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05" yWindow="45" windowWidth="28680" windowHeight="12405" tabRatio="978"/>
  </bookViews>
  <sheets>
    <sheet name="MENU" sheetId="56" r:id="rId1"/>
    <sheet name="Workforce by region &amp; gender" sheetId="21" r:id="rId2"/>
    <sheet name="Employment type by gender" sheetId="19" r:id="rId3"/>
    <sheet name="Collective bargaining" sheetId="18" r:id="rId4"/>
    <sheet name="New employees &amp; turnover" sheetId="15" r:id="rId5"/>
    <sheet name="Employee turnover age Nordic" sheetId="22" r:id="rId6"/>
    <sheet name="Employee turnover gender Nordic" sheetId="23" r:id="rId7"/>
    <sheet name="Hiring by age in Nordics" sheetId="45" r:id="rId8"/>
    <sheet name="Hiring by gender in Nordics" sheetId="46" r:id="rId9"/>
    <sheet name="Retention rates gender" sheetId="24" r:id="rId10"/>
    <sheet name="Sickness rate region &amp; gender" sheetId="26" r:id="rId11"/>
    <sheet name="Average sick days" sheetId="27" r:id="rId12"/>
    <sheet name="Commuting injuries &amp; accidents" sheetId="28" r:id="rId13"/>
    <sheet name="Hours training per year, land" sheetId="29" r:id="rId14"/>
    <sheet name="Hours training per year, gender" sheetId="65" r:id="rId15"/>
    <sheet name="Hours training per year, employ" sheetId="64" r:id="rId16"/>
    <sheet name="Leadership training" sheetId="30" r:id="rId17"/>
    <sheet name="Composition governance bodies" sheetId="63" r:id="rId18"/>
    <sheet name="Educational background" sheetId="34" r:id="rId19"/>
    <sheet name="Age structure" sheetId="33" r:id="rId20"/>
    <sheet name="Employee satisfaction" sheetId="68" r:id="rId21"/>
    <sheet name="Total CO2 emissions" sheetId="36" r:id="rId22"/>
    <sheet name="CO2 energy location based" sheetId="67" r:id="rId23"/>
    <sheet name="CO2 energy market based" sheetId="37" r:id="rId24"/>
    <sheet name="CO2 travel" sheetId="38" r:id="rId25"/>
    <sheet name="Water consumption" sheetId="35" r:id="rId26"/>
    <sheet name="Waste" sheetId="39" r:id="rId27"/>
    <sheet name="Flight travel" sheetId="40" r:id="rId28"/>
    <sheet name="Paper" sheetId="41" r:id="rId29"/>
    <sheet name="Energy consumption" sheetId="42" r:id="rId30"/>
    <sheet name="Nordic KPIs" sheetId="43" r:id="rId31"/>
    <sheet name="Community investment" sheetId="47" r:id="rId32"/>
    <sheet name="Taxation" sheetId="48" r:id="rId33"/>
    <sheet name="Total contracted suppliers" sheetId="66" r:id="rId34"/>
    <sheet name="Purchases per handling type" sheetId="60" r:id="rId35"/>
    <sheet name="Purchases per country" sheetId="61" r:id="rId36"/>
    <sheet name="Purchases by industry" sheetId="62" r:id="rId37"/>
    <sheet name="Customer feedback" sheetId="59" r:id="rId38"/>
  </sheets>
  <definedNames>
    <definedName name="_GoBack" localSheetId="0">MENU!#REF!</definedName>
    <definedName name="_xlnm.Print_Area" localSheetId="19">'Age structure'!$A$1:$H$18</definedName>
    <definedName name="_xlnm.Print_Area" localSheetId="11">'Average sick days'!$A$1:$I$20</definedName>
    <definedName name="_xlnm.Print_Area" localSheetId="22">'CO2 energy location based'!$A$1:$J$49</definedName>
    <definedName name="_xlnm.Print_Area" localSheetId="23">'CO2 energy market based'!$A$1:$J$49</definedName>
    <definedName name="_xlnm.Print_Area" localSheetId="24">'CO2 travel'!$A$1:$J$71</definedName>
    <definedName name="_xlnm.Print_Area" localSheetId="3">'Collective bargaining'!$A$1:$L$27</definedName>
    <definedName name="_xlnm.Print_Area" localSheetId="31">'Community investment'!$A$1:$J$17</definedName>
    <definedName name="_xlnm.Print_Area" localSheetId="12">'Commuting injuries &amp; accidents'!$A$1:$J$64</definedName>
    <definedName name="_xlnm.Print_Area" localSheetId="17">'Composition governance bodies'!$A$1:$K$18</definedName>
    <definedName name="_xlnm.Print_Area" localSheetId="37">'Customer feedback'!$A$1:$I$15</definedName>
    <definedName name="_xlnm.Print_Area" localSheetId="18">'Educational background'!$A$1:$H$15</definedName>
    <definedName name="_xlnm.Print_Area" localSheetId="20">'Employee satisfaction'!$A$1:$K$19</definedName>
    <definedName name="_xlnm.Print_Area" localSheetId="5">'Employee turnover age Nordic'!$A$1:$L$26</definedName>
    <definedName name="_xlnm.Print_Area" localSheetId="6">'Employee turnover gender Nordic'!$A$1:$J$26</definedName>
    <definedName name="_xlnm.Print_Area" localSheetId="2">'Employment type by gender'!$A$1:$N$20</definedName>
    <definedName name="_xlnm.Print_Area" localSheetId="29">'Energy consumption'!$A$1:$K$66</definedName>
    <definedName name="_xlnm.Print_Area" localSheetId="27">'Flight travel'!$A$1:$K$17</definedName>
    <definedName name="_xlnm.Print_Area" localSheetId="7">'Hiring by age in Nordics'!$A$1:$L$27</definedName>
    <definedName name="_xlnm.Print_Area" localSheetId="8">'Hiring by gender in Nordics'!$A$1:$J$27</definedName>
    <definedName name="_xlnm.Print_Area" localSheetId="15">'Hours training per year, employ'!$A$1:$I$15</definedName>
    <definedName name="_xlnm.Print_Area" localSheetId="14">'Hours training per year, gender'!$A$1:$H$15</definedName>
    <definedName name="_xlnm.Print_Area" localSheetId="13">'Hours training per year, land'!$A$1:$I$20</definedName>
    <definedName name="_xlnm.Print_Area" localSheetId="16">'Leadership training'!$A$1:$J$26</definedName>
    <definedName name="_xlnm.Print_Area" localSheetId="0">MENU!$A$1:$D$29</definedName>
    <definedName name="_xlnm.Print_Area" localSheetId="4">'New employees &amp; turnover'!$A$1:$N$40</definedName>
    <definedName name="_xlnm.Print_Area" localSheetId="30">'Nordic KPIs'!$A$1:$J$69</definedName>
    <definedName name="_xlnm.Print_Area" localSheetId="28">Paper!$A$1:$J$25</definedName>
    <definedName name="_xlnm.Print_Area" localSheetId="36">'Purchases by industry'!$A$1:$J$20</definedName>
    <definedName name="_xlnm.Print_Area" localSheetId="35">'Purchases per country'!$A$1:$L$15</definedName>
    <definedName name="_xlnm.Print_Area" localSheetId="34">'Purchases per handling type'!$A$1:$J$15</definedName>
    <definedName name="_xlnm.Print_Area" localSheetId="9">'Retention rates gender'!$A$1:$J$26</definedName>
    <definedName name="_xlnm.Print_Area" localSheetId="10">'Sickness rate region &amp; gender'!$A$1:$J$23</definedName>
    <definedName name="_xlnm.Print_Area" localSheetId="32">Taxation!$A$1:$AD$32</definedName>
    <definedName name="_xlnm.Print_Area" localSheetId="21">'Total CO2 emissions'!$A$1:$J$83</definedName>
    <definedName name="_xlnm.Print_Area" localSheetId="33">'Total contracted suppliers'!$A$1:$I$11</definedName>
    <definedName name="_xlnm.Print_Area" localSheetId="26">Waste!$A$1:$K$77</definedName>
    <definedName name="_xlnm.Print_Area" localSheetId="25">'Water consumption'!$A$1:$R$18</definedName>
    <definedName name="_xlnm.Print_Area" localSheetId="1">'Workforce by region &amp; gender'!$A$1:$N$49</definedName>
  </definedNames>
  <calcPr calcId="145621"/>
</workbook>
</file>

<file path=xl/calcChain.xml><?xml version="1.0" encoding="utf-8"?>
<calcChain xmlns="http://schemas.openxmlformats.org/spreadsheetml/2006/main">
  <c r="G28" i="28" l="1"/>
  <c r="G29" i="28"/>
  <c r="G30" i="28"/>
  <c r="G31" i="28"/>
  <c r="G32" i="28"/>
  <c r="G33" i="28"/>
  <c r="G34" i="28"/>
  <c r="G35" i="28"/>
  <c r="G27" i="28"/>
  <c r="F35" i="28"/>
  <c r="F20" i="28"/>
  <c r="H23" i="15"/>
  <c r="F23" i="15"/>
  <c r="H21" i="15"/>
  <c r="I58" i="39" l="1"/>
  <c r="H58" i="39"/>
  <c r="G58" i="39"/>
  <c r="I44" i="39"/>
  <c r="H44" i="39"/>
  <c r="G44" i="39"/>
  <c r="I30" i="39"/>
  <c r="H30" i="39"/>
  <c r="G30" i="39"/>
  <c r="F50" i="43"/>
  <c r="F49" i="43"/>
  <c r="F48" i="43"/>
  <c r="I10" i="42"/>
  <c r="H24" i="22" l="1"/>
  <c r="J24" i="22"/>
  <c r="F24" i="22"/>
  <c r="F47" i="43" l="1"/>
  <c r="F40" i="43"/>
  <c r="F39" i="43"/>
  <c r="F38" i="43"/>
  <c r="F37" i="43"/>
  <c r="F29" i="43"/>
  <c r="F28" i="43"/>
  <c r="F27" i="43"/>
  <c r="F26" i="43"/>
  <c r="F19" i="43"/>
  <c r="F18" i="43"/>
  <c r="F17" i="43"/>
  <c r="F16" i="43"/>
  <c r="F15" i="43"/>
  <c r="F14" i="43"/>
  <c r="F14" i="42"/>
  <c r="F13" i="42"/>
  <c r="F18" i="39"/>
  <c r="G16" i="39"/>
  <c r="F16" i="39"/>
  <c r="H14" i="39"/>
  <c r="G14" i="39"/>
  <c r="F14" i="39"/>
  <c r="H10" i="39"/>
  <c r="H11" i="39"/>
  <c r="H12" i="39"/>
  <c r="H13" i="39"/>
  <c r="G10" i="39"/>
  <c r="G11" i="39"/>
  <c r="G12" i="39"/>
  <c r="G13" i="39"/>
  <c r="F10" i="39"/>
  <c r="F11" i="39"/>
  <c r="F12" i="39"/>
  <c r="F13" i="39"/>
  <c r="H9" i="39"/>
  <c r="H16" i="39" s="1"/>
  <c r="G9" i="39"/>
  <c r="F9" i="39"/>
  <c r="F14" i="35"/>
  <c r="H11" i="35"/>
  <c r="F15" i="35" s="1"/>
  <c r="G11" i="35"/>
  <c r="F11" i="35"/>
  <c r="H10" i="37"/>
  <c r="H11" i="37"/>
  <c r="H9" i="37"/>
  <c r="G11" i="37"/>
  <c r="G10" i="37"/>
  <c r="G9" i="37"/>
  <c r="I14" i="47"/>
  <c r="I13" i="47"/>
  <c r="I10" i="47"/>
  <c r="F15" i="47"/>
  <c r="H15" i="47"/>
  <c r="I11" i="42"/>
  <c r="H11" i="42"/>
  <c r="G11" i="42"/>
  <c r="F11" i="42"/>
  <c r="H10" i="42"/>
  <c r="G10" i="42"/>
  <c r="F10" i="42"/>
  <c r="F20" i="36"/>
  <c r="F19" i="36"/>
  <c r="H13" i="36"/>
  <c r="H12" i="36"/>
  <c r="H11" i="36"/>
  <c r="H10" i="36"/>
  <c r="H9" i="36"/>
  <c r="G13" i="36"/>
  <c r="G12" i="36"/>
  <c r="G11" i="36"/>
  <c r="G10" i="36"/>
  <c r="G9" i="36"/>
  <c r="F13" i="36"/>
  <c r="F12" i="36"/>
  <c r="F11" i="36"/>
  <c r="F10" i="36"/>
  <c r="F9" i="36"/>
  <c r="H12" i="37"/>
  <c r="G12" i="37"/>
  <c r="F12" i="37"/>
  <c r="F11" i="37"/>
  <c r="F10" i="37"/>
  <c r="F9" i="37"/>
  <c r="F15" i="37"/>
  <c r="F14" i="37"/>
  <c r="F15" i="67"/>
  <c r="F14" i="67"/>
  <c r="H12" i="67"/>
  <c r="G12" i="67"/>
  <c r="F12" i="67"/>
  <c r="H10" i="67"/>
  <c r="H11" i="67"/>
  <c r="H9" i="67"/>
  <c r="G10" i="67"/>
  <c r="G11" i="67"/>
  <c r="G9" i="67"/>
  <c r="F10" i="67"/>
  <c r="F11" i="67"/>
  <c r="F9" i="67"/>
  <c r="G12" i="38"/>
  <c r="H11" i="38"/>
  <c r="H10" i="38"/>
  <c r="G11" i="38"/>
  <c r="G9" i="38"/>
  <c r="F12" i="38"/>
  <c r="F11" i="38"/>
  <c r="F10" i="38"/>
  <c r="F9" i="38"/>
  <c r="H48" i="38"/>
  <c r="H44" i="38" s="1"/>
  <c r="H52" i="38" s="1"/>
  <c r="G48" i="38"/>
  <c r="G44" i="38" s="1"/>
  <c r="G52" i="38" s="1"/>
  <c r="F48" i="38"/>
  <c r="F44" i="38" s="1"/>
  <c r="F52" i="38" s="1"/>
  <c r="H12" i="38" s="1"/>
  <c r="F16" i="36" l="1"/>
  <c r="F17" i="36"/>
  <c r="H9" i="38"/>
  <c r="G19" i="26" l="1"/>
  <c r="G20" i="26"/>
  <c r="G21" i="26"/>
  <c r="G18" i="26"/>
  <c r="I19" i="26"/>
  <c r="I20" i="26"/>
  <c r="I21" i="26"/>
  <c r="I18" i="26"/>
  <c r="F13" i="61" l="1"/>
  <c r="G12" i="61" s="1"/>
  <c r="L32" i="21"/>
  <c r="L33" i="21"/>
  <c r="L34" i="21"/>
  <c r="L35" i="21"/>
  <c r="L36" i="21"/>
  <c r="L37" i="21"/>
  <c r="L38" i="21"/>
  <c r="L39" i="21"/>
  <c r="L40" i="21"/>
  <c r="L41" i="21"/>
  <c r="L42" i="21"/>
  <c r="L43" i="21"/>
  <c r="L44" i="21"/>
  <c r="L45" i="21"/>
  <c r="L46" i="21"/>
  <c r="L31" i="21"/>
  <c r="H35" i="21"/>
  <c r="H36" i="21"/>
  <c r="H37" i="21"/>
  <c r="H38" i="21"/>
  <c r="H39" i="21"/>
  <c r="H40" i="21"/>
  <c r="H41" i="21"/>
  <c r="H42" i="21"/>
  <c r="H43" i="21"/>
  <c r="H44" i="21"/>
  <c r="H45" i="21"/>
  <c r="H46" i="21"/>
  <c r="G25" i="46"/>
  <c r="H25" i="46"/>
  <c r="I25" i="46"/>
  <c r="F25" i="46"/>
  <c r="G15" i="46"/>
  <c r="F15" i="46"/>
  <c r="H14" i="46"/>
  <c r="H13" i="46"/>
  <c r="H12" i="46"/>
  <c r="H11" i="46"/>
  <c r="I21" i="23"/>
  <c r="I22" i="23"/>
  <c r="I23" i="23"/>
  <c r="I20" i="23"/>
  <c r="G21" i="23"/>
  <c r="G22" i="23"/>
  <c r="G23" i="23"/>
  <c r="G20" i="23"/>
  <c r="H11" i="23"/>
  <c r="H12" i="23"/>
  <c r="H13" i="23"/>
  <c r="H10" i="23"/>
  <c r="G14" i="23"/>
  <c r="I24" i="23" s="1"/>
  <c r="F14" i="23"/>
  <c r="G24" i="23" s="1"/>
  <c r="G14" i="22"/>
  <c r="H14" i="22"/>
  <c r="F14" i="22"/>
  <c r="I11" i="22"/>
  <c r="I12" i="22"/>
  <c r="I13" i="22"/>
  <c r="I10" i="22"/>
  <c r="M30" i="15"/>
  <c r="M31" i="15"/>
  <c r="M32" i="15"/>
  <c r="M33" i="15"/>
  <c r="M34" i="15"/>
  <c r="M35" i="15"/>
  <c r="M36" i="15"/>
  <c r="M37" i="15"/>
  <c r="M38" i="15"/>
  <c r="M29" i="15"/>
  <c r="K30" i="15"/>
  <c r="K31" i="15"/>
  <c r="K32" i="15"/>
  <c r="K33" i="15"/>
  <c r="K34" i="15"/>
  <c r="K35" i="15"/>
  <c r="K36" i="15"/>
  <c r="K37" i="15"/>
  <c r="K38" i="15"/>
  <c r="K29" i="15"/>
  <c r="G30" i="15"/>
  <c r="G31" i="15"/>
  <c r="G32" i="15"/>
  <c r="G33" i="15"/>
  <c r="G34" i="15"/>
  <c r="G35" i="15"/>
  <c r="G36" i="15"/>
  <c r="G37" i="15"/>
  <c r="G38" i="15"/>
  <c r="G29" i="15"/>
  <c r="I30" i="15"/>
  <c r="I31" i="15"/>
  <c r="I32" i="15"/>
  <c r="I33" i="15"/>
  <c r="I34" i="15"/>
  <c r="I35" i="15"/>
  <c r="I36" i="15"/>
  <c r="I37" i="15"/>
  <c r="I38" i="15"/>
  <c r="I29" i="15"/>
  <c r="I24" i="15"/>
  <c r="G22" i="15"/>
  <c r="G24" i="15"/>
  <c r="I22" i="15"/>
  <c r="J14" i="21"/>
  <c r="J15" i="21"/>
  <c r="J16" i="21"/>
  <c r="J17" i="21"/>
  <c r="J18" i="21"/>
  <c r="J19" i="21"/>
  <c r="J20" i="21"/>
  <c r="J21" i="21"/>
  <c r="J22" i="21"/>
  <c r="J23" i="21"/>
  <c r="J24" i="21"/>
  <c r="J25" i="21"/>
  <c r="I15" i="21"/>
  <c r="I16" i="21"/>
  <c r="I17" i="21"/>
  <c r="I18" i="21"/>
  <c r="I19" i="21"/>
  <c r="I20" i="21"/>
  <c r="I21" i="21"/>
  <c r="I22" i="21"/>
  <c r="I23" i="21"/>
  <c r="I24" i="21"/>
  <c r="I25" i="21"/>
  <c r="I14" i="21"/>
  <c r="H15" i="21"/>
  <c r="H16" i="21"/>
  <c r="H17" i="21"/>
  <c r="I38" i="21" s="1"/>
  <c r="H18" i="21"/>
  <c r="H19" i="21"/>
  <c r="H20" i="21"/>
  <c r="H21" i="21"/>
  <c r="I42" i="21" s="1"/>
  <c r="H22" i="21"/>
  <c r="H23" i="21"/>
  <c r="H24" i="21"/>
  <c r="H25" i="21"/>
  <c r="I46" i="21" s="1"/>
  <c r="H14" i="21"/>
  <c r="I14" i="22" l="1"/>
  <c r="H14" i="23"/>
  <c r="F21" i="15"/>
  <c r="I45" i="21"/>
  <c r="I41" i="21"/>
  <c r="I37" i="21"/>
  <c r="M43" i="21"/>
  <c r="M39" i="21"/>
  <c r="M35" i="21"/>
  <c r="I44" i="21"/>
  <c r="I40" i="21"/>
  <c r="I36" i="21"/>
  <c r="M46" i="21"/>
  <c r="M38" i="21"/>
  <c r="I43" i="21"/>
  <c r="I39" i="21"/>
  <c r="I35" i="21"/>
  <c r="M45" i="21"/>
  <c r="M41" i="21"/>
  <c r="M37" i="21"/>
  <c r="M42" i="21"/>
  <c r="M44" i="21"/>
  <c r="M40" i="21"/>
  <c r="M36" i="21"/>
  <c r="G9" i="61"/>
  <c r="G10" i="61"/>
  <c r="G11" i="61"/>
  <c r="H15" i="46"/>
  <c r="I24" i="30" l="1"/>
  <c r="H24" i="30"/>
  <c r="G24" i="30"/>
  <c r="F24" i="30"/>
  <c r="I9" i="60"/>
  <c r="K9" i="61" l="1"/>
  <c r="H13" i="61"/>
  <c r="I12" i="61" s="1"/>
  <c r="J13" i="61"/>
  <c r="K12" i="61" s="1"/>
  <c r="K10" i="61" l="1"/>
  <c r="K11" i="61"/>
  <c r="I11" i="61"/>
  <c r="I9" i="61"/>
  <c r="I10" i="61"/>
  <c r="H12" i="59"/>
  <c r="H24" i="23"/>
  <c r="F24" i="23"/>
  <c r="H25" i="45"/>
  <c r="I25" i="45"/>
  <c r="J25" i="45"/>
  <c r="K25" i="45"/>
  <c r="G25" i="45"/>
  <c r="F25" i="45"/>
  <c r="K22" i="45"/>
  <c r="K23" i="45"/>
  <c r="K24" i="45"/>
  <c r="K21" i="45"/>
  <c r="I22" i="45"/>
  <c r="I23" i="45"/>
  <c r="I24" i="45"/>
  <c r="I21" i="45"/>
  <c r="G22" i="45"/>
  <c r="G23" i="45"/>
  <c r="G24" i="45"/>
  <c r="G21" i="45"/>
  <c r="G15" i="45"/>
  <c r="H15" i="45"/>
  <c r="I15" i="45"/>
  <c r="F15" i="45"/>
  <c r="I14" i="45"/>
  <c r="I12" i="45"/>
  <c r="I13" i="45"/>
  <c r="I11" i="45"/>
  <c r="H10" i="30"/>
  <c r="H11" i="30"/>
  <c r="H12" i="30"/>
  <c r="H13" i="30"/>
  <c r="G14" i="30"/>
  <c r="F14" i="30"/>
  <c r="K21" i="22"/>
  <c r="K22" i="22"/>
  <c r="K23" i="22"/>
  <c r="I21" i="22"/>
  <c r="I22" i="22"/>
  <c r="I23" i="22"/>
  <c r="G21" i="22"/>
  <c r="G22" i="22"/>
  <c r="G23" i="22"/>
  <c r="K20" i="22"/>
  <c r="I20" i="22"/>
  <c r="G20" i="22"/>
  <c r="I21" i="18"/>
  <c r="I22" i="18"/>
  <c r="I23" i="18"/>
  <c r="I24" i="18"/>
  <c r="I25" i="18"/>
  <c r="I20" i="18"/>
  <c r="G21" i="18"/>
  <c r="G22" i="18"/>
  <c r="G23" i="18"/>
  <c r="G24" i="18"/>
  <c r="G25" i="18"/>
  <c r="G20" i="18"/>
  <c r="M18" i="19"/>
  <c r="M17" i="19"/>
  <c r="K18" i="19"/>
  <c r="K17" i="19"/>
  <c r="I18" i="19"/>
  <c r="I17" i="19"/>
  <c r="G18" i="19"/>
  <c r="G17" i="19"/>
  <c r="J11" i="21"/>
  <c r="J12" i="21"/>
  <c r="J13" i="21"/>
  <c r="I11" i="21"/>
  <c r="I12" i="21"/>
  <c r="I13" i="21"/>
  <c r="J10" i="21"/>
  <c r="H32" i="21"/>
  <c r="H33" i="21"/>
  <c r="H34" i="21"/>
  <c r="H31" i="21"/>
  <c r="K24" i="22" l="1"/>
  <c r="G24" i="22"/>
  <c r="I24" i="22"/>
  <c r="H14" i="30"/>
  <c r="AC30" i="48"/>
  <c r="Y30" i="48"/>
  <c r="U30" i="48"/>
  <c r="Q30" i="48"/>
  <c r="M30" i="48"/>
  <c r="I30" i="48"/>
  <c r="Q23" i="48"/>
  <c r="I23" i="48"/>
  <c r="U23" i="48"/>
  <c r="M23" i="48"/>
  <c r="H18" i="62" l="1"/>
  <c r="F18" i="62"/>
  <c r="G15" i="62" s="1"/>
  <c r="I13" i="62" l="1"/>
  <c r="I15" i="62"/>
  <c r="I17" i="62"/>
  <c r="I11" i="62"/>
  <c r="G12" i="62"/>
  <c r="G16" i="62"/>
  <c r="G10" i="62"/>
  <c r="G13" i="62"/>
  <c r="G11" i="62"/>
  <c r="G14" i="62"/>
  <c r="G17" i="62"/>
  <c r="I12" i="62"/>
  <c r="I10" i="62"/>
  <c r="I14" i="62"/>
  <c r="I16" i="62"/>
  <c r="F12" i="59"/>
  <c r="G12" i="59"/>
  <c r="AB30" i="48" l="1"/>
  <c r="AA30" i="48"/>
  <c r="Z30" i="48"/>
  <c r="X30" i="48"/>
  <c r="W30" i="48"/>
  <c r="V30" i="48"/>
  <c r="T30" i="48"/>
  <c r="S30" i="48"/>
  <c r="R30" i="48"/>
  <c r="P30" i="48"/>
  <c r="O30" i="48"/>
  <c r="N30" i="48"/>
  <c r="L30" i="48"/>
  <c r="K30" i="48"/>
  <c r="J30" i="48"/>
  <c r="H30" i="48"/>
  <c r="T23" i="48"/>
  <c r="S23" i="48"/>
  <c r="R23" i="48"/>
  <c r="P23" i="48"/>
  <c r="O23" i="48"/>
  <c r="N23" i="48"/>
  <c r="L23" i="48"/>
  <c r="K23" i="48"/>
  <c r="J23" i="48"/>
  <c r="H23" i="48"/>
  <c r="G14" i="47" l="1"/>
  <c r="G13" i="47"/>
  <c r="G10" i="47"/>
  <c r="G30" i="48" l="1"/>
  <c r="F30" i="48"/>
  <c r="G23" i="48"/>
  <c r="F23" i="48"/>
  <c r="G60" i="42" l="1"/>
  <c r="G61" i="42" s="1"/>
  <c r="F20" i="41"/>
  <c r="I10" i="21" l="1"/>
  <c r="H11" i="21"/>
  <c r="H12" i="21"/>
  <c r="H13" i="21"/>
  <c r="H10" i="21"/>
  <c r="G26" i="21"/>
  <c r="F26" i="21"/>
  <c r="I26" i="21" s="1"/>
  <c r="J26" i="21" l="1"/>
  <c r="M31" i="21"/>
  <c r="I31" i="21"/>
  <c r="M33" i="21"/>
  <c r="I33" i="21"/>
  <c r="M32" i="21"/>
  <c r="I32" i="21"/>
  <c r="M34" i="21"/>
  <c r="I34" i="21"/>
  <c r="H26" i="21"/>
</calcChain>
</file>

<file path=xl/sharedStrings.xml><?xml version="1.0" encoding="utf-8"?>
<sst xmlns="http://schemas.openxmlformats.org/spreadsheetml/2006/main" count="1058" uniqueCount="368">
  <si>
    <t>BACK</t>
  </si>
  <si>
    <t>Electricity</t>
  </si>
  <si>
    <t>TOTAL WORKFORCE DIVIDED BY REGION &amp; GENDER</t>
  </si>
  <si>
    <t xml:space="preserve">Brazil </t>
  </si>
  <si>
    <t>China</t>
  </si>
  <si>
    <t>Germany</t>
  </si>
  <si>
    <t>Singapore</t>
  </si>
  <si>
    <t>United Kingdom</t>
  </si>
  <si>
    <t>USA</t>
  </si>
  <si>
    <t>Estonia</t>
  </si>
  <si>
    <t>Lithuania</t>
  </si>
  <si>
    <t>Latvia</t>
  </si>
  <si>
    <t>Luxembourg</t>
  </si>
  <si>
    <t>Poland</t>
  </si>
  <si>
    <t>Norway</t>
  </si>
  <si>
    <t>Sweden</t>
  </si>
  <si>
    <t>Finland</t>
  </si>
  <si>
    <t>Denmark</t>
  </si>
  <si>
    <t>Female</t>
  </si>
  <si>
    <t>Male</t>
  </si>
  <si>
    <t>Total</t>
  </si>
  <si>
    <t>TOTAL WORKFORCE BY EMPLOYMENT TYPE DIVIDED BY GENDER</t>
  </si>
  <si>
    <t>Permanent</t>
  </si>
  <si>
    <t>Temporary</t>
  </si>
  <si>
    <t>Full Time</t>
  </si>
  <si>
    <t>Part Time</t>
  </si>
  <si>
    <t>PERCENTAGE OF EMPLOYEES COVERED BY COLLECTIVE BARGAINING AGREEMENTS</t>
  </si>
  <si>
    <t>Collective</t>
  </si>
  <si>
    <t>Non-collective</t>
  </si>
  <si>
    <t>Russia</t>
  </si>
  <si>
    <t>Turnover Rate</t>
  </si>
  <si>
    <t>Hiring Rate</t>
  </si>
  <si>
    <t xml:space="preserve">TOTAL NUMBER AND RATES OF NEW EMPLOYEE HIRES AND </t>
  </si>
  <si>
    <t>ENVIRONMENT</t>
  </si>
  <si>
    <t>EMPLOYEE TURNOVER BY AGE IN NORDIC COUNTRIES</t>
  </si>
  <si>
    <t>Under 30</t>
  </si>
  <si>
    <t>30-50 years</t>
  </si>
  <si>
    <t>Over 50</t>
  </si>
  <si>
    <t>Total number of employees that took parental leave, by gender</t>
  </si>
  <si>
    <t>Total number of employees who returned to work after parental leave ended, by gender</t>
  </si>
  <si>
    <t>Total number of employees who returned to work after parental leave ended who were still employed twelve months after their return to work, by gender</t>
  </si>
  <si>
    <t xml:space="preserve">Poland </t>
  </si>
  <si>
    <t>LEADERSHIP TRAINING BY GENDER</t>
  </si>
  <si>
    <t>1. Potential leader</t>
  </si>
  <si>
    <t>2. Leading others</t>
  </si>
  <si>
    <t>3. Leading leaders</t>
  </si>
  <si>
    <t>4. Strategic leader</t>
  </si>
  <si>
    <t>The Board of Directors</t>
  </si>
  <si>
    <t>Group Executive Management</t>
  </si>
  <si>
    <t>AGE STRUCTURE IN NORDEA GROUP</t>
  </si>
  <si>
    <t>0-24</t>
  </si>
  <si>
    <t>25-34</t>
  </si>
  <si>
    <t xml:space="preserve">35-44 </t>
  </si>
  <si>
    <t>45-54</t>
  </si>
  <si>
    <t xml:space="preserve">55-60 </t>
  </si>
  <si>
    <t xml:space="preserve">61- </t>
  </si>
  <si>
    <t>Age</t>
  </si>
  <si>
    <t>Average age year</t>
  </si>
  <si>
    <t>EDUCATIONAL BACKGROUND OF EMPLOYEES IN NORDEA GROUP</t>
  </si>
  <si>
    <t>Lower university degree</t>
  </si>
  <si>
    <t>Higher university degree</t>
  </si>
  <si>
    <t>Other</t>
  </si>
  <si>
    <t>Water consumption</t>
  </si>
  <si>
    <t>Number of Full Time Equivalent Staff</t>
  </si>
  <si>
    <t>FTE</t>
  </si>
  <si>
    <t>2013</t>
  </si>
  <si>
    <t>CO2e from District cooling</t>
  </si>
  <si>
    <t>n/a</t>
  </si>
  <si>
    <t>CO2e from District heating</t>
  </si>
  <si>
    <t>CO2e from Electricity consumption</t>
  </si>
  <si>
    <t>Scope 3</t>
  </si>
  <si>
    <t>CO2e from Air travel - long haul</t>
  </si>
  <si>
    <t>CO2e from Air travel - medium haul</t>
  </si>
  <si>
    <t>CO2e from Air travel - short haul</t>
  </si>
  <si>
    <t>CO2e from Car travel</t>
  </si>
  <si>
    <t>CO2e from Rail travel</t>
  </si>
  <si>
    <t>TOTAL CO2 EMISSIONS</t>
  </si>
  <si>
    <t>Nordea</t>
  </si>
  <si>
    <t>Nordics</t>
  </si>
  <si>
    <t>TRAVEL EMISSIONS</t>
  </si>
  <si>
    <t>Air travel</t>
  </si>
  <si>
    <t>Road travel</t>
  </si>
  <si>
    <t>Rail travel</t>
  </si>
  <si>
    <t xml:space="preserve">CO2 per FTE </t>
  </si>
  <si>
    <t>Sum air travel emissions</t>
  </si>
  <si>
    <t>Emissions per FTE</t>
  </si>
  <si>
    <t>2014</t>
  </si>
  <si>
    <t>Recycled</t>
  </si>
  <si>
    <t>Composted</t>
  </si>
  <si>
    <t>Incinerated</t>
  </si>
  <si>
    <t>Landfill</t>
  </si>
  <si>
    <t>Total waste</t>
  </si>
  <si>
    <t>Reuse, Recycling, Recovering - total</t>
  </si>
  <si>
    <t>Composting - total</t>
  </si>
  <si>
    <t>Incineration - total</t>
  </si>
  <si>
    <t>Landfill - total</t>
  </si>
  <si>
    <t>Other - total</t>
  </si>
  <si>
    <t>Total Hazardous Waste</t>
  </si>
  <si>
    <t>Waste per FTE</t>
  </si>
  <si>
    <t>% recycled waste</t>
  </si>
  <si>
    <t>kg</t>
  </si>
  <si>
    <t>kg/FTE</t>
  </si>
  <si>
    <t>%</t>
  </si>
  <si>
    <t>Number of one way flights</t>
  </si>
  <si>
    <t>one way flights / FTE</t>
  </si>
  <si>
    <t>FLIGHT TRAVEL</t>
  </si>
  <si>
    <t>ENERGY CONSUMPTION</t>
  </si>
  <si>
    <t>MWh</t>
  </si>
  <si>
    <t>kWh/FTE</t>
  </si>
  <si>
    <t>Energy consumption</t>
  </si>
  <si>
    <t>District Heating</t>
  </si>
  <si>
    <t>District cooling</t>
  </si>
  <si>
    <t>Energy consumption per FTE</t>
  </si>
  <si>
    <t>Energy management</t>
  </si>
  <si>
    <t>FTEs</t>
  </si>
  <si>
    <t>Total energy (MWh)</t>
  </si>
  <si>
    <t>Internal paper (kg)</t>
  </si>
  <si>
    <t>Internal paper per employee (kg/FTE)</t>
  </si>
  <si>
    <t>Customer paper (kg)</t>
  </si>
  <si>
    <t>Customers</t>
  </si>
  <si>
    <t>Grams / customer</t>
  </si>
  <si>
    <t>Customer paper</t>
  </si>
  <si>
    <t>Internal paper</t>
  </si>
  <si>
    <t>Travel</t>
  </si>
  <si>
    <t>SOCIETY</t>
  </si>
  <si>
    <t>Total workforce divided by region &amp; gender</t>
  </si>
  <si>
    <t>Total workforce by employment type divided by gender</t>
  </si>
  <si>
    <t>GENDER</t>
  </si>
  <si>
    <t>NOE Turnover</t>
  </si>
  <si>
    <t>NOE Hiring</t>
  </si>
  <si>
    <t>PERMANENT EMPLOYMENT</t>
  </si>
  <si>
    <t>EMPLOYEE TURNOVER BY GENDER IN NORDIC COUNTRIES</t>
  </si>
  <si>
    <t xml:space="preserve">Total </t>
  </si>
  <si>
    <t>Figures based on number of employees employeed by the Nordea Group in all countries</t>
  </si>
  <si>
    <t>RETURN TO WORK AND RETENTION RATES AFTER PARENTAL LEAVE, BY GENDER</t>
  </si>
  <si>
    <t>AVERAGE NUMBER OF SICK LEAVE DAYS</t>
  </si>
  <si>
    <t>Russian Fed.</t>
  </si>
  <si>
    <t>Figures are based on number of employees employed by Nordea in the Nordic countries.</t>
  </si>
  <si>
    <t>Figures are based on number of permanent employees employed by Nordea in the Nordic countries.</t>
  </si>
  <si>
    <t>NUMBER OF NEW HIRES BY AGE IN NORDIC COUNTRIES</t>
  </si>
  <si>
    <t>NUMBER OF NEW HIRES BY GENDER IN NORDIC COUNTRIES</t>
  </si>
  <si>
    <t>Every employee in Nordea is entitled to parental leave. Figures are based on number of permanent employees employed by Nordea in the Nordic countries.</t>
  </si>
  <si>
    <t>SICKNESS RATE BY REGION AND GENDER</t>
  </si>
  <si>
    <t>Figures are based on number of employees employed by Nordea Group in all countries .</t>
  </si>
  <si>
    <t>Employees affected by robbery cases</t>
  </si>
  <si>
    <t>OCCUPATIONAL HEALTH AND SAFETY DATA</t>
  </si>
  <si>
    <t>AGE GROUPING</t>
  </si>
  <si>
    <t>Under 30     years old</t>
  </si>
  <si>
    <t>30-50         years old</t>
  </si>
  <si>
    <t>Over 50     years old</t>
  </si>
  <si>
    <t>Primary school</t>
  </si>
  <si>
    <t>Secondary school</t>
  </si>
  <si>
    <t>Energy emissions</t>
  </si>
  <si>
    <t>Travel emissions</t>
  </si>
  <si>
    <t>B, P &amp; R</t>
  </si>
  <si>
    <t>Scope 3 - business travel</t>
  </si>
  <si>
    <t>Overview</t>
  </si>
  <si>
    <t>Annual breakdown</t>
  </si>
  <si>
    <t>Total water consumption</t>
  </si>
  <si>
    <t>Water/FTE (m3)</t>
  </si>
  <si>
    <t>Water/FTE</t>
  </si>
  <si>
    <t>Hazardous</t>
  </si>
  <si>
    <t>Kg internal paper per FTE</t>
  </si>
  <si>
    <t>g external paper per customer</t>
  </si>
  <si>
    <t>% of estimated Nordic energy (from total)</t>
  </si>
  <si>
    <t>2016 Nordic target</t>
  </si>
  <si>
    <t>Nordic energy consumption 2016</t>
  </si>
  <si>
    <t>WATER CONSUMPTION</t>
  </si>
  <si>
    <t>WASTE MANAGEMENT</t>
  </si>
  <si>
    <t>PAPER CONSUMPTION</t>
  </si>
  <si>
    <t>Percentage of employees covered by collective bargaining agreements</t>
  </si>
  <si>
    <t>Employee turnover by age in Nordic countries</t>
  </si>
  <si>
    <t>Employee turnover by gender in Nordic countries</t>
  </si>
  <si>
    <t>Number of new hires by age in Nordic countries (permanent employment)</t>
  </si>
  <si>
    <t>Number of new hires by gender in Nordic countries (permanent employment)</t>
  </si>
  <si>
    <t>Return to work and retention rates after parental leave, by gender</t>
  </si>
  <si>
    <t>Sickness rate by region and gender</t>
  </si>
  <si>
    <t>Average number of sick leave days</t>
  </si>
  <si>
    <t>Work related injuries and illnesses, robberies, fatalities and accidents while commuting to work in Nordea group by region occupational health and safety data</t>
  </si>
  <si>
    <t>Composition of governance bodies and breakdown of employees per employee category - gender</t>
  </si>
  <si>
    <t>Composition of governance bodies and breakdown of employees per employee category - age grouping</t>
  </si>
  <si>
    <t>Age structure in Nordea group</t>
  </si>
  <si>
    <t>Educational background of employees in Nordea group</t>
  </si>
  <si>
    <t>NORDIC KEY PERFORMANCE INDICATORS</t>
  </si>
  <si>
    <t>Waste management</t>
  </si>
  <si>
    <t>Flight travel</t>
  </si>
  <si>
    <t>Paper consumption</t>
  </si>
  <si>
    <t>Total CO2 emissions</t>
  </si>
  <si>
    <t>COMMUNITY INVESTMENT</t>
  </si>
  <si>
    <t>Sponsorship</t>
  </si>
  <si>
    <t>Sports</t>
  </si>
  <si>
    <t>Culture (art, music,etc)</t>
  </si>
  <si>
    <t>Community involvement</t>
  </si>
  <si>
    <t>Donations</t>
  </si>
  <si>
    <t>TAXATION</t>
  </si>
  <si>
    <t>Corporate income tax</t>
  </si>
  <si>
    <t>Social security fees</t>
  </si>
  <si>
    <t>Others*</t>
  </si>
  <si>
    <t>Bank levy</t>
  </si>
  <si>
    <t>Target for 2016</t>
  </si>
  <si>
    <t>Community investment</t>
  </si>
  <si>
    <t>SUPPLIER</t>
  </si>
  <si>
    <t>Commercial services</t>
  </si>
  <si>
    <t>Office, Marketing, Representation</t>
  </si>
  <si>
    <t>Premises &amp; Real Estate</t>
  </si>
  <si>
    <t>Travel &amp; Staff</t>
  </si>
  <si>
    <t>IT Expenses</t>
  </si>
  <si>
    <t>EURm</t>
  </si>
  <si>
    <t>Consultants: Management</t>
  </si>
  <si>
    <t>Consultants: IT</t>
  </si>
  <si>
    <t>PURCHASES BY HANDLING TYPE</t>
  </si>
  <si>
    <t>Catologue spend</t>
  </si>
  <si>
    <t>Subscription spend</t>
  </si>
  <si>
    <t>Decentralized spend</t>
  </si>
  <si>
    <t>EURt</t>
  </si>
  <si>
    <t>PERMANENT / TEMPORARY AND FULL-TIME / PART-TIME EMPLOYEES</t>
  </si>
  <si>
    <t>TAXES PAID BY NORDEA COUNTRY AND DIVIDED BY COUNTRY</t>
  </si>
  <si>
    <t>COMPOSITION OF GOVERNANCE BODIES AND BREAKDOWN OF EMPLOYEES PER EMPLOYEE CATEGORY</t>
  </si>
  <si>
    <t>Number of trips / FTE</t>
  </si>
  <si>
    <t>Tonnes of internal paper</t>
  </si>
  <si>
    <t>Tonnes of external paper</t>
  </si>
  <si>
    <t>Total paper consumption (tonnes)</t>
  </si>
  <si>
    <t>SUPPLIERS</t>
  </si>
  <si>
    <t>% decrease in total emissions 2014-2015</t>
  </si>
  <si>
    <t>Change 2014/2015</t>
  </si>
  <si>
    <t>Change total waste 2014-2015</t>
  </si>
  <si>
    <t>Number of customers 2015</t>
  </si>
  <si>
    <t>Taxes paid by country in 2012-2015</t>
  </si>
  <si>
    <t>Taxes paid by Nordea Group in 2012-2015</t>
  </si>
  <si>
    <t>Total spend in Nordea</t>
  </si>
  <si>
    <t>Data taken from Nordea Employee Satisfaction Index 2014 and 2015</t>
  </si>
  <si>
    <t>Figures are based on number of employees employed by Nordea Group in all countries.</t>
  </si>
  <si>
    <t>2015</t>
  </si>
  <si>
    <t>Nordic average 2015</t>
  </si>
  <si>
    <t>Total average 2015</t>
  </si>
  <si>
    <t>LABOR PRACTICES AND DECENT WORK</t>
  </si>
  <si>
    <t>GENERAL STANDARD DISCLOSURE</t>
  </si>
  <si>
    <t>Total number and rates of new employee hires and employee turnover by region</t>
  </si>
  <si>
    <t>2015 OVERVIEW</t>
  </si>
  <si>
    <t>COMPARISON 2014 vs 2015</t>
  </si>
  <si>
    <t xml:space="preserve"> </t>
  </si>
  <si>
    <t>PURCHASES BY COUNTRY</t>
  </si>
  <si>
    <t>PURCHASES PER INDUSTRY</t>
  </si>
  <si>
    <t>CUSTOMER FEEDBACK</t>
  </si>
  <si>
    <t>Total feedback from customers</t>
  </si>
  <si>
    <t>TOTAL FEEDBACK AND CHANNELS</t>
  </si>
  <si>
    <t>Total feedback</t>
  </si>
  <si>
    <t>SPEND VOLUMES IN NORDEA AND DISTRIBUTION OF REGISTERED SPEND</t>
  </si>
  <si>
    <t>EMPLOYEE TURNOVER BY REGION</t>
  </si>
  <si>
    <t>2014 vs 2015 OVERVIEW</t>
  </si>
  <si>
    <t>% of total</t>
  </si>
  <si>
    <t>% of Female</t>
  </si>
  <si>
    <t>% of Male</t>
  </si>
  <si>
    <t xml:space="preserve">COMPARISON 2014 vs 2015 </t>
  </si>
  <si>
    <t xml:space="preserve">                            </t>
  </si>
  <si>
    <t>Nordic total 2015</t>
  </si>
  <si>
    <t>Total 2015</t>
  </si>
  <si>
    <t>PERMANENT EMPLOYEES</t>
  </si>
  <si>
    <t>AVERAGE HOURS OF TRAINING PER YEAR PER EMPLOYEE BY COUNTRY</t>
  </si>
  <si>
    <t>AVERAGE HOURS OF TRAINING PER YEAR PER EMPLOYEE BY GENDER</t>
  </si>
  <si>
    <t>Manager</t>
  </si>
  <si>
    <t>Employee</t>
  </si>
  <si>
    <t>AVERAGE HOURS OF TRAINING PER YEAR PER EMPLOYEE BY EMPLOYEE CATEGORY</t>
  </si>
  <si>
    <t>Average hours of training per year per employee by gender</t>
  </si>
  <si>
    <t>Average hours of training per year per employee by employee category</t>
  </si>
  <si>
    <t>Average hours of training per year per employee by country</t>
  </si>
  <si>
    <t>Purchases by country</t>
  </si>
  <si>
    <t>Purchases per handling type</t>
  </si>
  <si>
    <t>Purchases by industry</t>
  </si>
  <si>
    <t>TOTAL CONTRACTED SUPPLIERS</t>
  </si>
  <si>
    <t>Total contracted suppliers</t>
  </si>
  <si>
    <t>Executive managers</t>
  </si>
  <si>
    <t>Senior managers</t>
  </si>
  <si>
    <t>Leading Leaders</t>
  </si>
  <si>
    <t>Leading Others</t>
  </si>
  <si>
    <t>Non-managerial employees</t>
  </si>
  <si>
    <t>Change internal paper (kg/FTE) 2008-2015</t>
  </si>
  <si>
    <t>Change internal paper (kg/FTE) 2014-2015</t>
  </si>
  <si>
    <t>Change customer paper (g/customer) 2014-2015</t>
  </si>
  <si>
    <t>Change customer paper (g/customer) 2008-2015</t>
  </si>
  <si>
    <t>Internal paper (kg/FTE) is down 19,5% from 2014. Internal paper is consumed in Nordea's Nordic head offices and branches. External paper (g/customer) is down 14 % from 2014. External paper is printed offsite and sent to our customers. Copy paper used in the Nordic region is all virgin fibre with no recycled content.</t>
  </si>
  <si>
    <t>The number of flights/FTE increased by 4,5% from 2014. Flight data captures air travel by all Nordic employees. As a Nordic company with eight home markets and international operations we are finding it challenging to achieve the desired reduction in air travel activity.</t>
  </si>
  <si>
    <t>% change compared to previous year</t>
  </si>
  <si>
    <t xml:space="preserve">The operations centre in Poland do not have any waste data and have not reported waste for any years. The head office in Norway reported waste in 2013 and 2014, but not in 2015 due to a new waste agreement where data for Nordea's operations are not possible to separate from the rest of the tenants in the buildings we rent. The FTE's for NOC and Norway have been removed for the relevant years in order for the waste per FTE figure to only include FTE's from countries that do report waste.  
</t>
  </si>
  <si>
    <t xml:space="preserve">Total water consumption has been stable, with a slight decrease of 1,3% in total consumption and 3,9% in water per FTE. Water data covers HQs and branches in the Nordic region, the Baltic region, Russia and the NOC in Poland.     
42% is data reported based on water meters or invoices, while 58% is estimated in our environmental management system (cr360) based on the actual data reported and square meter data. All water is withdrawn from municipal water supplies. </t>
  </si>
  <si>
    <t>Travel emissions have increased by 4,5% from 2014.
Air travel includes trips by  employees in Nordics, Baltics, Poland and Russia.  Rail is primarily train travel in Sweden and a little bit in Russia and immaterial distances travelled in Lithuania and Poland in 2013 and 2014.
Car travel includes travel in all countries except Poland.
Air travel emission factors are sourced from Defra 2015 and include CO2, CH4 and N2O. Car travel factors use the same source. Defra also provides the emission factor for rail, except for in Sweden where the factor is provided by the Swedish rail company.</t>
  </si>
  <si>
    <t>CO2e from Road travel</t>
  </si>
  <si>
    <t>Market based emissions represent our energy emissions with renewable energy certificates (Guarantees of Origin) deducted. Nordea has purchased renewable electricity equal to our Nordic electricity consumption for a number of years. In 2015, we also purchased relewable electricity for our consumption in the Baltics, Poland and Russia. The market based emissions decreased by approx. 45% from 2014 (both absolute and per FTE) and over 80% of that total decrease is due to the renewable energy purchases in the Baltics, Poland and Russia. The Nordics saw a 13% reduction in market based emissions from 2014.</t>
  </si>
  <si>
    <t>ENERGY EMISSIONS - MARKET BASED</t>
  </si>
  <si>
    <t>Scope 2 (market based)</t>
  </si>
  <si>
    <t>Scope 2 (market based) per FTE</t>
  </si>
  <si>
    <t>ENERGY EMISSIONS - LOCATION BASED</t>
  </si>
  <si>
    <t>Scope 2 (location based)</t>
  </si>
  <si>
    <t>CO2 per FTE</t>
  </si>
  <si>
    <t>Change in energy emissions y-o-y</t>
  </si>
  <si>
    <t>Change in CO2 per FTE</t>
  </si>
  <si>
    <t>Change in scope 2 (market based) y-o-y</t>
  </si>
  <si>
    <t>Change in scope 2 (market based) per FTE y-o-y</t>
  </si>
  <si>
    <t>Nordea Group overview</t>
  </si>
  <si>
    <t>Waste (kg) per FTE</t>
  </si>
  <si>
    <t>Total emissions</t>
  </si>
  <si>
    <t>Scope 2 (location based energy)</t>
  </si>
  <si>
    <t>Scope 3 - Waste</t>
  </si>
  <si>
    <t>Total emissions per FTE</t>
  </si>
  <si>
    <t>% Scope 2 emissions of total 2015</t>
  </si>
  <si>
    <t>% Scope 3 emissions of total 2015</t>
  </si>
  <si>
    <t>Change Nordic kWh/FTE 2008-2015</t>
  </si>
  <si>
    <t>Change Nordic kWh/FTE 2014-2015</t>
  </si>
  <si>
    <t>y-o-y % chg</t>
  </si>
  <si>
    <t xml:space="preserve">                                                                                                          </t>
  </si>
  <si>
    <t>1.No comparable figures available in 2013. 2. The number of participants in the annual customer satisfaction survey was considerably lower in 2014 due to the focus on immediate feedback. 3. Nordic countries. 4. Nordic and Baltic countries</t>
  </si>
  <si>
    <t>We have updated our emission factors to reflect the latest available factors. Emissions for previous years therefore do not necessarily match the figures reported in last year's report. The source of our electricity emission factors is the International Energy Agency's (IEA) 2014 national grid factors, which include CO2 only. Factors for district heating and district cooling is provided by our Nordic energy providers. For the Baltics, Poland and Russia we use the global factor for purchased heat by the UK Department for environment, food and rural affairs (Defra) from 2015, which includes CO2, CH4 and N2O. For waste, air and car travel we also use Defra 2015. Rail travel (primarily Swedish data) uses a factor provided by the Swedish Railway. Rail travel in other countries (only Russia in 2015) uses a global rail factor from Defra.</t>
  </si>
  <si>
    <t>Location based emissions represent our total energy emissions without taking into account any compensation. The total location based emissions decreased by 5% from 2014 (7,5% in CO2 / FTE).</t>
  </si>
  <si>
    <t>Air travel - total kms</t>
  </si>
  <si>
    <t>Energy consumption per FTE (kWh/FTE)</t>
  </si>
  <si>
    <t>Energy consumption per m2 (kWh/m2)</t>
  </si>
  <si>
    <t>% change kWh/FTE 2008-2015</t>
  </si>
  <si>
    <t>% change kWh/FTE 2014-2015</t>
  </si>
  <si>
    <t>% change total energy (MWh) 2008-2015</t>
  </si>
  <si>
    <t>Energy consumption per m2 2008-2015</t>
  </si>
  <si>
    <t>Change in FTE numbers 2008-2015</t>
  </si>
  <si>
    <t xml:space="preserve">Travel activity increased in 2015, with the number of trips / FTE rising by 4,5% from 2014 (total number of trips by 6,8%). The number of trips is now almost back to baseline 2008 level - trips / FTE above 2008 level by 6,7%. The main reason for the increase is two large programmes started in 2015 and going forward we will see how travel can be limited. </t>
  </si>
  <si>
    <t>% change trips/FTE 2008-2015</t>
  </si>
  <si>
    <t>Total number of trips (one way)</t>
  </si>
  <si>
    <t>% change total number trips 2008-2015</t>
  </si>
  <si>
    <t>% change total number trips 2014-2015</t>
  </si>
  <si>
    <t>% change kg/FTE 2008-2015</t>
  </si>
  <si>
    <t>% change kg/FTE 2014-2015</t>
  </si>
  <si>
    <t>% change paper 2008-2015</t>
  </si>
  <si>
    <t>% change paper 2014-2015</t>
  </si>
  <si>
    <t>% change grams/customer 2008-2015</t>
  </si>
  <si>
    <t>% change grams/customer 2014-2015</t>
  </si>
  <si>
    <t>% change customer paper (kg) 2008-2015</t>
  </si>
  <si>
    <t>% change customer paper (kg) 2014-2015</t>
  </si>
  <si>
    <t>This target was reached in 2013. There was a further reduction in paper sent to customers in 2015. Total paper sent to customers was down 11,8% from 2014 (14% in grams / customer). We sent out almost 1 900 tons less paper in 2015 than 2008. With strong focus on digitalization, we expect volumes to keep decreasing.</t>
  </si>
  <si>
    <t>Energy consumption per FTE has come down 9.6% from 2014 and 20% from 2008. The total energy consumption has decreased 25% since 2008. We are starting to see the benefits of the excellent energy efficiency of our newly constructed or renovated head offices. We expect this trend to continue.</t>
  </si>
  <si>
    <t>% change total energy (MWh) 2014-2015</t>
  </si>
  <si>
    <t>% change trips/FTE 2014-2015</t>
  </si>
  <si>
    <t xml:space="preserve">   </t>
  </si>
  <si>
    <t>EMPLOYEE SATISFACTION SURVEY</t>
  </si>
  <si>
    <t>Employee satisfaction and motivation</t>
  </si>
  <si>
    <t>(+/-)</t>
  </si>
  <si>
    <t>Personal development and training</t>
  </si>
  <si>
    <t>Nordea considered a good place to work</t>
  </si>
  <si>
    <t>Employee pride to tell others where they work</t>
  </si>
  <si>
    <t>Employees recommend others to start working at Nordea</t>
  </si>
  <si>
    <t>Organisation's ability to live the values</t>
  </si>
  <si>
    <t>Great customer experiences</t>
  </si>
  <si>
    <t>It's all about people</t>
  </si>
  <si>
    <t>One Nordea team</t>
  </si>
  <si>
    <t>Nordea's values:</t>
  </si>
  <si>
    <t>Leadership training by gender - leadership training programme</t>
  </si>
  <si>
    <t>Taxes paid by Nordea Group</t>
  </si>
  <si>
    <t>Taxes paid by country</t>
  </si>
  <si>
    <t>Employee Satisfaction</t>
  </si>
  <si>
    <t>NORDEA SUSTAINABILITY FACT BOOK 2015</t>
  </si>
  <si>
    <r>
      <t xml:space="preserve">Welcome to Nordea's Sustainability Fact book 2015. </t>
    </r>
    <r>
      <rPr>
        <b/>
        <sz val="11"/>
        <color theme="1" tint="0.249977111117893"/>
        <rFont val="Arial"/>
        <family val="2"/>
      </rPr>
      <t>Click on the links below to navigate to specific data of interest.</t>
    </r>
    <r>
      <rPr>
        <sz val="11"/>
        <color theme="1" tint="0.249977111117893"/>
        <rFont val="Arial"/>
        <family val="2"/>
      </rPr>
      <t xml:space="preserve"> Alternatively you can select a spreadsheet tab at the bottom of the Excel window.</t>
    </r>
  </si>
  <si>
    <t>Nordic KPI's</t>
  </si>
  <si>
    <r>
      <t>Total emissions (using location based energy emissions) have decreased by 1,8 % from 2014 (4,5% measured in CO2/FTE). Total CO2 emissions include emissions from energy, busines</t>
    </r>
    <r>
      <rPr>
        <sz val="11"/>
        <color rgb="FFFF0000"/>
        <rFont val="Arial"/>
        <family val="2"/>
      </rPr>
      <t>s</t>
    </r>
    <r>
      <rPr>
        <sz val="11"/>
        <color theme="1" tint="4.9989318521683403E-2"/>
        <rFont val="Arial"/>
        <family val="2"/>
      </rPr>
      <t xml:space="preserve"> travel and waste. Scope 2 represents 66 % of total emissions and scope 3 is 34%.                                                                                                                                                                                        </t>
    </r>
  </si>
  <si>
    <t xml:space="preserve">
Total Nordic kWh/FTE is down 10,2% from 2014.
Energy includes electricity, district heating and district cooling used within Nordea's headoffices and branches. Starting 2015, energy consumption includes electricity consumed in 2 data centres in Denmark. Data centre services were previously outsourced and their electricity consumption is not included in our 2008-2014 figures. 30% of the total energy consumption is estimated. Estimated district heating represents 70% of the estimated energy. Estimates are done in our environmental management system (cr360) multiplying the floor area of offices missing actual data with the kWh/m2 of nearby offices where actual data has been reported. Reductions have been achieved by energy efficiency projects, new and renovated head offices and reduced floor area.
1 MWh = 3600 MJ, i.e. our total energy consumption for 2015 equals 700 855 280 MJ. </t>
  </si>
  <si>
    <t xml:space="preserve">We saw a big drop in purchased office paper in 2015 - 19% down (kg/FTE) from 2014. This is due to head office printers being set to double-sided print as default, head office personnel moving into activity based workplaces and digitalization of documents. The total volume of purchased office paper has fallen by 42% from 2008 - 2015. </t>
  </si>
  <si>
    <r>
      <t>Customer Satisfaction Index survey (CSI)</t>
    </r>
    <r>
      <rPr>
        <vertAlign val="superscript"/>
        <sz val="10"/>
        <color theme="1" tint="4.9989318521683403E-2"/>
        <rFont val="Arial"/>
        <family val="2"/>
      </rPr>
      <t>(3)</t>
    </r>
  </si>
  <si>
    <r>
      <t>20 285</t>
    </r>
    <r>
      <rPr>
        <vertAlign val="superscript"/>
        <sz val="10"/>
        <color theme="1" tint="4.9989318521683403E-2"/>
        <rFont val="Arial"/>
        <family val="2"/>
      </rPr>
      <t>(2)</t>
    </r>
  </si>
  <si>
    <r>
      <t>Immediate automated feedback</t>
    </r>
    <r>
      <rPr>
        <vertAlign val="superscript"/>
        <sz val="10"/>
        <color theme="1" tint="4.9989318521683403E-2"/>
        <rFont val="Arial"/>
        <family val="2"/>
      </rPr>
      <t>(3)</t>
    </r>
  </si>
  <si>
    <r>
      <t>0</t>
    </r>
    <r>
      <rPr>
        <vertAlign val="superscript"/>
        <sz val="10"/>
        <color theme="1" tint="4.9989318521683403E-2"/>
        <rFont val="Arial"/>
        <family val="2"/>
      </rPr>
      <t>(1)</t>
    </r>
  </si>
  <si>
    <r>
      <t>Customer ombudsmen</t>
    </r>
    <r>
      <rPr>
        <vertAlign val="superscript"/>
        <sz val="10"/>
        <color theme="1" tint="4.9989318521683403E-2"/>
        <rFont val="Arial"/>
        <family val="2"/>
      </rPr>
      <t>(4)</t>
    </r>
  </si>
  <si>
    <t>NUMBER OF EMPLOYEES AFFECTED BY ROBBERIES IN NORDEA GROUP BY REGION</t>
  </si>
  <si>
    <t>% decrease in emissions /FTE 2014-2015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</si>
</sst>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 ##0"/>
    <numFmt numFmtId="166" formatCode="0.0"/>
    <numFmt numFmtId="167" formatCode="#,##0.0"/>
    <numFmt numFmtId="168" formatCode="_-* #,##0.00_-;\-* #,##0.00_-;_-* &quot;-&quot;??_-;_-@_-"/>
  </numFmts>
  <fonts count="93" x14ac:knownFonts="1">
    <font>
      <sz val="11"/>
      <color theme="1"/>
      <name val="Calibri"/>
      <family val="2"/>
      <scheme val="minor"/>
    </font>
    <font>
      <u/>
      <sz val="11"/>
      <color theme="10"/>
      <name val="Calibri"/>
      <family val="2"/>
      <scheme val="minor"/>
    </font>
    <font>
      <sz val="8"/>
      <color theme="1"/>
      <name val="Arial"/>
      <family val="2"/>
    </font>
    <font>
      <b/>
      <sz val="8"/>
      <color theme="0"/>
      <name val="Arial"/>
      <family val="2"/>
    </font>
    <font>
      <b/>
      <sz val="12"/>
      <color theme="4" tint="-0.249977111117893"/>
      <name val="Arial"/>
      <family val="2"/>
    </font>
    <font>
      <sz val="10"/>
      <name val="Arial"/>
      <family val="2"/>
    </font>
    <font>
      <b/>
      <sz val="10"/>
      <color theme="1"/>
      <name val="Arial"/>
      <family val="2"/>
    </font>
    <font>
      <b/>
      <sz val="10"/>
      <name val="Arial"/>
      <family val="2"/>
    </font>
    <font>
      <b/>
      <sz val="14"/>
      <color indexed="48"/>
      <name val="Arial Narrow"/>
      <family val="2"/>
    </font>
    <font>
      <b/>
      <i/>
      <sz val="10"/>
      <name val="Arial"/>
      <family val="2"/>
    </font>
    <font>
      <i/>
      <sz val="8"/>
      <color indexed="23"/>
      <name val="Arial"/>
      <family val="2"/>
    </font>
    <font>
      <sz val="8"/>
      <color theme="1"/>
      <name val="Calibri"/>
      <family val="2"/>
      <scheme val="minor"/>
    </font>
    <font>
      <b/>
      <sz val="8"/>
      <name val="Arial"/>
      <family val="2"/>
    </font>
    <font>
      <b/>
      <sz val="8"/>
      <color theme="1" tint="0.14999847407452621"/>
      <name val="Arial"/>
      <family val="2"/>
    </font>
    <font>
      <sz val="8"/>
      <color theme="1" tint="0.14999847407452621"/>
      <name val="Arial"/>
      <family val="2"/>
    </font>
    <font>
      <sz val="11"/>
      <color rgb="FF00B050"/>
      <name val="Calibri"/>
      <family val="2"/>
      <scheme val="minor"/>
    </font>
    <font>
      <b/>
      <sz val="11"/>
      <color theme="1" tint="0.14999847407452621"/>
      <name val="Arial"/>
      <family val="2"/>
    </font>
    <font>
      <b/>
      <sz val="10"/>
      <color theme="1" tint="0.14999847407452621"/>
      <name val="Arial"/>
      <family val="2"/>
    </font>
    <font>
      <sz val="11"/>
      <color theme="1" tint="0.14999847407452621"/>
      <name val="Arial"/>
      <family val="2"/>
    </font>
    <font>
      <b/>
      <sz val="12"/>
      <color rgb="FFCC3300"/>
      <name val="Arial"/>
      <family val="2"/>
    </font>
    <font>
      <sz val="11"/>
      <color rgb="FFCC3300"/>
      <name val="Calibri"/>
      <family val="2"/>
      <scheme val="minor"/>
    </font>
    <font>
      <sz val="11"/>
      <color theme="1"/>
      <name val="Arial"/>
      <family val="2"/>
    </font>
    <font>
      <sz val="10"/>
      <color theme="1" tint="0.14999847407452621"/>
      <name val="Arial"/>
      <family val="2"/>
    </font>
    <font>
      <sz val="7"/>
      <color theme="1"/>
      <name val="Arial"/>
      <family val="2"/>
    </font>
    <font>
      <b/>
      <sz val="11"/>
      <color theme="1"/>
      <name val="Arial"/>
      <family val="2"/>
    </font>
    <font>
      <b/>
      <sz val="12"/>
      <color theme="6" tint="-0.249977111117893"/>
      <name val="Arial"/>
      <family val="2"/>
    </font>
    <font>
      <sz val="11"/>
      <color theme="1" tint="0.14999847407452621"/>
      <name val="Calibri"/>
      <family val="2"/>
      <scheme val="minor"/>
    </font>
    <font>
      <sz val="11"/>
      <color theme="0" tint="-0.249977111117893"/>
      <name val="Arial"/>
      <family val="2"/>
    </font>
    <font>
      <sz val="7"/>
      <color theme="1" tint="0.14999847407452621"/>
      <name val="Arial"/>
      <family val="2"/>
    </font>
    <font>
      <sz val="7"/>
      <name val="Arial"/>
      <family val="2"/>
    </font>
    <font>
      <b/>
      <sz val="12"/>
      <color theme="1" tint="0.14999847407452621"/>
      <name val="Arial"/>
      <family val="2"/>
    </font>
    <font>
      <b/>
      <sz val="8"/>
      <color theme="1"/>
      <name val="Arial"/>
      <family val="2"/>
    </font>
    <font>
      <b/>
      <sz val="11"/>
      <color rgb="FFCC3300"/>
      <name val="Arial"/>
      <family val="2"/>
    </font>
    <font>
      <b/>
      <sz val="11"/>
      <color rgb="FF00B050"/>
      <name val="Arial"/>
      <family val="2"/>
    </font>
    <font>
      <b/>
      <sz val="12"/>
      <color theme="1"/>
      <name val="Arial"/>
      <family val="2"/>
    </font>
    <font>
      <b/>
      <sz val="12"/>
      <color theme="7" tint="-0.249977111117893"/>
      <name val="Arial"/>
      <family val="2"/>
    </font>
    <font>
      <b/>
      <sz val="12"/>
      <color theme="1" tint="0.249977111117893"/>
      <name val="Arial"/>
      <family val="2"/>
    </font>
    <font>
      <sz val="8"/>
      <name val="Arial"/>
      <family val="2"/>
    </font>
    <font>
      <sz val="8"/>
      <color theme="1" tint="4.9989318521683403E-2"/>
      <name val="Arial"/>
      <family val="2"/>
    </font>
    <font>
      <b/>
      <sz val="10"/>
      <color theme="1" tint="4.9989318521683403E-2"/>
      <name val="Arial"/>
      <family val="2"/>
    </font>
    <font>
      <sz val="11"/>
      <color theme="1" tint="4.9989318521683403E-2"/>
      <name val="Arial"/>
      <family val="2"/>
    </font>
    <font>
      <sz val="8"/>
      <color theme="1" tint="4.9989318521683403E-2"/>
      <name val="Calibri"/>
      <family val="2"/>
      <scheme val="minor"/>
    </font>
    <font>
      <sz val="8"/>
      <name val="Calibri"/>
      <family val="2"/>
      <scheme val="minor"/>
    </font>
    <font>
      <u/>
      <sz val="11"/>
      <color theme="3"/>
      <name val="Arial"/>
      <family val="2"/>
    </font>
    <font>
      <b/>
      <sz val="11"/>
      <color theme="1"/>
      <name val="Calibri"/>
      <family val="2"/>
      <scheme val="minor"/>
    </font>
    <font>
      <b/>
      <sz val="12"/>
      <color rgb="FF996600"/>
      <name val="Arial"/>
      <family val="2"/>
    </font>
    <font>
      <b/>
      <sz val="8"/>
      <color rgb="FF996600"/>
      <name val="Arial"/>
      <family val="2"/>
    </font>
    <font>
      <sz val="10"/>
      <color theme="1"/>
      <name val="Arial"/>
      <family val="2"/>
    </font>
    <font>
      <b/>
      <sz val="12"/>
      <color theme="3"/>
      <name val="Arial"/>
      <family val="2"/>
    </font>
    <font>
      <sz val="10"/>
      <color rgb="FF342F2B"/>
      <name val="Arial"/>
      <family val="2"/>
    </font>
    <font>
      <b/>
      <sz val="12"/>
      <color theme="5"/>
      <name val="Arial"/>
      <family val="2"/>
    </font>
    <font>
      <b/>
      <sz val="8"/>
      <color theme="5"/>
      <name val="Arial"/>
      <family val="2"/>
    </font>
    <font>
      <b/>
      <sz val="12"/>
      <color theme="1" tint="0.34998626667073579"/>
      <name val="Arial"/>
      <family val="2"/>
    </font>
    <font>
      <b/>
      <sz val="11"/>
      <color theme="1" tint="0.34998626667073579"/>
      <name val="Arial"/>
      <family val="2"/>
    </font>
    <font>
      <sz val="10"/>
      <color theme="3" tint="0.39997558519241921"/>
      <name val="Arial"/>
      <family val="2"/>
    </font>
    <font>
      <sz val="11"/>
      <color theme="1" tint="0.249977111117893"/>
      <name val="Arial"/>
      <family val="2"/>
    </font>
    <font>
      <sz val="11"/>
      <color rgb="FFFF0000"/>
      <name val="Arial"/>
      <family val="2"/>
    </font>
    <font>
      <sz val="8"/>
      <color rgb="FFFF0000"/>
      <name val="Arial"/>
      <family val="2"/>
    </font>
    <font>
      <sz val="11"/>
      <color theme="4" tint="-0.499984740745262"/>
      <name val="Calibri"/>
      <family val="2"/>
      <scheme val="minor"/>
    </font>
    <font>
      <b/>
      <sz val="12"/>
      <color theme="6" tint="-0.499984740745262"/>
      <name val="Arial"/>
      <family val="2"/>
    </font>
    <font>
      <b/>
      <sz val="11"/>
      <color theme="1" tint="4.9989318521683403E-2"/>
      <name val="Arial"/>
      <family val="2"/>
    </font>
    <font>
      <b/>
      <sz val="11"/>
      <color theme="0" tint="-0.249977111117893"/>
      <name val="Arial"/>
      <family val="2"/>
    </font>
    <font>
      <b/>
      <sz val="8"/>
      <color theme="6" tint="-0.499984740745262"/>
      <name val="Arial"/>
      <family val="2"/>
    </font>
    <font>
      <b/>
      <sz val="8"/>
      <color theme="1" tint="0.34998626667073579"/>
      <name val="Arial"/>
      <family val="2"/>
    </font>
    <font>
      <b/>
      <sz val="12"/>
      <color theme="5" tint="-0.249977111117893"/>
      <name val="Arial"/>
      <family val="2"/>
    </font>
    <font>
      <b/>
      <sz val="8"/>
      <color theme="5" tint="-0.249977111117893"/>
      <name val="Arial"/>
      <family val="2"/>
    </font>
    <font>
      <u/>
      <sz val="11"/>
      <color theme="1" tint="0.14999847407452621"/>
      <name val="Arial"/>
      <family val="2"/>
    </font>
    <font>
      <u/>
      <sz val="11"/>
      <color theme="6" tint="-0.499984740745262"/>
      <name val="Arial"/>
      <family val="2"/>
    </font>
    <font>
      <u/>
      <sz val="11"/>
      <color rgb="FF996633"/>
      <name val="Arial"/>
      <family val="2"/>
    </font>
    <font>
      <u/>
      <sz val="11"/>
      <color theme="7" tint="-0.499984740745262"/>
      <name val="Arial"/>
      <family val="2"/>
    </font>
    <font>
      <u/>
      <sz val="11"/>
      <color theme="5" tint="-0.249977111117893"/>
      <name val="Arial"/>
      <family val="2"/>
    </font>
    <font>
      <sz val="11"/>
      <color theme="0" tint="-0.14999847407452621"/>
      <name val="Arial"/>
      <family val="2"/>
    </font>
    <font>
      <b/>
      <sz val="10"/>
      <color theme="0" tint="-0.14999847407452621"/>
      <name val="Arial"/>
      <family val="2"/>
    </font>
    <font>
      <sz val="8"/>
      <color theme="1" tint="0.34998626667073579"/>
      <name val="Arial"/>
      <family val="2"/>
    </font>
    <font>
      <sz val="11"/>
      <color theme="1" tint="0.34998626667073579"/>
      <name val="Calibri"/>
      <family val="2"/>
      <scheme val="minor"/>
    </font>
    <font>
      <sz val="8"/>
      <color theme="1" tint="0.34998626667073579"/>
      <name val="Calibri"/>
      <family val="2"/>
      <scheme val="minor"/>
    </font>
    <font>
      <b/>
      <sz val="11"/>
      <color theme="1" tint="0.249977111117893"/>
      <name val="Arial"/>
      <family val="2"/>
    </font>
    <font>
      <u/>
      <sz val="11"/>
      <color rgb="FFFF9900"/>
      <name val="Arial"/>
      <family val="2"/>
    </font>
    <font>
      <b/>
      <sz val="12"/>
      <color rgb="FFFF9900"/>
      <name val="Arial"/>
      <family val="2"/>
    </font>
    <font>
      <b/>
      <sz val="8"/>
      <color rgb="FFC00000"/>
      <name val="Arial"/>
      <family val="2"/>
    </font>
    <font>
      <sz val="11"/>
      <name val="Calibri"/>
      <family val="2"/>
      <scheme val="minor"/>
    </font>
    <font>
      <sz val="11"/>
      <color theme="1"/>
      <name val="Calibri"/>
      <family val="2"/>
      <scheme val="minor"/>
    </font>
    <font>
      <b/>
      <sz val="10"/>
      <color rgb="FF00B050"/>
      <name val="Calibri"/>
      <family val="2"/>
      <scheme val="minor"/>
    </font>
    <font>
      <sz val="10"/>
      <color rgb="FF00B050"/>
      <name val="Calibri"/>
      <family val="2"/>
      <scheme val="minor"/>
    </font>
    <font>
      <b/>
      <sz val="11"/>
      <color rgb="FF00B050"/>
      <name val="Calibri"/>
      <family val="2"/>
      <scheme val="minor"/>
    </font>
    <font>
      <sz val="11"/>
      <color theme="1" tint="4.9989318521683403E-2"/>
      <name val="Calibri"/>
      <family val="2"/>
      <scheme val="minor"/>
    </font>
    <font>
      <b/>
      <sz val="8"/>
      <color theme="7" tint="-0.499984740745262"/>
      <name val="Arial"/>
      <family val="2"/>
    </font>
    <font>
      <b/>
      <sz val="12"/>
      <color rgb="FF996633"/>
      <name val="Arial"/>
      <family val="2"/>
    </font>
    <font>
      <b/>
      <sz val="12"/>
      <color theme="7" tint="-0.499984740745262"/>
      <name val="Arial"/>
      <family val="2"/>
    </font>
    <font>
      <b/>
      <sz val="14"/>
      <color theme="1" tint="0.14999847407452621"/>
      <name val="Arial"/>
      <family val="2"/>
    </font>
    <font>
      <sz val="10"/>
      <color theme="1" tint="4.9989318521683403E-2"/>
      <name val="Arial"/>
      <family val="2"/>
    </font>
    <font>
      <i/>
      <sz val="11"/>
      <color theme="1" tint="4.9989318521683403E-2"/>
      <name val="Arial"/>
      <family val="2"/>
    </font>
    <font>
      <vertAlign val="superscript"/>
      <sz val="10"/>
      <color theme="1" tint="4.9989318521683403E-2"/>
      <name val="Arial"/>
      <family val="2"/>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rgb="FF779ABC"/>
        <bgColor indexed="64"/>
      </patternFill>
    </fill>
    <fill>
      <patternFill patternType="solid">
        <fgColor rgb="FFE5EAEF"/>
        <bgColor indexed="64"/>
      </patternFill>
    </fill>
    <fill>
      <patternFill patternType="solid">
        <fgColor theme="0"/>
        <bgColor rgb="FF000000"/>
      </patternFill>
    </fill>
    <fill>
      <patternFill patternType="solid">
        <fgColor rgb="FFF4F7ED"/>
        <bgColor indexed="64"/>
      </patternFill>
    </fill>
    <fill>
      <patternFill patternType="solid">
        <fgColor theme="4" tint="0.79998168889431442"/>
        <bgColor indexed="64"/>
      </patternFill>
    </fill>
  </fills>
  <borders count="17">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top style="thin">
        <color theme="0" tint="-0.14999847407452621"/>
      </top>
      <bottom style="thin">
        <color theme="4" tint="0.59999389629810485"/>
      </bottom>
      <diagonal/>
    </border>
  </borders>
  <cellStyleXfs count="10">
    <xf numFmtId="0" fontId="0" fillId="0" borderId="0"/>
    <xf numFmtId="0" fontId="1" fillId="0" borderId="0" applyNumberFormat="0" applyFill="0" applyBorder="0" applyAlignment="0" applyProtection="0"/>
    <xf numFmtId="0" fontId="5" fillId="0" borderId="0" applyNumberFormat="0" applyFont="0" applyFill="0" applyBorder="0" applyAlignment="0" applyProtection="0"/>
    <xf numFmtId="0" fontId="7" fillId="2" borderId="0"/>
    <xf numFmtId="0" fontId="8" fillId="0" borderId="0">
      <alignment horizontal="justify"/>
    </xf>
    <xf numFmtId="0" fontId="9" fillId="0" borderId="0" applyNumberFormat="0" applyFont="0" applyFill="0" applyBorder="0" applyAlignment="0" applyProtection="0"/>
    <xf numFmtId="0" fontId="7" fillId="0" borderId="0" applyNumberFormat="0" applyFont="0" applyFill="0" applyBorder="0" applyAlignment="0" applyProtection="0"/>
    <xf numFmtId="0" fontId="10" fillId="0" borderId="0" applyNumberFormat="0" applyFont="0" applyFill="0" applyBorder="0" applyAlignment="0" applyProtection="0"/>
    <xf numFmtId="168" fontId="81" fillId="0" borderId="0" applyFont="0" applyFill="0" applyBorder="0" applyAlignment="0" applyProtection="0"/>
    <xf numFmtId="9" fontId="81" fillId="0" borderId="0" applyFont="0" applyFill="0" applyBorder="0" applyAlignment="0" applyProtection="0"/>
  </cellStyleXfs>
  <cellXfs count="858">
    <xf numFmtId="0" fontId="0" fillId="0" borderId="0" xfId="0"/>
    <xf numFmtId="0" fontId="2" fillId="0" borderId="0" xfId="0" applyFont="1"/>
    <xf numFmtId="0" fontId="0" fillId="0" borderId="0" xfId="0" applyBorder="1"/>
    <xf numFmtId="0" fontId="5" fillId="0" borderId="0" xfId="2"/>
    <xf numFmtId="10" fontId="5" fillId="0" borderId="0" xfId="2" applyNumberFormat="1"/>
    <xf numFmtId="0" fontId="14" fillId="0" borderId="0" xfId="0" applyFont="1" applyFill="1" applyBorder="1" applyAlignment="1">
      <alignment vertical="center"/>
    </xf>
    <xf numFmtId="0" fontId="14" fillId="0" borderId="0" xfId="0" applyFont="1" applyBorder="1" applyAlignment="1">
      <alignment vertical="center"/>
    </xf>
    <xf numFmtId="3" fontId="14" fillId="0" borderId="0" xfId="0" applyNumberFormat="1" applyFont="1" applyBorder="1" applyAlignment="1">
      <alignment horizontal="right" vertical="center" indent="2"/>
    </xf>
    <xf numFmtId="0" fontId="7" fillId="0" borderId="0" xfId="2" applyFont="1" applyFill="1" applyBorder="1"/>
    <xf numFmtId="165" fontId="7" fillId="0" borderId="0" xfId="2" applyNumberFormat="1" applyFont="1" applyFill="1" applyBorder="1"/>
    <xf numFmtId="0" fontId="0" fillId="0" borderId="0" xfId="0" applyFill="1" applyBorder="1"/>
    <xf numFmtId="0" fontId="15" fillId="0" borderId="0" xfId="0" applyFont="1" applyFill="1" applyBorder="1"/>
    <xf numFmtId="10" fontId="15" fillId="0" borderId="0" xfId="0" applyNumberFormat="1" applyFont="1" applyFill="1" applyBorder="1"/>
    <xf numFmtId="0" fontId="0" fillId="0" borderId="0" xfId="0" applyFill="1"/>
    <xf numFmtId="0" fontId="2" fillId="0" borderId="0" xfId="0" applyFont="1" applyFill="1"/>
    <xf numFmtId="0" fontId="3" fillId="0" borderId="0" xfId="1" applyFont="1" applyFill="1" applyAlignment="1">
      <alignment horizontal="center" vertical="center"/>
    </xf>
    <xf numFmtId="0" fontId="4" fillId="0" borderId="0" xfId="0" applyFont="1" applyFill="1"/>
    <xf numFmtId="0" fontId="0" fillId="0" borderId="8" xfId="0" applyBorder="1"/>
    <xf numFmtId="0" fontId="0" fillId="0" borderId="9" xfId="0" applyBorder="1"/>
    <xf numFmtId="0" fontId="0" fillId="0" borderId="10" xfId="0" applyBorder="1"/>
    <xf numFmtId="0" fontId="18" fillId="0" borderId="2" xfId="0" applyFont="1" applyBorder="1" applyAlignment="1">
      <alignment vertical="center"/>
    </xf>
    <xf numFmtId="0" fontId="18" fillId="0" borderId="2" xfId="0" applyFont="1" applyFill="1" applyBorder="1" applyAlignment="1">
      <alignment vertical="center"/>
    </xf>
    <xf numFmtId="0" fontId="0" fillId="3" borderId="6" xfId="0" applyFill="1" applyBorder="1"/>
    <xf numFmtId="0" fontId="0" fillId="3" borderId="7" xfId="0" applyFill="1" applyBorder="1"/>
    <xf numFmtId="0" fontId="0" fillId="3" borderId="8" xfId="0" applyFill="1" applyBorder="1"/>
    <xf numFmtId="0" fontId="0" fillId="3" borderId="11" xfId="0" applyFill="1" applyBorder="1"/>
    <xf numFmtId="0" fontId="0" fillId="3" borderId="2" xfId="0" applyFill="1" applyBorder="1"/>
    <xf numFmtId="0" fontId="0" fillId="3" borderId="12" xfId="0" applyFill="1" applyBorder="1"/>
    <xf numFmtId="164" fontId="18" fillId="0" borderId="5" xfId="0" applyNumberFormat="1" applyFont="1" applyBorder="1" applyAlignment="1">
      <alignment horizontal="right" vertical="center" indent="2"/>
    </xf>
    <xf numFmtId="0" fontId="18" fillId="0" borderId="0" xfId="0" applyFont="1" applyBorder="1" applyAlignment="1">
      <alignment vertical="center"/>
    </xf>
    <xf numFmtId="0" fontId="18" fillId="0" borderId="0" xfId="0" applyFont="1" applyFill="1" applyBorder="1" applyAlignment="1">
      <alignment vertical="center"/>
    </xf>
    <xf numFmtId="164" fontId="18" fillId="0" borderId="0" xfId="0" applyNumberFormat="1" applyFont="1" applyBorder="1" applyAlignment="1">
      <alignment horizontal="right" vertical="center" indent="2"/>
    </xf>
    <xf numFmtId="164" fontId="18" fillId="0" borderId="0" xfId="0" applyNumberFormat="1" applyFont="1" applyFill="1" applyBorder="1" applyAlignment="1">
      <alignment horizontal="right" vertical="center" indent="2"/>
    </xf>
    <xf numFmtId="3" fontId="18" fillId="0" borderId="3" xfId="0" applyNumberFormat="1" applyFont="1" applyBorder="1" applyAlignment="1">
      <alignment horizontal="right" vertical="center" indent="2"/>
    </xf>
    <xf numFmtId="164" fontId="18" fillId="0" borderId="3" xfId="0" applyNumberFormat="1" applyFont="1" applyBorder="1" applyAlignment="1">
      <alignment horizontal="right" vertical="center" indent="2"/>
    </xf>
    <xf numFmtId="0" fontId="18" fillId="0" borderId="1" xfId="0" applyFont="1" applyFill="1" applyBorder="1" applyAlignment="1">
      <alignment vertical="center"/>
    </xf>
    <xf numFmtId="0" fontId="18" fillId="0" borderId="1" xfId="0" applyFont="1" applyBorder="1" applyAlignment="1">
      <alignment vertical="center"/>
    </xf>
    <xf numFmtId="0" fontId="13" fillId="0" borderId="0" xfId="0" applyFont="1" applyFill="1" applyBorder="1" applyAlignment="1">
      <alignment horizontal="right" vertical="center" indent="2"/>
    </xf>
    <xf numFmtId="9" fontId="14" fillId="0" borderId="0" xfId="0" applyNumberFormat="1" applyFont="1" applyFill="1" applyBorder="1" applyAlignment="1">
      <alignment horizontal="right" vertical="center" indent="2"/>
    </xf>
    <xf numFmtId="1" fontId="18" fillId="0" borderId="0" xfId="0" applyNumberFormat="1" applyFont="1" applyFill="1" applyBorder="1" applyAlignment="1">
      <alignment vertical="center"/>
    </xf>
    <xf numFmtId="0" fontId="18" fillId="0" borderId="0" xfId="0" applyFont="1" applyBorder="1"/>
    <xf numFmtId="0" fontId="18" fillId="0" borderId="0" xfId="0" applyFont="1"/>
    <xf numFmtId="3" fontId="18" fillId="0" borderId="0" xfId="0" applyNumberFormat="1" applyFont="1" applyBorder="1" applyAlignment="1">
      <alignment horizontal="right" vertical="center" indent="2"/>
    </xf>
    <xf numFmtId="3" fontId="18" fillId="0" borderId="0" xfId="0" applyNumberFormat="1" applyFont="1" applyFill="1" applyBorder="1" applyAlignment="1">
      <alignment horizontal="right" vertical="center" indent="2"/>
    </xf>
    <xf numFmtId="3" fontId="18" fillId="0" borderId="3" xfId="0" applyNumberFormat="1" applyFont="1" applyFill="1" applyBorder="1" applyAlignment="1">
      <alignment horizontal="right" vertical="center" indent="2"/>
    </xf>
    <xf numFmtId="9" fontId="18" fillId="0" borderId="3" xfId="0" applyNumberFormat="1" applyFont="1" applyBorder="1" applyAlignment="1">
      <alignment horizontal="right" vertical="center" indent="2"/>
    </xf>
    <xf numFmtId="0" fontId="15" fillId="0" borderId="0" xfId="0" applyNumberFormat="1" applyFont="1"/>
    <xf numFmtId="1" fontId="18" fillId="0" borderId="5" xfId="0" applyNumberFormat="1" applyFont="1" applyBorder="1" applyAlignment="1">
      <alignment horizontal="right" vertical="center" indent="2"/>
    </xf>
    <xf numFmtId="1" fontId="18" fillId="0" borderId="3" xfId="0" applyNumberFormat="1" applyFont="1" applyBorder="1" applyAlignment="1">
      <alignment horizontal="right" vertical="center" indent="2"/>
    </xf>
    <xf numFmtId="0" fontId="17" fillId="0" borderId="0" xfId="0" applyFont="1" applyBorder="1" applyAlignment="1">
      <alignment horizontal="center" vertical="center"/>
    </xf>
    <xf numFmtId="1" fontId="18" fillId="0" borderId="0" xfId="0" applyNumberFormat="1" applyFont="1" applyBorder="1" applyAlignment="1">
      <alignment horizontal="right" vertical="center" indent="2"/>
    </xf>
    <xf numFmtId="0" fontId="18" fillId="0" borderId="0" xfId="0" applyFont="1" applyBorder="1" applyAlignment="1">
      <alignment horizontal="center" vertical="center"/>
    </xf>
    <xf numFmtId="0" fontId="0" fillId="0" borderId="2" xfId="0" applyBorder="1"/>
    <xf numFmtId="0" fontId="0" fillId="0" borderId="12" xfId="0" applyBorder="1"/>
    <xf numFmtId="3" fontId="0" fillId="0" borderId="0" xfId="0" applyNumberFormat="1"/>
    <xf numFmtId="0" fontId="0" fillId="6" borderId="11" xfId="0" applyFill="1" applyBorder="1"/>
    <xf numFmtId="0" fontId="16" fillId="0" borderId="0" xfId="0" applyFont="1" applyBorder="1" applyAlignment="1">
      <alignment vertical="center"/>
    </xf>
    <xf numFmtId="0" fontId="17" fillId="0" borderId="0" xfId="0" applyFont="1" applyBorder="1" applyAlignment="1">
      <alignment vertical="center" wrapText="1"/>
    </xf>
    <xf numFmtId="0" fontId="17" fillId="0" borderId="0" xfId="0" applyFont="1" applyBorder="1" applyAlignment="1">
      <alignment vertical="center"/>
    </xf>
    <xf numFmtId="1" fontId="16" fillId="0" borderId="0" xfId="0" applyNumberFormat="1" applyFont="1" applyBorder="1" applyAlignment="1">
      <alignment horizontal="right" vertical="center" indent="2"/>
    </xf>
    <xf numFmtId="0" fontId="17" fillId="0" borderId="10" xfId="0" applyFont="1" applyBorder="1" applyAlignment="1">
      <alignment vertical="center"/>
    </xf>
    <xf numFmtId="1" fontId="18" fillId="0" borderId="10" xfId="0" applyNumberFormat="1" applyFont="1" applyBorder="1" applyAlignment="1">
      <alignment horizontal="right" vertical="center" indent="2"/>
    </xf>
    <xf numFmtId="1" fontId="16" fillId="0" borderId="10" xfId="0" applyNumberFormat="1" applyFont="1" applyBorder="1" applyAlignment="1">
      <alignment horizontal="right" vertical="center" indent="2"/>
    </xf>
    <xf numFmtId="166" fontId="18" fillId="0" borderId="3" xfId="0" applyNumberFormat="1" applyFont="1" applyBorder="1" applyAlignment="1">
      <alignment horizontal="right" vertical="center" indent="2"/>
    </xf>
    <xf numFmtId="3" fontId="16" fillId="0" borderId="0" xfId="0" applyNumberFormat="1" applyFont="1" applyBorder="1" applyAlignment="1">
      <alignment horizontal="right" vertical="center" indent="2"/>
    </xf>
    <xf numFmtId="9" fontId="18" fillId="0" borderId="0" xfId="0" applyNumberFormat="1" applyFont="1" applyBorder="1" applyAlignment="1">
      <alignment horizontal="right" vertical="center" indent="2"/>
    </xf>
    <xf numFmtId="0" fontId="16" fillId="0" borderId="0" xfId="0" applyFont="1" applyFill="1" applyBorder="1" applyAlignment="1">
      <alignment vertical="center"/>
    </xf>
    <xf numFmtId="0" fontId="18" fillId="0" borderId="14" xfId="0" applyFont="1" applyBorder="1" applyAlignment="1">
      <alignment vertical="center"/>
    </xf>
    <xf numFmtId="0" fontId="21" fillId="0" borderId="0" xfId="0" applyFont="1"/>
    <xf numFmtId="9" fontId="18" fillId="0" borderId="10" xfId="0" applyNumberFormat="1" applyFont="1" applyBorder="1" applyAlignment="1">
      <alignment horizontal="right" vertical="center" indent="2"/>
    </xf>
    <xf numFmtId="0" fontId="21" fillId="0" borderId="1" xfId="0" applyFont="1" applyBorder="1" applyAlignment="1">
      <alignment vertical="center"/>
    </xf>
    <xf numFmtId="3" fontId="21" fillId="0" borderId="3" xfId="0" applyNumberFormat="1" applyFont="1" applyBorder="1" applyAlignment="1">
      <alignment horizontal="right" vertical="center" indent="2"/>
    </xf>
    <xf numFmtId="3" fontId="16" fillId="0" borderId="0" xfId="0" applyNumberFormat="1" applyFont="1" applyFill="1" applyBorder="1" applyAlignment="1">
      <alignment horizontal="right" vertical="center" indent="2"/>
    </xf>
    <xf numFmtId="3" fontId="18" fillId="0" borderId="0" xfId="0" applyNumberFormat="1" applyFont="1" applyBorder="1" applyAlignment="1">
      <alignment horizontal="right" vertical="center"/>
    </xf>
    <xf numFmtId="3" fontId="18" fillId="0" borderId="0" xfId="0" applyNumberFormat="1" applyFont="1" applyFill="1" applyBorder="1" applyAlignment="1">
      <alignment horizontal="right" vertical="center"/>
    </xf>
    <xf numFmtId="1" fontId="16" fillId="0" borderId="0" xfId="0" applyNumberFormat="1" applyFont="1" applyFill="1" applyBorder="1" applyAlignment="1">
      <alignment vertical="center"/>
    </xf>
    <xf numFmtId="0" fontId="0" fillId="0" borderId="9" xfId="0" applyFill="1" applyBorder="1"/>
    <xf numFmtId="164" fontId="18" fillId="0" borderId="10" xfId="0" applyNumberFormat="1" applyFont="1" applyFill="1" applyBorder="1" applyAlignment="1">
      <alignment horizontal="right" vertical="center" indent="2"/>
    </xf>
    <xf numFmtId="164" fontId="18" fillId="0" borderId="10" xfId="0" applyNumberFormat="1" applyFont="1" applyBorder="1" applyAlignment="1">
      <alignment horizontal="right" vertical="center" indent="2"/>
    </xf>
    <xf numFmtId="0" fontId="13" fillId="0" borderId="10" xfId="0" applyFont="1" applyFill="1" applyBorder="1" applyAlignment="1">
      <alignment horizontal="right" vertical="center" indent="2"/>
    </xf>
    <xf numFmtId="9" fontId="14" fillId="0" borderId="10" xfId="0" applyNumberFormat="1" applyFont="1" applyFill="1" applyBorder="1" applyAlignment="1">
      <alignment horizontal="right" vertical="center" indent="2"/>
    </xf>
    <xf numFmtId="0" fontId="0" fillId="0" borderId="11" xfId="0" applyBorder="1"/>
    <xf numFmtId="0" fontId="0" fillId="6" borderId="2" xfId="0" applyFill="1" applyBorder="1"/>
    <xf numFmtId="3" fontId="0" fillId="0" borderId="0" xfId="0" applyNumberFormat="1" applyBorder="1"/>
    <xf numFmtId="3" fontId="5" fillId="0" borderId="0" xfId="0" applyNumberFormat="1" applyFont="1" applyBorder="1"/>
    <xf numFmtId="0" fontId="0" fillId="0" borderId="0" xfId="0" applyAlignment="1">
      <alignment vertical="center"/>
    </xf>
    <xf numFmtId="0" fontId="21" fillId="0" borderId="12" xfId="0" applyFont="1" applyBorder="1" applyAlignment="1">
      <alignment vertical="center"/>
    </xf>
    <xf numFmtId="0" fontId="26" fillId="0" borderId="0" xfId="0" applyFont="1"/>
    <xf numFmtId="0" fontId="26" fillId="0" borderId="0" xfId="0" applyFont="1" applyBorder="1"/>
    <xf numFmtId="0" fontId="18" fillId="0" borderId="0" xfId="0" applyFont="1" applyBorder="1" applyAlignment="1">
      <alignment horizontal="left" vertical="center" indent="2"/>
    </xf>
    <xf numFmtId="0" fontId="0" fillId="6" borderId="12" xfId="0" applyFill="1" applyBorder="1"/>
    <xf numFmtId="0" fontId="26" fillId="0" borderId="0" xfId="0" applyFont="1" applyBorder="1" applyAlignment="1">
      <alignment horizontal="right" vertical="center"/>
    </xf>
    <xf numFmtId="0" fontId="0" fillId="0" borderId="0" xfId="0" applyFill="1" applyBorder="1" applyAlignment="1">
      <alignment vertical="center"/>
    </xf>
    <xf numFmtId="0" fontId="18" fillId="0" borderId="14" xfId="0" applyFont="1" applyBorder="1" applyAlignment="1">
      <alignment horizontal="left" vertical="center"/>
    </xf>
    <xf numFmtId="0" fontId="18" fillId="0" borderId="1" xfId="0" applyFont="1" applyBorder="1" applyAlignment="1">
      <alignment horizontal="left" vertical="center"/>
    </xf>
    <xf numFmtId="0" fontId="18" fillId="0" borderId="1" xfId="0" applyFont="1" applyFill="1" applyBorder="1" applyAlignment="1">
      <alignment horizontal="left" vertical="center"/>
    </xf>
    <xf numFmtId="0" fontId="21" fillId="0" borderId="12" xfId="0" applyFont="1" applyFill="1" applyBorder="1" applyAlignment="1">
      <alignment vertical="center"/>
    </xf>
    <xf numFmtId="0" fontId="0" fillId="0" borderId="9" xfId="0" applyFill="1" applyBorder="1" applyAlignment="1">
      <alignment vertical="center"/>
    </xf>
    <xf numFmtId="0" fontId="0" fillId="0" borderId="9" xfId="0" applyBorder="1" applyAlignment="1">
      <alignment vertical="center"/>
    </xf>
    <xf numFmtId="0" fontId="0" fillId="0" borderId="10" xfId="0" applyFill="1" applyBorder="1" applyAlignment="1">
      <alignment vertical="center"/>
    </xf>
    <xf numFmtId="0" fontId="0" fillId="0" borderId="10" xfId="0" applyBorder="1" applyAlignment="1">
      <alignment vertical="center"/>
    </xf>
    <xf numFmtId="0" fontId="18" fillId="0" borderId="7" xfId="0" applyFont="1" applyBorder="1" applyAlignment="1">
      <alignment horizontal="left" vertical="center" indent="2"/>
    </xf>
    <xf numFmtId="0" fontId="16" fillId="0" borderId="0" xfId="0" applyFont="1" applyBorder="1" applyAlignment="1">
      <alignment horizontal="left" vertical="center"/>
    </xf>
    <xf numFmtId="0" fontId="27" fillId="0" borderId="3" xfId="0" applyFont="1" applyBorder="1" applyAlignment="1">
      <alignment horizontal="center" vertical="center"/>
    </xf>
    <xf numFmtId="0" fontId="27" fillId="0" borderId="3" xfId="0" applyFont="1" applyFill="1" applyBorder="1" applyAlignment="1">
      <alignment horizontal="center" vertical="center"/>
    </xf>
    <xf numFmtId="0" fontId="29" fillId="0" borderId="0" xfId="6" applyFont="1" applyBorder="1" applyAlignment="1">
      <alignment vertical="center" wrapText="1"/>
    </xf>
    <xf numFmtId="9" fontId="18" fillId="0" borderId="15" xfId="0" applyNumberFormat="1" applyFont="1" applyBorder="1" applyAlignment="1">
      <alignment horizontal="right" vertical="center" indent="2"/>
    </xf>
    <xf numFmtId="0" fontId="26" fillId="0" borderId="0" xfId="0" applyFont="1" applyFill="1" applyBorder="1"/>
    <xf numFmtId="0" fontId="26" fillId="0" borderId="0" xfId="0" applyFont="1" applyFill="1" applyBorder="1" applyAlignment="1"/>
    <xf numFmtId="0" fontId="30" fillId="0" borderId="0" xfId="0" applyFont="1" applyFill="1" applyBorder="1" applyAlignment="1">
      <alignment horizontal="left" vertical="center"/>
    </xf>
    <xf numFmtId="0" fontId="25" fillId="0" borderId="0" xfId="0" applyFont="1" applyFill="1" applyBorder="1" applyAlignment="1">
      <alignment horizontal="left" vertical="center"/>
    </xf>
    <xf numFmtId="0" fontId="20" fillId="0" borderId="0" xfId="0" applyFont="1" applyFill="1" applyBorder="1"/>
    <xf numFmtId="0" fontId="0" fillId="0" borderId="0" xfId="0" applyFill="1" applyBorder="1" applyAlignment="1"/>
    <xf numFmtId="0" fontId="25" fillId="0" borderId="0" xfId="0" applyFont="1" applyFill="1" applyBorder="1" applyAlignment="1">
      <alignment horizontal="left" vertical="center"/>
    </xf>
    <xf numFmtId="0" fontId="27" fillId="0" borderId="3" xfId="7" applyFont="1" applyBorder="1" applyAlignment="1">
      <alignment horizontal="center" vertical="center"/>
    </xf>
    <xf numFmtId="3" fontId="18" fillId="0" borderId="10" xfId="0" applyNumberFormat="1" applyFont="1" applyBorder="1" applyAlignment="1">
      <alignment horizontal="right" vertical="center" indent="2"/>
    </xf>
    <xf numFmtId="0" fontId="19" fillId="0" borderId="0" xfId="0" applyFont="1" applyFill="1" applyBorder="1" applyAlignment="1">
      <alignment horizontal="left" vertical="center"/>
    </xf>
    <xf numFmtId="3" fontId="0" fillId="0" borderId="0" xfId="0" applyNumberFormat="1" applyFill="1" applyBorder="1"/>
    <xf numFmtId="3" fontId="5" fillId="0" borderId="0" xfId="0" applyNumberFormat="1" applyFont="1" applyFill="1" applyBorder="1"/>
    <xf numFmtId="0" fontId="12" fillId="0" borderId="0" xfId="2" applyFont="1" applyFill="1" applyBorder="1"/>
    <xf numFmtId="165" fontId="12" fillId="0" borderId="0" xfId="2" applyNumberFormat="1" applyFont="1" applyFill="1" applyBorder="1"/>
    <xf numFmtId="0" fontId="24" fillId="0" borderId="0" xfId="0" applyFont="1"/>
    <xf numFmtId="0" fontId="24" fillId="0" borderId="0" xfId="0" applyFont="1" applyFill="1"/>
    <xf numFmtId="0" fontId="24" fillId="3" borderId="6" xfId="0" applyFont="1" applyFill="1" applyBorder="1"/>
    <xf numFmtId="0" fontId="31" fillId="0" borderId="0" xfId="0" applyFont="1"/>
    <xf numFmtId="0" fontId="31" fillId="0" borderId="0" xfId="0" applyFont="1" applyFill="1"/>
    <xf numFmtId="0" fontId="24" fillId="3" borderId="11" xfId="0" applyFont="1" applyFill="1" applyBorder="1"/>
    <xf numFmtId="0" fontId="24" fillId="0" borderId="9" xfId="0" applyFont="1" applyBorder="1"/>
    <xf numFmtId="0" fontId="24" fillId="0" borderId="0" xfId="0" applyFont="1" applyBorder="1"/>
    <xf numFmtId="0" fontId="24" fillId="0" borderId="10" xfId="0" applyFont="1" applyBorder="1"/>
    <xf numFmtId="0" fontId="24" fillId="0" borderId="11" xfId="0" applyFont="1" applyBorder="1"/>
    <xf numFmtId="0" fontId="24" fillId="0" borderId="0" xfId="0" applyFont="1" applyFill="1" applyBorder="1"/>
    <xf numFmtId="0" fontId="31" fillId="0" borderId="0" xfId="0" applyFont="1" applyFill="1" applyBorder="1"/>
    <xf numFmtId="0" fontId="33" fillId="0" borderId="0" xfId="0" applyFont="1" applyFill="1" applyBorder="1"/>
    <xf numFmtId="0" fontId="34" fillId="3" borderId="0" xfId="0" applyFont="1" applyFill="1"/>
    <xf numFmtId="0" fontId="0" fillId="3" borderId="0" xfId="0" applyFill="1" applyBorder="1"/>
    <xf numFmtId="0" fontId="19" fillId="0" borderId="0" xfId="0" applyFont="1" applyFill="1" applyBorder="1" applyAlignment="1">
      <alignment horizontal="left" vertical="center"/>
    </xf>
    <xf numFmtId="0" fontId="25" fillId="0" borderId="0" xfId="0" applyFont="1" applyFill="1" applyBorder="1" applyAlignment="1">
      <alignment horizontal="left" vertical="center"/>
    </xf>
    <xf numFmtId="0" fontId="16" fillId="0" borderId="0" xfId="0" applyFont="1" applyBorder="1" applyAlignment="1">
      <alignment horizontal="left" vertical="center"/>
    </xf>
    <xf numFmtId="0" fontId="19" fillId="0" borderId="0" xfId="0" applyFont="1" applyFill="1" applyBorder="1" applyAlignment="1">
      <alignment horizontal="left" vertical="center"/>
    </xf>
    <xf numFmtId="10" fontId="0" fillId="0" borderId="0" xfId="0" applyNumberFormat="1"/>
    <xf numFmtId="166" fontId="18" fillId="0" borderId="0" xfId="0" applyNumberFormat="1" applyFont="1" applyBorder="1" applyAlignment="1">
      <alignment horizontal="right" vertical="center" indent="2"/>
    </xf>
    <xf numFmtId="164" fontId="40" fillId="0" borderId="3" xfId="0" applyNumberFormat="1" applyFont="1" applyBorder="1" applyAlignment="1">
      <alignment horizontal="right" vertical="center" indent="2"/>
    </xf>
    <xf numFmtId="0" fontId="17" fillId="0" borderId="0" xfId="0" applyFont="1" applyFill="1" applyBorder="1" applyAlignment="1">
      <alignment horizontal="center" vertical="center"/>
    </xf>
    <xf numFmtId="9" fontId="18" fillId="0" borderId="0" xfId="0" applyNumberFormat="1" applyFont="1" applyFill="1" applyBorder="1" applyAlignment="1">
      <alignment horizontal="right" vertical="center" indent="2"/>
    </xf>
    <xf numFmtId="1" fontId="18" fillId="0" borderId="0" xfId="0" applyNumberFormat="1" applyFont="1" applyFill="1" applyBorder="1" applyAlignment="1">
      <alignment vertical="top"/>
    </xf>
    <xf numFmtId="3" fontId="18" fillId="0" borderId="0" xfId="0" applyNumberFormat="1" applyFont="1" applyFill="1" applyBorder="1" applyAlignment="1">
      <alignment horizontal="right" vertical="top" indent="2"/>
    </xf>
    <xf numFmtId="9" fontId="18" fillId="0" borderId="0" xfId="0" applyNumberFormat="1" applyFont="1" applyFill="1" applyBorder="1" applyAlignment="1">
      <alignment horizontal="right" vertical="top" indent="2"/>
    </xf>
    <xf numFmtId="1" fontId="16" fillId="0" borderId="0" xfId="2" applyNumberFormat="1" applyFont="1" applyFill="1" applyBorder="1" applyAlignment="1">
      <alignment vertical="center"/>
    </xf>
    <xf numFmtId="3" fontId="16" fillId="0" borderId="0" xfId="2" applyNumberFormat="1" applyFont="1" applyFill="1" applyBorder="1" applyAlignment="1">
      <alignment horizontal="right" vertical="center" indent="2"/>
    </xf>
    <xf numFmtId="164" fontId="0" fillId="0" borderId="0" xfId="0" applyNumberFormat="1" applyBorder="1"/>
    <xf numFmtId="164" fontId="0" fillId="0" borderId="0" xfId="0" applyNumberFormat="1" applyFill="1" applyBorder="1"/>
    <xf numFmtId="3" fontId="18" fillId="0" borderId="5" xfId="0" applyNumberFormat="1" applyFont="1" applyBorder="1" applyAlignment="1">
      <alignment horizontal="right" vertical="center" indent="2"/>
    </xf>
    <xf numFmtId="166" fontId="18" fillId="0" borderId="5" xfId="0" applyNumberFormat="1" applyFont="1" applyBorder="1" applyAlignment="1">
      <alignment horizontal="right" vertical="center" indent="2"/>
    </xf>
    <xf numFmtId="3" fontId="14" fillId="0" borderId="0" xfId="0" applyNumberFormat="1" applyFont="1" applyFill="1" applyBorder="1" applyAlignment="1">
      <alignment horizontal="right" vertical="center" wrapText="1"/>
    </xf>
    <xf numFmtId="3" fontId="14" fillId="0" borderId="0" xfId="0" applyNumberFormat="1" applyFont="1" applyBorder="1" applyAlignment="1">
      <alignment horizontal="right" vertical="center" wrapText="1"/>
    </xf>
    <xf numFmtId="0" fontId="41" fillId="0" borderId="0" xfId="0" applyFont="1" applyFill="1" applyBorder="1" applyAlignment="1">
      <alignment vertical="center"/>
    </xf>
    <xf numFmtId="10" fontId="41" fillId="0" borderId="0" xfId="0" applyNumberFormat="1" applyFont="1" applyFill="1" applyBorder="1" applyAlignment="1">
      <alignment vertical="center"/>
    </xf>
    <xf numFmtId="0" fontId="41" fillId="0" borderId="0" xfId="0" applyFont="1" applyBorder="1" applyAlignment="1">
      <alignment vertical="center"/>
    </xf>
    <xf numFmtId="0" fontId="38" fillId="0" borderId="0" xfId="0" applyFont="1" applyFill="1" applyBorder="1"/>
    <xf numFmtId="0" fontId="2" fillId="0" borderId="0" xfId="0" applyFont="1" applyFill="1" applyAlignment="1">
      <alignment vertical="center"/>
    </xf>
    <xf numFmtId="0" fontId="15" fillId="0" borderId="0" xfId="0" applyFont="1" applyFill="1" applyBorder="1" applyAlignment="1">
      <alignment wrapText="1"/>
    </xf>
    <xf numFmtId="0" fontId="2" fillId="0" borderId="0" xfId="0" applyFont="1" applyFill="1" applyAlignment="1">
      <alignment vertical="top" wrapText="1"/>
    </xf>
    <xf numFmtId="2" fontId="14" fillId="0" borderId="0" xfId="0" applyNumberFormat="1" applyFont="1" applyBorder="1" applyAlignment="1">
      <alignment horizontal="right" vertical="center" indent="2"/>
    </xf>
    <xf numFmtId="164" fontId="40" fillId="0" borderId="0" xfId="0" applyNumberFormat="1" applyFont="1" applyBorder="1" applyAlignment="1">
      <alignment horizontal="right" vertical="center" indent="2"/>
    </xf>
    <xf numFmtId="164" fontId="40" fillId="0" borderId="0" xfId="0" applyNumberFormat="1" applyFont="1" applyFill="1" applyBorder="1" applyAlignment="1">
      <alignment horizontal="right" vertical="center" indent="2"/>
    </xf>
    <xf numFmtId="164" fontId="40" fillId="0" borderId="10" xfId="0" applyNumberFormat="1" applyFont="1" applyBorder="1" applyAlignment="1">
      <alignment horizontal="right" vertical="center" indent="2"/>
    </xf>
    <xf numFmtId="164" fontId="40" fillId="0" borderId="10" xfId="0" applyNumberFormat="1" applyFont="1" applyFill="1" applyBorder="1" applyAlignment="1">
      <alignment horizontal="right" vertical="center" indent="2"/>
    </xf>
    <xf numFmtId="0" fontId="16" fillId="0" borderId="0" xfId="0" applyFont="1" applyFill="1" applyBorder="1" applyAlignment="1">
      <alignment horizontal="left" vertical="center"/>
    </xf>
    <xf numFmtId="3" fontId="21" fillId="0" borderId="3" xfId="0" applyNumberFormat="1" applyFont="1" applyFill="1" applyBorder="1" applyAlignment="1">
      <alignment horizontal="right" vertical="center" indent="2"/>
    </xf>
    <xf numFmtId="0" fontId="18" fillId="0" borderId="0" xfId="7" applyFont="1" applyFill="1" applyBorder="1" applyAlignment="1">
      <alignment horizontal="center" vertical="center"/>
    </xf>
    <xf numFmtId="2" fontId="18" fillId="0" borderId="10" xfId="0" applyNumberFormat="1" applyFont="1" applyBorder="1" applyAlignment="1">
      <alignment horizontal="right" vertical="center" indent="2"/>
    </xf>
    <xf numFmtId="0" fontId="14" fillId="0" borderId="0" xfId="0" applyFont="1" applyFill="1" applyBorder="1"/>
    <xf numFmtId="0" fontId="27" fillId="0" borderId="0" xfId="7" applyFont="1" applyBorder="1" applyAlignment="1">
      <alignment horizontal="center" vertical="center"/>
    </xf>
    <xf numFmtId="0" fontId="0" fillId="0" borderId="0" xfId="0" applyBorder="1" applyAlignment="1">
      <alignment horizontal="center"/>
    </xf>
    <xf numFmtId="0" fontId="4" fillId="3" borderId="7" xfId="0" applyFont="1" applyFill="1" applyBorder="1" applyAlignment="1">
      <alignment horizontal="left" vertical="center"/>
    </xf>
    <xf numFmtId="0" fontId="4" fillId="3" borderId="2" xfId="0" applyFont="1" applyFill="1" applyBorder="1" applyAlignment="1">
      <alignment horizontal="left" vertical="center"/>
    </xf>
    <xf numFmtId="1" fontId="18" fillId="0" borderId="0"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0" fillId="0" borderId="10" xfId="0" applyFill="1" applyBorder="1"/>
    <xf numFmtId="1" fontId="18" fillId="0" borderId="12" xfId="0" applyNumberFormat="1" applyFont="1" applyBorder="1" applyAlignment="1">
      <alignment vertical="center"/>
    </xf>
    <xf numFmtId="1" fontId="18" fillId="0" borderId="14" xfId="0" applyNumberFormat="1" applyFont="1" applyBorder="1" applyAlignment="1">
      <alignment vertical="center"/>
    </xf>
    <xf numFmtId="1" fontId="18" fillId="0" borderId="12" xfId="0" applyNumberFormat="1" applyFont="1" applyFill="1" applyBorder="1" applyAlignment="1">
      <alignment vertical="center"/>
    </xf>
    <xf numFmtId="0" fontId="18" fillId="4" borderId="1" xfId="0" applyFont="1" applyFill="1" applyBorder="1" applyAlignment="1">
      <alignment vertical="center"/>
    </xf>
    <xf numFmtId="0" fontId="18" fillId="0" borderId="14" xfId="6" applyFont="1" applyBorder="1" applyAlignment="1">
      <alignment vertical="center"/>
    </xf>
    <xf numFmtId="9" fontId="18" fillId="0" borderId="5" xfId="0" applyNumberFormat="1" applyFont="1" applyBorder="1" applyAlignment="1">
      <alignment horizontal="right" vertical="center" indent="2"/>
    </xf>
    <xf numFmtId="0" fontId="49" fillId="0" borderId="0" xfId="0" applyFont="1" applyAlignment="1">
      <alignment horizontal="left" vertical="center" indent="2" readingOrder="1"/>
    </xf>
    <xf numFmtId="0" fontId="44" fillId="0" borderId="0" xfId="0" applyFont="1"/>
    <xf numFmtId="0" fontId="32" fillId="0" borderId="0" xfId="0" applyFont="1" applyFill="1" applyBorder="1"/>
    <xf numFmtId="0" fontId="4" fillId="0" borderId="0" xfId="0" applyFont="1" applyFill="1" applyBorder="1" applyAlignment="1">
      <alignment vertical="center"/>
    </xf>
    <xf numFmtId="1" fontId="16" fillId="0" borderId="0" xfId="0" applyNumberFormat="1" applyFont="1" applyFill="1" applyBorder="1" applyAlignment="1">
      <alignment horizontal="right" vertical="center" indent="2"/>
    </xf>
    <xf numFmtId="2" fontId="13" fillId="0" borderId="0" xfId="0" applyNumberFormat="1" applyFont="1" applyFill="1" applyBorder="1" applyAlignment="1">
      <alignment horizontal="right" vertical="center" indent="2"/>
    </xf>
    <xf numFmtId="0" fontId="0" fillId="6" borderId="6" xfId="0" applyFill="1" applyBorder="1"/>
    <xf numFmtId="0" fontId="0" fillId="6" borderId="7" xfId="0" applyFill="1" applyBorder="1"/>
    <xf numFmtId="0" fontId="0" fillId="6" borderId="8" xfId="0" applyFill="1" applyBorder="1"/>
    <xf numFmtId="0" fontId="0" fillId="6" borderId="9" xfId="0" applyFill="1" applyBorder="1"/>
    <xf numFmtId="0" fontId="20" fillId="6" borderId="0" xfId="0" applyFont="1" applyFill="1" applyBorder="1"/>
    <xf numFmtId="0" fontId="20" fillId="6" borderId="10" xfId="0" applyFont="1" applyFill="1" applyBorder="1"/>
    <xf numFmtId="0" fontId="50" fillId="0" borderId="0" xfId="0" applyFont="1" applyFill="1" applyBorder="1" applyAlignment="1">
      <alignment horizontal="left" vertical="center"/>
    </xf>
    <xf numFmtId="0" fontId="3" fillId="0" borderId="0" xfId="0" applyFont="1" applyFill="1" applyBorder="1"/>
    <xf numFmtId="3" fontId="18" fillId="4" borderId="3" xfId="0" applyNumberFormat="1" applyFont="1" applyFill="1" applyBorder="1" applyAlignment="1">
      <alignment horizontal="right" vertical="center" indent="2"/>
    </xf>
    <xf numFmtId="0" fontId="24" fillId="6" borderId="6" xfId="0" applyFont="1" applyFill="1" applyBorder="1"/>
    <xf numFmtId="0" fontId="24" fillId="6" borderId="7" xfId="0" applyFont="1" applyFill="1" applyBorder="1"/>
    <xf numFmtId="0" fontId="24" fillId="6" borderId="8" xfId="0" applyFont="1" applyFill="1" applyBorder="1"/>
    <xf numFmtId="0" fontId="24" fillId="6" borderId="9" xfId="0" applyFont="1" applyFill="1" applyBorder="1"/>
    <xf numFmtId="0" fontId="32" fillId="6" borderId="0" xfId="0" applyFont="1" applyFill="1" applyBorder="1"/>
    <xf numFmtId="0" fontId="32" fillId="6" borderId="10" xfId="0" applyFont="1" applyFill="1" applyBorder="1"/>
    <xf numFmtId="0" fontId="24" fillId="6" borderId="11" xfId="0" applyFont="1" applyFill="1" applyBorder="1"/>
    <xf numFmtId="0" fontId="24" fillId="6" borderId="2" xfId="0" applyFont="1" applyFill="1" applyBorder="1"/>
    <xf numFmtId="0" fontId="24" fillId="6" borderId="12" xfId="0" applyFont="1" applyFill="1" applyBorder="1"/>
    <xf numFmtId="0" fontId="53" fillId="6" borderId="2" xfId="0" applyFont="1" applyFill="1" applyBorder="1" applyAlignment="1">
      <alignment vertical="center"/>
    </xf>
    <xf numFmtId="0" fontId="52" fillId="6" borderId="2" xfId="0" applyFont="1" applyFill="1" applyBorder="1" applyAlignment="1">
      <alignment vertical="center"/>
    </xf>
    <xf numFmtId="0" fontId="45" fillId="6" borderId="0" xfId="0" applyFont="1" applyFill="1" applyBorder="1" applyAlignment="1">
      <alignment horizontal="left" vertical="center"/>
    </xf>
    <xf numFmtId="0" fontId="4" fillId="6" borderId="0" xfId="0" applyFont="1" applyFill="1" applyBorder="1" applyAlignment="1">
      <alignment horizontal="left" vertical="center"/>
    </xf>
    <xf numFmtId="0" fontId="35" fillId="6" borderId="0" xfId="0" applyFont="1" applyFill="1" applyBorder="1" applyAlignment="1">
      <alignment horizontal="left" vertical="center"/>
    </xf>
    <xf numFmtId="164" fontId="18" fillId="4" borderId="3" xfId="0" applyNumberFormat="1" applyFont="1" applyFill="1" applyBorder="1" applyAlignment="1">
      <alignment horizontal="right" vertical="center" indent="2"/>
    </xf>
    <xf numFmtId="0" fontId="21" fillId="3" borderId="0" xfId="0" applyFont="1" applyFill="1" applyBorder="1" applyAlignment="1">
      <alignment horizontal="left" vertical="center"/>
    </xf>
    <xf numFmtId="0" fontId="0" fillId="3" borderId="10" xfId="0" applyFill="1" applyBorder="1"/>
    <xf numFmtId="0" fontId="36" fillId="7" borderId="0" xfId="0" applyFont="1" applyFill="1" applyBorder="1" applyAlignment="1">
      <alignment vertical="center" wrapText="1"/>
    </xf>
    <xf numFmtId="0" fontId="55" fillId="3" borderId="0" xfId="0" applyFont="1" applyFill="1" applyBorder="1" applyAlignment="1">
      <alignment vertical="center" wrapText="1"/>
    </xf>
    <xf numFmtId="0" fontId="21" fillId="3" borderId="0" xfId="0" applyFont="1" applyFill="1" applyAlignment="1">
      <alignment horizontal="left" vertical="center" indent="1"/>
    </xf>
    <xf numFmtId="0" fontId="0" fillId="3" borderId="0" xfId="0" applyFill="1" applyAlignment="1">
      <alignment horizontal="left" indent="1"/>
    </xf>
    <xf numFmtId="0" fontId="0" fillId="0" borderId="7" xfId="0" applyFill="1" applyBorder="1"/>
    <xf numFmtId="0" fontId="0" fillId="8" borderId="7" xfId="0" applyFill="1" applyBorder="1"/>
    <xf numFmtId="0" fontId="54" fillId="8" borderId="7" xfId="0" applyFont="1" applyFill="1" applyBorder="1" applyAlignment="1">
      <alignment vertical="top" wrapText="1"/>
    </xf>
    <xf numFmtId="0" fontId="0" fillId="8" borderId="8" xfId="0" applyFill="1" applyBorder="1"/>
    <xf numFmtId="0" fontId="0" fillId="8" borderId="10" xfId="0" applyFill="1" applyBorder="1"/>
    <xf numFmtId="0" fontId="0" fillId="8" borderId="11" xfId="0" applyFill="1" applyBorder="1"/>
    <xf numFmtId="0" fontId="0" fillId="8" borderId="12" xfId="0" applyFill="1" applyBorder="1"/>
    <xf numFmtId="0" fontId="0" fillId="8" borderId="9" xfId="0" applyFill="1" applyBorder="1"/>
    <xf numFmtId="1" fontId="18" fillId="8" borderId="9" xfId="0" applyNumberFormat="1" applyFont="1" applyFill="1" applyBorder="1" applyAlignment="1">
      <alignment vertical="center"/>
    </xf>
    <xf numFmtId="3" fontId="18" fillId="8" borderId="10" xfId="0" applyNumberFormat="1" applyFont="1" applyFill="1" applyBorder="1" applyAlignment="1">
      <alignment horizontal="right" vertical="center" indent="2"/>
    </xf>
    <xf numFmtId="1" fontId="16" fillId="8" borderId="9" xfId="0" applyNumberFormat="1" applyFont="1" applyFill="1" applyBorder="1" applyAlignment="1">
      <alignment vertical="center"/>
    </xf>
    <xf numFmtId="3" fontId="18" fillId="8" borderId="12" xfId="0" applyNumberFormat="1" applyFont="1" applyFill="1" applyBorder="1" applyAlignment="1">
      <alignment horizontal="right" vertical="center" indent="2"/>
    </xf>
    <xf numFmtId="0" fontId="21" fillId="8" borderId="2" xfId="0" applyFont="1" applyFill="1" applyBorder="1" applyAlignment="1">
      <alignment vertical="top" wrapText="1"/>
    </xf>
    <xf numFmtId="0" fontId="21" fillId="0" borderId="0" xfId="0" applyFont="1" applyFill="1" applyBorder="1" applyAlignment="1">
      <alignment vertical="top" wrapText="1"/>
    </xf>
    <xf numFmtId="0" fontId="21" fillId="0" borderId="7" xfId="0" applyFont="1" applyFill="1" applyBorder="1" applyAlignment="1">
      <alignment vertical="top" wrapText="1"/>
    </xf>
    <xf numFmtId="3" fontId="18" fillId="0" borderId="7" xfId="0" applyNumberFormat="1" applyFont="1" applyFill="1" applyBorder="1" applyAlignment="1">
      <alignment horizontal="right" vertical="center" indent="2"/>
    </xf>
    <xf numFmtId="0" fontId="54" fillId="0" borderId="0" xfId="0" applyFont="1" applyFill="1" applyBorder="1" applyAlignment="1">
      <alignment vertical="top" wrapText="1"/>
    </xf>
    <xf numFmtId="0" fontId="18" fillId="0" borderId="0" xfId="0" applyFont="1" applyFill="1" applyBorder="1"/>
    <xf numFmtId="9" fontId="18" fillId="8" borderId="13" xfId="0" applyNumberFormat="1" applyFont="1" applyFill="1" applyBorder="1" applyAlignment="1">
      <alignment horizontal="right" vertical="center" indent="2"/>
    </xf>
    <xf numFmtId="0" fontId="18" fillId="8" borderId="1" xfId="0" applyFont="1" applyFill="1" applyBorder="1"/>
    <xf numFmtId="3" fontId="18" fillId="8" borderId="7" xfId="0" applyNumberFormat="1" applyFont="1" applyFill="1" applyBorder="1" applyAlignment="1">
      <alignment horizontal="right" vertical="center" indent="2"/>
    </xf>
    <xf numFmtId="0" fontId="18" fillId="8" borderId="7" xfId="0" applyFont="1" applyFill="1" applyBorder="1"/>
    <xf numFmtId="3" fontId="18" fillId="8" borderId="9" xfId="0" applyNumberFormat="1" applyFont="1" applyFill="1" applyBorder="1" applyAlignment="1">
      <alignment horizontal="right" vertical="center" indent="2"/>
    </xf>
    <xf numFmtId="9" fontId="18" fillId="8" borderId="9" xfId="0" applyNumberFormat="1" applyFont="1" applyFill="1" applyBorder="1" applyAlignment="1">
      <alignment horizontal="right" vertical="center" indent="2"/>
    </xf>
    <xf numFmtId="1" fontId="18" fillId="8" borderId="10" xfId="0" applyNumberFormat="1" applyFont="1" applyFill="1" applyBorder="1" applyAlignment="1">
      <alignment vertical="center"/>
    </xf>
    <xf numFmtId="0" fontId="0" fillId="8" borderId="2" xfId="0" applyFill="1" applyBorder="1"/>
    <xf numFmtId="1" fontId="16" fillId="8" borderId="11" xfId="0" applyNumberFormat="1" applyFont="1" applyFill="1" applyBorder="1" applyAlignment="1">
      <alignment vertical="center"/>
    </xf>
    <xf numFmtId="9" fontId="18" fillId="0" borderId="10" xfId="0" applyNumberFormat="1" applyFont="1" applyFill="1" applyBorder="1" applyAlignment="1">
      <alignment horizontal="right" vertical="center" indent="2"/>
    </xf>
    <xf numFmtId="0" fontId="47" fillId="0" borderId="0" xfId="0" applyFont="1" applyFill="1" applyBorder="1" applyAlignment="1">
      <alignment vertical="top" wrapText="1"/>
    </xf>
    <xf numFmtId="0" fontId="16" fillId="0" borderId="0" xfId="0" applyFont="1" applyBorder="1" applyAlignment="1">
      <alignment horizontal="left" vertical="center"/>
    </xf>
    <xf numFmtId="0" fontId="17" fillId="0" borderId="0" xfId="0" applyFont="1" applyFill="1" applyBorder="1" applyAlignment="1">
      <alignment horizontal="center" vertical="center"/>
    </xf>
    <xf numFmtId="0" fontId="4" fillId="3" borderId="7" xfId="0" applyFont="1" applyFill="1" applyBorder="1" applyAlignment="1">
      <alignment horizontal="left" vertical="center"/>
    </xf>
    <xf numFmtId="0" fontId="4" fillId="3" borderId="2" xfId="0" applyFont="1" applyFill="1" applyBorder="1" applyAlignment="1">
      <alignment horizontal="left" vertical="center"/>
    </xf>
    <xf numFmtId="0" fontId="3" fillId="5" borderId="0" xfId="1" applyFont="1" applyFill="1" applyAlignment="1">
      <alignment horizontal="center" vertical="center"/>
    </xf>
    <xf numFmtId="0" fontId="14" fillId="0" borderId="0" xfId="0" applyFont="1" applyFill="1" applyBorder="1" applyAlignment="1">
      <alignment vertical="top" wrapText="1"/>
    </xf>
    <xf numFmtId="1" fontId="18" fillId="0" borderId="0" xfId="0" applyNumberFormat="1" applyFont="1" applyFill="1" applyBorder="1" applyAlignment="1">
      <alignment horizontal="left" vertical="center"/>
    </xf>
    <xf numFmtId="0" fontId="17" fillId="0" borderId="10" xfId="0" applyFont="1" applyBorder="1" applyAlignment="1">
      <alignment horizontal="center" vertical="center"/>
    </xf>
    <xf numFmtId="0" fontId="0" fillId="0" borderId="0" xfId="0"/>
    <xf numFmtId="0" fontId="0" fillId="0" borderId="0" xfId="0" applyFill="1"/>
    <xf numFmtId="0" fontId="0" fillId="0" borderId="0" xfId="0" applyFill="1" applyBorder="1"/>
    <xf numFmtId="3" fontId="18" fillId="0" borderId="0" xfId="0" applyNumberFormat="1" applyFont="1" applyFill="1" applyBorder="1" applyAlignment="1">
      <alignment horizontal="right" vertical="center" indent="2"/>
    </xf>
    <xf numFmtId="0" fontId="0" fillId="0" borderId="0" xfId="0"/>
    <xf numFmtId="0" fontId="0" fillId="0" borderId="0" xfId="0" applyBorder="1"/>
    <xf numFmtId="0" fontId="0" fillId="0" borderId="0" xfId="0" applyFill="1"/>
    <xf numFmtId="0" fontId="18" fillId="0" borderId="0" xfId="0" applyFont="1" applyFill="1" applyBorder="1" applyAlignment="1">
      <alignment vertical="center"/>
    </xf>
    <xf numFmtId="164" fontId="18" fillId="0" borderId="0" xfId="0" applyNumberFormat="1" applyFont="1" applyBorder="1" applyAlignment="1">
      <alignment horizontal="right" vertical="center" indent="2"/>
    </xf>
    <xf numFmtId="164" fontId="18" fillId="0" borderId="0" xfId="0" applyNumberFormat="1" applyFont="1" applyFill="1" applyBorder="1" applyAlignment="1">
      <alignment horizontal="right" vertical="center" indent="2"/>
    </xf>
    <xf numFmtId="0" fontId="18" fillId="0" borderId="2" xfId="0" applyFont="1" applyBorder="1" applyAlignment="1">
      <alignment vertical="center"/>
    </xf>
    <xf numFmtId="0" fontId="18" fillId="0" borderId="1" xfId="0" applyFont="1" applyFill="1" applyBorder="1" applyAlignment="1">
      <alignment vertical="center"/>
    </xf>
    <xf numFmtId="0" fontId="17" fillId="0" borderId="0" xfId="0" applyFont="1" applyFill="1" applyBorder="1" applyAlignment="1">
      <alignment horizontal="center" vertical="center"/>
    </xf>
    <xf numFmtId="0" fontId="0" fillId="0" borderId="0" xfId="0" applyFill="1" applyBorder="1"/>
    <xf numFmtId="3" fontId="18" fillId="0" borderId="0" xfId="0" applyNumberFormat="1" applyFont="1" applyFill="1" applyBorder="1" applyAlignment="1">
      <alignment horizontal="right" vertical="center" indent="2"/>
    </xf>
    <xf numFmtId="9" fontId="18" fillId="0" borderId="13" xfId="0" applyNumberFormat="1" applyFont="1" applyBorder="1" applyAlignment="1">
      <alignment horizontal="right" vertical="center" indent="2"/>
    </xf>
    <xf numFmtId="0" fontId="6" fillId="0" borderId="10" xfId="0" applyFont="1" applyFill="1" applyBorder="1" applyAlignment="1">
      <alignment horizontal="center" vertical="center"/>
    </xf>
    <xf numFmtId="1" fontId="18" fillId="0" borderId="11" xfId="0" applyNumberFormat="1" applyFont="1" applyBorder="1" applyAlignment="1">
      <alignment horizontal="right" vertical="center" indent="2"/>
    </xf>
    <xf numFmtId="1" fontId="18" fillId="0" borderId="0" xfId="0" applyNumberFormat="1" applyFont="1" applyFill="1" applyBorder="1" applyAlignment="1">
      <alignment horizontal="right" vertical="center" indent="2"/>
    </xf>
    <xf numFmtId="0" fontId="0" fillId="0" borderId="12" xfId="0" applyFill="1" applyBorder="1"/>
    <xf numFmtId="0" fontId="0" fillId="0" borderId="0" xfId="0"/>
    <xf numFmtId="0" fontId="0" fillId="0" borderId="0" xfId="0" applyBorder="1"/>
    <xf numFmtId="0" fontId="0" fillId="3" borderId="0" xfId="0" applyFill="1"/>
    <xf numFmtId="0" fontId="0" fillId="0" borderId="0" xfId="0" applyFill="1"/>
    <xf numFmtId="0" fontId="18" fillId="0" borderId="0" xfId="0" applyFont="1" applyBorder="1" applyAlignment="1">
      <alignment vertical="center"/>
    </xf>
    <xf numFmtId="0" fontId="18" fillId="0" borderId="0" xfId="0" applyFont="1" applyFill="1" applyBorder="1" applyAlignment="1">
      <alignment vertical="center"/>
    </xf>
    <xf numFmtId="164" fontId="18" fillId="0" borderId="0" xfId="0" applyNumberFormat="1" applyFont="1" applyBorder="1" applyAlignment="1">
      <alignment horizontal="right" vertical="center" indent="2"/>
    </xf>
    <xf numFmtId="0" fontId="18" fillId="0" borderId="2" xfId="0" applyFont="1" applyBorder="1" applyAlignment="1">
      <alignment vertical="center"/>
    </xf>
    <xf numFmtId="164" fontId="18" fillId="0" borderId="5" xfId="0" applyNumberFormat="1" applyFont="1" applyBorder="1" applyAlignment="1">
      <alignment horizontal="right" vertical="center" indent="2"/>
    </xf>
    <xf numFmtId="164" fontId="18" fillId="0" borderId="3" xfId="0" applyNumberFormat="1" applyFont="1" applyBorder="1" applyAlignment="1">
      <alignment horizontal="right" vertical="center" indent="2"/>
    </xf>
    <xf numFmtId="0" fontId="0" fillId="0" borderId="0" xfId="0" applyFill="1" applyBorder="1"/>
    <xf numFmtId="3" fontId="18" fillId="0" borderId="0" xfId="0" applyNumberFormat="1" applyFont="1" applyFill="1" applyBorder="1" applyAlignment="1">
      <alignment horizontal="right" vertical="center" indent="2"/>
    </xf>
    <xf numFmtId="1" fontId="18" fillId="0" borderId="0" xfId="0" applyNumberFormat="1" applyFont="1" applyBorder="1" applyAlignment="1">
      <alignment horizontal="right" vertical="center" indent="2"/>
    </xf>
    <xf numFmtId="0" fontId="18" fillId="0" borderId="14" xfId="0" applyFont="1" applyFill="1" applyBorder="1" applyAlignment="1">
      <alignment vertical="center"/>
    </xf>
    <xf numFmtId="0" fontId="40" fillId="0" borderId="0" xfId="0" applyFont="1" applyFill="1" applyBorder="1" applyAlignment="1">
      <alignment horizontal="left" vertical="center"/>
    </xf>
    <xf numFmtId="0" fontId="58" fillId="3" borderId="0" xfId="0" applyFont="1" applyFill="1"/>
    <xf numFmtId="0" fontId="59" fillId="6" borderId="0" xfId="0" applyFont="1" applyFill="1" applyBorder="1" applyAlignment="1">
      <alignment horizontal="left" vertical="center"/>
    </xf>
    <xf numFmtId="0" fontId="24" fillId="0" borderId="0" xfId="0" applyFont="1" applyBorder="1" applyAlignment="1">
      <alignment vertical="center"/>
    </xf>
    <xf numFmtId="0" fontId="60" fillId="0" borderId="0" xfId="0" applyFont="1" applyBorder="1" applyAlignment="1">
      <alignment vertical="center"/>
    </xf>
    <xf numFmtId="0" fontId="24" fillId="0" borderId="0" xfId="0" applyFont="1" applyBorder="1" applyAlignment="1">
      <alignment horizontal="left" vertical="center"/>
    </xf>
    <xf numFmtId="0" fontId="17" fillId="4" borderId="3" xfId="0" applyFont="1" applyFill="1" applyBorder="1" applyAlignment="1">
      <alignment horizontal="center" vertical="center"/>
    </xf>
    <xf numFmtId="49" fontId="17" fillId="4" borderId="3" xfId="0" applyNumberFormat="1" applyFont="1" applyFill="1" applyBorder="1" applyAlignment="1">
      <alignment horizontal="center" vertical="center"/>
    </xf>
    <xf numFmtId="0" fontId="17" fillId="4" borderId="13" xfId="0" applyFont="1" applyFill="1" applyBorder="1" applyAlignment="1">
      <alignment horizontal="center" vertical="center"/>
    </xf>
    <xf numFmtId="0" fontId="0" fillId="0" borderId="15" xfId="0" applyBorder="1"/>
    <xf numFmtId="0" fontId="18" fillId="3" borderId="0" xfId="0" applyFont="1" applyFill="1" applyBorder="1" applyAlignment="1">
      <alignment vertical="center"/>
    </xf>
    <xf numFmtId="0" fontId="0" fillId="3" borderId="9" xfId="0" applyFill="1" applyBorder="1"/>
    <xf numFmtId="1" fontId="18" fillId="0" borderId="0" xfId="0" applyNumberFormat="1" applyFont="1" applyBorder="1" applyAlignment="1">
      <alignment vertical="center"/>
    </xf>
    <xf numFmtId="0" fontId="22" fillId="0" borderId="2" xfId="0" applyFont="1" applyFill="1" applyBorder="1" applyAlignment="1">
      <alignment horizontal="left" vertical="center"/>
    </xf>
    <xf numFmtId="0" fontId="0" fillId="0" borderId="11" xfId="0" applyFill="1" applyBorder="1"/>
    <xf numFmtId="0" fontId="17" fillId="0" borderId="9" xfId="0" applyFont="1" applyBorder="1" applyAlignment="1">
      <alignment horizontal="center" vertical="center"/>
    </xf>
    <xf numFmtId="0" fontId="60" fillId="0" borderId="0" xfId="0" applyFont="1" applyFill="1" applyBorder="1" applyAlignment="1">
      <alignment horizontal="left" vertical="center"/>
    </xf>
    <xf numFmtId="0" fontId="14" fillId="0" borderId="2" xfId="0" applyFont="1" applyBorder="1" applyAlignment="1">
      <alignment vertical="center"/>
    </xf>
    <xf numFmtId="0" fontId="3" fillId="5" borderId="0" xfId="1" applyFont="1" applyFill="1" applyAlignment="1">
      <alignment horizontal="center" vertical="center"/>
    </xf>
    <xf numFmtId="0" fontId="22" fillId="0" borderId="12" xfId="0" applyFont="1" applyBorder="1" applyAlignment="1">
      <alignment horizontal="left" vertical="center"/>
    </xf>
    <xf numFmtId="0" fontId="17" fillId="4" borderId="14" xfId="0" applyFont="1" applyFill="1" applyBorder="1" applyAlignment="1">
      <alignment horizontal="center" vertical="center"/>
    </xf>
    <xf numFmtId="49" fontId="6" fillId="4" borderId="3" xfId="0" applyNumberFormat="1" applyFont="1" applyFill="1" applyBorder="1" applyAlignment="1">
      <alignment horizontal="center" vertical="center"/>
    </xf>
    <xf numFmtId="0" fontId="6" fillId="0" borderId="15" xfId="0" applyFont="1" applyBorder="1" applyAlignment="1">
      <alignment vertical="center" wrapText="1"/>
    </xf>
    <xf numFmtId="0" fontId="22" fillId="0" borderId="2" xfId="0" applyFont="1" applyBorder="1" applyAlignment="1">
      <alignment horizontal="left" vertical="center"/>
    </xf>
    <xf numFmtId="0" fontId="13" fillId="0" borderId="0" xfId="0" applyFont="1" applyBorder="1" applyAlignment="1">
      <alignment vertical="center"/>
    </xf>
    <xf numFmtId="0" fontId="16" fillId="0" borderId="12" xfId="0" applyFont="1" applyBorder="1" applyAlignment="1">
      <alignment vertical="center"/>
    </xf>
    <xf numFmtId="2" fontId="13" fillId="0" borderId="0" xfId="0" applyNumberFormat="1" applyFont="1" applyBorder="1" applyAlignment="1">
      <alignment horizontal="right" vertical="center" indent="2"/>
    </xf>
    <xf numFmtId="2" fontId="13" fillId="0" borderId="10" xfId="0" applyNumberFormat="1" applyFont="1" applyBorder="1" applyAlignment="1">
      <alignment horizontal="right" vertical="center" indent="2"/>
    </xf>
    <xf numFmtId="0" fontId="17" fillId="4" borderId="5" xfId="0" applyFont="1" applyFill="1" applyBorder="1" applyAlignment="1">
      <alignment horizontal="center" vertical="center"/>
    </xf>
    <xf numFmtId="0" fontId="14" fillId="0" borderId="12" xfId="0" applyFont="1" applyBorder="1" applyAlignment="1">
      <alignment vertical="center"/>
    </xf>
    <xf numFmtId="0" fontId="17" fillId="0" borderId="9" xfId="0" applyFont="1" applyBorder="1" applyAlignment="1">
      <alignment vertical="center"/>
    </xf>
    <xf numFmtId="1" fontId="17" fillId="4" borderId="3" xfId="0" applyNumberFormat="1" applyFont="1" applyFill="1" applyBorder="1" applyAlignment="1">
      <alignment horizontal="center" vertical="center"/>
    </xf>
    <xf numFmtId="0" fontId="38" fillId="0" borderId="12" xfId="0" applyFont="1" applyBorder="1" applyAlignment="1">
      <alignment vertical="center"/>
    </xf>
    <xf numFmtId="0" fontId="17" fillId="4" borderId="3"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22" fillId="0" borderId="12" xfId="0" applyFont="1" applyBorder="1" applyAlignment="1">
      <alignment vertical="center"/>
    </xf>
    <xf numFmtId="0" fontId="0" fillId="4" borderId="13" xfId="0" applyFill="1" applyBorder="1"/>
    <xf numFmtId="0" fontId="17" fillId="4" borderId="1" xfId="0" applyFont="1" applyFill="1" applyBorder="1" applyAlignment="1">
      <alignment vertical="center"/>
    </xf>
    <xf numFmtId="0" fontId="18" fillId="3" borderId="1" xfId="0" applyFont="1" applyFill="1" applyBorder="1" applyAlignment="1">
      <alignment vertical="center"/>
    </xf>
    <xf numFmtId="0" fontId="6" fillId="0" borderId="0" xfId="0" applyFont="1" applyBorder="1" applyAlignment="1">
      <alignment horizontal="center" vertical="center"/>
    </xf>
    <xf numFmtId="0" fontId="16" fillId="4" borderId="1" xfId="0" applyFont="1" applyFill="1" applyBorder="1" applyAlignment="1">
      <alignment vertical="center"/>
    </xf>
    <xf numFmtId="0" fontId="18" fillId="0" borderId="15" xfId="0" applyFont="1" applyBorder="1"/>
    <xf numFmtId="3" fontId="18" fillId="0" borderId="9" xfId="0" applyNumberFormat="1" applyFont="1" applyFill="1" applyBorder="1" applyAlignment="1">
      <alignment horizontal="right" vertical="center" indent="2"/>
    </xf>
    <xf numFmtId="0" fontId="18" fillId="0" borderId="14" xfId="0" applyFont="1" applyFill="1" applyBorder="1" applyAlignment="1">
      <alignment horizontal="left" vertical="center"/>
    </xf>
    <xf numFmtId="0" fontId="0" fillId="4" borderId="16" xfId="0" applyFill="1" applyBorder="1"/>
    <xf numFmtId="3" fontId="18" fillId="3" borderId="3" xfId="0" applyNumberFormat="1" applyFont="1" applyFill="1" applyBorder="1" applyAlignment="1">
      <alignment horizontal="right" vertical="center" indent="2"/>
    </xf>
    <xf numFmtId="0" fontId="6" fillId="0" borderId="15" xfId="0" applyFont="1" applyBorder="1" applyAlignment="1">
      <alignment horizontal="center" vertical="center"/>
    </xf>
    <xf numFmtId="0" fontId="0" fillId="4" borderId="14" xfId="0" applyFill="1" applyBorder="1"/>
    <xf numFmtId="0" fontId="16" fillId="3" borderId="1" xfId="0" applyFont="1" applyFill="1" applyBorder="1" applyAlignment="1">
      <alignment vertical="center"/>
    </xf>
    <xf numFmtId="0" fontId="61" fillId="3" borderId="3" xfId="0" applyFont="1" applyFill="1" applyBorder="1" applyAlignment="1">
      <alignment horizontal="center" vertical="center"/>
    </xf>
    <xf numFmtId="3" fontId="16" fillId="3" borderId="3" xfId="0" applyNumberFormat="1" applyFont="1" applyFill="1" applyBorder="1" applyAlignment="1">
      <alignment horizontal="right" vertical="center" indent="2"/>
    </xf>
    <xf numFmtId="0" fontId="6" fillId="0" borderId="10" xfId="0" applyFont="1" applyBorder="1" applyAlignment="1">
      <alignment horizontal="center" vertical="center"/>
    </xf>
    <xf numFmtId="0" fontId="17" fillId="3" borderId="0" xfId="0" applyFont="1" applyFill="1" applyBorder="1" applyAlignment="1">
      <alignment horizontal="center" vertical="center"/>
    </xf>
    <xf numFmtId="0" fontId="17" fillId="3" borderId="9" xfId="0" applyFont="1" applyFill="1" applyBorder="1" applyAlignment="1">
      <alignment horizontal="center" vertical="center"/>
    </xf>
    <xf numFmtId="3" fontId="18" fillId="0" borderId="9" xfId="0" applyNumberFormat="1" applyFont="1" applyBorder="1" applyAlignment="1">
      <alignment horizontal="right" vertical="center" indent="2"/>
    </xf>
    <xf numFmtId="3" fontId="18" fillId="3" borderId="0" xfId="0" applyNumberFormat="1" applyFont="1" applyFill="1" applyBorder="1" applyAlignment="1">
      <alignment horizontal="right" vertical="center" indent="2"/>
    </xf>
    <xf numFmtId="0" fontId="26" fillId="3" borderId="0" xfId="0" applyFont="1" applyFill="1" applyBorder="1" applyAlignment="1">
      <alignment horizontal="right" vertical="center"/>
    </xf>
    <xf numFmtId="3" fontId="18" fillId="3" borderId="9" xfId="0" applyNumberFormat="1" applyFont="1" applyFill="1" applyBorder="1" applyAlignment="1">
      <alignment horizontal="right" vertical="center" indent="2"/>
    </xf>
    <xf numFmtId="0" fontId="21" fillId="3" borderId="1" xfId="0" applyFont="1" applyFill="1" applyBorder="1" applyAlignment="1">
      <alignment vertical="center"/>
    </xf>
    <xf numFmtId="0" fontId="0" fillId="4" borderId="1" xfId="0" applyFill="1" applyBorder="1"/>
    <xf numFmtId="0" fontId="17" fillId="0" borderId="15" xfId="0" applyFont="1" applyBorder="1" applyAlignment="1">
      <alignment vertical="center"/>
    </xf>
    <xf numFmtId="0" fontId="22" fillId="0" borderId="2" xfId="0" applyFont="1" applyBorder="1" applyAlignment="1">
      <alignment vertical="center"/>
    </xf>
    <xf numFmtId="0" fontId="17" fillId="4" borderId="11" xfId="0" applyFont="1" applyFill="1" applyBorder="1" applyAlignment="1">
      <alignment horizontal="center" vertical="center"/>
    </xf>
    <xf numFmtId="0" fontId="14" fillId="0" borderId="0" xfId="0" applyFont="1" applyFill="1" applyBorder="1" applyAlignment="1">
      <alignment vertical="top" wrapText="1"/>
    </xf>
    <xf numFmtId="0" fontId="17" fillId="0" borderId="0" xfId="0" applyFont="1" applyFill="1" applyBorder="1" applyAlignment="1">
      <alignment horizontal="center" vertical="center"/>
    </xf>
    <xf numFmtId="1" fontId="16" fillId="0" borderId="0" xfId="0" applyNumberFormat="1" applyFont="1" applyFill="1" applyBorder="1" applyAlignment="1">
      <alignment horizontal="left" vertical="center"/>
    </xf>
    <xf numFmtId="2" fontId="14" fillId="0" borderId="10" xfId="0" applyNumberFormat="1" applyFont="1" applyBorder="1" applyAlignment="1">
      <alignment horizontal="right" vertical="center" indent="2"/>
    </xf>
    <xf numFmtId="0" fontId="30" fillId="6" borderId="0" xfId="0" applyFont="1" applyFill="1" applyBorder="1" applyAlignment="1">
      <alignment horizontal="left" vertical="center"/>
    </xf>
    <xf numFmtId="0" fontId="64" fillId="6" borderId="0" xfId="0" applyFont="1" applyFill="1" applyBorder="1" applyAlignment="1">
      <alignment horizontal="left" vertical="center"/>
    </xf>
    <xf numFmtId="0" fontId="64" fillId="6" borderId="0" xfId="0" applyFont="1" applyFill="1" applyBorder="1" applyAlignment="1">
      <alignment horizontal="left"/>
    </xf>
    <xf numFmtId="0" fontId="24" fillId="0" borderId="11" xfId="0" applyFont="1" applyFill="1" applyBorder="1"/>
    <xf numFmtId="0" fontId="58" fillId="3" borderId="0" xfId="0" applyFont="1" applyFill="1" applyAlignment="1">
      <alignment vertical="center"/>
    </xf>
    <xf numFmtId="0" fontId="58" fillId="3" borderId="0" xfId="0" applyFont="1" applyFill="1" applyAlignment="1">
      <alignment horizontal="left" vertical="center" indent="1"/>
    </xf>
    <xf numFmtId="0" fontId="0" fillId="9" borderId="7" xfId="0" applyFill="1" applyBorder="1"/>
    <xf numFmtId="0" fontId="0" fillId="9" borderId="8" xfId="0" applyFill="1" applyBorder="1"/>
    <xf numFmtId="9" fontId="71" fillId="0" borderId="10" xfId="0" applyNumberFormat="1" applyFont="1" applyFill="1" applyBorder="1" applyAlignment="1">
      <alignment horizontal="right" vertical="center" indent="2"/>
    </xf>
    <xf numFmtId="9" fontId="72" fillId="0" borderId="10" xfId="0" applyNumberFormat="1" applyFont="1" applyFill="1" applyBorder="1" applyAlignment="1">
      <alignment vertical="center"/>
    </xf>
    <xf numFmtId="49" fontId="72" fillId="0" borderId="10" xfId="0" applyNumberFormat="1" applyFont="1" applyFill="1" applyBorder="1" applyAlignment="1">
      <alignment horizontal="center" vertical="center"/>
    </xf>
    <xf numFmtId="9" fontId="71" fillId="0" borderId="10" xfId="0" applyNumberFormat="1" applyFont="1" applyBorder="1" applyAlignment="1">
      <alignment horizontal="right" vertical="center" indent="2"/>
    </xf>
    <xf numFmtId="9" fontId="71" fillId="0" borderId="12" xfId="0" applyNumberFormat="1" applyFont="1" applyFill="1" applyBorder="1" applyAlignment="1">
      <alignment horizontal="right" vertical="center" indent="2"/>
    </xf>
    <xf numFmtId="1" fontId="18" fillId="0" borderId="2" xfId="0" applyNumberFormat="1" applyFont="1" applyFill="1" applyBorder="1" applyAlignment="1">
      <alignment vertical="center"/>
    </xf>
    <xf numFmtId="3" fontId="18" fillId="0" borderId="2" xfId="0" applyNumberFormat="1" applyFont="1" applyFill="1" applyBorder="1" applyAlignment="1">
      <alignment horizontal="right" vertical="center" indent="2"/>
    </xf>
    <xf numFmtId="9" fontId="18" fillId="0" borderId="2" xfId="0" applyNumberFormat="1" applyFont="1" applyFill="1" applyBorder="1" applyAlignment="1">
      <alignment horizontal="right" vertical="center" indent="2"/>
    </xf>
    <xf numFmtId="0" fontId="0" fillId="0" borderId="2" xfId="0" applyFill="1" applyBorder="1"/>
    <xf numFmtId="0" fontId="14" fillId="0" borderId="2" xfId="2" applyFont="1" applyFill="1" applyBorder="1" applyAlignment="1">
      <alignment vertical="center"/>
    </xf>
    <xf numFmtId="165" fontId="12" fillId="0" borderId="2" xfId="2" applyNumberFormat="1" applyFont="1" applyFill="1" applyBorder="1"/>
    <xf numFmtId="0" fontId="11" fillId="0" borderId="2" xfId="0" applyFont="1" applyFill="1" applyBorder="1"/>
    <xf numFmtId="0" fontId="11" fillId="0" borderId="12" xfId="0" applyFont="1" applyFill="1" applyBorder="1"/>
    <xf numFmtId="0" fontId="14" fillId="0" borderId="11" xfId="2" applyFont="1" applyFill="1" applyBorder="1" applyAlignment="1">
      <alignment vertical="center"/>
    </xf>
    <xf numFmtId="0" fontId="14" fillId="0" borderId="12" xfId="2" applyFont="1" applyFill="1" applyBorder="1" applyAlignment="1">
      <alignment vertical="center"/>
    </xf>
    <xf numFmtId="0" fontId="73" fillId="0" borderId="2" xfId="2" applyFont="1" applyFill="1" applyBorder="1" applyAlignment="1">
      <alignment vertical="center"/>
    </xf>
    <xf numFmtId="3" fontId="16" fillId="0" borderId="3" xfId="0" applyNumberFormat="1" applyFont="1" applyFill="1" applyBorder="1" applyAlignment="1">
      <alignment horizontal="right" vertical="center" indent="2"/>
    </xf>
    <xf numFmtId="165" fontId="63" fillId="0" borderId="2" xfId="2" applyNumberFormat="1" applyFont="1" applyFill="1" applyBorder="1"/>
    <xf numFmtId="0" fontId="75" fillId="0" borderId="2" xfId="0" applyFont="1" applyFill="1" applyBorder="1"/>
    <xf numFmtId="0" fontId="74" fillId="0" borderId="11" xfId="0" applyFont="1" applyFill="1" applyBorder="1"/>
    <xf numFmtId="0" fontId="75" fillId="0" borderId="12" xfId="0" applyFont="1" applyFill="1" applyBorder="1"/>
    <xf numFmtId="2" fontId="13" fillId="0" borderId="10" xfId="0" applyNumberFormat="1" applyFont="1" applyFill="1" applyBorder="1" applyAlignment="1">
      <alignment horizontal="right" vertical="center" indent="2"/>
    </xf>
    <xf numFmtId="0" fontId="73" fillId="0" borderId="2" xfId="2" applyFont="1" applyFill="1" applyBorder="1" applyAlignment="1">
      <alignment horizontal="left" vertical="center"/>
    </xf>
    <xf numFmtId="0" fontId="12" fillId="0" borderId="2" xfId="2" applyFont="1" applyFill="1" applyBorder="1"/>
    <xf numFmtId="0" fontId="17" fillId="0" borderId="9" xfId="0" applyFont="1" applyFill="1" applyBorder="1" applyAlignment="1">
      <alignment horizontal="center" vertical="center"/>
    </xf>
    <xf numFmtId="166" fontId="18" fillId="0" borderId="9" xfId="0" applyNumberFormat="1" applyFont="1" applyBorder="1" applyAlignment="1">
      <alignment horizontal="right" vertical="center" indent="2"/>
    </xf>
    <xf numFmtId="3" fontId="18" fillId="0" borderId="10" xfId="0" applyNumberFormat="1" applyFont="1" applyFill="1" applyBorder="1" applyAlignment="1">
      <alignment horizontal="right" vertical="center" indent="2"/>
    </xf>
    <xf numFmtId="164" fontId="18" fillId="0" borderId="9" xfId="0" applyNumberFormat="1" applyFont="1" applyFill="1" applyBorder="1" applyAlignment="1">
      <alignment horizontal="right" vertical="center" indent="2"/>
    </xf>
    <xf numFmtId="166" fontId="18" fillId="0" borderId="9" xfId="0" applyNumberFormat="1" applyFont="1" applyFill="1" applyBorder="1" applyAlignment="1">
      <alignment horizontal="right" vertical="center" indent="2"/>
    </xf>
    <xf numFmtId="9" fontId="18" fillId="0" borderId="10" xfId="0" applyNumberFormat="1" applyFont="1" applyBorder="1" applyAlignment="1">
      <alignment vertical="center"/>
    </xf>
    <xf numFmtId="0" fontId="17" fillId="0" borderId="0" xfId="0" applyFont="1" applyFill="1" applyBorder="1" applyAlignment="1">
      <alignment vertical="center"/>
    </xf>
    <xf numFmtId="0" fontId="17" fillId="0" borderId="10" xfId="0" applyFont="1" applyFill="1" applyBorder="1" applyAlignment="1">
      <alignment vertical="center"/>
    </xf>
    <xf numFmtId="1" fontId="28" fillId="0" borderId="2" xfId="2" applyNumberFormat="1" applyFont="1" applyFill="1" applyBorder="1" applyAlignment="1">
      <alignment horizontal="left" vertical="center" wrapText="1"/>
    </xf>
    <xf numFmtId="9" fontId="18" fillId="0" borderId="12" xfId="0" applyNumberFormat="1" applyFont="1" applyFill="1" applyBorder="1" applyAlignment="1">
      <alignment horizontal="right" vertical="center" indent="2"/>
    </xf>
    <xf numFmtId="0" fontId="17" fillId="0" borderId="10" xfId="0" applyFont="1" applyFill="1" applyBorder="1" applyAlignment="1">
      <alignment horizontal="center" vertical="center"/>
    </xf>
    <xf numFmtId="0" fontId="27" fillId="0" borderId="3" xfId="7" applyFont="1" applyFill="1" applyBorder="1" applyAlignment="1">
      <alignment horizontal="center" vertical="center"/>
    </xf>
    <xf numFmtId="0" fontId="37" fillId="0" borderId="2" xfId="2" applyFont="1" applyFill="1" applyBorder="1" applyAlignment="1">
      <alignment vertical="center"/>
    </xf>
    <xf numFmtId="0" fontId="19" fillId="0" borderId="0" xfId="0" applyFont="1" applyFill="1" applyBorder="1" applyAlignment="1">
      <alignment horizontal="left" vertical="center"/>
    </xf>
    <xf numFmtId="0" fontId="3" fillId="5" borderId="0" xfId="1" applyFont="1" applyFill="1" applyAlignment="1">
      <alignment horizontal="center" vertical="center"/>
    </xf>
    <xf numFmtId="0" fontId="17" fillId="0" borderId="15" xfId="0" applyFont="1" applyBorder="1" applyAlignment="1">
      <alignment horizontal="center" vertical="center"/>
    </xf>
    <xf numFmtId="1" fontId="18" fillId="0" borderId="15" xfId="0" applyNumberFormat="1" applyFont="1" applyBorder="1" applyAlignment="1">
      <alignment horizontal="right" vertical="center" indent="2"/>
    </xf>
    <xf numFmtId="9" fontId="0" fillId="0" borderId="0" xfId="0" applyNumberFormat="1" applyFill="1" applyBorder="1"/>
    <xf numFmtId="0" fontId="19" fillId="0" borderId="0" xfId="0" applyFont="1" applyFill="1" applyBorder="1" applyAlignment="1">
      <alignment horizontal="left" vertical="center"/>
    </xf>
    <xf numFmtId="0" fontId="3" fillId="5" borderId="0" xfId="1" applyFont="1" applyFill="1" applyAlignment="1">
      <alignment horizontal="center" vertical="center"/>
    </xf>
    <xf numFmtId="0" fontId="78" fillId="6" borderId="0" xfId="0" applyFont="1" applyFill="1" applyBorder="1" applyAlignment="1">
      <alignment horizontal="left" vertical="center"/>
    </xf>
    <xf numFmtId="0" fontId="78" fillId="3" borderId="7" xfId="0" applyFont="1" applyFill="1" applyBorder="1" applyAlignment="1">
      <alignment horizontal="left" vertical="center"/>
    </xf>
    <xf numFmtId="0" fontId="78" fillId="3" borderId="2" xfId="0" applyFont="1" applyFill="1" applyBorder="1" applyAlignment="1">
      <alignment horizontal="left" vertical="center"/>
    </xf>
    <xf numFmtId="0" fontId="35" fillId="6" borderId="0" xfId="0" applyFont="1" applyFill="1" applyAlignment="1">
      <alignment vertical="center"/>
    </xf>
    <xf numFmtId="0" fontId="19" fillId="6" borderId="0" xfId="0" applyFont="1" applyFill="1" applyBorder="1" applyAlignment="1">
      <alignment vertical="top" wrapText="1"/>
    </xf>
    <xf numFmtId="0" fontId="19" fillId="6" borderId="10" xfId="0" applyFont="1" applyFill="1" applyBorder="1" applyAlignment="1">
      <alignment vertical="top" wrapText="1"/>
    </xf>
    <xf numFmtId="0" fontId="19" fillId="0" borderId="0" xfId="0" applyFont="1" applyFill="1" applyBorder="1" applyAlignment="1">
      <alignment horizontal="left" vertical="center"/>
    </xf>
    <xf numFmtId="0" fontId="17" fillId="4" borderId="13" xfId="0" applyFont="1" applyFill="1" applyBorder="1" applyAlignment="1">
      <alignment horizontal="center" vertical="center"/>
    </xf>
    <xf numFmtId="1" fontId="18" fillId="0" borderId="2" xfId="0" applyNumberFormat="1" applyFont="1" applyBorder="1" applyAlignment="1">
      <alignment horizontal="right" vertical="center" indent="2"/>
    </xf>
    <xf numFmtId="0" fontId="24" fillId="0" borderId="10" xfId="0" applyFont="1" applyBorder="1" applyAlignment="1">
      <alignment vertical="center"/>
    </xf>
    <xf numFmtId="0" fontId="6" fillId="4" borderId="3" xfId="0" applyFont="1" applyFill="1" applyBorder="1" applyAlignment="1">
      <alignment horizontal="center" vertical="center"/>
    </xf>
    <xf numFmtId="0" fontId="16" fillId="0" borderId="14" xfId="0" applyFont="1" applyBorder="1" applyAlignment="1">
      <alignment vertical="center"/>
    </xf>
    <xf numFmtId="3" fontId="16" fillId="0" borderId="3" xfId="0" applyNumberFormat="1" applyFont="1" applyBorder="1" applyAlignment="1">
      <alignment horizontal="right" vertical="center" indent="2"/>
    </xf>
    <xf numFmtId="1" fontId="16" fillId="0" borderId="3" xfId="0" applyNumberFormat="1" applyFont="1" applyBorder="1" applyAlignment="1">
      <alignment horizontal="right" vertical="center" indent="2"/>
    </xf>
    <xf numFmtId="0" fontId="17" fillId="4" borderId="13" xfId="0" applyFont="1" applyFill="1" applyBorder="1" applyAlignment="1">
      <alignment horizontal="center" vertical="center"/>
    </xf>
    <xf numFmtId="0" fontId="19" fillId="0" borderId="0" xfId="0" applyFont="1" applyFill="1" applyBorder="1" applyAlignment="1">
      <alignment horizontal="left" vertical="center"/>
    </xf>
    <xf numFmtId="0" fontId="17" fillId="0" borderId="10" xfId="0" applyFont="1" applyBorder="1" applyAlignment="1">
      <alignment horizontal="center" vertical="center"/>
    </xf>
    <xf numFmtId="0" fontId="37" fillId="0" borderId="0" xfId="2" applyFont="1" applyFill="1" applyBorder="1" applyAlignment="1">
      <alignment horizontal="center" wrapText="1"/>
    </xf>
    <xf numFmtId="0" fontId="16" fillId="0" borderId="0" xfId="0" applyFont="1" applyBorder="1" applyAlignment="1">
      <alignment horizontal="left" vertical="center"/>
    </xf>
    <xf numFmtId="0" fontId="17" fillId="4" borderId="13" xfId="0" applyFont="1" applyFill="1" applyBorder="1" applyAlignment="1">
      <alignment horizontal="center" vertical="center"/>
    </xf>
    <xf numFmtId="0" fontId="35" fillId="3" borderId="7" xfId="0" applyFont="1" applyFill="1" applyBorder="1" applyAlignment="1">
      <alignment horizontal="left" vertical="center"/>
    </xf>
    <xf numFmtId="0" fontId="35" fillId="3" borderId="2" xfId="0" applyFont="1" applyFill="1" applyBorder="1" applyAlignment="1">
      <alignment horizontal="left" vertical="center"/>
    </xf>
    <xf numFmtId="0" fontId="40" fillId="3" borderId="1" xfId="0" applyFont="1" applyFill="1" applyBorder="1" applyAlignment="1">
      <alignment vertical="center"/>
    </xf>
    <xf numFmtId="0" fontId="40" fillId="0" borderId="14" xfId="0" applyFont="1" applyBorder="1" applyAlignment="1">
      <alignment vertical="center"/>
    </xf>
    <xf numFmtId="0" fontId="40" fillId="0" borderId="1" xfId="0" applyFont="1" applyBorder="1" applyAlignment="1">
      <alignment vertical="center"/>
    </xf>
    <xf numFmtId="0" fontId="40" fillId="0" borderId="2" xfId="0" applyFont="1" applyBorder="1" applyAlignment="1">
      <alignment vertical="center"/>
    </xf>
    <xf numFmtId="1" fontId="40" fillId="0" borderId="5" xfId="0" applyNumberFormat="1" applyFont="1" applyBorder="1" applyAlignment="1">
      <alignment horizontal="right" vertical="center" indent="2"/>
    </xf>
    <xf numFmtId="1" fontId="40" fillId="0" borderId="3" xfId="0" applyNumberFormat="1" applyFont="1" applyBorder="1" applyAlignment="1">
      <alignment horizontal="right" vertical="center" indent="2"/>
    </xf>
    <xf numFmtId="9" fontId="40" fillId="0" borderId="5" xfId="0" applyNumberFormat="1" applyFont="1" applyBorder="1" applyAlignment="1">
      <alignment horizontal="right" vertical="center" indent="2"/>
    </xf>
    <xf numFmtId="0" fontId="17" fillId="0" borderId="0" xfId="0" applyFont="1" applyBorder="1" applyAlignment="1">
      <alignment horizontal="right" vertical="center" indent="2"/>
    </xf>
    <xf numFmtId="3" fontId="40" fillId="3" borderId="3" xfId="0" applyNumberFormat="1" applyFont="1" applyFill="1" applyBorder="1" applyAlignment="1">
      <alignment horizontal="right" vertical="center" indent="2"/>
    </xf>
    <xf numFmtId="9" fontId="40" fillId="3" borderId="14" xfId="0" applyNumberFormat="1" applyFont="1" applyFill="1" applyBorder="1" applyAlignment="1">
      <alignment horizontal="right" vertical="center" indent="2"/>
    </xf>
    <xf numFmtId="3" fontId="40" fillId="3" borderId="14" xfId="0" applyNumberFormat="1" applyFont="1" applyFill="1" applyBorder="1" applyAlignment="1">
      <alignment horizontal="right" vertical="center" indent="2"/>
    </xf>
    <xf numFmtId="3" fontId="40" fillId="0" borderId="5" xfId="0" applyNumberFormat="1" applyFont="1" applyBorder="1" applyAlignment="1">
      <alignment horizontal="right" vertical="center" indent="2"/>
    </xf>
    <xf numFmtId="9" fontId="40" fillId="0" borderId="3" xfId="0" applyNumberFormat="1" applyFont="1" applyBorder="1" applyAlignment="1">
      <alignment horizontal="right" vertical="center" indent="2"/>
    </xf>
    <xf numFmtId="3" fontId="40" fillId="0" borderId="3" xfId="0" applyNumberFormat="1" applyFont="1" applyBorder="1" applyAlignment="1">
      <alignment horizontal="right" vertical="center" indent="2"/>
    </xf>
    <xf numFmtId="0" fontId="60" fillId="0" borderId="14" xfId="0" applyFont="1" applyFill="1" applyBorder="1" applyAlignment="1">
      <alignment vertical="center"/>
    </xf>
    <xf numFmtId="3" fontId="60" fillId="0" borderId="3" xfId="0" applyNumberFormat="1" applyFont="1" applyFill="1" applyBorder="1" applyAlignment="1">
      <alignment horizontal="right" vertical="center" indent="2"/>
    </xf>
    <xf numFmtId="9" fontId="60" fillId="0" borderId="3" xfId="0" applyNumberFormat="1" applyFont="1" applyFill="1" applyBorder="1" applyAlignment="1">
      <alignment horizontal="right" vertical="center" indent="2"/>
    </xf>
    <xf numFmtId="0" fontId="60" fillId="0" borderId="1" xfId="0" applyFont="1" applyFill="1" applyBorder="1" applyAlignment="1">
      <alignment vertical="center"/>
    </xf>
    <xf numFmtId="0" fontId="16" fillId="0" borderId="1" xfId="0" applyFont="1" applyFill="1" applyBorder="1" applyAlignment="1">
      <alignment vertical="center"/>
    </xf>
    <xf numFmtId="0" fontId="2" fillId="0" borderId="0" xfId="0" applyFont="1" applyFill="1" applyAlignment="1">
      <alignment horizontal="center" vertical="center"/>
    </xf>
    <xf numFmtId="0" fontId="14" fillId="0" borderId="0" xfId="0" applyFont="1" applyFill="1" applyBorder="1" applyAlignment="1">
      <alignment horizontal="center" vertical="center"/>
    </xf>
    <xf numFmtId="0" fontId="16" fillId="0" borderId="1" xfId="0" applyFont="1" applyBorder="1" applyAlignment="1">
      <alignment vertical="center"/>
    </xf>
    <xf numFmtId="1" fontId="0" fillId="0" borderId="0" xfId="0" applyNumberFormat="1"/>
    <xf numFmtId="1" fontId="0" fillId="0" borderId="0" xfId="0" applyNumberFormat="1" applyFill="1" applyBorder="1"/>
    <xf numFmtId="1" fontId="16" fillId="0" borderId="5" xfId="0" applyNumberFormat="1" applyFont="1" applyBorder="1" applyAlignment="1">
      <alignment horizontal="right" vertical="center" indent="2"/>
    </xf>
    <xf numFmtId="3" fontId="16" fillId="0" borderId="5" xfId="0" applyNumberFormat="1" applyFont="1" applyBorder="1" applyAlignment="1">
      <alignment horizontal="right" vertical="center" indent="2"/>
    </xf>
    <xf numFmtId="1" fontId="16" fillId="0" borderId="3" xfId="0" applyNumberFormat="1" applyFont="1" applyFill="1" applyBorder="1" applyAlignment="1">
      <alignment horizontal="right" vertical="center" indent="2"/>
    </xf>
    <xf numFmtId="1" fontId="18" fillId="3" borderId="0" xfId="0" applyNumberFormat="1" applyFont="1" applyFill="1" applyBorder="1" applyAlignment="1">
      <alignment horizontal="right" vertical="center" indent="2"/>
    </xf>
    <xf numFmtId="1" fontId="17" fillId="4" borderId="14" xfId="0" applyNumberFormat="1" applyFont="1" applyFill="1" applyBorder="1" applyAlignment="1">
      <alignment horizontal="center" vertical="center"/>
    </xf>
    <xf numFmtId="49" fontId="17" fillId="3" borderId="0" xfId="0" applyNumberFormat="1" applyFont="1" applyFill="1" applyBorder="1" applyAlignment="1">
      <alignment horizontal="center" vertical="center"/>
    </xf>
    <xf numFmtId="0" fontId="26" fillId="0" borderId="10" xfId="0" applyFont="1" applyBorder="1"/>
    <xf numFmtId="0" fontId="26" fillId="0" borderId="15" xfId="0" applyFont="1" applyBorder="1"/>
    <xf numFmtId="164" fontId="26" fillId="0" borderId="0" xfId="0" applyNumberFormat="1" applyFont="1" applyBorder="1"/>
    <xf numFmtId="0" fontId="13" fillId="3" borderId="0" xfId="0" applyFont="1" applyFill="1" applyBorder="1" applyAlignment="1">
      <alignment horizontal="right" vertical="center" indent="2"/>
    </xf>
    <xf numFmtId="9" fontId="14" fillId="3" borderId="0" xfId="0" applyNumberFormat="1" applyFont="1" applyFill="1" applyBorder="1" applyAlignment="1">
      <alignment horizontal="right" vertical="center" indent="2"/>
    </xf>
    <xf numFmtId="0" fontId="7" fillId="3" borderId="0" xfId="2" applyFont="1" applyFill="1" applyBorder="1"/>
    <xf numFmtId="10" fontId="15" fillId="3" borderId="0" xfId="0" applyNumberFormat="1" applyFont="1" applyFill="1" applyBorder="1"/>
    <xf numFmtId="0" fontId="15" fillId="3" borderId="0" xfId="0" applyNumberFormat="1" applyFont="1" applyFill="1" applyBorder="1"/>
    <xf numFmtId="0" fontId="16" fillId="3" borderId="0" xfId="0" applyFont="1" applyFill="1" applyBorder="1" applyAlignment="1">
      <alignment horizontal="center" vertical="center"/>
    </xf>
    <xf numFmtId="0" fontId="16" fillId="4" borderId="3" xfId="0" applyFont="1" applyFill="1" applyBorder="1" applyAlignment="1">
      <alignment horizontal="center" vertical="center"/>
    </xf>
    <xf numFmtId="0" fontId="24" fillId="0" borderId="8" xfId="0" applyFont="1" applyBorder="1"/>
    <xf numFmtId="0" fontId="24" fillId="0" borderId="10" xfId="0" applyFont="1" applyFill="1" applyBorder="1"/>
    <xf numFmtId="1" fontId="16" fillId="0" borderId="10" xfId="0" applyNumberFormat="1" applyFont="1" applyFill="1" applyBorder="1" applyAlignment="1">
      <alignment horizontal="right" vertical="center" indent="2"/>
    </xf>
    <xf numFmtId="0" fontId="19" fillId="0" borderId="0" xfId="0" applyFont="1" applyFill="1" applyBorder="1" applyAlignment="1">
      <alignment horizontal="left" vertical="center"/>
    </xf>
    <xf numFmtId="0" fontId="3" fillId="5" borderId="0" xfId="1" applyFont="1" applyFill="1" applyAlignment="1">
      <alignment horizontal="center" vertical="center"/>
    </xf>
    <xf numFmtId="0" fontId="35" fillId="3" borderId="7" xfId="0" applyFont="1" applyFill="1" applyBorder="1" applyAlignment="1">
      <alignment horizontal="left" vertical="center"/>
    </xf>
    <xf numFmtId="0" fontId="35" fillId="3" borderId="2" xfId="0" applyFont="1" applyFill="1" applyBorder="1" applyAlignment="1">
      <alignment horizontal="left" vertical="center"/>
    </xf>
    <xf numFmtId="1" fontId="15" fillId="0" borderId="0" xfId="0" applyNumberFormat="1" applyFont="1"/>
    <xf numFmtId="1" fontId="15" fillId="0" borderId="0" xfId="0" applyNumberFormat="1" applyFont="1" applyAlignment="1">
      <alignment horizontal="right"/>
    </xf>
    <xf numFmtId="0" fontId="15" fillId="0" borderId="0" xfId="0" applyFont="1"/>
    <xf numFmtId="0" fontId="15" fillId="0" borderId="0" xfId="0" applyFont="1" applyBorder="1"/>
    <xf numFmtId="1" fontId="15" fillId="0" borderId="0" xfId="0" applyNumberFormat="1" applyFont="1" applyBorder="1"/>
    <xf numFmtId="0" fontId="18" fillId="3" borderId="0" xfId="0" applyFont="1" applyFill="1" applyBorder="1" applyAlignment="1">
      <alignment horizontal="center" vertical="center"/>
    </xf>
    <xf numFmtId="0" fontId="18" fillId="3" borderId="10" xfId="0" applyFont="1" applyFill="1" applyBorder="1" applyAlignment="1">
      <alignment horizontal="center" vertical="center"/>
    </xf>
    <xf numFmtId="0" fontId="18" fillId="3" borderId="0"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9" fillId="0" borderId="0" xfId="0" applyFont="1" applyFill="1" applyBorder="1" applyAlignment="1">
      <alignment horizontal="left" vertical="center"/>
    </xf>
    <xf numFmtId="0" fontId="3" fillId="5" borderId="0" xfId="1" applyFont="1" applyFill="1" applyAlignment="1">
      <alignment horizontal="center" vertical="center"/>
    </xf>
    <xf numFmtId="0" fontId="17" fillId="3" borderId="0" xfId="0" applyFont="1" applyFill="1" applyBorder="1" applyAlignment="1">
      <alignment horizontal="center" vertical="center"/>
    </xf>
    <xf numFmtId="0" fontId="17" fillId="4" borderId="13" xfId="0" applyFont="1" applyFill="1" applyBorder="1" applyAlignment="1">
      <alignment horizontal="center" vertical="center"/>
    </xf>
    <xf numFmtId="0" fontId="17" fillId="0" borderId="9" xfId="0" applyFont="1" applyBorder="1" applyAlignment="1">
      <alignment horizontal="center" vertical="center"/>
    </xf>
    <xf numFmtId="0" fontId="17" fillId="0" borderId="0" xfId="0" applyFont="1" applyBorder="1" applyAlignment="1">
      <alignment horizontal="center" vertical="center"/>
    </xf>
    <xf numFmtId="0" fontId="17" fillId="8" borderId="13" xfId="0" applyFont="1" applyFill="1" applyBorder="1" applyAlignment="1">
      <alignment horizontal="center" vertical="center"/>
    </xf>
    <xf numFmtId="0" fontId="17" fillId="8" borderId="1" xfId="0" applyFont="1" applyFill="1" applyBorder="1" applyAlignment="1">
      <alignment horizontal="center" vertical="center"/>
    </xf>
    <xf numFmtId="0" fontId="25" fillId="0" borderId="0" xfId="0" applyFont="1" applyFill="1" applyBorder="1" applyAlignment="1">
      <alignment horizontal="left" vertical="center"/>
    </xf>
    <xf numFmtId="0" fontId="16" fillId="0" borderId="0" xfId="0" applyFont="1" applyBorder="1" applyAlignment="1">
      <alignment horizontal="left" vertical="center"/>
    </xf>
    <xf numFmtId="0" fontId="82" fillId="0" borderId="0" xfId="0" applyFont="1" applyFill="1" applyBorder="1"/>
    <xf numFmtId="4" fontId="84" fillId="0" borderId="0" xfId="0" applyNumberFormat="1" applyFont="1" applyFill="1" applyBorder="1"/>
    <xf numFmtId="4" fontId="15" fillId="0" borderId="0" xfId="0" applyNumberFormat="1" applyFont="1" applyFill="1" applyBorder="1"/>
    <xf numFmtId="2" fontId="0" fillId="0" borderId="0" xfId="0" applyNumberFormat="1" applyBorder="1"/>
    <xf numFmtId="0" fontId="83" fillId="0" borderId="0" xfId="0" applyFont="1" applyFill="1" applyBorder="1"/>
    <xf numFmtId="167" fontId="15" fillId="0" borderId="0" xfId="0" applyNumberFormat="1" applyFont="1" applyFill="1" applyBorder="1"/>
    <xf numFmtId="4" fontId="0" fillId="0" borderId="0" xfId="0" applyNumberFormat="1" applyBorder="1"/>
    <xf numFmtId="9" fontId="16" fillId="0" borderId="0" xfId="0" applyNumberFormat="1" applyFont="1" applyFill="1" applyBorder="1" applyAlignment="1">
      <alignment horizontal="right" vertical="center" indent="2"/>
    </xf>
    <xf numFmtId="164" fontId="20" fillId="0" borderId="0" xfId="0" applyNumberFormat="1" applyFont="1" applyFill="1" applyBorder="1"/>
    <xf numFmtId="0" fontId="21" fillId="0" borderId="2" xfId="0" applyFont="1" applyBorder="1" applyAlignment="1">
      <alignment vertical="center"/>
    </xf>
    <xf numFmtId="1" fontId="20" fillId="0" borderId="0" xfId="0" applyNumberFormat="1" applyFont="1" applyFill="1" applyBorder="1"/>
    <xf numFmtId="9" fontId="18" fillId="0" borderId="2" xfId="0" applyNumberFormat="1" applyFont="1" applyBorder="1" applyAlignment="1">
      <alignment horizontal="right" vertical="center" indent="2"/>
    </xf>
    <xf numFmtId="0" fontId="85" fillId="8" borderId="9" xfId="0" applyFont="1" applyFill="1" applyBorder="1"/>
    <xf numFmtId="0" fontId="85" fillId="8" borderId="10" xfId="0" applyFont="1" applyFill="1" applyBorder="1"/>
    <xf numFmtId="1" fontId="40" fillId="8" borderId="9" xfId="0" applyNumberFormat="1" applyFont="1" applyFill="1" applyBorder="1" applyAlignment="1">
      <alignment vertical="center"/>
    </xf>
    <xf numFmtId="3" fontId="40" fillId="8" borderId="10" xfId="0" applyNumberFormat="1" applyFont="1" applyFill="1" applyBorder="1" applyAlignment="1">
      <alignment horizontal="right" vertical="center" indent="2"/>
    </xf>
    <xf numFmtId="1" fontId="60" fillId="8" borderId="9" xfId="0" applyNumberFormat="1" applyFont="1" applyFill="1" applyBorder="1" applyAlignment="1">
      <alignment vertical="center"/>
    </xf>
    <xf numFmtId="0" fontId="21" fillId="0" borderId="14" xfId="0" applyFont="1" applyBorder="1" applyAlignment="1">
      <alignment vertical="center"/>
    </xf>
    <xf numFmtId="3" fontId="40" fillId="0" borderId="0" xfId="0" applyNumberFormat="1" applyFont="1" applyBorder="1" applyAlignment="1">
      <alignment horizontal="right" vertical="center" indent="2"/>
    </xf>
    <xf numFmtId="1" fontId="40" fillId="0" borderId="0" xfId="0" applyNumberFormat="1" applyFont="1" applyBorder="1" applyAlignment="1">
      <alignment horizontal="right" vertical="center" indent="2"/>
    </xf>
    <xf numFmtId="0" fontId="16" fillId="0" borderId="2" xfId="0" applyFont="1" applyBorder="1" applyAlignment="1">
      <alignment vertical="center"/>
    </xf>
    <xf numFmtId="3" fontId="16" fillId="0" borderId="2" xfId="0" applyNumberFormat="1" applyFont="1" applyBorder="1" applyAlignment="1">
      <alignment horizontal="right" vertical="center" indent="2"/>
    </xf>
    <xf numFmtId="0" fontId="56" fillId="0" borderId="0" xfId="0" applyFont="1" applyFill="1" applyBorder="1" applyAlignment="1">
      <alignment vertical="top"/>
    </xf>
    <xf numFmtId="3" fontId="56" fillId="0" borderId="0" xfId="0" applyNumberFormat="1" applyFont="1" applyFill="1" applyBorder="1" applyAlignment="1">
      <alignment horizontal="right" vertical="center" indent="2"/>
    </xf>
    <xf numFmtId="1" fontId="56" fillId="0" borderId="0" xfId="0" applyNumberFormat="1" applyFont="1" applyFill="1" applyBorder="1" applyAlignment="1">
      <alignment horizontal="right" vertical="center" indent="2"/>
    </xf>
    <xf numFmtId="0" fontId="40" fillId="0" borderId="0" xfId="0" applyFont="1" applyFill="1" applyBorder="1" applyAlignment="1">
      <alignment vertical="top" wrapText="1"/>
    </xf>
    <xf numFmtId="0" fontId="40" fillId="0" borderId="7" xfId="0" applyFont="1" applyFill="1" applyBorder="1" applyAlignment="1">
      <alignment vertical="top" wrapText="1"/>
    </xf>
    <xf numFmtId="0" fontId="16" fillId="0" borderId="14" xfId="0" applyFont="1" applyFill="1" applyBorder="1" applyAlignment="1">
      <alignment vertical="center"/>
    </xf>
    <xf numFmtId="0" fontId="0" fillId="8" borderId="1" xfId="0" applyFill="1" applyBorder="1"/>
    <xf numFmtId="0" fontId="56" fillId="0" borderId="0" xfId="0" applyFont="1" applyFill="1" applyBorder="1" applyAlignment="1">
      <alignment vertical="center"/>
    </xf>
    <xf numFmtId="0" fontId="40" fillId="8" borderId="2" xfId="0" applyFont="1" applyFill="1" applyBorder="1" applyAlignment="1">
      <alignment vertical="top"/>
    </xf>
    <xf numFmtId="0" fontId="40" fillId="0" borderId="0" xfId="0" applyFont="1" applyFill="1" applyBorder="1" applyAlignment="1">
      <alignment vertical="top"/>
    </xf>
    <xf numFmtId="1" fontId="18" fillId="8" borderId="11" xfId="0" applyNumberFormat="1" applyFont="1" applyFill="1" applyBorder="1" applyAlignment="1">
      <alignment vertical="center"/>
    </xf>
    <xf numFmtId="1" fontId="16" fillId="0" borderId="7" xfId="0" applyNumberFormat="1" applyFont="1" applyFill="1" applyBorder="1" applyAlignment="1">
      <alignment vertical="center"/>
    </xf>
    <xf numFmtId="0" fontId="16" fillId="3" borderId="1" xfId="0" applyFont="1" applyFill="1" applyBorder="1" applyAlignment="1">
      <alignment horizontal="left" vertical="center"/>
    </xf>
    <xf numFmtId="3" fontId="40" fillId="0" borderId="3" xfId="7" applyNumberFormat="1" applyFont="1" applyFill="1" applyBorder="1" applyAlignment="1">
      <alignment horizontal="center" vertical="center"/>
    </xf>
    <xf numFmtId="3" fontId="40" fillId="0" borderId="3" xfId="0" applyNumberFormat="1" applyFont="1" applyFill="1" applyBorder="1" applyAlignment="1">
      <alignment horizontal="right" vertical="center" indent="2"/>
    </xf>
    <xf numFmtId="3" fontId="40" fillId="0" borderId="0" xfId="0" applyNumberFormat="1" applyFont="1" applyFill="1" applyBorder="1" applyAlignment="1">
      <alignment horizontal="right" vertical="center" indent="2"/>
    </xf>
    <xf numFmtId="3" fontId="40" fillId="0" borderId="3" xfId="7" applyNumberFormat="1" applyFont="1" applyFill="1" applyBorder="1" applyAlignment="1">
      <alignment horizontal="right" vertical="center" indent="2"/>
    </xf>
    <xf numFmtId="164" fontId="83" fillId="0" borderId="0" xfId="9" applyNumberFormat="1" applyFont="1" applyFill="1" applyBorder="1"/>
    <xf numFmtId="0" fontId="75" fillId="0" borderId="0" xfId="0" applyFont="1" applyFill="1" applyBorder="1"/>
    <xf numFmtId="0" fontId="64" fillId="0" borderId="0" xfId="0" applyFont="1" applyFill="1" applyBorder="1" applyAlignment="1">
      <alignment vertical="center"/>
    </xf>
    <xf numFmtId="0" fontId="64" fillId="6" borderId="0" xfId="0" applyFont="1" applyFill="1" applyBorder="1" applyAlignment="1">
      <alignment vertical="top" wrapText="1"/>
    </xf>
    <xf numFmtId="0" fontId="64" fillId="6" borderId="10" xfId="0" applyFont="1" applyFill="1" applyBorder="1" applyAlignment="1">
      <alignment vertical="top" wrapText="1"/>
    </xf>
    <xf numFmtId="0" fontId="3" fillId="0" borderId="0" xfId="1" applyFont="1" applyFill="1" applyAlignment="1">
      <alignment vertical="center"/>
    </xf>
    <xf numFmtId="0" fontId="0" fillId="0" borderId="0" xfId="0" applyFill="1" applyAlignment="1">
      <alignment horizontal="center" vertical="center"/>
    </xf>
    <xf numFmtId="0" fontId="0" fillId="0" borderId="0" xfId="0" applyFill="1" applyAlignment="1">
      <alignment horizontal="center"/>
    </xf>
    <xf numFmtId="0" fontId="3" fillId="5" borderId="0" xfId="1" applyFont="1" applyFill="1" applyAlignment="1">
      <alignment horizontal="center"/>
    </xf>
    <xf numFmtId="0" fontId="24" fillId="0" borderId="0" xfId="0" applyFont="1" applyFill="1" applyAlignment="1">
      <alignment horizontal="center"/>
    </xf>
    <xf numFmtId="0" fontId="4" fillId="0" borderId="0" xfId="0" applyFont="1" applyFill="1" applyAlignment="1">
      <alignment horizontal="center" vertical="center"/>
    </xf>
    <xf numFmtId="0" fontId="60" fillId="0" borderId="0" xfId="0" applyFont="1" applyFill="1" applyBorder="1" applyAlignment="1">
      <alignment vertical="center"/>
    </xf>
    <xf numFmtId="3" fontId="60" fillId="0" borderId="0" xfId="0" applyNumberFormat="1" applyFont="1" applyFill="1" applyBorder="1" applyAlignment="1">
      <alignment horizontal="right" vertical="center" indent="2"/>
    </xf>
    <xf numFmtId="9" fontId="60" fillId="0" borderId="0" xfId="0" applyNumberFormat="1" applyFont="1" applyFill="1" applyBorder="1" applyAlignment="1">
      <alignment horizontal="right" vertical="center" indent="2"/>
    </xf>
    <xf numFmtId="0" fontId="54" fillId="8" borderId="7" xfId="0" applyFont="1" applyFill="1" applyBorder="1" applyAlignment="1">
      <alignment vertical="top"/>
    </xf>
    <xf numFmtId="0" fontId="0" fillId="8" borderId="8" xfId="0" applyFill="1" applyBorder="1" applyAlignment="1"/>
    <xf numFmtId="0" fontId="0" fillId="8" borderId="7" xfId="0" applyFill="1" applyBorder="1" applyAlignment="1"/>
    <xf numFmtId="3" fontId="18" fillId="8" borderId="7" xfId="0" applyNumberFormat="1" applyFont="1" applyFill="1" applyBorder="1" applyAlignment="1">
      <alignment horizontal="right" vertical="center"/>
    </xf>
    <xf numFmtId="0" fontId="40" fillId="8" borderId="12" xfId="0" applyFont="1" applyFill="1" applyBorder="1" applyAlignment="1">
      <alignment vertical="top"/>
    </xf>
    <xf numFmtId="3" fontId="21" fillId="0" borderId="13" xfId="0" applyNumberFormat="1" applyFont="1" applyBorder="1" applyAlignment="1">
      <alignment horizontal="right" vertical="center" indent="2"/>
    </xf>
    <xf numFmtId="164" fontId="56" fillId="0" borderId="0" xfId="0" applyNumberFormat="1" applyFont="1" applyFill="1" applyBorder="1" applyAlignment="1">
      <alignment horizontal="right" vertical="center" indent="2"/>
    </xf>
    <xf numFmtId="0" fontId="18" fillId="0" borderId="2" xfId="0" applyFont="1" applyBorder="1" applyAlignment="1">
      <alignment horizontal="left" vertical="center" indent="1"/>
    </xf>
    <xf numFmtId="0" fontId="80" fillId="0" borderId="0" xfId="0" applyFont="1" applyFill="1" applyBorder="1"/>
    <xf numFmtId="0" fontId="3" fillId="0" borderId="0" xfId="1" applyFont="1" applyFill="1" applyBorder="1" applyAlignment="1">
      <alignment vertical="center"/>
    </xf>
    <xf numFmtId="0" fontId="67" fillId="0" borderId="3" xfId="1" applyFont="1" applyBorder="1" applyAlignment="1">
      <alignment horizontal="left" vertical="center" indent="1"/>
    </xf>
    <xf numFmtId="0" fontId="68" fillId="3" borderId="3" xfId="1" applyFont="1" applyFill="1" applyBorder="1" applyAlignment="1">
      <alignment horizontal="left" vertical="center" indent="1"/>
    </xf>
    <xf numFmtId="0" fontId="43" fillId="3" borderId="3" xfId="1" applyFont="1" applyFill="1" applyBorder="1" applyAlignment="1">
      <alignment horizontal="left" vertical="center" indent="1"/>
    </xf>
    <xf numFmtId="0" fontId="69" fillId="0" borderId="3" xfId="1" applyFont="1" applyBorder="1" applyAlignment="1">
      <alignment horizontal="left" vertical="center" indent="1"/>
    </xf>
    <xf numFmtId="0" fontId="77" fillId="0" borderId="3" xfId="1" applyFont="1" applyBorder="1" applyAlignment="1">
      <alignment horizontal="left" vertical="center" indent="1"/>
    </xf>
    <xf numFmtId="0" fontId="66" fillId="0" borderId="3" xfId="1" applyFont="1" applyBorder="1" applyAlignment="1">
      <alignment horizontal="left" vertical="center" indent="1"/>
    </xf>
    <xf numFmtId="0" fontId="70" fillId="0" borderId="3" xfId="1" applyFont="1" applyBorder="1" applyAlignment="1">
      <alignment horizontal="left" vertical="center" indent="1"/>
    </xf>
    <xf numFmtId="0" fontId="70" fillId="3" borderId="3" xfId="1" applyFont="1" applyFill="1" applyBorder="1" applyAlignment="1">
      <alignment horizontal="left" vertical="center" indent="1"/>
    </xf>
    <xf numFmtId="0" fontId="64" fillId="4" borderId="3" xfId="0" applyFont="1" applyFill="1" applyBorder="1" applyAlignment="1">
      <alignment vertical="center"/>
    </xf>
    <xf numFmtId="0" fontId="30" fillId="4" borderId="3" xfId="0" applyFont="1" applyFill="1" applyBorder="1" applyAlignment="1">
      <alignment vertical="center"/>
    </xf>
    <xf numFmtId="0" fontId="59" fillId="4" borderId="3" xfId="0" applyFont="1" applyFill="1" applyBorder="1" applyAlignment="1">
      <alignment vertical="center"/>
    </xf>
    <xf numFmtId="0" fontId="87" fillId="4" borderId="3" xfId="0" applyFont="1" applyFill="1" applyBorder="1" applyAlignment="1">
      <alignment vertical="center"/>
    </xf>
    <xf numFmtId="0" fontId="48" fillId="4" borderId="3" xfId="0" applyFont="1" applyFill="1" applyBorder="1" applyAlignment="1">
      <alignment vertical="center"/>
    </xf>
    <xf numFmtId="0" fontId="88" fillId="4" borderId="3" xfId="0" applyFont="1" applyFill="1" applyBorder="1" applyAlignment="1">
      <alignment vertical="center"/>
    </xf>
    <xf numFmtId="0" fontId="78" fillId="4" borderId="3" xfId="0" applyFont="1" applyFill="1" applyBorder="1" applyAlignment="1">
      <alignment vertical="center"/>
    </xf>
    <xf numFmtId="0" fontId="89" fillId="9" borderId="13" xfId="0" applyFont="1" applyFill="1" applyBorder="1" applyAlignment="1">
      <alignment vertical="center"/>
    </xf>
    <xf numFmtId="166" fontId="40" fillId="0" borderId="3" xfId="0" applyNumberFormat="1" applyFont="1" applyBorder="1" applyAlignment="1">
      <alignment horizontal="right" vertical="center" indent="2"/>
    </xf>
    <xf numFmtId="167" fontId="40" fillId="0" borderId="3" xfId="0" applyNumberFormat="1" applyFont="1" applyBorder="1" applyAlignment="1">
      <alignment horizontal="right" vertical="center" indent="2"/>
    </xf>
    <xf numFmtId="0" fontId="40" fillId="3" borderId="12" xfId="0" applyFont="1" applyFill="1" applyBorder="1" applyAlignment="1">
      <alignment vertical="center"/>
    </xf>
    <xf numFmtId="0" fontId="40" fillId="0" borderId="12" xfId="0" applyFont="1" applyBorder="1" applyAlignment="1">
      <alignment vertical="center"/>
    </xf>
    <xf numFmtId="3" fontId="56" fillId="0" borderId="0" xfId="0" quotePrefix="1" applyNumberFormat="1" applyFont="1" applyBorder="1" applyAlignment="1">
      <alignment horizontal="right" vertical="center" indent="2"/>
    </xf>
    <xf numFmtId="3" fontId="0" fillId="0" borderId="0" xfId="0" applyNumberFormat="1" applyAlignment="1">
      <alignment vertical="center"/>
    </xf>
    <xf numFmtId="10" fontId="18" fillId="0" borderId="0" xfId="0" applyNumberFormat="1" applyFont="1" applyFill="1" applyBorder="1" applyAlignment="1">
      <alignment horizontal="right" vertical="center" indent="2"/>
    </xf>
    <xf numFmtId="0" fontId="39" fillId="0" borderId="9" xfId="0" applyFont="1" applyBorder="1" applyAlignment="1">
      <alignment horizontal="center" vertical="center"/>
    </xf>
    <xf numFmtId="0" fontId="39" fillId="0" borderId="0" xfId="0" applyFont="1" applyBorder="1" applyAlignment="1">
      <alignment horizontal="center" vertical="center"/>
    </xf>
    <xf numFmtId="0" fontId="15" fillId="0" borderId="0" xfId="0" applyFont="1" applyFill="1"/>
    <xf numFmtId="164" fontId="15" fillId="0" borderId="0" xfId="0" applyNumberFormat="1" applyFont="1"/>
    <xf numFmtId="0" fontId="26" fillId="4" borderId="0" xfId="0" applyFont="1" applyFill="1"/>
    <xf numFmtId="0" fontId="60" fillId="3" borderId="1" xfId="0" applyFont="1" applyFill="1" applyBorder="1" applyAlignment="1">
      <alignment vertical="center"/>
    </xf>
    <xf numFmtId="0" fontId="60" fillId="3" borderId="3" xfId="0" applyFont="1" applyFill="1" applyBorder="1" applyAlignment="1">
      <alignment horizontal="center" vertical="center"/>
    </xf>
    <xf numFmtId="3" fontId="60" fillId="3" borderId="3" xfId="0" applyNumberFormat="1" applyFont="1" applyFill="1" applyBorder="1" applyAlignment="1">
      <alignment horizontal="right" vertical="center" indent="2"/>
    </xf>
    <xf numFmtId="3" fontId="60" fillId="3" borderId="13" xfId="0" applyNumberFormat="1" applyFont="1" applyFill="1" applyBorder="1" applyAlignment="1">
      <alignment horizontal="right" vertical="center" indent="2"/>
    </xf>
    <xf numFmtId="0" fontId="40" fillId="0" borderId="3" xfId="0" applyFont="1" applyBorder="1" applyAlignment="1">
      <alignment horizontal="center" vertical="center"/>
    </xf>
    <xf numFmtId="3" fontId="40" fillId="0" borderId="13" xfId="0" applyNumberFormat="1" applyFont="1" applyBorder="1" applyAlignment="1">
      <alignment horizontal="right" vertical="center" indent="2"/>
    </xf>
    <xf numFmtId="1" fontId="40" fillId="0" borderId="0" xfId="0" applyNumberFormat="1" applyFont="1" applyFill="1" applyBorder="1" applyAlignment="1">
      <alignment vertical="center"/>
    </xf>
    <xf numFmtId="9" fontId="40" fillId="0" borderId="3" xfId="0" applyNumberFormat="1" applyFont="1" applyFill="1" applyBorder="1" applyAlignment="1">
      <alignment horizontal="right" vertical="center" indent="2"/>
    </xf>
    <xf numFmtId="9" fontId="40" fillId="0" borderId="13" xfId="0" applyNumberFormat="1" applyFont="1" applyFill="1" applyBorder="1" applyAlignment="1">
      <alignment horizontal="right" vertical="center" indent="2"/>
    </xf>
    <xf numFmtId="3" fontId="40" fillId="0" borderId="13" xfId="0" applyNumberFormat="1" applyFont="1" applyFill="1" applyBorder="1" applyAlignment="1">
      <alignment horizontal="right" vertical="center" indent="2"/>
    </xf>
    <xf numFmtId="3" fontId="40" fillId="3" borderId="3" xfId="0" applyNumberFormat="1" applyFont="1" applyFill="1" applyBorder="1" applyAlignment="1">
      <alignment horizontal="right" vertical="center" indent="1"/>
    </xf>
    <xf numFmtId="3" fontId="40" fillId="3" borderId="13" xfId="0" applyNumberFormat="1" applyFont="1" applyFill="1" applyBorder="1" applyAlignment="1">
      <alignment horizontal="right" vertical="center" indent="1"/>
    </xf>
    <xf numFmtId="164" fontId="40" fillId="0" borderId="3" xfId="0" applyNumberFormat="1" applyFont="1" applyBorder="1" applyAlignment="1">
      <alignment horizontal="right" vertical="center" indent="1"/>
    </xf>
    <xf numFmtId="164" fontId="40" fillId="0" borderId="13" xfId="0" applyNumberFormat="1" applyFont="1" applyBorder="1" applyAlignment="1">
      <alignment horizontal="right" vertical="center" indent="1"/>
    </xf>
    <xf numFmtId="3" fontId="40" fillId="0" borderId="13" xfId="0" applyNumberFormat="1" applyFont="1" applyBorder="1" applyAlignment="1">
      <alignment horizontal="right" vertical="center" indent="1"/>
    </xf>
    <xf numFmtId="166" fontId="40" fillId="0" borderId="3" xfId="0" applyNumberFormat="1" applyFont="1" applyBorder="1" applyAlignment="1">
      <alignment horizontal="right" vertical="center" indent="1"/>
    </xf>
    <xf numFmtId="166" fontId="40" fillId="0" borderId="13" xfId="0" applyNumberFormat="1" applyFont="1" applyBorder="1" applyAlignment="1">
      <alignment horizontal="right" vertical="center" indent="1"/>
    </xf>
    <xf numFmtId="3" fontId="40" fillId="0" borderId="3" xfId="0" applyNumberFormat="1" applyFont="1" applyBorder="1" applyAlignment="1">
      <alignment horizontal="right" vertical="center" indent="1"/>
    </xf>
    <xf numFmtId="0" fontId="40" fillId="0" borderId="0" xfId="0" applyFont="1"/>
    <xf numFmtId="9" fontId="40" fillId="0" borderId="0" xfId="0" applyNumberFormat="1" applyFont="1" applyBorder="1" applyAlignment="1">
      <alignment horizontal="right" vertical="center" indent="2"/>
    </xf>
    <xf numFmtId="166" fontId="85" fillId="0" borderId="0" xfId="0" applyNumberFormat="1" applyFont="1"/>
    <xf numFmtId="166" fontId="40" fillId="0" borderId="0" xfId="0" applyNumberFormat="1" applyFont="1" applyBorder="1" applyAlignment="1">
      <alignment horizontal="right" vertical="center" indent="2"/>
    </xf>
    <xf numFmtId="0" fontId="39" fillId="4" borderId="3"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10" xfId="0" applyFont="1" applyFill="1" applyBorder="1" applyAlignment="1">
      <alignment horizontal="center" vertical="center"/>
    </xf>
    <xf numFmtId="0" fontId="85" fillId="0" borderId="0" xfId="0" applyFont="1" applyBorder="1"/>
    <xf numFmtId="3" fontId="40" fillId="0" borderId="10" xfId="0" applyNumberFormat="1" applyFont="1" applyBorder="1" applyAlignment="1">
      <alignment horizontal="right" vertical="center" indent="2"/>
    </xf>
    <xf numFmtId="0" fontId="40" fillId="0" borderId="0" xfId="0" applyFont="1" applyBorder="1"/>
    <xf numFmtId="3" fontId="40" fillId="0" borderId="12" xfId="0" applyNumberFormat="1" applyFont="1" applyBorder="1" applyAlignment="1">
      <alignment horizontal="right" vertical="center" indent="2"/>
    </xf>
    <xf numFmtId="164" fontId="40" fillId="0" borderId="9" xfId="0" applyNumberFormat="1" applyFont="1" applyBorder="1" applyAlignment="1">
      <alignment horizontal="right" vertical="center" indent="2"/>
    </xf>
    <xf numFmtId="3" fontId="40" fillId="0" borderId="9" xfId="0" applyNumberFormat="1" applyFont="1" applyBorder="1" applyAlignment="1">
      <alignment horizontal="right" vertical="center" indent="2"/>
    </xf>
    <xf numFmtId="0" fontId="85" fillId="0" borderId="0" xfId="0" applyFont="1"/>
    <xf numFmtId="0" fontId="40" fillId="0" borderId="9" xfId="0" applyFont="1" applyBorder="1"/>
    <xf numFmtId="3" fontId="40" fillId="0" borderId="0" xfId="0" applyNumberFormat="1" applyFont="1" applyBorder="1" applyAlignment="1">
      <alignment horizontal="right" vertical="center"/>
    </xf>
    <xf numFmtId="0" fontId="85" fillId="0" borderId="0" xfId="0" applyFont="1" applyBorder="1" applyAlignment="1">
      <alignment horizontal="right" vertical="center"/>
    </xf>
    <xf numFmtId="9" fontId="40" fillId="0" borderId="10" xfId="0" applyNumberFormat="1" applyFont="1" applyFill="1" applyBorder="1" applyAlignment="1">
      <alignment horizontal="right" vertical="center" indent="2"/>
    </xf>
    <xf numFmtId="9" fontId="40" fillId="0" borderId="10" xfId="0" applyNumberFormat="1" applyFont="1" applyBorder="1" applyAlignment="1">
      <alignment horizontal="right" vertical="center" indent="2"/>
    </xf>
    <xf numFmtId="3" fontId="40" fillId="0" borderId="0" xfId="0" applyNumberFormat="1" applyFont="1" applyFill="1" applyBorder="1" applyAlignment="1">
      <alignment horizontal="right" vertical="center"/>
    </xf>
    <xf numFmtId="0" fontId="85" fillId="0" borderId="10" xfId="0" applyFont="1" applyBorder="1"/>
    <xf numFmtId="3" fontId="60" fillId="0" borderId="0" xfId="0" applyNumberFormat="1" applyFont="1" applyBorder="1" applyAlignment="1">
      <alignment horizontal="right" vertical="center" indent="2"/>
    </xf>
    <xf numFmtId="0" fontId="85" fillId="4" borderId="1" xfId="0" applyFont="1" applyFill="1" applyBorder="1"/>
    <xf numFmtId="0" fontId="85" fillId="4" borderId="14" xfId="0" applyFont="1" applyFill="1" applyBorder="1"/>
    <xf numFmtId="0" fontId="85" fillId="0" borderId="0" xfId="0" applyFont="1" applyFill="1" applyBorder="1"/>
    <xf numFmtId="4" fontId="40" fillId="0" borderId="0" xfId="0" applyNumberFormat="1" applyFont="1" applyBorder="1" applyAlignment="1">
      <alignment horizontal="center" vertical="center"/>
    </xf>
    <xf numFmtId="164" fontId="40" fillId="0" borderId="13" xfId="0" applyNumberFormat="1" applyFont="1" applyBorder="1" applyAlignment="1">
      <alignment horizontal="right" vertical="center" indent="2"/>
    </xf>
    <xf numFmtId="0" fontId="60" fillId="4" borderId="1" xfId="0" applyFont="1" applyFill="1" applyBorder="1" applyAlignment="1">
      <alignment vertical="center"/>
    </xf>
    <xf numFmtId="0" fontId="0" fillId="8" borderId="0" xfId="0" applyFill="1" applyBorder="1"/>
    <xf numFmtId="0" fontId="40" fillId="0" borderId="15" xfId="0" applyFont="1" applyBorder="1"/>
    <xf numFmtId="0" fontId="85" fillId="0" borderId="15" xfId="0" applyFont="1" applyBorder="1"/>
    <xf numFmtId="0" fontId="85" fillId="8" borderId="7" xfId="0" applyFont="1" applyFill="1" applyBorder="1"/>
    <xf numFmtId="0" fontId="90" fillId="8" borderId="7" xfId="0" applyFont="1" applyFill="1" applyBorder="1" applyAlignment="1">
      <alignment vertical="top" wrapText="1"/>
    </xf>
    <xf numFmtId="0" fontId="85" fillId="8" borderId="8" xfId="0" applyFont="1" applyFill="1" applyBorder="1"/>
    <xf numFmtId="0" fontId="40" fillId="3" borderId="0" xfId="0" applyFont="1" applyFill="1" applyBorder="1" applyAlignment="1">
      <alignment vertical="center"/>
    </xf>
    <xf numFmtId="3" fontId="40" fillId="3" borderId="0" xfId="0" applyNumberFormat="1" applyFont="1" applyFill="1" applyBorder="1" applyAlignment="1">
      <alignment horizontal="right" vertical="center" indent="2"/>
    </xf>
    <xf numFmtId="164" fontId="40" fillId="3" borderId="3" xfId="0" applyNumberFormat="1" applyFont="1" applyFill="1" applyBorder="1" applyAlignment="1">
      <alignment horizontal="right" vertical="center" indent="2"/>
    </xf>
    <xf numFmtId="164" fontId="40" fillId="3" borderId="0" xfId="0" applyNumberFormat="1" applyFont="1" applyFill="1" applyBorder="1" applyAlignment="1">
      <alignment horizontal="right" vertical="center" indent="2"/>
    </xf>
    <xf numFmtId="0" fontId="85" fillId="0" borderId="7" xfId="0" applyFont="1" applyFill="1" applyBorder="1"/>
    <xf numFmtId="0" fontId="90" fillId="0" borderId="0" xfId="0" applyFont="1" applyFill="1" applyBorder="1" applyAlignment="1">
      <alignment vertical="top" wrapText="1"/>
    </xf>
    <xf numFmtId="164" fontId="40" fillId="3" borderId="3" xfId="0" applyNumberFormat="1" applyFont="1" applyFill="1" applyBorder="1" applyAlignment="1">
      <alignment horizontal="right" indent="2"/>
    </xf>
    <xf numFmtId="0" fontId="85" fillId="3" borderId="0" xfId="0" applyFont="1" applyFill="1" applyBorder="1"/>
    <xf numFmtId="0" fontId="40" fillId="0" borderId="0" xfId="0" applyFont="1" applyBorder="1" applyAlignment="1">
      <alignment vertical="center"/>
    </xf>
    <xf numFmtId="0" fontId="85" fillId="8" borderId="11" xfId="0" applyFont="1" applyFill="1" applyBorder="1"/>
    <xf numFmtId="0" fontId="85" fillId="8" borderId="12" xfId="0" applyFont="1" applyFill="1" applyBorder="1"/>
    <xf numFmtId="0" fontId="90" fillId="0" borderId="7" xfId="0" applyFont="1" applyFill="1" applyBorder="1" applyAlignment="1">
      <alignment vertical="top" wrapText="1"/>
    </xf>
    <xf numFmtId="0" fontId="85" fillId="0" borderId="2" xfId="0" applyFont="1" applyBorder="1"/>
    <xf numFmtId="4" fontId="40" fillId="0" borderId="3" xfId="0" applyNumberFormat="1" applyFont="1" applyBorder="1" applyAlignment="1">
      <alignment horizontal="right" vertical="center" indent="2"/>
    </xf>
    <xf numFmtId="4" fontId="40" fillId="0" borderId="0" xfId="0" applyNumberFormat="1" applyFont="1" applyBorder="1" applyAlignment="1">
      <alignment horizontal="right" vertical="center" indent="2"/>
    </xf>
    <xf numFmtId="0" fontId="91" fillId="0" borderId="2" xfId="0" applyFont="1" applyBorder="1" applyAlignment="1">
      <alignment horizontal="left" vertical="center" indent="2"/>
    </xf>
    <xf numFmtId="3" fontId="91" fillId="0" borderId="3" xfId="0" applyNumberFormat="1" applyFont="1" applyBorder="1" applyAlignment="1">
      <alignment horizontal="right" vertical="center" indent="2"/>
    </xf>
    <xf numFmtId="0" fontId="91" fillId="0" borderId="2" xfId="0" applyFont="1" applyFill="1" applyBorder="1" applyAlignment="1">
      <alignment horizontal="left" vertical="center" indent="2"/>
    </xf>
    <xf numFmtId="0" fontId="40" fillId="0" borderId="2" xfId="0" applyFont="1" applyBorder="1" applyAlignment="1">
      <alignment horizontal="left" vertical="center"/>
    </xf>
    <xf numFmtId="1" fontId="60" fillId="3" borderId="3" xfId="0" applyNumberFormat="1" applyFont="1" applyFill="1" applyBorder="1" applyAlignment="1">
      <alignment horizontal="right" vertical="center" indent="2"/>
    </xf>
    <xf numFmtId="0" fontId="90" fillId="0" borderId="12" xfId="0" applyFont="1" applyBorder="1" applyAlignment="1">
      <alignment vertical="center"/>
    </xf>
    <xf numFmtId="0" fontId="39" fillId="4" borderId="13" xfId="0" applyFont="1" applyFill="1" applyBorder="1" applyAlignment="1">
      <alignment horizontal="center" vertical="center"/>
    </xf>
    <xf numFmtId="3" fontId="40" fillId="0" borderId="3" xfId="0" applyNumberFormat="1" applyFont="1" applyBorder="1" applyAlignment="1">
      <alignment horizontal="center" vertical="center"/>
    </xf>
    <xf numFmtId="167" fontId="40" fillId="0" borderId="3" xfId="0" applyNumberFormat="1" applyFont="1" applyBorder="1" applyAlignment="1">
      <alignment horizontal="center" vertical="center"/>
    </xf>
    <xf numFmtId="3" fontId="40" fillId="0" borderId="0" xfId="0" applyNumberFormat="1" applyFont="1" applyBorder="1" applyAlignment="1">
      <alignment horizontal="center" vertical="center"/>
    </xf>
    <xf numFmtId="3" fontId="85" fillId="0" borderId="0" xfId="0" applyNumberFormat="1" applyFont="1" applyFill="1" applyBorder="1"/>
    <xf numFmtId="3" fontId="60" fillId="3" borderId="3" xfId="0" applyNumberFormat="1" applyFont="1" applyFill="1" applyBorder="1" applyAlignment="1">
      <alignment horizontal="center" vertical="center"/>
    </xf>
    <xf numFmtId="3" fontId="40" fillId="0" borderId="0" xfId="0" applyNumberFormat="1"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center" vertical="center"/>
    </xf>
    <xf numFmtId="0" fontId="39" fillId="4" borderId="13" xfId="0" applyFont="1" applyFill="1" applyBorder="1" applyAlignment="1">
      <alignment horizontal="center" vertical="center"/>
    </xf>
    <xf numFmtId="0" fontId="39" fillId="3" borderId="9" xfId="0" applyFont="1" applyFill="1" applyBorder="1" applyAlignment="1">
      <alignment horizontal="center" vertical="center"/>
    </xf>
    <xf numFmtId="0" fontId="40" fillId="3" borderId="0" xfId="0" applyFont="1" applyFill="1" applyBorder="1" applyAlignment="1">
      <alignment horizontal="center" vertical="center"/>
    </xf>
    <xf numFmtId="0" fontId="90" fillId="0" borderId="0" xfId="0" applyFont="1" applyFill="1" applyBorder="1" applyAlignment="1">
      <alignment horizontal="center" vertical="center"/>
    </xf>
    <xf numFmtId="1" fontId="40" fillId="0" borderId="3" xfId="0" applyNumberFormat="1" applyFont="1" applyBorder="1" applyAlignment="1">
      <alignment horizontal="center" vertical="center"/>
    </xf>
    <xf numFmtId="3" fontId="40" fillId="0" borderId="14" xfId="0" applyNumberFormat="1" applyFont="1" applyBorder="1" applyAlignment="1">
      <alignment horizontal="center" vertical="center"/>
    </xf>
    <xf numFmtId="1" fontId="40" fillId="0" borderId="14" xfId="0" applyNumberFormat="1" applyFont="1" applyBorder="1" applyAlignment="1">
      <alignment horizontal="center" vertical="center"/>
    </xf>
    <xf numFmtId="0" fontId="90" fillId="0" borderId="3" xfId="0" applyFont="1" applyBorder="1" applyAlignment="1">
      <alignment horizontal="center" vertical="center" wrapText="1"/>
    </xf>
    <xf numFmtId="0" fontId="40" fillId="0" borderId="0" xfId="0" applyFont="1" applyBorder="1" applyAlignment="1">
      <alignment horizontal="center" vertical="center"/>
    </xf>
    <xf numFmtId="1" fontId="40" fillId="0" borderId="0" xfId="0" applyNumberFormat="1" applyFont="1" applyFill="1" applyBorder="1" applyAlignment="1">
      <alignment horizontal="center" vertical="center"/>
    </xf>
    <xf numFmtId="0" fontId="39" fillId="0" borderId="0" xfId="0" applyFont="1" applyFill="1" applyBorder="1" applyAlignment="1">
      <alignment horizontal="center" vertical="center" wrapText="1"/>
    </xf>
    <xf numFmtId="1" fontId="60" fillId="3" borderId="3" xfId="0" applyNumberFormat="1" applyFont="1" applyFill="1" applyBorder="1" applyAlignment="1">
      <alignment horizontal="center" vertical="center"/>
    </xf>
    <xf numFmtId="1" fontId="40" fillId="0" borderId="0" xfId="0" applyNumberFormat="1" applyFont="1" applyBorder="1" applyAlignment="1">
      <alignment horizontal="center" vertical="center"/>
    </xf>
    <xf numFmtId="0" fontId="39" fillId="0" borderId="3" xfId="0" applyFont="1" applyBorder="1" applyAlignment="1">
      <alignment horizontal="center" vertical="center" wrapText="1"/>
    </xf>
    <xf numFmtId="0" fontId="40" fillId="0" borderId="3" xfId="0" applyFont="1" applyBorder="1" applyAlignment="1">
      <alignment horizontal="center" vertical="center" wrapText="1"/>
    </xf>
    <xf numFmtId="0" fontId="90" fillId="4" borderId="1" xfId="0" applyFont="1" applyFill="1" applyBorder="1" applyAlignment="1">
      <alignment vertical="center"/>
    </xf>
    <xf numFmtId="0" fontId="40" fillId="3" borderId="3" xfId="0" applyFont="1" applyFill="1" applyBorder="1" applyAlignment="1">
      <alignment horizontal="right" vertical="center" indent="2"/>
    </xf>
    <xf numFmtId="0" fontId="38" fillId="0" borderId="0" xfId="0" applyFont="1" applyBorder="1" applyAlignment="1">
      <alignment vertical="center"/>
    </xf>
    <xf numFmtId="0" fontId="39" fillId="0" borderId="0" xfId="0" applyFont="1" applyBorder="1" applyAlignment="1">
      <alignment horizontal="right" vertical="center" indent="2"/>
    </xf>
    <xf numFmtId="0" fontId="46" fillId="0" borderId="0" xfId="0" applyFont="1" applyFill="1" applyBorder="1" applyAlignment="1">
      <alignment vertical="center"/>
    </xf>
    <xf numFmtId="0" fontId="90" fillId="0" borderId="2" xfId="0" applyFont="1" applyFill="1" applyBorder="1" applyAlignment="1">
      <alignment horizontal="left" vertical="center"/>
    </xf>
    <xf numFmtId="1" fontId="40" fillId="0" borderId="12" xfId="0" applyNumberFormat="1" applyFont="1" applyBorder="1" applyAlignment="1">
      <alignment vertical="center"/>
    </xf>
    <xf numFmtId="1" fontId="40" fillId="0" borderId="14" xfId="0" applyNumberFormat="1" applyFont="1" applyBorder="1" applyAlignment="1">
      <alignment vertical="center"/>
    </xf>
    <xf numFmtId="1" fontId="40" fillId="0" borderId="12" xfId="0" applyNumberFormat="1" applyFont="1" applyFill="1" applyBorder="1" applyAlignment="1">
      <alignment vertical="center"/>
    </xf>
    <xf numFmtId="1" fontId="60" fillId="0" borderId="14" xfId="0" applyNumberFormat="1" applyFont="1" applyFill="1" applyBorder="1" applyAlignment="1">
      <alignment vertical="center"/>
    </xf>
    <xf numFmtId="3" fontId="60" fillId="0" borderId="3" xfId="0" applyNumberFormat="1" applyFont="1" applyBorder="1" applyAlignment="1">
      <alignment horizontal="right" vertical="center" indent="2"/>
    </xf>
    <xf numFmtId="0" fontId="38" fillId="0" borderId="2" xfId="0" applyFont="1" applyBorder="1" applyAlignment="1">
      <alignment vertical="center"/>
    </xf>
    <xf numFmtId="1" fontId="40" fillId="0" borderId="0" xfId="0" applyNumberFormat="1" applyFont="1" applyFill="1" applyBorder="1" applyAlignment="1">
      <alignment horizontal="right" vertical="center" indent="2"/>
    </xf>
    <xf numFmtId="0" fontId="60" fillId="0" borderId="14" xfId="0" applyFont="1" applyBorder="1" applyAlignment="1">
      <alignment vertical="center"/>
    </xf>
    <xf numFmtId="3" fontId="60" fillId="0" borderId="5" xfId="0" applyNumberFormat="1" applyFont="1" applyBorder="1" applyAlignment="1">
      <alignment horizontal="right" vertical="center" indent="2"/>
    </xf>
    <xf numFmtId="3" fontId="40" fillId="0" borderId="11" xfId="0" applyNumberFormat="1" applyFont="1" applyBorder="1" applyAlignment="1">
      <alignment horizontal="right" vertical="center" indent="2"/>
    </xf>
    <xf numFmtId="3" fontId="60" fillId="0" borderId="11" xfId="0" applyNumberFormat="1" applyFont="1" applyBorder="1" applyAlignment="1">
      <alignment horizontal="right" vertical="center" indent="2"/>
    </xf>
    <xf numFmtId="0" fontId="24" fillId="0" borderId="10" xfId="0" applyFont="1" applyFill="1" applyBorder="1" applyAlignment="1">
      <alignment horizontal="center" vertical="center"/>
    </xf>
    <xf numFmtId="1" fontId="18" fillId="0" borderId="10" xfId="0" applyNumberFormat="1" applyFont="1" applyFill="1" applyBorder="1" applyAlignment="1">
      <alignment horizontal="right" vertical="center" indent="2"/>
    </xf>
    <xf numFmtId="0" fontId="16" fillId="0" borderId="0" xfId="0" applyFont="1" applyFill="1" applyBorder="1" applyAlignment="1">
      <alignment horizontal="center" vertical="center"/>
    </xf>
    <xf numFmtId="0" fontId="73" fillId="0" borderId="12" xfId="2" applyFont="1" applyFill="1" applyBorder="1" applyAlignment="1">
      <alignment vertical="center" wrapText="1"/>
    </xf>
    <xf numFmtId="3" fontId="40" fillId="3" borderId="13" xfId="0" applyNumberFormat="1" applyFont="1" applyFill="1" applyBorder="1" applyAlignment="1">
      <alignment horizontal="right" vertical="center" indent="2"/>
    </xf>
    <xf numFmtId="0" fontId="55" fillId="0" borderId="13" xfId="0" applyFont="1" applyFill="1" applyBorder="1" applyAlignment="1">
      <alignment horizontal="left" vertical="center" wrapText="1"/>
    </xf>
    <xf numFmtId="0" fontId="55" fillId="0" borderId="1" xfId="0" applyFont="1" applyFill="1" applyBorder="1" applyAlignment="1">
      <alignment horizontal="left" vertical="center" wrapText="1"/>
    </xf>
    <xf numFmtId="0" fontId="55" fillId="0" borderId="14" xfId="0" applyFont="1" applyFill="1" applyBorder="1" applyAlignment="1">
      <alignment horizontal="left" vertical="center" wrapText="1"/>
    </xf>
    <xf numFmtId="0" fontId="70" fillId="0" borderId="3" xfId="1" applyFont="1" applyBorder="1" applyAlignment="1">
      <alignment horizontal="left" vertical="center" wrapText="1" indent="1"/>
    </xf>
    <xf numFmtId="0" fontId="18" fillId="3" borderId="0" xfId="0" applyFont="1" applyFill="1" applyBorder="1" applyAlignment="1">
      <alignment horizontal="center" vertical="center" wrapText="1"/>
    </xf>
    <xf numFmtId="1" fontId="14" fillId="0" borderId="0" xfId="0" applyNumberFormat="1" applyFont="1" applyFill="1" applyBorder="1" applyAlignment="1">
      <alignment horizontal="center" vertical="center" wrapText="1"/>
    </xf>
    <xf numFmtId="0" fontId="0" fillId="0" borderId="2" xfId="0" applyBorder="1" applyAlignment="1">
      <alignment horizontal="center"/>
    </xf>
    <xf numFmtId="3" fontId="17" fillId="4" borderId="13" xfId="0" applyNumberFormat="1" applyFont="1" applyFill="1" applyBorder="1" applyAlignment="1">
      <alignment horizontal="center" vertical="center"/>
    </xf>
    <xf numFmtId="3" fontId="17" fillId="4" borderId="1" xfId="0" applyNumberFormat="1" applyFont="1" applyFill="1" applyBorder="1" applyAlignment="1">
      <alignment horizontal="center" vertical="center"/>
    </xf>
    <xf numFmtId="3" fontId="17" fillId="4" borderId="14" xfId="0" applyNumberFormat="1" applyFont="1" applyFill="1" applyBorder="1" applyAlignment="1">
      <alignment horizontal="center" vertical="center"/>
    </xf>
    <xf numFmtId="9" fontId="17" fillId="4" borderId="13" xfId="0" applyNumberFormat="1" applyFont="1" applyFill="1" applyBorder="1" applyAlignment="1">
      <alignment horizontal="center" vertical="center"/>
    </xf>
    <xf numFmtId="9" fontId="17" fillId="4" borderId="1" xfId="0" applyNumberFormat="1" applyFont="1" applyFill="1" applyBorder="1" applyAlignment="1">
      <alignment horizontal="center" vertical="center"/>
    </xf>
    <xf numFmtId="9" fontId="17" fillId="4" borderId="14" xfId="0" applyNumberFormat="1" applyFont="1" applyFill="1" applyBorder="1" applyAlignment="1">
      <alignment horizontal="center" vertical="center"/>
    </xf>
    <xf numFmtId="0" fontId="63"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48" fillId="0" borderId="0" xfId="0" applyFont="1" applyFill="1" applyBorder="1" applyAlignment="1">
      <alignment horizontal="center" vertical="center" wrapText="1"/>
    </xf>
    <xf numFmtId="9" fontId="18" fillId="0" borderId="10" xfId="0" applyNumberFormat="1" applyFont="1" applyFill="1" applyBorder="1" applyAlignment="1">
      <alignment horizontal="center" vertical="center"/>
    </xf>
    <xf numFmtId="0" fontId="30" fillId="3" borderId="7" xfId="0" applyFont="1" applyFill="1" applyBorder="1" applyAlignment="1">
      <alignment horizontal="left" vertical="center" wrapText="1"/>
    </xf>
    <xf numFmtId="0" fontId="30" fillId="3" borderId="8"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30" fillId="3" borderId="12" xfId="0" applyFont="1" applyFill="1" applyBorder="1" applyAlignment="1">
      <alignment horizontal="left" vertical="center" wrapText="1"/>
    </xf>
    <xf numFmtId="0" fontId="17" fillId="3" borderId="0" xfId="0" applyFont="1" applyFill="1" applyBorder="1" applyAlignment="1">
      <alignment horizontal="center" vertical="center"/>
    </xf>
    <xf numFmtId="0" fontId="17" fillId="4" borderId="13" xfId="0" applyFont="1" applyFill="1" applyBorder="1" applyAlignment="1">
      <alignment horizontal="center" vertical="center"/>
    </xf>
    <xf numFmtId="0" fontId="17" fillId="4" borderId="14" xfId="0" applyFont="1" applyFill="1" applyBorder="1" applyAlignment="1">
      <alignment horizontal="center" vertical="center"/>
    </xf>
    <xf numFmtId="0" fontId="17" fillId="0" borderId="9" xfId="0" applyFont="1" applyBorder="1" applyAlignment="1">
      <alignment horizontal="center" vertical="center"/>
    </xf>
    <xf numFmtId="0" fontId="17" fillId="0" borderId="0" xfId="0" applyFont="1" applyBorder="1" applyAlignment="1">
      <alignment horizontal="center" vertical="center"/>
    </xf>
    <xf numFmtId="0" fontId="17" fillId="0" borderId="10" xfId="0" applyFont="1" applyBorder="1" applyAlignment="1">
      <alignment horizontal="center" vertical="center"/>
    </xf>
    <xf numFmtId="0" fontId="13" fillId="0" borderId="0" xfId="0" applyFont="1" applyBorder="1" applyAlignment="1">
      <alignment horizontal="center" vertical="center"/>
    </xf>
    <xf numFmtId="0" fontId="30" fillId="6" borderId="0" xfId="0" applyFont="1" applyFill="1" applyBorder="1" applyAlignment="1">
      <alignment horizontal="left" vertical="top" wrapText="1"/>
    </xf>
    <xf numFmtId="0" fontId="30" fillId="6"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30" fillId="3" borderId="7" xfId="0" applyFont="1" applyFill="1" applyBorder="1" applyAlignment="1">
      <alignment horizontal="left" vertical="center"/>
    </xf>
    <xf numFmtId="0" fontId="30" fillId="3" borderId="8" xfId="0" applyFont="1" applyFill="1" applyBorder="1" applyAlignment="1">
      <alignment horizontal="left" vertical="center"/>
    </xf>
    <xf numFmtId="0" fontId="30" fillId="3" borderId="2" xfId="0" applyFont="1" applyFill="1" applyBorder="1" applyAlignment="1">
      <alignment horizontal="left" vertical="center"/>
    </xf>
    <xf numFmtId="0" fontId="30" fillId="3" borderId="12" xfId="0" applyFont="1" applyFill="1" applyBorder="1" applyAlignment="1">
      <alignment horizontal="left" vertical="center"/>
    </xf>
    <xf numFmtId="0" fontId="2" fillId="0" borderId="0" xfId="0" applyFont="1" applyAlignment="1">
      <alignment horizontal="left" vertical="center" wrapText="1"/>
    </xf>
    <xf numFmtId="0" fontId="13" fillId="0" borderId="0" xfId="0" applyFont="1" applyFill="1" applyBorder="1" applyAlignment="1">
      <alignment horizontal="center" vertical="center"/>
    </xf>
    <xf numFmtId="0" fontId="57" fillId="0" borderId="11" xfId="2" applyFont="1" applyFill="1" applyBorder="1" applyAlignment="1">
      <alignment horizontal="left" vertical="center" wrapText="1" indent="1"/>
    </xf>
    <xf numFmtId="0" fontId="57" fillId="0" borderId="2" xfId="2" applyFont="1" applyFill="1" applyBorder="1" applyAlignment="1">
      <alignment horizontal="left" vertical="center" wrapText="1" indent="1"/>
    </xf>
    <xf numFmtId="0" fontId="57" fillId="0" borderId="12" xfId="2" applyFont="1" applyFill="1" applyBorder="1" applyAlignment="1">
      <alignment horizontal="left" vertical="center" wrapText="1" indent="1"/>
    </xf>
    <xf numFmtId="0" fontId="17" fillId="4" borderId="13"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64" fillId="3" borderId="7" xfId="0" applyFont="1" applyFill="1" applyBorder="1" applyAlignment="1">
      <alignment horizontal="left" vertical="center"/>
    </xf>
    <xf numFmtId="0" fontId="64" fillId="3" borderId="8" xfId="0" applyFont="1" applyFill="1" applyBorder="1" applyAlignment="1">
      <alignment horizontal="left" vertical="center"/>
    </xf>
    <xf numFmtId="0" fontId="64" fillId="3" borderId="2" xfId="0" applyFont="1" applyFill="1" applyBorder="1" applyAlignment="1">
      <alignment horizontal="left" vertical="center"/>
    </xf>
    <xf numFmtId="0" fontId="64" fillId="3" borderId="12" xfId="0" applyFont="1" applyFill="1" applyBorder="1" applyAlignment="1">
      <alignment horizontal="left" vertical="center"/>
    </xf>
    <xf numFmtId="0" fontId="65" fillId="0" borderId="0" xfId="0" applyFont="1" applyFill="1" applyBorder="1" applyAlignment="1">
      <alignment horizontal="center" vertical="center"/>
    </xf>
    <xf numFmtId="0" fontId="64" fillId="6" borderId="0" xfId="0" applyFont="1" applyFill="1" applyBorder="1" applyAlignment="1">
      <alignment horizontal="left" vertical="top" wrapText="1"/>
    </xf>
    <xf numFmtId="0" fontId="64" fillId="6" borderId="10" xfId="0" applyFont="1" applyFill="1" applyBorder="1" applyAlignment="1">
      <alignment horizontal="left" vertical="top" wrapText="1"/>
    </xf>
    <xf numFmtId="0" fontId="65" fillId="0" borderId="0" xfId="0" applyFont="1" applyBorder="1" applyAlignment="1">
      <alignment horizontal="center" vertical="center"/>
    </xf>
    <xf numFmtId="0" fontId="6" fillId="0" borderId="0" xfId="0" applyFont="1" applyFill="1" applyBorder="1" applyAlignment="1">
      <alignment horizontal="center" vertical="center"/>
    </xf>
    <xf numFmtId="0" fontId="39" fillId="4" borderId="13" xfId="0" applyFont="1" applyFill="1" applyBorder="1" applyAlignment="1">
      <alignment horizontal="center" vertical="center"/>
    </xf>
    <xf numFmtId="0" fontId="39" fillId="4" borderId="14"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3" fontId="18" fillId="0" borderId="10" xfId="0" applyNumberFormat="1" applyFont="1" applyBorder="1" applyAlignment="1">
      <alignment horizontal="right" vertical="center" wrapText="1" indent="2"/>
    </xf>
    <xf numFmtId="0" fontId="6" fillId="4" borderId="13" xfId="0" applyFont="1" applyFill="1" applyBorder="1" applyAlignment="1">
      <alignment horizontal="center" vertical="center" wrapText="1"/>
    </xf>
    <xf numFmtId="0" fontId="6" fillId="4" borderId="1" xfId="0" applyFont="1" applyFill="1" applyBorder="1" applyAlignment="1">
      <alignment horizontal="center" vertical="center" wrapText="1"/>
    </xf>
    <xf numFmtId="3" fontId="18" fillId="0" borderId="4" xfId="0" applyNumberFormat="1" applyFont="1" applyBorder="1" applyAlignment="1">
      <alignment horizontal="right" vertical="center" wrapText="1" indent="2"/>
    </xf>
    <xf numFmtId="3" fontId="18" fillId="0" borderId="5" xfId="0" applyNumberFormat="1" applyFont="1" applyBorder="1" applyAlignment="1">
      <alignment horizontal="right" vertical="center" wrapText="1" indent="2"/>
    </xf>
    <xf numFmtId="0" fontId="6" fillId="4" borderId="3" xfId="0" applyFont="1" applyFill="1" applyBorder="1" applyAlignment="1">
      <alignment horizontal="center" vertical="center" wrapText="1"/>
    </xf>
    <xf numFmtId="3" fontId="18" fillId="0" borderId="3" xfId="0" applyNumberFormat="1" applyFont="1" applyBorder="1" applyAlignment="1">
      <alignment horizontal="right" vertical="center" wrapText="1" indent="2"/>
    </xf>
    <xf numFmtId="0" fontId="18" fillId="0" borderId="8" xfId="0" applyFont="1" applyBorder="1" applyAlignment="1">
      <alignment horizontal="left" vertical="center" wrapText="1"/>
    </xf>
    <xf numFmtId="0" fontId="18" fillId="0" borderId="12" xfId="0" applyFont="1" applyBorder="1" applyAlignment="1">
      <alignment horizontal="left" vertical="center" wrapText="1"/>
    </xf>
    <xf numFmtId="0" fontId="18" fillId="0" borderId="7" xfId="0" applyFont="1" applyBorder="1" applyAlignment="1">
      <alignment horizontal="left" vertical="center" wrapText="1"/>
    </xf>
    <xf numFmtId="0" fontId="18" fillId="0" borderId="2" xfId="0" applyFont="1" applyBorder="1" applyAlignment="1">
      <alignment horizontal="left" vertical="center" wrapText="1"/>
    </xf>
    <xf numFmtId="3" fontId="18" fillId="0" borderId="0" xfId="0" applyNumberFormat="1" applyFont="1" applyFill="1" applyBorder="1" applyAlignment="1">
      <alignment horizontal="right" vertical="center" wrapText="1" indent="2"/>
    </xf>
    <xf numFmtId="49" fontId="17" fillId="4" borderId="13" xfId="0" applyNumberFormat="1" applyFont="1" applyFill="1" applyBorder="1" applyAlignment="1">
      <alignment horizontal="center" vertical="center"/>
    </xf>
    <xf numFmtId="49" fontId="17" fillId="4" borderId="14"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0" fontId="64" fillId="3" borderId="7" xfId="0" applyFont="1" applyFill="1" applyBorder="1" applyAlignment="1">
      <alignment horizontal="left" vertical="center" wrapText="1"/>
    </xf>
    <xf numFmtId="0" fontId="64" fillId="3" borderId="8" xfId="0" applyFont="1" applyFill="1" applyBorder="1" applyAlignment="1">
      <alignment horizontal="left" vertical="center" wrapText="1"/>
    </xf>
    <xf numFmtId="0" fontId="64" fillId="3" borderId="2" xfId="0" applyFont="1" applyFill="1" applyBorder="1" applyAlignment="1">
      <alignment horizontal="left" vertical="center" wrapText="1"/>
    </xf>
    <xf numFmtId="0" fontId="64" fillId="3" borderId="12" xfId="0" applyFont="1" applyFill="1" applyBorder="1" applyAlignment="1">
      <alignment horizontal="left" vertical="center" wrapText="1"/>
    </xf>
    <xf numFmtId="0" fontId="24" fillId="0" borderId="2" xfId="0" applyFont="1" applyBorder="1" applyAlignment="1">
      <alignment horizontal="center"/>
    </xf>
    <xf numFmtId="0" fontId="17" fillId="4" borderId="6"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50" fillId="0" borderId="0" xfId="0" applyFont="1" applyFill="1" applyBorder="1" applyAlignment="1">
      <alignment horizontal="left" vertical="center"/>
    </xf>
    <xf numFmtId="0" fontId="64" fillId="6" borderId="0" xfId="0" applyFont="1" applyFill="1" applyBorder="1" applyAlignment="1">
      <alignment horizontal="left" vertical="center" wrapText="1"/>
    </xf>
    <xf numFmtId="0" fontId="64" fillId="6" borderId="10" xfId="0" applyFont="1" applyFill="1" applyBorder="1" applyAlignment="1">
      <alignment horizontal="left" vertical="center" wrapText="1"/>
    </xf>
    <xf numFmtId="0" fontId="50" fillId="0" borderId="0" xfId="0" applyFont="1" applyFill="1" applyBorder="1" applyAlignment="1">
      <alignment horizontal="left" vertical="top" wrapText="1"/>
    </xf>
    <xf numFmtId="0" fontId="37" fillId="0" borderId="0" xfId="2" applyFont="1" applyFill="1" applyBorder="1" applyAlignment="1">
      <alignment horizontal="center" wrapText="1"/>
    </xf>
    <xf numFmtId="0" fontId="4" fillId="0" borderId="0"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0" borderId="0" xfId="0" applyFont="1" applyFill="1" applyBorder="1" applyAlignment="1">
      <alignment horizontal="center" vertical="center"/>
    </xf>
    <xf numFmtId="0" fontId="73" fillId="0" borderId="2" xfId="2" applyFont="1" applyFill="1" applyBorder="1" applyAlignment="1">
      <alignment horizontal="left" vertical="center" wrapText="1"/>
    </xf>
    <xf numFmtId="0" fontId="3" fillId="0" borderId="0" xfId="1" applyFont="1" applyFill="1" applyBorder="1" applyAlignment="1">
      <alignment horizontal="center" vertical="center"/>
    </xf>
    <xf numFmtId="0" fontId="51" fillId="0" borderId="0" xfId="0" applyFont="1" applyFill="1" applyBorder="1" applyAlignment="1">
      <alignment horizontal="center" vertical="center"/>
    </xf>
    <xf numFmtId="0" fontId="11" fillId="0" borderId="0" xfId="0" applyFont="1" applyFill="1" applyAlignment="1">
      <alignment horizontal="left" vertical="center" wrapText="1"/>
    </xf>
    <xf numFmtId="1" fontId="17" fillId="4" borderId="13" xfId="0" applyNumberFormat="1" applyFont="1" applyFill="1" applyBorder="1" applyAlignment="1">
      <alignment horizontal="center" vertical="center"/>
    </xf>
    <xf numFmtId="1" fontId="17" fillId="4" borderId="14" xfId="0" applyNumberFormat="1" applyFont="1" applyFill="1" applyBorder="1" applyAlignment="1">
      <alignment horizontal="center" vertical="center"/>
    </xf>
    <xf numFmtId="0" fontId="4" fillId="6" borderId="0" xfId="0" applyFont="1" applyFill="1" applyBorder="1" applyAlignment="1">
      <alignment horizontal="left" vertical="top" wrapText="1"/>
    </xf>
    <xf numFmtId="0" fontId="4" fillId="6" borderId="10" xfId="0" applyFont="1" applyFill="1" applyBorder="1" applyAlignment="1">
      <alignment horizontal="left" vertical="top" wrapText="1"/>
    </xf>
    <xf numFmtId="0" fontId="39" fillId="0" borderId="9" xfId="0" applyFont="1" applyBorder="1" applyAlignment="1">
      <alignment horizontal="center" vertical="center"/>
    </xf>
    <xf numFmtId="0" fontId="39" fillId="0" borderId="0" xfId="0" applyFont="1" applyBorder="1" applyAlignment="1">
      <alignment horizontal="center" vertical="center"/>
    </xf>
    <xf numFmtId="0" fontId="14" fillId="0" borderId="2"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51" fillId="0" borderId="0" xfId="0" applyFont="1" applyBorder="1" applyAlignment="1">
      <alignment horizontal="center" vertical="center"/>
    </xf>
    <xf numFmtId="0" fontId="18" fillId="0" borderId="0" xfId="0" applyFont="1" applyBorder="1" applyAlignment="1">
      <alignment horizontal="left" vertical="center" wrapText="1"/>
    </xf>
    <xf numFmtId="0" fontId="40" fillId="8" borderId="0" xfId="0" applyFont="1" applyFill="1" applyBorder="1" applyAlignment="1">
      <alignment horizontal="left" vertical="top" wrapText="1"/>
    </xf>
    <xf numFmtId="0" fontId="40" fillId="8" borderId="10" xfId="0" applyFont="1" applyFill="1" applyBorder="1" applyAlignment="1">
      <alignment horizontal="left" vertical="top" wrapText="1"/>
    </xf>
    <xf numFmtId="0" fontId="62" fillId="0" borderId="0" xfId="0" applyFont="1" applyFill="1" applyBorder="1" applyAlignment="1">
      <alignment horizontal="center" vertical="center"/>
    </xf>
    <xf numFmtId="0" fontId="59" fillId="3" borderId="7" xfId="0" applyFont="1" applyFill="1" applyBorder="1" applyAlignment="1">
      <alignment horizontal="left" vertical="center"/>
    </xf>
    <xf numFmtId="0" fontId="59" fillId="3" borderId="2" xfId="0" applyFont="1" applyFill="1" applyBorder="1" applyAlignment="1">
      <alignment horizontal="left" vertical="center"/>
    </xf>
    <xf numFmtId="0" fontId="25" fillId="0" borderId="0" xfId="0" applyFont="1" applyFill="1" applyBorder="1" applyAlignment="1">
      <alignment horizontal="left" vertical="center"/>
    </xf>
    <xf numFmtId="0" fontId="16" fillId="0" borderId="0" xfId="0" applyFont="1" applyBorder="1" applyAlignment="1">
      <alignment horizontal="left" vertical="center"/>
    </xf>
    <xf numFmtId="0" fontId="17" fillId="8" borderId="13" xfId="0" applyFont="1" applyFill="1" applyBorder="1" applyAlignment="1">
      <alignment horizontal="center" vertical="center"/>
    </xf>
    <xf numFmtId="0" fontId="17" fillId="8" borderId="1" xfId="0" applyFont="1" applyFill="1" applyBorder="1" applyAlignment="1">
      <alignment horizontal="center" vertical="center"/>
    </xf>
    <xf numFmtId="0" fontId="40" fillId="8" borderId="2" xfId="0" applyFont="1" applyFill="1" applyBorder="1" applyAlignment="1">
      <alignment horizontal="left" vertical="top" wrapText="1"/>
    </xf>
    <xf numFmtId="0" fontId="2" fillId="0" borderId="0" xfId="0" applyFont="1" applyBorder="1" applyAlignment="1">
      <alignment horizontal="left" wrapText="1"/>
    </xf>
    <xf numFmtId="0" fontId="2" fillId="0" borderId="0" xfId="0" applyFont="1" applyFill="1" applyBorder="1" applyAlignment="1">
      <alignment horizontal="center" wrapText="1"/>
    </xf>
    <xf numFmtId="0" fontId="62" fillId="0" borderId="0" xfId="0" applyFont="1" applyBorder="1" applyAlignment="1">
      <alignment horizontal="center" vertical="center"/>
    </xf>
    <xf numFmtId="0" fontId="30" fillId="0" borderId="0" xfId="0" applyFont="1" applyFill="1" applyBorder="1" applyAlignment="1">
      <alignment horizontal="left" vertical="center"/>
    </xf>
    <xf numFmtId="0" fontId="2" fillId="0" borderId="0" xfId="0" applyFont="1" applyFill="1" applyBorder="1" applyAlignment="1">
      <alignment wrapText="1"/>
    </xf>
    <xf numFmtId="0" fontId="23" fillId="0" borderId="0" xfId="0" applyFont="1" applyFill="1" applyBorder="1" applyAlignment="1">
      <alignment horizontal="left" vertical="center" wrapText="1"/>
    </xf>
    <xf numFmtId="0" fontId="14" fillId="0" borderId="0" xfId="0" applyFont="1" applyFill="1" applyBorder="1" applyAlignment="1">
      <alignment vertical="top" wrapText="1"/>
    </xf>
    <xf numFmtId="0" fontId="40" fillId="8" borderId="0" xfId="0" applyFont="1" applyFill="1" applyBorder="1" applyAlignment="1">
      <alignment horizontal="left" vertical="center" wrapText="1"/>
    </xf>
    <xf numFmtId="0" fontId="14" fillId="0" borderId="0" xfId="0" applyFont="1" applyFill="1" applyBorder="1" applyAlignment="1">
      <alignment horizontal="left" vertical="top" wrapText="1"/>
    </xf>
    <xf numFmtId="0" fontId="42" fillId="0" borderId="0" xfId="0" applyNumberFormat="1" applyFont="1" applyBorder="1" applyAlignment="1">
      <alignment horizontal="left" vertical="center" wrapText="1"/>
    </xf>
    <xf numFmtId="1" fontId="28" fillId="0" borderId="2" xfId="2" applyNumberFormat="1" applyFont="1" applyFill="1" applyBorder="1" applyAlignment="1">
      <alignment horizontal="left" vertical="center" wrapText="1"/>
    </xf>
    <xf numFmtId="9" fontId="18" fillId="0" borderId="15" xfId="0" applyNumberFormat="1" applyFont="1" applyBorder="1" applyAlignment="1">
      <alignment horizontal="center" vertical="center"/>
    </xf>
    <xf numFmtId="0" fontId="29" fillId="0" borderId="0" xfId="6" applyFont="1" applyBorder="1" applyAlignment="1">
      <alignment horizontal="left" vertical="center" wrapText="1"/>
    </xf>
    <xf numFmtId="0" fontId="39" fillId="0" borderId="10" xfId="0" applyFont="1" applyBorder="1" applyAlignment="1">
      <alignment horizontal="center" vertical="center"/>
    </xf>
    <xf numFmtId="0" fontId="39" fillId="8" borderId="13" xfId="0" applyFont="1" applyFill="1" applyBorder="1" applyAlignment="1">
      <alignment horizontal="center" vertical="center"/>
    </xf>
    <xf numFmtId="0" fontId="39" fillId="8" borderId="1" xfId="0" applyFont="1" applyFill="1" applyBorder="1" applyAlignment="1">
      <alignment horizontal="center" vertical="center"/>
    </xf>
    <xf numFmtId="0" fontId="46" fillId="0" borderId="0" xfId="0" applyFont="1" applyFill="1" applyBorder="1" applyAlignment="1">
      <alignment horizontal="center" vertical="center"/>
    </xf>
    <xf numFmtId="0" fontId="45" fillId="3" borderId="7" xfId="0" applyFont="1" applyFill="1" applyBorder="1" applyAlignment="1">
      <alignment horizontal="left" vertical="center"/>
    </xf>
    <xf numFmtId="0" fontId="19" fillId="3" borderId="2" xfId="0" applyFont="1" applyFill="1" applyBorder="1" applyAlignment="1">
      <alignment horizontal="left" vertical="center"/>
    </xf>
    <xf numFmtId="0" fontId="4" fillId="3" borderId="7" xfId="0" applyFont="1" applyFill="1" applyBorder="1" applyAlignment="1">
      <alignment horizontal="left" vertical="center"/>
    </xf>
    <xf numFmtId="0" fontId="4" fillId="3" borderId="2" xfId="0" applyFont="1" applyFill="1" applyBorder="1" applyAlignment="1">
      <alignment horizontal="left" vertical="center"/>
    </xf>
    <xf numFmtId="0" fontId="39" fillId="4" borderId="1" xfId="0" applyFont="1" applyFill="1" applyBorder="1" applyAlignment="1">
      <alignment horizontal="center" vertical="center"/>
    </xf>
    <xf numFmtId="0" fontId="40" fillId="3" borderId="0" xfId="0" applyFont="1" applyFill="1" applyBorder="1" applyAlignment="1">
      <alignment horizontal="center" vertical="center"/>
    </xf>
    <xf numFmtId="0" fontId="86" fillId="0" borderId="0" xfId="0" applyFont="1" applyFill="1" applyBorder="1" applyAlignment="1">
      <alignment horizontal="center" vertical="center"/>
    </xf>
    <xf numFmtId="0" fontId="35" fillId="3" borderId="7" xfId="0" applyFont="1" applyFill="1" applyBorder="1" applyAlignment="1">
      <alignment horizontal="left" vertical="center"/>
    </xf>
    <xf numFmtId="0" fontId="35" fillId="3" borderId="2" xfId="0" applyFont="1" applyFill="1" applyBorder="1" applyAlignment="1">
      <alignment horizontal="left" vertical="center"/>
    </xf>
    <xf numFmtId="0" fontId="79" fillId="0" borderId="0" xfId="0" applyFont="1" applyBorder="1" applyAlignment="1">
      <alignment horizontal="center" vertical="center"/>
    </xf>
    <xf numFmtId="0" fontId="73" fillId="0" borderId="0" xfId="2" applyFont="1" applyFill="1" applyBorder="1" applyAlignment="1">
      <alignment horizontal="left" vertical="center" wrapText="1"/>
    </xf>
    <xf numFmtId="0" fontId="73" fillId="0" borderId="10" xfId="2" applyFont="1" applyFill="1" applyBorder="1" applyAlignment="1">
      <alignment horizontal="left" vertical="center" wrapText="1"/>
    </xf>
    <xf numFmtId="0" fontId="73" fillId="0" borderId="12" xfId="2" applyFont="1" applyFill="1" applyBorder="1" applyAlignment="1">
      <alignment horizontal="left" vertical="center" wrapText="1"/>
    </xf>
    <xf numFmtId="0" fontId="78" fillId="3" borderId="7" xfId="0" applyFont="1" applyFill="1" applyBorder="1" applyAlignment="1">
      <alignment horizontal="left" vertical="center"/>
    </xf>
    <xf numFmtId="0" fontId="78" fillId="3" borderId="2" xfId="0" applyFont="1" applyFill="1" applyBorder="1" applyAlignment="1">
      <alignment horizontal="left" vertical="center"/>
    </xf>
  </cellXfs>
  <cellStyles count="10">
    <cellStyle name="Comma 2" xfId="8"/>
    <cellStyle name="Heading1" xfId="4"/>
    <cellStyle name="Hyperlink" xfId="1" builtinId="8"/>
    <cellStyle name="Normal" xfId="0" builtinId="0"/>
    <cellStyle name="Percent" xfId="9" builtinId="5"/>
    <cellStyle name="TableColumnHeader" xfId="3"/>
    <cellStyle name="TableCrossHeader" xfId="5"/>
    <cellStyle name="TableRowHeader" xfId="6"/>
    <cellStyle name="TableUoM" xfId="7"/>
    <cellStyle name="TableValue" xfId="2"/>
  </cellStyles>
  <dxfs count="0"/>
  <tableStyles count="0" defaultTableStyle="TableStyleMedium2" defaultPivotStyle="PivotStyleLight16"/>
  <colors>
    <mruColors>
      <color rgb="FFF4F7ED"/>
      <color rgb="FFFFCC00"/>
      <color rgb="FFFF9900"/>
      <color rgb="FFFFFF66"/>
      <color rgb="FFCD6209"/>
      <color rgb="FF996633"/>
      <color rgb="FFB85808"/>
      <color rgb="FF996600"/>
      <color rgb="FFE5EAEF"/>
      <color rgb="FFCC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1.gif"/></Relationships>
</file>

<file path=xl/drawings/_rels/drawing1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2.xml.rels><?xml version="1.0" encoding="UTF-8" standalone="yes"?>
<Relationships xmlns="http://schemas.openxmlformats.org/package/2006/relationships"><Relationship Id="rId1" Type="http://schemas.openxmlformats.org/officeDocument/2006/relationships/image" Target="../media/image1.gif"/></Relationships>
</file>

<file path=xl/drawings/_rels/drawing13.xml.rels><?xml version="1.0" encoding="UTF-8" standalone="yes"?>
<Relationships xmlns="http://schemas.openxmlformats.org/package/2006/relationships"><Relationship Id="rId1" Type="http://schemas.openxmlformats.org/officeDocument/2006/relationships/image" Target="../media/image1.gif"/></Relationships>
</file>

<file path=xl/drawings/_rels/drawing14.xml.rels><?xml version="1.0" encoding="UTF-8" standalone="yes"?>
<Relationships xmlns="http://schemas.openxmlformats.org/package/2006/relationships"><Relationship Id="rId1" Type="http://schemas.openxmlformats.org/officeDocument/2006/relationships/image" Target="../media/image1.gif"/></Relationships>
</file>

<file path=xl/drawings/_rels/drawing15.xml.rels><?xml version="1.0" encoding="UTF-8" standalone="yes"?>
<Relationships xmlns="http://schemas.openxmlformats.org/package/2006/relationships"><Relationship Id="rId1" Type="http://schemas.openxmlformats.org/officeDocument/2006/relationships/image" Target="../media/image1.gif"/></Relationships>
</file>

<file path=xl/drawings/_rels/drawing16.xml.rels><?xml version="1.0" encoding="UTF-8" standalone="yes"?>
<Relationships xmlns="http://schemas.openxmlformats.org/package/2006/relationships"><Relationship Id="rId1" Type="http://schemas.openxmlformats.org/officeDocument/2006/relationships/image" Target="../media/image1.gif"/></Relationships>
</file>

<file path=xl/drawings/_rels/drawing17.xml.rels><?xml version="1.0" encoding="UTF-8" standalone="yes"?>
<Relationships xmlns="http://schemas.openxmlformats.org/package/2006/relationships"><Relationship Id="rId1" Type="http://schemas.openxmlformats.org/officeDocument/2006/relationships/image" Target="../media/image1.gif"/></Relationships>
</file>

<file path=xl/drawings/_rels/drawing18.xml.rels><?xml version="1.0" encoding="UTF-8" standalone="yes"?>
<Relationships xmlns="http://schemas.openxmlformats.org/package/2006/relationships"><Relationship Id="rId1" Type="http://schemas.openxmlformats.org/officeDocument/2006/relationships/image" Target="../media/image1.gif"/></Relationships>
</file>

<file path=xl/drawings/_rels/drawing19.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20.xml.rels><?xml version="1.0" encoding="UTF-8" standalone="yes"?>
<Relationships xmlns="http://schemas.openxmlformats.org/package/2006/relationships"><Relationship Id="rId1" Type="http://schemas.openxmlformats.org/officeDocument/2006/relationships/image" Target="../media/image1.gif"/></Relationships>
</file>

<file path=xl/drawings/_rels/drawing2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2.xml.rels><?xml version="1.0" encoding="UTF-8" standalone="yes"?>
<Relationships xmlns="http://schemas.openxmlformats.org/package/2006/relationships"><Relationship Id="rId1" Type="http://schemas.openxmlformats.org/officeDocument/2006/relationships/image" Target="../media/image1.gif"/></Relationships>
</file>

<file path=xl/drawings/_rels/drawing23.xml.rels><?xml version="1.0" encoding="UTF-8" standalone="yes"?>
<Relationships xmlns="http://schemas.openxmlformats.org/package/2006/relationships"><Relationship Id="rId1" Type="http://schemas.openxmlformats.org/officeDocument/2006/relationships/image" Target="../media/image1.gif"/></Relationships>
</file>

<file path=xl/drawings/_rels/drawing24.xml.rels><?xml version="1.0" encoding="UTF-8" standalone="yes"?>
<Relationships xmlns="http://schemas.openxmlformats.org/package/2006/relationships"><Relationship Id="rId1" Type="http://schemas.openxmlformats.org/officeDocument/2006/relationships/image" Target="../media/image1.gif"/></Relationships>
</file>

<file path=xl/drawings/_rels/drawing25.xml.rels><?xml version="1.0" encoding="UTF-8" standalone="yes"?>
<Relationships xmlns="http://schemas.openxmlformats.org/package/2006/relationships"><Relationship Id="rId1" Type="http://schemas.openxmlformats.org/officeDocument/2006/relationships/image" Target="../media/image1.gif"/></Relationships>
</file>

<file path=xl/drawings/_rels/drawing26.xml.rels><?xml version="1.0" encoding="UTF-8" standalone="yes"?>
<Relationships xmlns="http://schemas.openxmlformats.org/package/2006/relationships"><Relationship Id="rId1" Type="http://schemas.openxmlformats.org/officeDocument/2006/relationships/image" Target="../media/image1.gif"/></Relationships>
</file>

<file path=xl/drawings/_rels/drawing27.xml.rels><?xml version="1.0" encoding="UTF-8" standalone="yes"?>
<Relationships xmlns="http://schemas.openxmlformats.org/package/2006/relationships"><Relationship Id="rId1" Type="http://schemas.openxmlformats.org/officeDocument/2006/relationships/image" Target="../media/image1.gif"/></Relationships>
</file>

<file path=xl/drawings/_rels/drawing28.xml.rels><?xml version="1.0" encoding="UTF-8" standalone="yes"?>
<Relationships xmlns="http://schemas.openxmlformats.org/package/2006/relationships"><Relationship Id="rId1" Type="http://schemas.openxmlformats.org/officeDocument/2006/relationships/image" Target="../media/image1.gif"/></Relationships>
</file>

<file path=xl/drawings/_rels/drawing29.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30.xml.rels><?xml version="1.0" encoding="UTF-8" standalone="yes"?>
<Relationships xmlns="http://schemas.openxmlformats.org/package/2006/relationships"><Relationship Id="rId1" Type="http://schemas.openxmlformats.org/officeDocument/2006/relationships/image" Target="../media/image1.gif"/></Relationships>
</file>

<file path=xl/drawings/_rels/drawing31.xml.rels><?xml version="1.0" encoding="UTF-8" standalone="yes"?>
<Relationships xmlns="http://schemas.openxmlformats.org/package/2006/relationships"><Relationship Id="rId1" Type="http://schemas.openxmlformats.org/officeDocument/2006/relationships/image" Target="../media/image1.gif"/></Relationships>
</file>

<file path=xl/drawings/_rels/drawing3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3.xml.rels><?xml version="1.0" encoding="UTF-8" standalone="yes"?>
<Relationships xmlns="http://schemas.openxmlformats.org/package/2006/relationships"><Relationship Id="rId1" Type="http://schemas.openxmlformats.org/officeDocument/2006/relationships/image" Target="../media/image1.gif"/></Relationships>
</file>

<file path=xl/drawings/_rels/drawing34.xml.rels><?xml version="1.0" encoding="UTF-8" standalone="yes"?>
<Relationships xmlns="http://schemas.openxmlformats.org/package/2006/relationships"><Relationship Id="rId1" Type="http://schemas.openxmlformats.org/officeDocument/2006/relationships/image" Target="../media/image1.gif"/></Relationships>
</file>

<file path=xl/drawings/_rels/drawing35.xml.rels><?xml version="1.0" encoding="UTF-8" standalone="yes"?>
<Relationships xmlns="http://schemas.openxmlformats.org/package/2006/relationships"><Relationship Id="rId1" Type="http://schemas.openxmlformats.org/officeDocument/2006/relationships/image" Target="../media/image1.gif"/></Relationships>
</file>

<file path=xl/drawings/_rels/drawing36.xml.rels><?xml version="1.0" encoding="UTF-8" standalone="yes"?>
<Relationships xmlns="http://schemas.openxmlformats.org/package/2006/relationships"><Relationship Id="rId1" Type="http://schemas.openxmlformats.org/officeDocument/2006/relationships/image" Target="../media/image1.gif"/></Relationships>
</file>

<file path=xl/drawings/_rels/drawing37.xml.rels><?xml version="1.0" encoding="UTF-8" standalone="yes"?>
<Relationships xmlns="http://schemas.openxmlformats.org/package/2006/relationships"><Relationship Id="rId1" Type="http://schemas.openxmlformats.org/officeDocument/2006/relationships/image" Target="../media/image1.gif"/></Relationships>
</file>

<file path=xl/drawings/_rels/drawing38.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2</xdr:col>
      <xdr:colOff>971550</xdr:colOff>
      <xdr:row>1</xdr:row>
      <xdr:rowOff>251978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9525</xdr:colOff>
      <xdr:row>0</xdr:row>
      <xdr:rowOff>114300</xdr:rowOff>
    </xdr:from>
    <xdr:to>
      <xdr:col>4</xdr:col>
      <xdr:colOff>400050</xdr:colOff>
      <xdr:row>0</xdr:row>
      <xdr:rowOff>537728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14300"/>
          <a:ext cx="1438275" cy="4234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81"/>
  <sheetViews>
    <sheetView tabSelected="1" zoomScale="90" zoomScaleNormal="90" workbookViewId="0">
      <selection activeCell="G1" sqref="G1"/>
    </sheetView>
  </sheetViews>
  <sheetFormatPr defaultColWidth="8.85546875" defaultRowHeight="15" x14ac:dyDescent="0.25"/>
  <cols>
    <col min="1" max="1" width="1.42578125" style="281" customWidth="1"/>
    <col min="2" max="2" width="5.7109375" style="281" customWidth="1"/>
    <col min="3" max="3" width="105.7109375" style="281" customWidth="1"/>
    <col min="4" max="4" width="5.7109375" style="281" customWidth="1"/>
    <col min="5" max="5" width="105.7109375" style="281" customWidth="1"/>
    <col min="6" max="16384" width="8.85546875" style="281"/>
  </cols>
  <sheetData>
    <row r="1" spans="1:6" ht="22.5" customHeight="1" x14ac:dyDescent="0.25">
      <c r="A1" s="282"/>
    </row>
    <row r="2" spans="1:6" ht="41.25" customHeight="1" x14ac:dyDescent="0.25"/>
    <row r="3" spans="1:6" ht="22.5" customHeight="1" x14ac:dyDescent="0.25">
      <c r="B3" s="218"/>
      <c r="C3" s="578" t="s">
        <v>355</v>
      </c>
      <c r="D3" s="366"/>
      <c r="E3" s="367"/>
    </row>
    <row r="4" spans="1:6" ht="22.5" customHeight="1" x14ac:dyDescent="0.25">
      <c r="B4" s="219"/>
      <c r="C4" s="710" t="s">
        <v>356</v>
      </c>
      <c r="D4" s="711"/>
      <c r="E4" s="712"/>
    </row>
    <row r="5" spans="1:6" ht="22.5" customHeight="1" x14ac:dyDescent="0.25">
      <c r="C5" s="134"/>
    </row>
    <row r="6" spans="1:6" ht="22.5" customHeight="1" x14ac:dyDescent="0.25">
      <c r="A6" s="135"/>
      <c r="B6" s="217"/>
      <c r="C6" s="572" t="s">
        <v>236</v>
      </c>
      <c r="E6" s="573" t="s">
        <v>33</v>
      </c>
    </row>
    <row r="7" spans="1:6" ht="22.5" customHeight="1" x14ac:dyDescent="0.25">
      <c r="A7" s="135"/>
      <c r="B7" s="489"/>
      <c r="C7" s="568" t="s">
        <v>125</v>
      </c>
      <c r="D7" s="364"/>
      <c r="E7" s="563" t="s">
        <v>187</v>
      </c>
      <c r="F7" s="364"/>
    </row>
    <row r="8" spans="1:6" ht="22.5" customHeight="1" x14ac:dyDescent="0.25">
      <c r="A8" s="135"/>
      <c r="B8" s="489"/>
      <c r="C8" s="568" t="s">
        <v>126</v>
      </c>
      <c r="D8" s="364"/>
      <c r="E8" s="563" t="s">
        <v>152</v>
      </c>
      <c r="F8" s="364"/>
    </row>
    <row r="9" spans="1:6" ht="22.5" customHeight="1" x14ac:dyDescent="0.25">
      <c r="A9" s="135"/>
      <c r="B9" s="487"/>
      <c r="C9" s="568" t="s">
        <v>170</v>
      </c>
      <c r="D9" s="364"/>
      <c r="E9" s="563" t="s">
        <v>153</v>
      </c>
      <c r="F9" s="364"/>
    </row>
    <row r="10" spans="1:6" ht="22.5" customHeight="1" x14ac:dyDescent="0.25">
      <c r="C10" s="134"/>
      <c r="E10" s="563" t="s">
        <v>62</v>
      </c>
      <c r="F10" s="364"/>
    </row>
    <row r="11" spans="1:6" ht="22.5" customHeight="1" x14ac:dyDescent="0.25">
      <c r="A11" s="135"/>
      <c r="B11" s="135"/>
      <c r="C11" s="571" t="s">
        <v>235</v>
      </c>
      <c r="E11" s="563" t="s">
        <v>184</v>
      </c>
      <c r="F11" s="364"/>
    </row>
    <row r="12" spans="1:6" ht="22.5" customHeight="1" x14ac:dyDescent="0.25">
      <c r="A12" s="135"/>
      <c r="B12" s="486"/>
      <c r="C12" s="569" t="s">
        <v>237</v>
      </c>
      <c r="D12" s="365"/>
      <c r="E12" s="563" t="s">
        <v>185</v>
      </c>
      <c r="F12" s="364"/>
    </row>
    <row r="13" spans="1:6" ht="22.5" customHeight="1" x14ac:dyDescent="0.25">
      <c r="A13" s="135"/>
      <c r="B13" s="486"/>
      <c r="C13" s="569" t="s">
        <v>171</v>
      </c>
      <c r="D13" s="365"/>
      <c r="E13" s="563" t="s">
        <v>186</v>
      </c>
      <c r="F13" s="364"/>
    </row>
    <row r="14" spans="1:6" ht="22.5" customHeight="1" x14ac:dyDescent="0.25">
      <c r="A14" s="135"/>
      <c r="B14" s="486"/>
      <c r="C14" s="569" t="s">
        <v>172</v>
      </c>
      <c r="D14" s="365"/>
      <c r="E14" s="563" t="s">
        <v>109</v>
      </c>
      <c r="F14" s="364"/>
    </row>
    <row r="15" spans="1:6" ht="22.5" customHeight="1" x14ac:dyDescent="0.25">
      <c r="A15" s="135"/>
      <c r="B15" s="486"/>
      <c r="C15" s="569" t="s">
        <v>173</v>
      </c>
      <c r="D15" s="365"/>
      <c r="E15" s="563" t="s">
        <v>357</v>
      </c>
      <c r="F15" s="135"/>
    </row>
    <row r="16" spans="1:6" ht="22.5" customHeight="1" x14ac:dyDescent="0.25">
      <c r="A16" s="135"/>
      <c r="B16" s="486"/>
      <c r="C16" s="569" t="s">
        <v>174</v>
      </c>
      <c r="D16" s="365"/>
    </row>
    <row r="17" spans="1:6" ht="22.5" customHeight="1" x14ac:dyDescent="0.25">
      <c r="A17" s="135"/>
      <c r="B17" s="488"/>
      <c r="C17" s="569" t="s">
        <v>175</v>
      </c>
      <c r="D17" s="365"/>
      <c r="E17" s="574" t="s">
        <v>124</v>
      </c>
      <c r="F17" s="294"/>
    </row>
    <row r="18" spans="1:6" ht="22.5" customHeight="1" x14ac:dyDescent="0.25">
      <c r="A18" s="135"/>
      <c r="B18" s="488"/>
      <c r="C18" s="569" t="s">
        <v>176</v>
      </c>
      <c r="D18" s="365"/>
      <c r="E18" s="564" t="s">
        <v>200</v>
      </c>
    </row>
    <row r="19" spans="1:6" ht="22.5" customHeight="1" x14ac:dyDescent="0.25">
      <c r="A19" s="135"/>
      <c r="B19" s="486"/>
      <c r="C19" s="569" t="s">
        <v>177</v>
      </c>
      <c r="D19" s="365"/>
      <c r="E19" s="220"/>
    </row>
    <row r="20" spans="1:6" ht="22.5" customHeight="1" x14ac:dyDescent="0.25">
      <c r="A20" s="135"/>
      <c r="B20" s="714"/>
      <c r="C20" s="713" t="s">
        <v>178</v>
      </c>
      <c r="D20" s="365"/>
      <c r="E20" s="575" t="s">
        <v>194</v>
      </c>
      <c r="F20" s="364"/>
    </row>
    <row r="21" spans="1:6" ht="22.5" customHeight="1" x14ac:dyDescent="0.25">
      <c r="A21" s="135"/>
      <c r="B21" s="714"/>
      <c r="C21" s="713"/>
      <c r="D21" s="365"/>
      <c r="E21" s="565" t="s">
        <v>352</v>
      </c>
      <c r="F21" s="364"/>
    </row>
    <row r="22" spans="1:6" ht="22.5" customHeight="1" x14ac:dyDescent="0.25">
      <c r="A22" s="135"/>
      <c r="B22" s="486"/>
      <c r="C22" s="569" t="s">
        <v>265</v>
      </c>
      <c r="D22" s="365"/>
      <c r="E22" s="565" t="s">
        <v>353</v>
      </c>
    </row>
    <row r="23" spans="1:6" ht="22.5" customHeight="1" x14ac:dyDescent="0.25">
      <c r="A23" s="135"/>
      <c r="B23" s="486"/>
      <c r="C23" s="569" t="s">
        <v>263</v>
      </c>
      <c r="D23" s="365"/>
      <c r="E23" s="221"/>
    </row>
    <row r="24" spans="1:6" ht="22.5" customHeight="1" x14ac:dyDescent="0.25">
      <c r="A24" s="135"/>
      <c r="B24" s="486"/>
      <c r="C24" s="569" t="s">
        <v>264</v>
      </c>
      <c r="D24" s="365"/>
      <c r="E24" s="576" t="s">
        <v>222</v>
      </c>
      <c r="F24" s="294"/>
    </row>
    <row r="25" spans="1:6" ht="22.5" customHeight="1" x14ac:dyDescent="0.25">
      <c r="A25" s="135"/>
      <c r="B25" s="486"/>
      <c r="C25" s="569" t="s">
        <v>351</v>
      </c>
      <c r="D25" s="365"/>
      <c r="E25" s="566" t="s">
        <v>270</v>
      </c>
      <c r="F25" s="294"/>
    </row>
    <row r="26" spans="1:6" ht="22.5" customHeight="1" x14ac:dyDescent="0.25">
      <c r="A26" s="135"/>
      <c r="B26" s="486"/>
      <c r="C26" s="569" t="s">
        <v>179</v>
      </c>
      <c r="D26" s="365"/>
      <c r="E26" s="566" t="s">
        <v>267</v>
      </c>
      <c r="F26" s="294"/>
    </row>
    <row r="27" spans="1:6" ht="22.5" customHeight="1" x14ac:dyDescent="0.25">
      <c r="A27" s="135"/>
      <c r="B27" s="486"/>
      <c r="C27" s="569" t="s">
        <v>180</v>
      </c>
      <c r="D27" s="365"/>
      <c r="E27" s="566" t="s">
        <v>268</v>
      </c>
    </row>
    <row r="28" spans="1:6" ht="22.5" customHeight="1" x14ac:dyDescent="0.25">
      <c r="A28" s="135"/>
      <c r="B28" s="486"/>
      <c r="C28" s="569" t="s">
        <v>181</v>
      </c>
      <c r="D28" s="365"/>
      <c r="E28" s="566" t="s">
        <v>266</v>
      </c>
      <c r="F28" s="135"/>
    </row>
    <row r="29" spans="1:6" ht="22.5" customHeight="1" x14ac:dyDescent="0.25">
      <c r="B29" s="216"/>
      <c r="C29" s="569" t="s">
        <v>182</v>
      </c>
      <c r="F29" s="135"/>
    </row>
    <row r="30" spans="1:6" ht="22.5" customHeight="1" x14ac:dyDescent="0.25">
      <c r="B30" s="135"/>
      <c r="C30" s="570" t="s">
        <v>354</v>
      </c>
      <c r="E30" s="577" t="s">
        <v>243</v>
      </c>
    </row>
    <row r="31" spans="1:6" ht="22.5" customHeight="1" x14ac:dyDescent="0.25">
      <c r="B31" s="135"/>
      <c r="E31" s="567" t="s">
        <v>244</v>
      </c>
    </row>
    <row r="32" spans="1:6" ht="22.5" customHeight="1" x14ac:dyDescent="0.25">
      <c r="B32" s="135"/>
      <c r="C32" s="221"/>
    </row>
    <row r="33" spans="2:3" ht="22.5" customHeight="1" x14ac:dyDescent="0.25">
      <c r="B33" s="135"/>
      <c r="C33" s="221"/>
    </row>
    <row r="34" spans="2:3" ht="22.5" customHeight="1" x14ac:dyDescent="0.25"/>
    <row r="35" spans="2:3" ht="22.5" customHeight="1" x14ac:dyDescent="0.25"/>
    <row r="36" spans="2:3" ht="22.5" customHeight="1" x14ac:dyDescent="0.25"/>
    <row r="37" spans="2:3" ht="22.5" customHeight="1" x14ac:dyDescent="0.25"/>
    <row r="38" spans="2:3" ht="22.5" customHeight="1" x14ac:dyDescent="0.25"/>
    <row r="39" spans="2:3" ht="22.5" customHeight="1" x14ac:dyDescent="0.25"/>
    <row r="40" spans="2:3" ht="22.5" customHeight="1" x14ac:dyDescent="0.25"/>
    <row r="41" spans="2:3" ht="22.5" customHeight="1" x14ac:dyDescent="0.25"/>
    <row r="42" spans="2:3" ht="22.5" customHeight="1" x14ac:dyDescent="0.25"/>
    <row r="43" spans="2:3" ht="22.5" customHeight="1" x14ac:dyDescent="0.25"/>
    <row r="44" spans="2:3" ht="22.5" customHeight="1" x14ac:dyDescent="0.25"/>
    <row r="45" spans="2:3" ht="22.5" customHeight="1" x14ac:dyDescent="0.25"/>
    <row r="46" spans="2:3" ht="22.5" customHeight="1" x14ac:dyDescent="0.25"/>
    <row r="47" spans="2:3" ht="22.5" customHeight="1" x14ac:dyDescent="0.25"/>
    <row r="48" spans="2:3" ht="22.5" customHeight="1" x14ac:dyDescent="0.25"/>
    <row r="49" ht="22.5" customHeight="1" x14ac:dyDescent="0.25"/>
    <row r="50" ht="22.5" customHeight="1" x14ac:dyDescent="0.25"/>
    <row r="51" ht="22.5" customHeight="1" x14ac:dyDescent="0.25"/>
    <row r="52" ht="22.5" customHeight="1" x14ac:dyDescent="0.25"/>
    <row r="53" ht="22.5" customHeight="1" x14ac:dyDescent="0.25"/>
    <row r="54" ht="22.5" customHeight="1" x14ac:dyDescent="0.25"/>
    <row r="55" ht="22.5" customHeight="1" x14ac:dyDescent="0.25"/>
    <row r="56" ht="22.5" customHeight="1" x14ac:dyDescent="0.25"/>
    <row r="57" ht="22.5" customHeight="1" x14ac:dyDescent="0.25"/>
    <row r="58" ht="22.5" customHeight="1" x14ac:dyDescent="0.25"/>
    <row r="59" ht="22.5" customHeight="1" x14ac:dyDescent="0.25"/>
    <row r="60" ht="22.5" customHeight="1" x14ac:dyDescent="0.25"/>
    <row r="61" ht="22.5" customHeight="1" x14ac:dyDescent="0.25"/>
    <row r="62" ht="22.5" customHeight="1" x14ac:dyDescent="0.25"/>
    <row r="63" ht="22.5" customHeight="1" x14ac:dyDescent="0.25"/>
    <row r="64" ht="22.5" customHeight="1" x14ac:dyDescent="0.25"/>
    <row r="65" ht="22.5" customHeight="1" x14ac:dyDescent="0.25"/>
    <row r="66" ht="22.5" customHeight="1" x14ac:dyDescent="0.25"/>
    <row r="67" ht="22.5" customHeight="1" x14ac:dyDescent="0.25"/>
    <row r="68" ht="22.5" customHeight="1" x14ac:dyDescent="0.25"/>
    <row r="69" ht="22.5" customHeight="1" x14ac:dyDescent="0.25"/>
    <row r="70" ht="22.5" customHeight="1" x14ac:dyDescent="0.25"/>
    <row r="71" ht="22.5" customHeight="1" x14ac:dyDescent="0.25"/>
    <row r="72" ht="22.5" customHeight="1" x14ac:dyDescent="0.25"/>
    <row r="73" ht="22.5" customHeight="1" x14ac:dyDescent="0.25"/>
    <row r="74" ht="22.5" customHeight="1" x14ac:dyDescent="0.25"/>
    <row r="75" ht="22.5" customHeight="1" x14ac:dyDescent="0.25"/>
    <row r="76" ht="22.5" customHeight="1" x14ac:dyDescent="0.25"/>
    <row r="77" ht="22.5" customHeight="1" x14ac:dyDescent="0.25"/>
    <row r="78" ht="22.5" customHeight="1" x14ac:dyDescent="0.25"/>
    <row r="79" ht="22.5" customHeight="1" x14ac:dyDescent="0.25"/>
    <row r="80" ht="22.5" customHeight="1" x14ac:dyDescent="0.25"/>
    <row r="81" ht="22.5" customHeight="1" x14ac:dyDescent="0.25"/>
  </sheetData>
  <mergeCells count="3">
    <mergeCell ref="C4:E4"/>
    <mergeCell ref="C20:C21"/>
    <mergeCell ref="B20:B21"/>
  </mergeCells>
  <hyperlinks>
    <hyperlink ref="C12" location="'New employees &amp; turnover'!A1" display="Total number and rates of new employee hires and employee turnover by region"/>
    <hyperlink ref="C13" location="'Employee turnover age Nordic'!A1" display="Employee turnover by age in Nordic countries"/>
    <hyperlink ref="C14" location="'Employee turnover gender Nordic'!A1" display="Employee turnover by gender in Nordic countries"/>
    <hyperlink ref="C15" location="'Hiring by age in Nordics'!A1" display="Number of new hires by age in Nordic countries (permanent employment)"/>
    <hyperlink ref="C16" location="'Hiring by gender in Nordics'!A1" display="Number of new hires by gender in Nordic countries (permanent employment)"/>
    <hyperlink ref="C17" location="'Retention rates gender'!A1" display="Return to work and retention rates after parental leave, by gender"/>
    <hyperlink ref="C18" location="'Sickness rate region &amp; gender'!A1" display="Sickness rate by region and gender"/>
    <hyperlink ref="C19" location="'Average sick days'!A1" display="Average number of sick leave days"/>
    <hyperlink ref="C20:C21" location="'Commuting injuries &amp; accidents'!A1" display="Work related injuries and illnesses, robberies, fatalities and accidents while commuting to work in Nordea group by region occupational health and safety data"/>
    <hyperlink ref="C22" location="'Hours training per year, land'!Print_Area" display="Average hours of training per year per employee by country"/>
    <hyperlink ref="C7" location="'Workforce by region &amp; gender'!A1" display="Total workforce divided by region &amp; gender"/>
    <hyperlink ref="C8" location="'Employment type by gender'!A1" display="Total workforce by employment type divided by gender"/>
    <hyperlink ref="C9" location="'Collective bargaining'!A1" display="Percentage of employees covered by collective bargaining agreements"/>
    <hyperlink ref="E7" location="'Total CO2 emissions'!A1" display="Total CO2 emissions"/>
    <hyperlink ref="E8" location="'CO2 energy'!A1" display="Energy emissions"/>
    <hyperlink ref="E9" location="'CO2 travel'!A1" display="Travel emissions"/>
    <hyperlink ref="E10" location="'Water consumption'!A1" display="Water consumption"/>
    <hyperlink ref="E11" location="Waste!A1" display="Waste management"/>
    <hyperlink ref="E12" location="'Flight travel'!A1" display="Flight travel"/>
    <hyperlink ref="E13" location="Paper!A1" display="Paper consumption"/>
    <hyperlink ref="E14" location="'Energy consumption'!A1" display="Energy consumption"/>
    <hyperlink ref="E21" location="Taxation!A1" display="Taxes paid by Nordea Group"/>
    <hyperlink ref="E22" location="Taxation!C16" display="Taxes paid by country"/>
    <hyperlink ref="E18" location="'Community investment'!A1" display="Community investment"/>
    <hyperlink ref="E26" location="'Purchases per handling type'!Print_Area" display="Purchases per handling type"/>
    <hyperlink ref="E27" location="'Purchases by industry'!Print_Area" display="Purchases by industry"/>
    <hyperlink ref="E31" location="'Customer feedback'!A1" display="Total feedback from customers"/>
    <hyperlink ref="C25" location="'Leadership training'!A1" display="Leadership training by gender - leadership training programme"/>
    <hyperlink ref="C26" location="'Composition governance bodies'!A1" display="Composition of governance bodies and breakdown of employees per employee category - gender"/>
    <hyperlink ref="C27" location="'Workforce by region &amp; gender'!A1" display="Total workforce divided by region &amp; gender"/>
    <hyperlink ref="C28" location="'Employment type by gender'!A1" display="Total workforce by employment type divided by gender"/>
    <hyperlink ref="C29" location="'Collective bargaining'!A1" display="Percentage of employees covered by collective bargaining agreements"/>
    <hyperlink ref="C23" location="'Hours training per year, gender'!Print_Area" display="Average hours of training per year per employee by gender"/>
    <hyperlink ref="C24" location="'Hours training per year, employ'!Print_Area" display="Average hours of training per year per employee by employee category"/>
    <hyperlink ref="E28" location="'Purchases per country'!Print_Area" display="Purchases by country"/>
    <hyperlink ref="E25" location="'Total contracted suppliers'!Print_Area" display="Total contracted suppliers"/>
    <hyperlink ref="C30" location="'Employee satisfaction'!Print_Area" display="Employee Satisfaction"/>
    <hyperlink ref="E15" location="'Nordic KPIs'!Print_Area" display="Nordic KPI's"/>
  </hyperlink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Q34"/>
  <sheetViews>
    <sheetView showGridLines="0" topLeftCell="A7" zoomScaleNormal="100" workbookViewId="0">
      <selection activeCell="H13" sqref="H13:H14"/>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60" customWidth="1"/>
    <col min="6" max="10" width="14.28515625" customWidth="1"/>
    <col min="11" max="11" width="5.28515625" customWidth="1"/>
    <col min="12" max="12" width="5.7109375" customWidth="1"/>
    <col min="13" max="13" width="45.7109375" customWidth="1"/>
    <col min="14" max="14" width="14.28515625" customWidth="1"/>
    <col min="15" max="15" width="6.42578125" customWidth="1"/>
  </cols>
  <sheetData>
    <row r="1" spans="1:17" ht="52.5" customHeight="1" x14ac:dyDescent="0.25">
      <c r="D1" s="716"/>
      <c r="E1" s="716"/>
      <c r="L1" s="289"/>
      <c r="M1" s="10"/>
      <c r="N1" s="10"/>
    </row>
    <row r="2" spans="1:17" ht="15" customHeight="1" x14ac:dyDescent="0.25">
      <c r="B2" s="759"/>
      <c r="D2" s="22"/>
      <c r="E2" s="752" t="s">
        <v>235</v>
      </c>
      <c r="F2" s="23"/>
      <c r="G2" s="23"/>
      <c r="H2" s="23"/>
      <c r="I2" s="23"/>
      <c r="J2" s="24"/>
      <c r="L2" s="112"/>
      <c r="M2" s="724"/>
      <c r="N2" s="112"/>
    </row>
    <row r="3" spans="1:17" ht="15" customHeight="1" x14ac:dyDescent="0.25">
      <c r="A3" s="1"/>
      <c r="B3" s="759"/>
      <c r="C3" s="14"/>
      <c r="D3" s="25"/>
      <c r="E3" s="754"/>
      <c r="F3" s="26"/>
      <c r="G3" s="26"/>
      <c r="H3" s="26"/>
      <c r="I3" s="26"/>
      <c r="J3" s="27"/>
      <c r="L3" s="112"/>
      <c r="M3" s="724"/>
      <c r="N3" s="112"/>
    </row>
    <row r="4" spans="1:17" ht="15" customHeight="1" x14ac:dyDescent="0.25">
      <c r="A4" s="1"/>
      <c r="C4" s="15"/>
      <c r="D4" s="192"/>
      <c r="E4" s="193"/>
      <c r="F4" s="193"/>
      <c r="G4" s="193"/>
      <c r="H4" s="193"/>
      <c r="I4" s="193"/>
      <c r="J4" s="194"/>
      <c r="L4" s="10"/>
      <c r="M4" s="10"/>
      <c r="N4" s="10"/>
    </row>
    <row r="5" spans="1:17" ht="15" customHeight="1" x14ac:dyDescent="0.25">
      <c r="B5" s="255" t="s">
        <v>0</v>
      </c>
      <c r="D5" s="195"/>
      <c r="E5" s="361" t="s">
        <v>134</v>
      </c>
      <c r="F5" s="196"/>
      <c r="G5" s="196"/>
      <c r="H5" s="196"/>
      <c r="I5" s="196"/>
      <c r="J5" s="197"/>
      <c r="L5" s="10"/>
      <c r="M5" s="116"/>
      <c r="N5" s="111"/>
    </row>
    <row r="6" spans="1:17" ht="15" customHeight="1" x14ac:dyDescent="0.25">
      <c r="B6" s="13"/>
      <c r="C6" s="16"/>
      <c r="D6" s="55"/>
      <c r="E6" s="82"/>
      <c r="F6" s="82"/>
      <c r="G6" s="82"/>
      <c r="H6" s="82"/>
      <c r="I6" s="82"/>
      <c r="J6" s="90"/>
      <c r="K6" s="2"/>
      <c r="L6" s="10"/>
      <c r="M6" s="10"/>
      <c r="N6" s="10"/>
      <c r="O6" s="2"/>
    </row>
    <row r="7" spans="1:17" s="279" customFormat="1" ht="22.5" customHeight="1" x14ac:dyDescent="0.25">
      <c r="B7" s="282"/>
      <c r="C7" s="16"/>
      <c r="D7" s="22"/>
      <c r="E7" s="135"/>
      <c r="F7" s="135"/>
      <c r="G7" s="135"/>
      <c r="H7" s="135"/>
      <c r="I7" s="135"/>
      <c r="J7" s="135"/>
      <c r="K7" s="18"/>
      <c r="L7" s="289"/>
      <c r="M7" s="289"/>
      <c r="N7" s="289"/>
      <c r="O7" s="280"/>
    </row>
    <row r="8" spans="1:17" s="279" customFormat="1" ht="22.5" customHeight="1" x14ac:dyDescent="0.25">
      <c r="B8" s="16"/>
      <c r="C8" s="282"/>
      <c r="D8" s="18"/>
      <c r="E8" s="296" t="s">
        <v>238</v>
      </c>
      <c r="F8" s="280"/>
      <c r="G8" s="280"/>
      <c r="H8" s="280"/>
      <c r="I8" s="280"/>
      <c r="J8" s="19"/>
      <c r="K8" s="280"/>
      <c r="L8" s="289"/>
      <c r="M8" s="289"/>
      <c r="N8" s="289"/>
      <c r="O8" s="289"/>
      <c r="P8" s="289"/>
      <c r="Q8" s="280"/>
    </row>
    <row r="9" spans="1:17" s="279" customFormat="1" ht="22.5" customHeight="1" x14ac:dyDescent="0.25">
      <c r="B9" s="282"/>
      <c r="C9" s="282"/>
      <c r="D9" s="81"/>
      <c r="E9" s="310"/>
      <c r="F9" s="299" t="s">
        <v>18</v>
      </c>
      <c r="G9" s="299" t="s">
        <v>19</v>
      </c>
      <c r="H9" s="357"/>
      <c r="I9" s="357"/>
      <c r="J9" s="428"/>
      <c r="K9" s="280"/>
      <c r="L9" s="289"/>
      <c r="M9" s="289"/>
      <c r="N9" s="289"/>
      <c r="O9" s="280"/>
    </row>
    <row r="10" spans="1:17" s="279" customFormat="1" ht="22.5" customHeight="1" x14ac:dyDescent="0.25">
      <c r="B10" s="282"/>
      <c r="C10" s="282"/>
      <c r="D10" s="18"/>
      <c r="E10" s="286" t="s">
        <v>38</v>
      </c>
      <c r="F10" s="152">
        <v>1769</v>
      </c>
      <c r="G10" s="152">
        <v>1338</v>
      </c>
      <c r="H10" s="290"/>
      <c r="I10" s="290"/>
      <c r="J10" s="115"/>
      <c r="K10" s="280"/>
      <c r="L10" s="289"/>
      <c r="M10" s="289"/>
      <c r="N10" s="289"/>
      <c r="O10" s="280"/>
    </row>
    <row r="11" spans="1:17" s="279" customFormat="1" ht="22.5" customHeight="1" x14ac:dyDescent="0.25">
      <c r="B11" s="282"/>
      <c r="C11" s="282"/>
      <c r="D11" s="18"/>
      <c r="E11" s="772" t="s">
        <v>39</v>
      </c>
      <c r="F11" s="768">
        <v>1759</v>
      </c>
      <c r="G11" s="768">
        <v>1337</v>
      </c>
      <c r="H11" s="776"/>
      <c r="I11" s="776"/>
      <c r="J11" s="765"/>
      <c r="K11" s="280"/>
      <c r="L11" s="289"/>
      <c r="M11" s="289"/>
      <c r="N11" s="289"/>
      <c r="O11" s="280"/>
    </row>
    <row r="12" spans="1:17" s="279" customFormat="1" ht="22.5" customHeight="1" x14ac:dyDescent="0.25">
      <c r="B12" s="282"/>
      <c r="C12" s="282"/>
      <c r="D12" s="18"/>
      <c r="E12" s="773"/>
      <c r="F12" s="769"/>
      <c r="G12" s="769"/>
      <c r="H12" s="776"/>
      <c r="I12" s="776"/>
      <c r="J12" s="765"/>
      <c r="K12" s="280"/>
      <c r="L12" s="289"/>
      <c r="M12" s="289"/>
      <c r="N12" s="289"/>
      <c r="O12" s="280"/>
    </row>
    <row r="13" spans="1:17" s="279" customFormat="1" ht="22.5" customHeight="1" x14ac:dyDescent="0.25">
      <c r="B13" s="282"/>
      <c r="C13" s="282"/>
      <c r="D13" s="18"/>
      <c r="E13" s="774" t="s">
        <v>40</v>
      </c>
      <c r="F13" s="771">
        <v>1708</v>
      </c>
      <c r="G13" s="771">
        <v>1279</v>
      </c>
      <c r="H13" s="776"/>
      <c r="I13" s="776"/>
      <c r="J13" s="765"/>
      <c r="K13" s="280"/>
      <c r="L13" s="289"/>
      <c r="M13" s="289"/>
      <c r="N13" s="289"/>
      <c r="O13" s="280"/>
    </row>
    <row r="14" spans="1:17" s="279" customFormat="1" ht="22.5" customHeight="1" x14ac:dyDescent="0.25">
      <c r="B14" s="282"/>
      <c r="C14" s="282"/>
      <c r="D14" s="18"/>
      <c r="E14" s="775"/>
      <c r="F14" s="771"/>
      <c r="G14" s="771"/>
      <c r="H14" s="776"/>
      <c r="I14" s="776"/>
      <c r="J14" s="765"/>
      <c r="K14" s="280"/>
      <c r="L14" s="289"/>
      <c r="M14" s="289"/>
      <c r="N14" s="289"/>
      <c r="O14" s="280"/>
    </row>
    <row r="15" spans="1:17" s="279" customFormat="1" ht="22.5" customHeight="1" x14ac:dyDescent="0.25">
      <c r="B15" s="282"/>
      <c r="C15" s="282"/>
      <c r="D15" s="18"/>
      <c r="E15" s="284"/>
      <c r="F15" s="285"/>
      <c r="G15" s="285"/>
      <c r="H15" s="280"/>
      <c r="I15" s="280"/>
      <c r="J15" s="19"/>
      <c r="K15" s="280"/>
      <c r="L15" s="289"/>
      <c r="M15" s="289"/>
      <c r="N15" s="289"/>
      <c r="O15" s="280"/>
    </row>
    <row r="16" spans="1:17" s="280" customFormat="1" ht="22.5" customHeight="1" x14ac:dyDescent="0.25">
      <c r="B16" s="289"/>
      <c r="C16" s="289"/>
      <c r="D16" s="18"/>
      <c r="E16" s="56"/>
      <c r="F16" s="64"/>
      <c r="G16" s="64"/>
      <c r="H16" s="72"/>
      <c r="I16" s="72"/>
      <c r="J16" s="19"/>
      <c r="L16" s="289"/>
      <c r="M16" s="289"/>
      <c r="N16" s="289"/>
      <c r="O16" s="289"/>
      <c r="P16" s="289"/>
    </row>
    <row r="17" spans="2:15" s="279" customFormat="1" ht="22.5" customHeight="1" x14ac:dyDescent="0.25">
      <c r="B17" s="282"/>
      <c r="C17" s="16"/>
      <c r="D17" s="304"/>
      <c r="E17" s="309" t="s">
        <v>239</v>
      </c>
      <c r="F17" s="26"/>
      <c r="G17" s="26"/>
      <c r="H17" s="26"/>
      <c r="I17" s="26"/>
      <c r="J17" s="217"/>
      <c r="K17" s="280"/>
      <c r="L17" s="289"/>
      <c r="M17" s="289"/>
      <c r="N17" s="289"/>
      <c r="O17" s="280"/>
    </row>
    <row r="18" spans="2:15" ht="22.5" customHeight="1" x14ac:dyDescent="0.25">
      <c r="B18" s="16"/>
      <c r="D18" s="18"/>
      <c r="E18" s="280"/>
      <c r="F18" s="770" t="s">
        <v>18</v>
      </c>
      <c r="G18" s="770"/>
      <c r="H18" s="766" t="s">
        <v>19</v>
      </c>
      <c r="I18" s="767"/>
      <c r="J18" s="315"/>
      <c r="K18" s="18"/>
      <c r="L18" s="10"/>
      <c r="M18" s="10"/>
      <c r="N18" s="10"/>
      <c r="O18" s="2"/>
    </row>
    <row r="19" spans="2:15" ht="22.5" customHeight="1" x14ac:dyDescent="0.25">
      <c r="B19" s="13"/>
      <c r="D19" s="81"/>
      <c r="E19" s="310"/>
      <c r="F19" s="299">
        <v>2014</v>
      </c>
      <c r="G19" s="299">
        <v>2015</v>
      </c>
      <c r="H19" s="299">
        <v>2014</v>
      </c>
      <c r="I19" s="299">
        <v>2015</v>
      </c>
      <c r="J19" s="258"/>
      <c r="K19" s="2"/>
      <c r="L19" s="10"/>
      <c r="M19" s="10"/>
      <c r="N19" s="10"/>
      <c r="O19" s="2"/>
    </row>
    <row r="20" spans="2:15" ht="22.5" customHeight="1" x14ac:dyDescent="0.25">
      <c r="B20" s="13"/>
      <c r="D20" s="18"/>
      <c r="E20" s="20" t="s">
        <v>38</v>
      </c>
      <c r="F20" s="152">
        <v>1821</v>
      </c>
      <c r="G20" s="152">
        <v>1769</v>
      </c>
      <c r="H20" s="152">
        <v>1243</v>
      </c>
      <c r="I20" s="152">
        <v>1338</v>
      </c>
      <c r="J20" s="115"/>
      <c r="K20" s="2"/>
      <c r="L20" s="10"/>
      <c r="M20" s="10"/>
      <c r="N20" s="10"/>
      <c r="O20" s="2"/>
    </row>
    <row r="21" spans="2:15" ht="22.5" customHeight="1" x14ac:dyDescent="0.25">
      <c r="B21" s="13"/>
      <c r="D21" s="18"/>
      <c r="E21" s="772" t="s">
        <v>39</v>
      </c>
      <c r="F21" s="768">
        <v>1820</v>
      </c>
      <c r="G21" s="768">
        <v>1759</v>
      </c>
      <c r="H21" s="768">
        <v>1243</v>
      </c>
      <c r="I21" s="768">
        <v>1337</v>
      </c>
      <c r="J21" s="765"/>
      <c r="K21" s="2"/>
      <c r="L21" s="10"/>
      <c r="M21" s="10"/>
      <c r="N21" s="10"/>
      <c r="O21" s="2"/>
    </row>
    <row r="22" spans="2:15" ht="22.5" customHeight="1" x14ac:dyDescent="0.25">
      <c r="B22" s="13"/>
      <c r="D22" s="18"/>
      <c r="E22" s="773"/>
      <c r="F22" s="769"/>
      <c r="G22" s="769"/>
      <c r="H22" s="769"/>
      <c r="I22" s="769"/>
      <c r="J22" s="765"/>
      <c r="K22" s="2"/>
      <c r="L22" s="10"/>
      <c r="M22" s="10"/>
      <c r="N22" s="10"/>
      <c r="O22" s="2"/>
    </row>
    <row r="23" spans="2:15" ht="22.5" customHeight="1" x14ac:dyDescent="0.25">
      <c r="B23" s="13"/>
      <c r="D23" s="18"/>
      <c r="E23" s="774" t="s">
        <v>40</v>
      </c>
      <c r="F23" s="771">
        <v>1748</v>
      </c>
      <c r="G23" s="771">
        <v>1708</v>
      </c>
      <c r="H23" s="771">
        <v>1195</v>
      </c>
      <c r="I23" s="771">
        <v>1279</v>
      </c>
      <c r="J23" s="765"/>
      <c r="K23" s="2"/>
      <c r="L23" s="10"/>
      <c r="M23" s="10"/>
      <c r="N23" s="10"/>
      <c r="O23" s="2"/>
    </row>
    <row r="24" spans="2:15" ht="22.5" customHeight="1" x14ac:dyDescent="0.25">
      <c r="B24" s="13"/>
      <c r="D24" s="18"/>
      <c r="E24" s="775"/>
      <c r="F24" s="771"/>
      <c r="G24" s="771"/>
      <c r="H24" s="771"/>
      <c r="I24" s="771"/>
      <c r="J24" s="765"/>
      <c r="K24" s="2"/>
      <c r="L24" s="10"/>
      <c r="M24" s="10"/>
      <c r="N24" s="10"/>
      <c r="O24" s="2"/>
    </row>
    <row r="25" spans="2:15" ht="22.5" customHeight="1" x14ac:dyDescent="0.25">
      <c r="B25" s="13"/>
      <c r="D25" s="18"/>
      <c r="E25" s="30"/>
      <c r="F25" s="31"/>
      <c r="G25" s="31"/>
      <c r="H25" s="2"/>
      <c r="I25" s="2"/>
      <c r="J25" s="19"/>
      <c r="K25" s="2"/>
      <c r="L25" s="10"/>
      <c r="M25" s="10"/>
      <c r="N25" s="10"/>
      <c r="O25" s="2"/>
    </row>
    <row r="26" spans="2:15" ht="22.5" customHeight="1" x14ac:dyDescent="0.25">
      <c r="B26" s="13"/>
      <c r="D26" s="307"/>
      <c r="E26" s="383" t="s">
        <v>141</v>
      </c>
      <c r="F26" s="378"/>
      <c r="G26" s="378"/>
      <c r="H26" s="379"/>
      <c r="I26" s="379"/>
      <c r="J26" s="380"/>
      <c r="L26" s="10"/>
      <c r="M26" s="10"/>
      <c r="N26" s="10"/>
    </row>
    <row r="27" spans="2:15" ht="22.5" customHeight="1" x14ac:dyDescent="0.25">
      <c r="B27" s="13"/>
      <c r="C27" s="10"/>
      <c r="D27" s="2"/>
      <c r="E27" s="11"/>
      <c r="F27" s="12"/>
      <c r="G27" s="12"/>
      <c r="H27" s="2"/>
      <c r="I27" s="2"/>
      <c r="J27" s="2"/>
      <c r="K27" s="2"/>
      <c r="L27" s="10"/>
      <c r="M27" s="10"/>
      <c r="N27" s="10"/>
      <c r="O27" s="2"/>
    </row>
    <row r="28" spans="2:15" ht="22.5" customHeight="1" x14ac:dyDescent="0.25">
      <c r="B28" s="13"/>
      <c r="C28" s="10"/>
      <c r="D28" s="2"/>
      <c r="E28" s="11"/>
      <c r="F28" s="12"/>
      <c r="G28" s="12"/>
      <c r="H28" s="2"/>
      <c r="I28" s="2"/>
      <c r="J28" s="2"/>
      <c r="K28" s="2"/>
      <c r="L28" s="10"/>
      <c r="M28" s="10"/>
      <c r="N28" s="10"/>
      <c r="O28" s="2"/>
    </row>
    <row r="29" spans="2:15" ht="22.5" customHeight="1" x14ac:dyDescent="0.25">
      <c r="B29" s="13"/>
      <c r="C29" s="10"/>
      <c r="D29" s="2"/>
      <c r="E29" s="160"/>
      <c r="F29" s="12"/>
      <c r="G29" s="12"/>
      <c r="H29" s="2"/>
      <c r="I29" s="2"/>
      <c r="J29" s="2"/>
      <c r="K29" s="2"/>
      <c r="L29" s="10"/>
      <c r="M29" s="10"/>
      <c r="N29" s="10"/>
      <c r="O29" s="2"/>
    </row>
    <row r="30" spans="2:15" ht="22.5" customHeight="1" x14ac:dyDescent="0.25">
      <c r="B30" s="13"/>
      <c r="E30" s="54"/>
      <c r="F30" s="54"/>
    </row>
    <row r="31" spans="2:15" ht="22.5" customHeight="1" x14ac:dyDescent="0.25">
      <c r="B31" s="13"/>
      <c r="E31" s="54"/>
      <c r="F31" s="54"/>
    </row>
    <row r="32" spans="2:15" ht="22.5" customHeight="1" x14ac:dyDescent="0.25">
      <c r="E32" s="54"/>
      <c r="F32" s="54"/>
    </row>
    <row r="33" spans="5:7" ht="22.5" customHeight="1" x14ac:dyDescent="0.25">
      <c r="E33" s="46"/>
      <c r="F33" s="46"/>
      <c r="G33" s="46"/>
    </row>
    <row r="34" spans="5:7" ht="22.5" customHeight="1" x14ac:dyDescent="0.25">
      <c r="E34" s="46"/>
      <c r="F34" s="46"/>
      <c r="G34" s="46"/>
    </row>
  </sheetData>
  <mergeCells count="30">
    <mergeCell ref="B2:B3"/>
    <mergeCell ref="E2:E3"/>
    <mergeCell ref="M2:M3"/>
    <mergeCell ref="E21:E22"/>
    <mergeCell ref="E23:E24"/>
    <mergeCell ref="F21:F22"/>
    <mergeCell ref="G21:G22"/>
    <mergeCell ref="E11:E12"/>
    <mergeCell ref="G11:G12"/>
    <mergeCell ref="H11:H12"/>
    <mergeCell ref="I11:I12"/>
    <mergeCell ref="J11:J12"/>
    <mergeCell ref="E13:E14"/>
    <mergeCell ref="G13:G14"/>
    <mergeCell ref="H13:H14"/>
    <mergeCell ref="I13:I14"/>
    <mergeCell ref="F23:F24"/>
    <mergeCell ref="G23:G24"/>
    <mergeCell ref="H23:H24"/>
    <mergeCell ref="J23:J24"/>
    <mergeCell ref="I21:I22"/>
    <mergeCell ref="I23:I24"/>
    <mergeCell ref="J13:J14"/>
    <mergeCell ref="D1:E1"/>
    <mergeCell ref="H18:I18"/>
    <mergeCell ref="H21:H22"/>
    <mergeCell ref="J21:J22"/>
    <mergeCell ref="F18:G18"/>
    <mergeCell ref="F11:F12"/>
    <mergeCell ref="F13:F14"/>
  </mergeCells>
  <hyperlinks>
    <hyperlink ref="B5" location="Sheet2!A1" display="BACK"/>
    <hyperlink ref="B5" location="Menu!A1" display="BACK"/>
  </hyperlinks>
  <pageMargins left="0.7" right="0.7" top="0.75" bottom="0.75" header="0.3" footer="0.3"/>
  <pageSetup paperSize="9" scale="96" orientation="landscape" verticalDpi="597" r:id="rId1"/>
  <colBreaks count="1" manualBreakCount="1">
    <brk id="10" max="22"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S31"/>
  <sheetViews>
    <sheetView showGridLines="0" zoomScaleNormal="100" workbookViewId="0">
      <selection activeCell="F11" sqref="F11"/>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5.7109375" customWidth="1"/>
    <col min="6" max="10" width="14.28515625" customWidth="1"/>
    <col min="11" max="11" width="5.28515625" customWidth="1"/>
    <col min="12" max="12" width="5.7109375" customWidth="1"/>
    <col min="13" max="13" width="45.7109375" customWidth="1"/>
    <col min="14" max="18" width="14.28515625" customWidth="1"/>
    <col min="19" max="19" width="6.42578125" customWidth="1"/>
  </cols>
  <sheetData>
    <row r="1" spans="1:19" ht="52.5" customHeight="1" x14ac:dyDescent="0.25">
      <c r="D1" s="716"/>
      <c r="E1" s="716"/>
      <c r="L1" s="289"/>
      <c r="M1" s="10"/>
      <c r="N1" s="10"/>
      <c r="O1" s="10"/>
      <c r="P1" s="10"/>
      <c r="Q1" s="10"/>
      <c r="R1" s="10"/>
    </row>
    <row r="2" spans="1:19" ht="15" customHeight="1" x14ac:dyDescent="0.25">
      <c r="B2" s="756"/>
      <c r="D2" s="22"/>
      <c r="E2" s="752" t="s">
        <v>235</v>
      </c>
      <c r="F2" s="752"/>
      <c r="G2" s="752"/>
      <c r="H2" s="752"/>
      <c r="I2" s="752"/>
      <c r="J2" s="753"/>
      <c r="L2" s="112"/>
      <c r="M2" s="724"/>
      <c r="N2" s="112"/>
      <c r="O2" s="112"/>
      <c r="P2" s="112"/>
      <c r="Q2" s="112"/>
      <c r="R2" s="112"/>
    </row>
    <row r="3" spans="1:19" ht="15" customHeight="1" x14ac:dyDescent="0.25">
      <c r="A3" s="1"/>
      <c r="B3" s="756"/>
      <c r="C3" s="14"/>
      <c r="D3" s="25"/>
      <c r="E3" s="754"/>
      <c r="F3" s="754"/>
      <c r="G3" s="754"/>
      <c r="H3" s="754"/>
      <c r="I3" s="754"/>
      <c r="J3" s="755"/>
      <c r="L3" s="112"/>
      <c r="M3" s="724"/>
      <c r="N3" s="112"/>
      <c r="O3" s="112"/>
      <c r="P3" s="112"/>
      <c r="Q3" s="112"/>
      <c r="R3" s="112"/>
    </row>
    <row r="4" spans="1:19" ht="15" customHeight="1" x14ac:dyDescent="0.25">
      <c r="A4" s="1"/>
      <c r="C4" s="15"/>
      <c r="D4" s="192"/>
      <c r="E4" s="193"/>
      <c r="F4" s="193"/>
      <c r="G4" s="193"/>
      <c r="H4" s="193"/>
      <c r="I4" s="193"/>
      <c r="J4" s="194"/>
      <c r="L4" s="10"/>
      <c r="M4" s="10"/>
      <c r="N4" s="10"/>
      <c r="O4" s="10"/>
      <c r="P4" s="10"/>
      <c r="Q4" s="10"/>
      <c r="R4" s="10"/>
    </row>
    <row r="5" spans="1:19" ht="15" customHeight="1" x14ac:dyDescent="0.25">
      <c r="B5" s="255" t="s">
        <v>0</v>
      </c>
      <c r="D5" s="195"/>
      <c r="E5" s="361" t="s">
        <v>142</v>
      </c>
      <c r="F5" s="196"/>
      <c r="G5" s="196"/>
      <c r="H5" s="196"/>
      <c r="I5" s="196"/>
      <c r="J5" s="197"/>
      <c r="L5" s="10"/>
      <c r="M5" s="116"/>
      <c r="N5" s="111"/>
      <c r="O5" s="111"/>
      <c r="P5" s="111"/>
      <c r="Q5" s="111"/>
      <c r="R5" s="111"/>
    </row>
    <row r="6" spans="1:19" ht="15" customHeight="1" x14ac:dyDescent="0.25">
      <c r="B6" s="13"/>
      <c r="C6" s="16"/>
      <c r="D6" s="55"/>
      <c r="E6" s="82"/>
      <c r="F6" s="82"/>
      <c r="G6" s="82"/>
      <c r="H6" s="82"/>
      <c r="I6" s="82"/>
      <c r="J6" s="90"/>
      <c r="K6" s="2"/>
      <c r="L6" s="10"/>
      <c r="M6" s="10"/>
      <c r="N6" s="10"/>
      <c r="O6" s="10"/>
      <c r="P6" s="10"/>
      <c r="Q6" s="10"/>
      <c r="R6" s="10"/>
      <c r="S6" s="2"/>
    </row>
    <row r="7" spans="1:19" ht="22.5" customHeight="1" x14ac:dyDescent="0.25">
      <c r="B7" s="16"/>
      <c r="D7" s="18"/>
      <c r="E7" s="2"/>
      <c r="F7" s="2"/>
      <c r="G7" s="2"/>
      <c r="H7" s="2"/>
      <c r="I7" s="2"/>
      <c r="J7" s="19"/>
      <c r="K7" s="2"/>
      <c r="L7" s="10"/>
      <c r="M7" s="10"/>
      <c r="N7" s="10"/>
      <c r="O7" s="10"/>
      <c r="P7" s="10"/>
      <c r="Q7" s="10"/>
      <c r="R7" s="10"/>
      <c r="S7" s="2"/>
    </row>
    <row r="8" spans="1:19" s="279" customFormat="1" ht="22.5" customHeight="1" x14ac:dyDescent="0.25">
      <c r="B8" s="16"/>
      <c r="C8" s="282"/>
      <c r="D8" s="18"/>
      <c r="E8" s="296" t="s">
        <v>238</v>
      </c>
      <c r="F8" s="280"/>
      <c r="G8" s="280"/>
      <c r="H8" s="280"/>
      <c r="I8" s="280"/>
      <c r="J8" s="19"/>
      <c r="K8" s="280"/>
      <c r="L8" s="289"/>
      <c r="M8" s="289"/>
      <c r="N8" s="289"/>
      <c r="O8" s="289"/>
      <c r="P8" s="289"/>
      <c r="Q8" s="289"/>
      <c r="R8" s="289"/>
      <c r="S8" s="280"/>
    </row>
    <row r="9" spans="1:19" ht="22.5" customHeight="1" x14ac:dyDescent="0.25">
      <c r="B9" s="13"/>
      <c r="D9" s="81"/>
      <c r="E9" s="312"/>
      <c r="F9" s="299" t="s">
        <v>18</v>
      </c>
      <c r="G9" s="301" t="s">
        <v>19</v>
      </c>
      <c r="H9" s="308"/>
      <c r="I9" s="280"/>
      <c r="J9" s="280"/>
      <c r="K9" s="18"/>
      <c r="L9" s="10"/>
      <c r="M9" s="10"/>
      <c r="N9" s="289"/>
      <c r="O9" s="289"/>
      <c r="P9" s="289"/>
      <c r="Q9" s="289"/>
      <c r="R9" s="289"/>
      <c r="S9" s="280"/>
    </row>
    <row r="10" spans="1:19" ht="22.5" customHeight="1" x14ac:dyDescent="0.25">
      <c r="B10" s="13"/>
      <c r="D10" s="18"/>
      <c r="E10" s="20" t="s">
        <v>17</v>
      </c>
      <c r="F10" s="28">
        <v>4.1000000000000002E-2</v>
      </c>
      <c r="G10" s="28">
        <v>1.7999999999999999E-2</v>
      </c>
      <c r="H10" s="31"/>
      <c r="I10" s="2"/>
      <c r="J10" s="19"/>
      <c r="K10" s="2"/>
      <c r="L10" s="10"/>
      <c r="M10" s="10"/>
      <c r="N10" s="289"/>
      <c r="O10" s="500"/>
      <c r="P10" s="500"/>
      <c r="Q10" s="500"/>
      <c r="R10" s="500"/>
      <c r="S10" s="500"/>
    </row>
    <row r="11" spans="1:19" ht="22.5" customHeight="1" x14ac:dyDescent="0.25">
      <c r="B11" s="13"/>
      <c r="D11" s="18"/>
      <c r="E11" s="20" t="s">
        <v>16</v>
      </c>
      <c r="F11" s="28">
        <v>4.8000000000000001E-2</v>
      </c>
      <c r="G11" s="28">
        <v>1.7999999999999999E-2</v>
      </c>
      <c r="H11" s="31"/>
      <c r="I11" s="2"/>
      <c r="J11" s="19"/>
      <c r="K11" s="2"/>
      <c r="L11" s="10"/>
      <c r="M11" s="10"/>
      <c r="N11" s="289"/>
      <c r="O11" s="504"/>
      <c r="P11" s="539"/>
      <c r="Q11" s="539"/>
      <c r="R11" s="539"/>
      <c r="S11" s="539"/>
    </row>
    <row r="12" spans="1:19" ht="22.5" customHeight="1" x14ac:dyDescent="0.25">
      <c r="B12" s="13"/>
      <c r="D12" s="18"/>
      <c r="E12" s="36" t="s">
        <v>14</v>
      </c>
      <c r="F12" s="34">
        <v>5.5E-2</v>
      </c>
      <c r="G12" s="34">
        <v>2.7E-2</v>
      </c>
      <c r="H12" s="31"/>
      <c r="I12" s="2"/>
      <c r="J12" s="19"/>
      <c r="K12" s="2"/>
      <c r="L12" s="10"/>
      <c r="M12" s="10"/>
      <c r="N12" s="289"/>
      <c r="O12" s="504"/>
      <c r="P12" s="539"/>
      <c r="Q12" s="539"/>
      <c r="R12" s="539"/>
      <c r="S12" s="539"/>
    </row>
    <row r="13" spans="1:19" ht="22.5" customHeight="1" x14ac:dyDescent="0.25">
      <c r="B13" s="13"/>
      <c r="D13" s="18"/>
      <c r="E13" s="36" t="s">
        <v>15</v>
      </c>
      <c r="F13" s="34">
        <v>4.8000000000000001E-2</v>
      </c>
      <c r="G13" s="34">
        <v>0.02</v>
      </c>
      <c r="H13" s="31"/>
      <c r="I13" s="2"/>
      <c r="J13" s="19"/>
      <c r="K13" s="2"/>
      <c r="L13" s="10"/>
      <c r="M13" s="10"/>
      <c r="N13" s="289"/>
      <c r="O13" s="504"/>
      <c r="P13" s="539"/>
      <c r="Q13" s="539"/>
      <c r="R13" s="539"/>
      <c r="S13" s="539"/>
    </row>
    <row r="14" spans="1:19" ht="22.5" customHeight="1" x14ac:dyDescent="0.25">
      <c r="B14" s="13"/>
      <c r="D14" s="18"/>
      <c r="E14" s="29"/>
      <c r="F14" s="31"/>
      <c r="G14" s="31"/>
      <c r="H14" s="2"/>
      <c r="I14" s="2"/>
      <c r="J14" s="19"/>
      <c r="K14" s="2"/>
      <c r="L14" s="10"/>
      <c r="M14" s="10"/>
      <c r="N14" s="289"/>
      <c r="O14" s="289"/>
      <c r="P14" s="289"/>
      <c r="Q14" s="289"/>
      <c r="R14" s="289"/>
      <c r="S14" s="280"/>
    </row>
    <row r="15" spans="1:19" s="279" customFormat="1" ht="22.5" customHeight="1" x14ac:dyDescent="0.25">
      <c r="B15" s="282"/>
      <c r="C15" s="282"/>
      <c r="D15" s="18"/>
      <c r="E15" s="309" t="s">
        <v>239</v>
      </c>
      <c r="F15" s="285"/>
      <c r="G15" s="285"/>
      <c r="H15" s="280"/>
      <c r="I15" s="280"/>
      <c r="J15" s="19"/>
      <c r="K15" s="280"/>
      <c r="L15" s="289"/>
      <c r="M15" s="289"/>
      <c r="N15" s="289"/>
      <c r="O15" s="289"/>
      <c r="P15" s="289"/>
      <c r="Q15" s="289"/>
      <c r="R15" s="289"/>
      <c r="S15" s="280"/>
    </row>
    <row r="16" spans="1:19" ht="22.5" customHeight="1" x14ac:dyDescent="0.25">
      <c r="B16" s="13"/>
      <c r="D16" s="18"/>
      <c r="E16" s="30"/>
      <c r="F16" s="777" t="s">
        <v>18</v>
      </c>
      <c r="G16" s="778"/>
      <c r="H16" s="779" t="s">
        <v>19</v>
      </c>
      <c r="I16" s="780"/>
      <c r="J16" s="19"/>
      <c r="K16" s="2"/>
      <c r="L16" s="10"/>
      <c r="M16" s="10"/>
      <c r="N16" s="289"/>
      <c r="O16" s="268"/>
      <c r="P16" s="268"/>
      <c r="Q16" s="268"/>
      <c r="R16" s="268"/>
      <c r="S16" s="280"/>
    </row>
    <row r="17" spans="2:19" ht="22.5" customHeight="1" x14ac:dyDescent="0.25">
      <c r="B17" s="13"/>
      <c r="D17" s="81"/>
      <c r="E17" s="316"/>
      <c r="F17" s="300" t="s">
        <v>86</v>
      </c>
      <c r="G17" s="300" t="s">
        <v>232</v>
      </c>
      <c r="H17" s="314" t="s">
        <v>86</v>
      </c>
      <c r="I17" s="314" t="s">
        <v>232</v>
      </c>
      <c r="J17" s="19"/>
      <c r="K17" s="2"/>
      <c r="L17" s="10"/>
      <c r="M17" s="10"/>
      <c r="N17" s="289"/>
      <c r="O17" s="268"/>
      <c r="P17" s="268"/>
      <c r="Q17" s="268"/>
      <c r="R17" s="268"/>
      <c r="S17" s="2"/>
    </row>
    <row r="18" spans="2:19" ht="22.5" customHeight="1" x14ac:dyDescent="0.25">
      <c r="B18" s="13"/>
      <c r="D18" s="18"/>
      <c r="E18" s="286" t="s">
        <v>17</v>
      </c>
      <c r="F18" s="287">
        <v>3.8600000000000002E-2</v>
      </c>
      <c r="G18" s="287">
        <f>F10</f>
        <v>4.1000000000000002E-2</v>
      </c>
      <c r="H18" s="287">
        <v>3.7400000000000003E-2</v>
      </c>
      <c r="I18" s="287">
        <f>G10</f>
        <v>1.7999999999999999E-2</v>
      </c>
      <c r="J18" s="19"/>
      <c r="K18" s="2"/>
      <c r="L18" s="10"/>
      <c r="M18" s="10"/>
      <c r="N18" s="289"/>
      <c r="O18" s="268"/>
      <c r="P18" s="268"/>
      <c r="Q18" s="268"/>
      <c r="R18" s="268"/>
      <c r="S18" s="2"/>
    </row>
    <row r="19" spans="2:19" ht="22.5" customHeight="1" x14ac:dyDescent="0.25">
      <c r="B19" s="13"/>
      <c r="D19" s="18"/>
      <c r="E19" s="286" t="s">
        <v>16</v>
      </c>
      <c r="F19" s="287">
        <v>5.0200000000000002E-2</v>
      </c>
      <c r="G19" s="287">
        <f t="shared" ref="G19:G21" si="0">F11</f>
        <v>4.8000000000000001E-2</v>
      </c>
      <c r="H19" s="287">
        <v>4.4900000000000002E-2</v>
      </c>
      <c r="I19" s="287">
        <f t="shared" ref="I19:I21" si="1">G11</f>
        <v>1.7999999999999999E-2</v>
      </c>
      <c r="J19" s="19"/>
      <c r="K19" s="2"/>
      <c r="L19" s="10"/>
      <c r="M19" s="10"/>
      <c r="N19" s="289"/>
      <c r="O19" s="268"/>
      <c r="P19" s="268"/>
      <c r="Q19" s="268"/>
      <c r="R19" s="268"/>
      <c r="S19" s="2"/>
    </row>
    <row r="20" spans="2:19" ht="22.5" customHeight="1" x14ac:dyDescent="0.25">
      <c r="B20" s="13"/>
      <c r="D20" s="18"/>
      <c r="E20" s="36" t="s">
        <v>14</v>
      </c>
      <c r="F20" s="288">
        <v>6.1699999999999998E-2</v>
      </c>
      <c r="G20" s="287">
        <f t="shared" si="0"/>
        <v>5.5E-2</v>
      </c>
      <c r="H20" s="287">
        <v>4.9000000000000002E-2</v>
      </c>
      <c r="I20" s="287">
        <f t="shared" si="1"/>
        <v>2.7E-2</v>
      </c>
      <c r="J20" s="19"/>
      <c r="K20" s="2"/>
      <c r="L20" s="10"/>
      <c r="M20" s="10"/>
      <c r="N20" s="289"/>
      <c r="O20" s="289"/>
      <c r="P20" s="289"/>
      <c r="Q20" s="289"/>
      <c r="R20" s="289"/>
      <c r="S20" s="2"/>
    </row>
    <row r="21" spans="2:19" ht="22.5" customHeight="1" x14ac:dyDescent="0.25">
      <c r="B21" s="13"/>
      <c r="D21" s="18"/>
      <c r="E21" s="36" t="s">
        <v>15</v>
      </c>
      <c r="F21" s="288">
        <v>4.07E-2</v>
      </c>
      <c r="G21" s="287">
        <f t="shared" si="0"/>
        <v>4.8000000000000001E-2</v>
      </c>
      <c r="H21" s="287">
        <v>4.48E-2</v>
      </c>
      <c r="I21" s="287">
        <f t="shared" si="1"/>
        <v>0.02</v>
      </c>
      <c r="J21" s="19"/>
      <c r="K21" s="2"/>
      <c r="L21" s="10"/>
      <c r="M21" s="10"/>
      <c r="N21" s="289"/>
      <c r="O21" s="289"/>
      <c r="P21" s="289"/>
      <c r="Q21" s="289"/>
      <c r="R21" s="289"/>
      <c r="S21" s="2"/>
    </row>
    <row r="22" spans="2:19" s="279" customFormat="1" ht="22.5" customHeight="1" x14ac:dyDescent="0.25">
      <c r="B22" s="282"/>
      <c r="C22" s="282"/>
      <c r="D22" s="18"/>
      <c r="E22" s="283"/>
      <c r="F22" s="285"/>
      <c r="G22" s="285"/>
      <c r="H22" s="285"/>
      <c r="I22" s="285"/>
      <c r="J22" s="19"/>
      <c r="K22" s="280"/>
      <c r="L22" s="289"/>
      <c r="M22" s="289"/>
      <c r="N22" s="289"/>
      <c r="O22" s="289"/>
      <c r="P22" s="289"/>
      <c r="Q22" s="289"/>
      <c r="R22" s="289"/>
      <c r="S22" s="280"/>
    </row>
    <row r="23" spans="2:19" ht="22.5" customHeight="1" x14ac:dyDescent="0.25">
      <c r="B23" s="13"/>
      <c r="D23" s="307"/>
      <c r="E23" s="383" t="s">
        <v>137</v>
      </c>
      <c r="F23" s="378"/>
      <c r="G23" s="378"/>
      <c r="H23" s="379"/>
      <c r="I23" s="379"/>
      <c r="J23" s="380"/>
      <c r="L23" s="10"/>
      <c r="M23" s="10"/>
      <c r="N23" s="10"/>
      <c r="O23" s="10"/>
      <c r="P23" s="10"/>
      <c r="Q23" s="10"/>
      <c r="R23" s="10"/>
    </row>
    <row r="24" spans="2:19" ht="22.5" customHeight="1" x14ac:dyDescent="0.25">
      <c r="B24" s="13"/>
      <c r="C24" s="10"/>
      <c r="D24" s="2"/>
      <c r="E24" s="11"/>
      <c r="F24" s="12"/>
      <c r="G24" s="12"/>
      <c r="H24" s="2"/>
      <c r="I24" s="2"/>
      <c r="J24" s="2"/>
      <c r="K24" s="2"/>
      <c r="L24" s="10"/>
      <c r="M24" s="10"/>
      <c r="N24" s="10"/>
      <c r="O24" s="10"/>
      <c r="P24" s="10"/>
      <c r="Q24" s="10"/>
      <c r="R24" s="10"/>
      <c r="S24" s="2"/>
    </row>
    <row r="25" spans="2:19" ht="22.5" customHeight="1" x14ac:dyDescent="0.25">
      <c r="B25" s="13"/>
      <c r="C25" s="10"/>
      <c r="D25" s="2"/>
      <c r="E25" s="162"/>
      <c r="F25" s="162"/>
      <c r="G25" s="162"/>
      <c r="H25" s="162"/>
      <c r="I25" s="2"/>
      <c r="J25" s="2"/>
      <c r="K25" s="2"/>
      <c r="L25" s="10"/>
      <c r="M25" s="10"/>
      <c r="N25" s="10"/>
      <c r="O25" s="10"/>
      <c r="P25" s="10"/>
      <c r="Q25" s="10"/>
      <c r="R25" s="10"/>
      <c r="S25" s="2"/>
    </row>
    <row r="26" spans="2:19" ht="22.5" customHeight="1" x14ac:dyDescent="0.25">
      <c r="B26" s="13"/>
      <c r="C26" s="10"/>
      <c r="D26" s="2"/>
      <c r="E26" s="162"/>
      <c r="F26" s="162"/>
      <c r="G26" s="162"/>
      <c r="H26" s="162"/>
      <c r="I26" s="2"/>
      <c r="J26" s="2"/>
      <c r="K26" s="2"/>
      <c r="L26" s="10"/>
      <c r="M26" s="10"/>
      <c r="N26" s="10"/>
      <c r="O26" s="10"/>
      <c r="P26" s="10"/>
      <c r="Q26" s="10"/>
      <c r="R26" s="10"/>
      <c r="S26" s="2"/>
    </row>
    <row r="27" spans="2:19" ht="22.5" customHeight="1" x14ac:dyDescent="0.25">
      <c r="B27" s="13"/>
      <c r="E27" s="162"/>
      <c r="F27" s="162"/>
      <c r="G27" s="162"/>
      <c r="H27" s="162"/>
      <c r="L27" s="10"/>
      <c r="M27" s="10"/>
      <c r="N27" s="10"/>
      <c r="O27" s="10"/>
      <c r="P27" s="10"/>
      <c r="Q27" s="10"/>
      <c r="R27" s="10"/>
    </row>
    <row r="28" spans="2:19" ht="22.5" customHeight="1" x14ac:dyDescent="0.25">
      <c r="B28" s="13"/>
      <c r="E28" s="161"/>
      <c r="F28" s="46"/>
      <c r="G28" s="46"/>
    </row>
    <row r="29" spans="2:19" ht="22.5" customHeight="1" x14ac:dyDescent="0.25">
      <c r="E29" s="46"/>
      <c r="F29" s="46"/>
      <c r="G29" s="46"/>
    </row>
    <row r="30" spans="2:19" ht="22.5" customHeight="1" x14ac:dyDescent="0.25">
      <c r="E30" s="46"/>
      <c r="F30" s="46"/>
      <c r="G30" s="46"/>
    </row>
    <row r="31" spans="2:19" ht="22.5" customHeight="1" x14ac:dyDescent="0.25">
      <c r="E31" s="46"/>
      <c r="F31" s="46"/>
      <c r="G31" s="46"/>
    </row>
  </sheetData>
  <mergeCells count="6">
    <mergeCell ref="D1:E1"/>
    <mergeCell ref="B2:B3"/>
    <mergeCell ref="M2:M3"/>
    <mergeCell ref="E2:J3"/>
    <mergeCell ref="F16:G16"/>
    <mergeCell ref="H16:I16"/>
  </mergeCells>
  <hyperlinks>
    <hyperlink ref="B5" location="Sheet2!A1" display="BACK"/>
    <hyperlink ref="B5" location="Menu!A1" display="BACK"/>
  </hyperlinks>
  <pageMargins left="0.7" right="0.7" top="0.75" bottom="0.75" header="0.3" footer="0.3"/>
  <pageSetup paperSize="9" scale="93" orientation="landscape" verticalDpi="597" r:id="rId1"/>
  <colBreaks count="1" manualBreakCount="1">
    <brk id="10" max="21" man="1"/>
  </colBreaks>
  <ignoredErrors>
    <ignoredError sqref="F17:I1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S30"/>
  <sheetViews>
    <sheetView showGridLines="0" zoomScaleNormal="100" workbookViewId="0">
      <selection activeCell="G9" sqref="G9"/>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5.7109375" customWidth="1"/>
    <col min="6" max="9" width="14.28515625" customWidth="1"/>
    <col min="11" max="11" width="5.28515625" customWidth="1"/>
    <col min="12" max="12" width="5.7109375" customWidth="1"/>
    <col min="13" max="13" width="45.7109375" customWidth="1"/>
    <col min="14" max="18" width="14.28515625" customWidth="1"/>
    <col min="19" max="19" width="6.42578125" customWidth="1"/>
  </cols>
  <sheetData>
    <row r="1" spans="1:19" ht="52.5" customHeight="1" x14ac:dyDescent="0.25">
      <c r="D1" s="716"/>
      <c r="E1" s="716"/>
      <c r="I1" s="289"/>
      <c r="L1" s="289"/>
      <c r="M1" s="10"/>
      <c r="N1" s="10"/>
      <c r="O1" s="10"/>
      <c r="P1" s="10"/>
      <c r="Q1" s="10"/>
      <c r="R1" s="10"/>
      <c r="S1" s="10"/>
    </row>
    <row r="2" spans="1:19" ht="15" customHeight="1" x14ac:dyDescent="0.25">
      <c r="B2" s="756"/>
      <c r="D2" s="22"/>
      <c r="E2" s="781" t="s">
        <v>235</v>
      </c>
      <c r="F2" s="781"/>
      <c r="G2" s="781"/>
      <c r="H2" s="782"/>
      <c r="I2" s="541"/>
      <c r="L2" s="112"/>
      <c r="M2" s="724"/>
      <c r="N2" s="112"/>
      <c r="O2" s="112"/>
      <c r="P2" s="112"/>
      <c r="Q2" s="112"/>
      <c r="R2" s="112"/>
      <c r="S2" s="10"/>
    </row>
    <row r="3" spans="1:19" ht="15" customHeight="1" x14ac:dyDescent="0.25">
      <c r="A3" s="1"/>
      <c r="B3" s="756"/>
      <c r="C3" s="14"/>
      <c r="D3" s="25"/>
      <c r="E3" s="783"/>
      <c r="F3" s="783"/>
      <c r="G3" s="783"/>
      <c r="H3" s="784"/>
      <c r="I3" s="541"/>
      <c r="L3" s="112"/>
      <c r="M3" s="724"/>
      <c r="N3" s="112"/>
      <c r="O3" s="112"/>
      <c r="P3" s="112"/>
      <c r="Q3" s="112"/>
      <c r="R3" s="112"/>
      <c r="S3" s="10"/>
    </row>
    <row r="4" spans="1:19" ht="15" customHeight="1" x14ac:dyDescent="0.25">
      <c r="A4" s="1"/>
      <c r="C4" s="15"/>
      <c r="D4" s="192"/>
      <c r="E4" s="193"/>
      <c r="F4" s="193"/>
      <c r="G4" s="193"/>
      <c r="H4" s="194"/>
      <c r="I4" s="289"/>
      <c r="L4" s="10"/>
      <c r="M4" s="10"/>
      <c r="N4" s="10"/>
      <c r="O4" s="10"/>
      <c r="P4" s="10"/>
      <c r="Q4" s="10"/>
      <c r="R4" s="10"/>
      <c r="S4" s="10"/>
    </row>
    <row r="5" spans="1:19" ht="15" customHeight="1" x14ac:dyDescent="0.25">
      <c r="B5" s="255" t="s">
        <v>0</v>
      </c>
      <c r="D5" s="195"/>
      <c r="E5" s="361" t="s">
        <v>135</v>
      </c>
      <c r="F5" s="196"/>
      <c r="G5" s="196"/>
      <c r="H5" s="197"/>
      <c r="I5" s="111"/>
      <c r="L5" s="10"/>
      <c r="M5" s="116"/>
      <c r="N5" s="111"/>
      <c r="O5" s="111"/>
      <c r="P5" s="111"/>
      <c r="Q5" s="111"/>
      <c r="R5" s="111"/>
      <c r="S5" s="10"/>
    </row>
    <row r="6" spans="1:19" ht="15" customHeight="1" x14ac:dyDescent="0.25">
      <c r="B6" s="13"/>
      <c r="C6" s="16"/>
      <c r="D6" s="55"/>
      <c r="E6" s="82"/>
      <c r="F6" s="82"/>
      <c r="G6" s="82"/>
      <c r="H6" s="90"/>
      <c r="I6" s="289"/>
      <c r="K6" s="2"/>
      <c r="L6" s="10"/>
      <c r="M6" s="10"/>
      <c r="N6" s="10"/>
      <c r="O6" s="10"/>
      <c r="P6" s="10"/>
      <c r="Q6" s="10"/>
      <c r="R6" s="10"/>
      <c r="S6" s="10"/>
    </row>
    <row r="7" spans="1:19" ht="22.5" customHeight="1" x14ac:dyDescent="0.25">
      <c r="B7" s="16"/>
      <c r="D7" s="18"/>
      <c r="E7" s="2"/>
      <c r="F7" s="2"/>
      <c r="G7" s="2"/>
      <c r="H7" s="19"/>
      <c r="I7" s="289"/>
      <c r="K7" s="2"/>
      <c r="L7" s="10"/>
      <c r="M7" s="10"/>
      <c r="N7" s="10"/>
      <c r="O7" s="10"/>
      <c r="P7" s="10"/>
      <c r="Q7" s="10"/>
      <c r="R7" s="10"/>
      <c r="S7" s="10"/>
    </row>
    <row r="8" spans="1:19" ht="22.5" customHeight="1" x14ac:dyDescent="0.25">
      <c r="B8" s="13"/>
      <c r="D8" s="81"/>
      <c r="E8" s="310"/>
      <c r="F8" s="299">
        <v>2014</v>
      </c>
      <c r="G8" s="299">
        <v>2015</v>
      </c>
      <c r="H8" s="19"/>
      <c r="I8" s="289"/>
      <c r="K8" s="2"/>
      <c r="L8" s="10"/>
      <c r="M8" s="10"/>
      <c r="N8" s="289"/>
      <c r="O8" s="289"/>
      <c r="P8" s="289"/>
      <c r="Q8" s="289"/>
      <c r="R8" s="289"/>
      <c r="S8" s="10"/>
    </row>
    <row r="9" spans="1:19" ht="22.5" customHeight="1" x14ac:dyDescent="0.25">
      <c r="B9" s="13"/>
      <c r="D9" s="18"/>
      <c r="E9" s="20" t="s">
        <v>17</v>
      </c>
      <c r="F9" s="153">
        <v>6.6105762788209788</v>
      </c>
      <c r="G9" s="153">
        <v>7</v>
      </c>
      <c r="H9" s="19"/>
      <c r="I9" s="289"/>
      <c r="K9" s="2"/>
      <c r="L9" s="10"/>
      <c r="M9" s="10"/>
      <c r="N9" s="500"/>
      <c r="O9" s="501"/>
      <c r="P9" s="502"/>
      <c r="Q9" s="503"/>
      <c r="R9" s="289"/>
      <c r="S9" s="10"/>
    </row>
    <row r="10" spans="1:19" ht="22.5" customHeight="1" x14ac:dyDescent="0.25">
      <c r="B10" s="13"/>
      <c r="D10" s="18"/>
      <c r="E10" s="20" t="s">
        <v>16</v>
      </c>
      <c r="F10" s="153">
        <v>9.9885164266620681</v>
      </c>
      <c r="G10" s="153">
        <v>9.5</v>
      </c>
      <c r="H10" s="19"/>
      <c r="I10" s="289"/>
      <c r="K10" s="2"/>
      <c r="L10" s="10"/>
      <c r="M10" s="10"/>
      <c r="N10" s="504"/>
      <c r="O10" s="502"/>
      <c r="P10" s="502"/>
      <c r="Q10" s="505"/>
      <c r="R10" s="289"/>
      <c r="S10" s="10"/>
    </row>
    <row r="11" spans="1:19" ht="22.5" customHeight="1" x14ac:dyDescent="0.25">
      <c r="B11" s="13"/>
      <c r="D11" s="18"/>
      <c r="E11" s="20" t="s">
        <v>14</v>
      </c>
      <c r="F11" s="153">
        <v>11.038394953399578</v>
      </c>
      <c r="G11" s="153">
        <v>10</v>
      </c>
      <c r="H11" s="19"/>
      <c r="I11" s="289"/>
      <c r="K11" s="2"/>
      <c r="L11" s="10"/>
      <c r="M11" s="10"/>
      <c r="N11" s="504"/>
      <c r="O11" s="502"/>
      <c r="P11" s="502"/>
      <c r="Q11" s="505"/>
      <c r="R11" s="289"/>
      <c r="S11" s="10"/>
    </row>
    <row r="12" spans="1:19" ht="22.5" customHeight="1" x14ac:dyDescent="0.25">
      <c r="B12" s="13"/>
      <c r="D12" s="18"/>
      <c r="E12" s="20" t="s">
        <v>15</v>
      </c>
      <c r="F12" s="153">
        <v>7.6262705633169077</v>
      </c>
      <c r="G12" s="153">
        <v>8.6999999999999993</v>
      </c>
      <c r="H12" s="19"/>
      <c r="I12" s="289"/>
      <c r="K12" s="2"/>
      <c r="L12" s="10"/>
      <c r="M12" s="10"/>
      <c r="N12" s="504"/>
      <c r="O12" s="502"/>
      <c r="P12" s="502"/>
      <c r="Q12" s="505"/>
      <c r="R12" s="289"/>
      <c r="S12" s="10"/>
    </row>
    <row r="13" spans="1:19" ht="22.5" customHeight="1" x14ac:dyDescent="0.25">
      <c r="B13" s="13"/>
      <c r="D13" s="18"/>
      <c r="E13" s="20" t="s">
        <v>9</v>
      </c>
      <c r="F13" s="153">
        <v>2.42</v>
      </c>
      <c r="G13" s="153">
        <v>2.7</v>
      </c>
      <c r="H13" s="19"/>
      <c r="I13" s="289"/>
      <c r="K13" s="2"/>
      <c r="L13" s="10"/>
      <c r="M13" s="10"/>
      <c r="N13" s="504"/>
      <c r="O13" s="502"/>
      <c r="P13" s="502"/>
      <c r="Q13" s="505"/>
      <c r="R13" s="289"/>
      <c r="S13" s="10"/>
    </row>
    <row r="14" spans="1:19" ht="22.5" customHeight="1" x14ac:dyDescent="0.25">
      <c r="B14" s="13"/>
      <c r="D14" s="18"/>
      <c r="E14" s="21" t="s">
        <v>11</v>
      </c>
      <c r="F14" s="153">
        <v>4.9000000000000004</v>
      </c>
      <c r="G14" s="153">
        <v>5.9</v>
      </c>
      <c r="H14" s="19"/>
      <c r="I14" s="289"/>
      <c r="K14" s="2"/>
      <c r="L14" s="10"/>
      <c r="M14" s="10"/>
      <c r="N14" s="504"/>
      <c r="O14" s="502"/>
      <c r="P14" s="502"/>
      <c r="Q14" s="505"/>
      <c r="R14" s="289"/>
      <c r="S14" s="10"/>
    </row>
    <row r="15" spans="1:19" ht="22.5" customHeight="1" x14ac:dyDescent="0.25">
      <c r="B15" s="13"/>
      <c r="D15" s="18"/>
      <c r="E15" s="20" t="s">
        <v>10</v>
      </c>
      <c r="F15" s="153">
        <v>1.92</v>
      </c>
      <c r="G15" s="153">
        <v>2.1</v>
      </c>
      <c r="H15" s="19"/>
      <c r="I15" s="289"/>
      <c r="K15" s="2"/>
      <c r="L15" s="10"/>
      <c r="M15" s="10"/>
      <c r="N15" s="504"/>
      <c r="O15" s="506"/>
      <c r="P15" s="502"/>
      <c r="Q15" s="505"/>
      <c r="R15" s="289"/>
      <c r="S15" s="10"/>
    </row>
    <row r="16" spans="1:19" s="279" customFormat="1" ht="22.5" customHeight="1" x14ac:dyDescent="0.25">
      <c r="B16" s="282"/>
      <c r="C16" s="282"/>
      <c r="D16" s="18"/>
      <c r="E16" s="286" t="s">
        <v>12</v>
      </c>
      <c r="F16" s="153">
        <v>2.8</v>
      </c>
      <c r="G16" s="153">
        <v>5</v>
      </c>
      <c r="H16" s="19"/>
      <c r="I16" s="289"/>
      <c r="K16" s="280"/>
      <c r="L16" s="289"/>
      <c r="M16" s="289"/>
      <c r="N16" s="504"/>
      <c r="O16" s="502"/>
      <c r="P16" s="502"/>
      <c r="Q16" s="505"/>
      <c r="R16" s="289"/>
      <c r="S16" s="289"/>
    </row>
    <row r="17" spans="2:19" ht="22.5" customHeight="1" x14ac:dyDescent="0.25">
      <c r="B17" s="13"/>
      <c r="D17" s="18"/>
      <c r="E17" s="20" t="s">
        <v>41</v>
      </c>
      <c r="F17" s="153">
        <v>15</v>
      </c>
      <c r="G17" s="153">
        <v>17</v>
      </c>
      <c r="H17" s="19"/>
      <c r="I17" s="289"/>
      <c r="K17" s="2"/>
      <c r="L17" s="10"/>
      <c r="M17" s="10"/>
      <c r="N17" s="504"/>
      <c r="O17" s="502"/>
      <c r="P17" s="502"/>
      <c r="Q17" s="505"/>
      <c r="R17" s="289"/>
      <c r="S17" s="10"/>
    </row>
    <row r="18" spans="2:19" ht="22.5" customHeight="1" x14ac:dyDescent="0.25">
      <c r="B18" s="13"/>
      <c r="D18" s="18"/>
      <c r="E18" s="67" t="s">
        <v>29</v>
      </c>
      <c r="F18" s="63">
        <v>8.6</v>
      </c>
      <c r="G18" s="63">
        <v>4.0999999999999996</v>
      </c>
      <c r="H18" s="19"/>
      <c r="I18" s="289"/>
      <c r="K18" s="2"/>
      <c r="L18" s="10"/>
      <c r="M18" s="10"/>
      <c r="N18" s="504"/>
      <c r="O18" s="502"/>
      <c r="P18" s="502"/>
      <c r="Q18" s="505"/>
      <c r="R18" s="289"/>
      <c r="S18" s="10"/>
    </row>
    <row r="19" spans="2:19" ht="22.5" customHeight="1" x14ac:dyDescent="0.25">
      <c r="B19" s="13"/>
      <c r="D19" s="18"/>
      <c r="E19" s="284"/>
      <c r="F19" s="163"/>
      <c r="G19" s="7"/>
      <c r="H19" s="19"/>
      <c r="I19" s="289"/>
      <c r="K19" s="2"/>
      <c r="L19" s="10"/>
      <c r="M19" s="10"/>
      <c r="N19" s="504"/>
      <c r="O19" s="502"/>
      <c r="P19" s="502"/>
      <c r="Q19" s="505"/>
      <c r="R19" s="289"/>
      <c r="S19" s="10"/>
    </row>
    <row r="20" spans="2:19" ht="22.5" customHeight="1" x14ac:dyDescent="0.25">
      <c r="B20" s="13"/>
      <c r="D20" s="387"/>
      <c r="E20" s="383" t="s">
        <v>231</v>
      </c>
      <c r="F20" s="385"/>
      <c r="G20" s="385"/>
      <c r="H20" s="388"/>
      <c r="I20" s="540"/>
      <c r="L20" s="10"/>
      <c r="M20" s="10"/>
      <c r="N20" s="10"/>
      <c r="O20" s="10"/>
      <c r="P20" s="10"/>
      <c r="Q20" s="10"/>
      <c r="R20" s="10"/>
      <c r="S20" s="10"/>
    </row>
    <row r="21" spans="2:19" ht="22.5" customHeight="1" x14ac:dyDescent="0.25">
      <c r="B21" s="13"/>
      <c r="C21" s="10"/>
      <c r="D21" s="2"/>
      <c r="E21" s="11"/>
      <c r="F21" s="12"/>
      <c r="G21" s="12"/>
      <c r="H21" s="2"/>
      <c r="I21" s="289"/>
      <c r="K21" s="2"/>
      <c r="L21" s="10"/>
      <c r="M21" s="10"/>
      <c r="N21" s="10"/>
      <c r="O21" s="10"/>
      <c r="P21" s="10"/>
      <c r="Q21" s="10"/>
      <c r="R21" s="10"/>
      <c r="S21" s="10"/>
    </row>
    <row r="22" spans="2:19" ht="22.5" customHeight="1" x14ac:dyDescent="0.25">
      <c r="B22" s="13"/>
      <c r="C22" s="10"/>
      <c r="D22" s="2"/>
      <c r="E22" s="159"/>
      <c r="F22" s="12"/>
      <c r="G22" s="12"/>
      <c r="H22" s="2"/>
      <c r="I22" s="2"/>
      <c r="K22" s="2"/>
      <c r="L22" s="10"/>
      <c r="M22" s="10"/>
      <c r="N22" s="10"/>
      <c r="O22" s="10"/>
      <c r="P22" s="10"/>
      <c r="Q22" s="10"/>
      <c r="R22" s="10"/>
      <c r="S22" s="10"/>
    </row>
    <row r="23" spans="2:19" ht="22.5" customHeight="1" x14ac:dyDescent="0.25">
      <c r="B23" s="13"/>
      <c r="C23" s="10"/>
      <c r="D23" s="2"/>
      <c r="E23" s="11"/>
      <c r="F23" s="12"/>
      <c r="G23" s="12"/>
      <c r="H23" s="2"/>
      <c r="I23" s="2"/>
      <c r="K23" s="2"/>
      <c r="L23" s="10"/>
      <c r="M23" s="10"/>
      <c r="N23" s="10"/>
      <c r="O23" s="10"/>
      <c r="P23" s="10"/>
      <c r="Q23" s="10"/>
      <c r="R23" s="10"/>
      <c r="S23" s="10"/>
    </row>
    <row r="24" spans="2:19" ht="22.5" customHeight="1" x14ac:dyDescent="0.25">
      <c r="B24" s="13"/>
      <c r="E24" s="8"/>
      <c r="F24" s="9"/>
      <c r="G24" s="9"/>
      <c r="L24" s="10"/>
      <c r="M24" s="10"/>
      <c r="N24" s="10"/>
      <c r="O24" s="10"/>
      <c r="P24" s="10"/>
      <c r="Q24" s="10"/>
      <c r="R24" s="10"/>
      <c r="S24" s="10"/>
    </row>
    <row r="25" spans="2:19" ht="22.5" customHeight="1" x14ac:dyDescent="0.25">
      <c r="B25" s="13"/>
      <c r="E25" s="3"/>
      <c r="F25" s="4"/>
      <c r="G25" s="4"/>
      <c r="L25" s="10"/>
      <c r="M25" s="10"/>
      <c r="N25" s="10"/>
      <c r="O25" s="10"/>
      <c r="P25" s="10"/>
      <c r="Q25" s="10"/>
      <c r="R25" s="10"/>
      <c r="S25" s="10"/>
    </row>
    <row r="26" spans="2:19" ht="22.5" customHeight="1" x14ac:dyDescent="0.25">
      <c r="L26" s="10"/>
      <c r="M26" s="10"/>
      <c r="N26" s="10"/>
      <c r="O26" s="10"/>
      <c r="P26" s="10"/>
      <c r="Q26" s="10"/>
      <c r="R26" s="10"/>
      <c r="S26" s="10"/>
    </row>
    <row r="27" spans="2:19" ht="22.5" customHeight="1" x14ac:dyDescent="0.25">
      <c r="L27" s="10"/>
      <c r="M27" s="10"/>
      <c r="N27" s="10"/>
      <c r="O27" s="10"/>
      <c r="P27" s="10"/>
      <c r="Q27" s="10"/>
      <c r="R27" s="10"/>
      <c r="S27" s="10"/>
    </row>
    <row r="28" spans="2:19" ht="22.5" customHeight="1" x14ac:dyDescent="0.25">
      <c r="L28" s="10"/>
      <c r="M28" s="10"/>
      <c r="N28" s="10"/>
      <c r="O28" s="10"/>
      <c r="P28" s="10"/>
      <c r="Q28" s="10"/>
      <c r="R28" s="10"/>
      <c r="S28" s="10"/>
    </row>
    <row r="29" spans="2:19" ht="22.5" customHeight="1" x14ac:dyDescent="0.25">
      <c r="L29" s="10"/>
      <c r="M29" s="10"/>
      <c r="N29" s="10"/>
      <c r="O29" s="10"/>
      <c r="P29" s="10"/>
      <c r="Q29" s="10"/>
      <c r="R29" s="10"/>
      <c r="S29" s="10"/>
    </row>
    <row r="30" spans="2:19" ht="22.5" customHeight="1" x14ac:dyDescent="0.25">
      <c r="L30" s="10"/>
      <c r="M30" s="10"/>
      <c r="N30" s="10"/>
      <c r="O30" s="10"/>
      <c r="P30" s="10"/>
      <c r="Q30" s="10"/>
      <c r="R30" s="10"/>
      <c r="S30" s="10"/>
    </row>
  </sheetData>
  <mergeCells count="4">
    <mergeCell ref="D1:E1"/>
    <mergeCell ref="B2:B3"/>
    <mergeCell ref="M2:M3"/>
    <mergeCell ref="E2:H3"/>
  </mergeCells>
  <hyperlinks>
    <hyperlink ref="B5" location="Sheet2!A1" display="BACK"/>
    <hyperlink ref="B5" location="Menu!A1" display="BACK"/>
  </hyperlinks>
  <pageMargins left="0.7" right="0.7" top="0.75" bottom="0.75" header="0.3" footer="0.3"/>
  <pageSetup paperSize="9" scale="96" orientation="landscape" verticalDpi="597" r:id="rId1"/>
  <colBreaks count="1" manualBreakCount="1">
    <brk id="10" max="22"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S64"/>
  <sheetViews>
    <sheetView showGridLines="0" zoomScaleNormal="100" workbookViewId="0">
      <selection activeCell="E9" sqref="E9"/>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5.7109375" customWidth="1"/>
    <col min="6" max="6" width="14.28515625" customWidth="1"/>
    <col min="7" max="7" width="14.28515625" style="279" customWidth="1"/>
    <col min="8" max="8" width="14.28515625" customWidth="1"/>
    <col min="9" max="9" width="14.28515625" style="279" customWidth="1"/>
    <col min="10" max="10" width="14.28515625" customWidth="1"/>
    <col min="11" max="11" width="5.28515625" customWidth="1"/>
    <col min="12" max="12" width="5.7109375" customWidth="1"/>
    <col min="13" max="13" width="45.7109375" customWidth="1"/>
    <col min="14" max="18" width="14.28515625" customWidth="1"/>
    <col min="19" max="19" width="6.42578125" customWidth="1"/>
  </cols>
  <sheetData>
    <row r="1" spans="1:19" ht="52.5" customHeight="1" x14ac:dyDescent="0.25">
      <c r="A1" s="121"/>
      <c r="B1" s="121"/>
      <c r="C1" s="122"/>
      <c r="D1" s="785"/>
      <c r="E1" s="785"/>
      <c r="F1" s="121"/>
      <c r="G1" s="121"/>
      <c r="H1" s="121"/>
      <c r="I1" s="121"/>
      <c r="J1" s="121"/>
      <c r="L1" s="289"/>
      <c r="M1" s="10"/>
      <c r="N1" s="10"/>
      <c r="O1" s="10"/>
      <c r="P1" s="10"/>
      <c r="Q1" s="10"/>
      <c r="R1" s="10"/>
    </row>
    <row r="2" spans="1:19" ht="15" customHeight="1" x14ac:dyDescent="0.25">
      <c r="A2" s="121"/>
      <c r="B2" s="756"/>
      <c r="C2" s="122"/>
      <c r="D2" s="123"/>
      <c r="E2" s="752" t="s">
        <v>235</v>
      </c>
      <c r="F2" s="752"/>
      <c r="G2" s="752"/>
      <c r="H2" s="752"/>
      <c r="I2" s="752"/>
      <c r="J2" s="753"/>
      <c r="L2" s="131"/>
      <c r="M2" s="792"/>
      <c r="N2" s="131"/>
      <c r="O2" s="131"/>
      <c r="P2" s="131"/>
      <c r="Q2" s="131"/>
      <c r="R2" s="797"/>
    </row>
    <row r="3" spans="1:19" ht="15" customHeight="1" x14ac:dyDescent="0.25">
      <c r="A3" s="124"/>
      <c r="B3" s="756"/>
      <c r="C3" s="125"/>
      <c r="D3" s="126"/>
      <c r="E3" s="754"/>
      <c r="F3" s="754"/>
      <c r="G3" s="754"/>
      <c r="H3" s="754"/>
      <c r="I3" s="754"/>
      <c r="J3" s="755"/>
      <c r="L3" s="131"/>
      <c r="M3" s="792"/>
      <c r="N3" s="131"/>
      <c r="O3" s="131"/>
      <c r="P3" s="131"/>
      <c r="Q3" s="131"/>
      <c r="R3" s="797"/>
    </row>
    <row r="4" spans="1:19" ht="15" customHeight="1" x14ac:dyDescent="0.25">
      <c r="A4" s="124"/>
      <c r="B4" s="121"/>
      <c r="C4" s="15"/>
      <c r="D4" s="201"/>
      <c r="E4" s="202"/>
      <c r="F4" s="202"/>
      <c r="G4" s="202"/>
      <c r="H4" s="202"/>
      <c r="I4" s="202"/>
      <c r="J4" s="203"/>
      <c r="L4" s="131"/>
      <c r="M4" s="131"/>
      <c r="N4" s="131"/>
      <c r="O4" s="131"/>
      <c r="P4" s="131"/>
      <c r="Q4" s="131"/>
      <c r="R4" s="131"/>
    </row>
    <row r="5" spans="1:19" ht="15" customHeight="1" x14ac:dyDescent="0.25">
      <c r="A5" s="121"/>
      <c r="B5" s="547" t="s">
        <v>0</v>
      </c>
      <c r="C5" s="548"/>
      <c r="D5" s="204"/>
      <c r="E5" s="362" t="s">
        <v>366</v>
      </c>
      <c r="F5" s="205"/>
      <c r="G5" s="205"/>
      <c r="H5" s="205"/>
      <c r="I5" s="205"/>
      <c r="J5" s="206"/>
      <c r="L5" s="131"/>
      <c r="M5" s="198"/>
      <c r="N5" s="188"/>
      <c r="O5" s="188"/>
      <c r="P5" s="188"/>
      <c r="Q5" s="188"/>
      <c r="R5" s="188"/>
    </row>
    <row r="6" spans="1:19" ht="15" customHeight="1" x14ac:dyDescent="0.25">
      <c r="A6" s="121"/>
      <c r="B6" s="15"/>
      <c r="C6" s="122"/>
      <c r="D6" s="204"/>
      <c r="E6" s="793" t="s">
        <v>145</v>
      </c>
      <c r="F6" s="793"/>
      <c r="G6" s="793"/>
      <c r="H6" s="793"/>
      <c r="I6" s="793"/>
      <c r="J6" s="794"/>
      <c r="L6" s="131"/>
      <c r="M6" s="795"/>
      <c r="N6" s="795"/>
      <c r="O6" s="795"/>
      <c r="P6" s="795"/>
      <c r="Q6" s="795"/>
      <c r="R6" s="795"/>
    </row>
    <row r="7" spans="1:19" ht="15" customHeight="1" x14ac:dyDescent="0.25">
      <c r="A7" s="121"/>
      <c r="B7" s="122"/>
      <c r="C7" s="16"/>
      <c r="D7" s="207"/>
      <c r="E7" s="210"/>
      <c r="F7" s="208"/>
      <c r="G7" s="208"/>
      <c r="H7" s="208"/>
      <c r="I7" s="208"/>
      <c r="J7" s="209"/>
      <c r="K7" s="2"/>
      <c r="L7" s="131"/>
      <c r="M7" s="189"/>
      <c r="N7" s="131"/>
      <c r="O7" s="131"/>
      <c r="P7" s="131"/>
      <c r="Q7" s="131"/>
      <c r="R7" s="131"/>
      <c r="S7" s="2"/>
    </row>
    <row r="8" spans="1:19" ht="22.5" customHeight="1" x14ac:dyDescent="0.25">
      <c r="A8" s="121"/>
      <c r="B8" s="16"/>
      <c r="C8" s="122"/>
      <c r="D8" s="127"/>
      <c r="E8" s="128"/>
      <c r="F8" s="128"/>
      <c r="G8" s="128"/>
      <c r="H8" s="128"/>
      <c r="I8" s="128"/>
      <c r="J8" s="474"/>
      <c r="K8" s="2"/>
      <c r="L8" s="131"/>
      <c r="M8" s="131"/>
      <c r="N8" s="131"/>
      <c r="O8" s="131"/>
      <c r="P8" s="131"/>
      <c r="Q8" s="131"/>
      <c r="R8" s="131"/>
      <c r="S8" s="2"/>
    </row>
    <row r="9" spans="1:19" s="279" customFormat="1" ht="22.5" customHeight="1" x14ac:dyDescent="0.25">
      <c r="A9" s="121"/>
      <c r="B9" s="16"/>
      <c r="C9" s="122"/>
      <c r="D9" s="127"/>
      <c r="E9" s="296" t="s">
        <v>238</v>
      </c>
      <c r="F9" s="128"/>
      <c r="G9" s="128"/>
      <c r="H9" s="128"/>
      <c r="I9" s="128"/>
      <c r="J9" s="475"/>
      <c r="K9" s="131"/>
      <c r="L9" s="131"/>
      <c r="M9" s="131"/>
      <c r="N9" s="280"/>
    </row>
    <row r="10" spans="1:19" s="279" customFormat="1" ht="22.5" customHeight="1" x14ac:dyDescent="0.25">
      <c r="A10" s="121"/>
      <c r="B10" s="122"/>
      <c r="C10" s="122"/>
      <c r="D10" s="127"/>
      <c r="E10" s="317"/>
      <c r="F10" s="799" t="s">
        <v>144</v>
      </c>
      <c r="G10" s="790"/>
      <c r="H10" s="790"/>
      <c r="I10" s="801"/>
      <c r="J10" s="402"/>
      <c r="K10" s="178"/>
      <c r="L10" s="357"/>
      <c r="M10" s="178"/>
      <c r="N10" s="280"/>
    </row>
    <row r="11" spans="1:19" s="279" customFormat="1" ht="22.5" customHeight="1" x14ac:dyDescent="0.25">
      <c r="A11" s="121"/>
      <c r="B11" s="122"/>
      <c r="C11" s="122"/>
      <c r="D11" s="130"/>
      <c r="E11" s="318"/>
      <c r="F11" s="800"/>
      <c r="G11" s="790"/>
      <c r="H11" s="790"/>
      <c r="I11" s="801"/>
      <c r="J11" s="476"/>
      <c r="K11" s="190"/>
      <c r="L11" s="190"/>
      <c r="M11" s="190"/>
      <c r="N11" s="280"/>
    </row>
    <row r="12" spans="1:19" s="279" customFormat="1" ht="22.5" customHeight="1" x14ac:dyDescent="0.25">
      <c r="A12" s="121"/>
      <c r="B12" s="122"/>
      <c r="C12" s="122"/>
      <c r="D12" s="127"/>
      <c r="E12" s="286" t="s">
        <v>17</v>
      </c>
      <c r="F12" s="48">
        <v>6</v>
      </c>
      <c r="G12" s="277"/>
      <c r="H12" s="277"/>
      <c r="I12" s="277"/>
      <c r="J12" s="476"/>
      <c r="K12" s="190"/>
      <c r="L12" s="190"/>
      <c r="M12" s="190"/>
      <c r="N12" s="280"/>
    </row>
    <row r="13" spans="1:19" s="279" customFormat="1" ht="22.5" customHeight="1" x14ac:dyDescent="0.25">
      <c r="A13" s="121"/>
      <c r="B13" s="122"/>
      <c r="C13" s="122"/>
      <c r="D13" s="127"/>
      <c r="E13" s="286" t="s">
        <v>16</v>
      </c>
      <c r="F13" s="47">
        <v>2</v>
      </c>
      <c r="G13" s="277"/>
      <c r="H13" s="277"/>
      <c r="I13" s="277"/>
      <c r="J13" s="476"/>
      <c r="K13" s="190"/>
      <c r="L13" s="190"/>
      <c r="M13" s="190"/>
      <c r="N13" s="280"/>
    </row>
    <row r="14" spans="1:19" s="279" customFormat="1" ht="22.5" customHeight="1" x14ac:dyDescent="0.25">
      <c r="A14" s="121"/>
      <c r="B14" s="122"/>
      <c r="C14" s="122"/>
      <c r="D14" s="127"/>
      <c r="E14" s="286" t="s">
        <v>14</v>
      </c>
      <c r="F14" s="47">
        <v>0</v>
      </c>
      <c r="G14" s="277"/>
      <c r="H14" s="277"/>
      <c r="I14" s="277"/>
      <c r="J14" s="476"/>
      <c r="K14" s="190"/>
      <c r="L14" s="190"/>
      <c r="M14" s="190"/>
      <c r="N14" s="280"/>
    </row>
    <row r="15" spans="1:19" s="279" customFormat="1" ht="22.5" customHeight="1" x14ac:dyDescent="0.25">
      <c r="A15" s="121"/>
      <c r="B15" s="122"/>
      <c r="C15" s="122"/>
      <c r="D15" s="127"/>
      <c r="E15" s="286" t="s">
        <v>15</v>
      </c>
      <c r="F15" s="47">
        <v>8</v>
      </c>
      <c r="G15" s="277"/>
      <c r="H15" s="277"/>
      <c r="I15" s="277"/>
      <c r="J15" s="476"/>
      <c r="K15" s="190"/>
      <c r="L15" s="190"/>
      <c r="M15" s="190"/>
      <c r="N15" s="280"/>
    </row>
    <row r="16" spans="1:19" s="279" customFormat="1" ht="22.5" customHeight="1" x14ac:dyDescent="0.25">
      <c r="A16" s="121"/>
      <c r="B16" s="122"/>
      <c r="C16" s="122"/>
      <c r="D16" s="127"/>
      <c r="E16" s="21" t="s">
        <v>9</v>
      </c>
      <c r="F16" s="47">
        <v>1</v>
      </c>
      <c r="G16" s="277"/>
      <c r="H16" s="277"/>
      <c r="I16" s="277"/>
      <c r="J16" s="476"/>
      <c r="K16" s="190"/>
      <c r="L16" s="190"/>
      <c r="M16" s="190"/>
      <c r="N16" s="280"/>
    </row>
    <row r="17" spans="1:19" s="279" customFormat="1" ht="22.5" customHeight="1" x14ac:dyDescent="0.25">
      <c r="A17" s="121"/>
      <c r="B17" s="122"/>
      <c r="C17" s="122"/>
      <c r="D17" s="127"/>
      <c r="E17" s="286" t="s">
        <v>11</v>
      </c>
      <c r="F17" s="47">
        <v>0</v>
      </c>
      <c r="G17" s="277"/>
      <c r="H17" s="277"/>
      <c r="I17" s="277"/>
      <c r="J17" s="476"/>
      <c r="K17" s="190"/>
      <c r="L17" s="190"/>
      <c r="M17" s="190"/>
      <c r="N17" s="280"/>
    </row>
    <row r="18" spans="1:19" s="279" customFormat="1" ht="22.5" customHeight="1" x14ac:dyDescent="0.25">
      <c r="A18" s="121"/>
      <c r="B18" s="122"/>
      <c r="C18" s="122"/>
      <c r="D18" s="127"/>
      <c r="E18" s="286" t="s">
        <v>10</v>
      </c>
      <c r="F18" s="47">
        <v>0</v>
      </c>
      <c r="G18" s="277"/>
      <c r="H18" s="277"/>
      <c r="I18" s="277"/>
      <c r="J18" s="476"/>
      <c r="K18" s="190"/>
      <c r="L18" s="190"/>
      <c r="M18" s="190"/>
      <c r="N18" s="280"/>
    </row>
    <row r="19" spans="1:19" s="279" customFormat="1" ht="22.5" customHeight="1" x14ac:dyDescent="0.25">
      <c r="A19" s="121"/>
      <c r="B19" s="122"/>
      <c r="C19" s="122"/>
      <c r="D19" s="127"/>
      <c r="E19" s="270" t="s">
        <v>29</v>
      </c>
      <c r="F19" s="47">
        <v>0</v>
      </c>
      <c r="G19" s="277"/>
      <c r="H19" s="277"/>
      <c r="I19" s="277"/>
      <c r="J19" s="179"/>
      <c r="K19" s="289"/>
      <c r="L19" s="289"/>
      <c r="M19" s="289"/>
      <c r="N19" s="280"/>
    </row>
    <row r="20" spans="1:19" s="279" customFormat="1" ht="22.5" customHeight="1" x14ac:dyDescent="0.25">
      <c r="A20" s="121"/>
      <c r="B20" s="122"/>
      <c r="C20" s="122"/>
      <c r="D20" s="127"/>
      <c r="E20" s="452" t="s">
        <v>20</v>
      </c>
      <c r="F20" s="460">
        <f>SUM(F12:F19)</f>
        <v>17</v>
      </c>
      <c r="G20" s="277"/>
      <c r="H20" s="277"/>
      <c r="I20" s="277"/>
      <c r="J20" s="179"/>
      <c r="K20" s="289"/>
      <c r="L20" s="289"/>
      <c r="M20" s="289"/>
      <c r="N20" s="280"/>
    </row>
    <row r="21" spans="1:19" s="279" customFormat="1" ht="22.5" customHeight="1" x14ac:dyDescent="0.25">
      <c r="A21" s="121"/>
      <c r="B21" s="122"/>
      <c r="C21" s="122"/>
      <c r="D21" s="127"/>
      <c r="E21" s="66"/>
      <c r="F21" s="319"/>
      <c r="G21" s="319"/>
      <c r="H21" s="319"/>
      <c r="I21" s="319"/>
      <c r="J21" s="389"/>
      <c r="K21" s="191"/>
      <c r="L21" s="191"/>
      <c r="M21" s="191"/>
      <c r="N21" s="280"/>
    </row>
    <row r="22" spans="1:19" s="279" customFormat="1" ht="22.5" customHeight="1" x14ac:dyDescent="0.25">
      <c r="A22" s="121"/>
      <c r="B22" s="122"/>
      <c r="C22" s="122"/>
      <c r="D22" s="127"/>
      <c r="E22" s="66"/>
      <c r="F22" s="319"/>
      <c r="G22" s="319"/>
      <c r="H22" s="319"/>
      <c r="I22" s="319"/>
      <c r="J22" s="389"/>
      <c r="K22" s="191"/>
      <c r="L22" s="191"/>
      <c r="M22" s="191"/>
      <c r="N22" s="280"/>
    </row>
    <row r="23" spans="1:19" s="279" customFormat="1" ht="22.5" customHeight="1" x14ac:dyDescent="0.25">
      <c r="A23" s="121"/>
      <c r="B23" s="16"/>
      <c r="C23" s="122"/>
      <c r="D23" s="127"/>
      <c r="E23" s="309" t="s">
        <v>239</v>
      </c>
      <c r="F23" s="128"/>
      <c r="G23" s="128"/>
      <c r="H23" s="128"/>
      <c r="I23" s="128"/>
      <c r="J23" s="129"/>
      <c r="K23" s="280"/>
      <c r="L23" s="131"/>
      <c r="M23" s="131"/>
      <c r="N23" s="131"/>
      <c r="O23" s="131"/>
      <c r="P23" s="131"/>
      <c r="Q23" s="131"/>
      <c r="R23" s="131"/>
      <c r="S23" s="280"/>
    </row>
    <row r="24" spans="1:19" s="279" customFormat="1" ht="22.5" customHeight="1" x14ac:dyDescent="0.25">
      <c r="A24" s="121"/>
      <c r="B24" s="16"/>
      <c r="C24" s="122"/>
      <c r="D24" s="127"/>
      <c r="E24" s="128"/>
      <c r="F24" s="786" t="s">
        <v>144</v>
      </c>
      <c r="G24" s="787"/>
      <c r="H24" s="790"/>
      <c r="I24" s="790"/>
      <c r="J24" s="705"/>
      <c r="K24" s="280"/>
      <c r="L24" s="131"/>
      <c r="M24" s="131"/>
      <c r="N24" s="131"/>
      <c r="O24" s="131"/>
      <c r="P24" s="131"/>
      <c r="Q24" s="131"/>
      <c r="R24" s="131"/>
      <c r="S24" s="280"/>
    </row>
    <row r="25" spans="1:19" ht="22.5" customHeight="1" x14ac:dyDescent="0.25">
      <c r="A25" s="121"/>
      <c r="B25" s="122"/>
      <c r="C25" s="122"/>
      <c r="D25" s="127"/>
      <c r="E25" s="317"/>
      <c r="F25" s="788"/>
      <c r="G25" s="789"/>
      <c r="H25" s="790"/>
      <c r="I25" s="790"/>
      <c r="J25" s="798"/>
      <c r="K25" s="2"/>
      <c r="L25" s="131"/>
      <c r="M25" s="66"/>
      <c r="N25" s="178"/>
      <c r="O25" s="143"/>
      <c r="P25" s="178"/>
      <c r="Q25" s="143"/>
      <c r="R25" s="178"/>
      <c r="S25" s="2"/>
    </row>
    <row r="26" spans="1:19" ht="22.5" customHeight="1" x14ac:dyDescent="0.25">
      <c r="A26" s="121"/>
      <c r="B26" s="122"/>
      <c r="C26" s="122"/>
      <c r="D26" s="130"/>
      <c r="E26" s="318"/>
      <c r="F26" s="473">
        <v>2014</v>
      </c>
      <c r="G26" s="473">
        <v>2015</v>
      </c>
      <c r="H26" s="707"/>
      <c r="I26" s="707"/>
      <c r="J26" s="798"/>
      <c r="K26" s="2"/>
      <c r="L26" s="131"/>
      <c r="M26" s="66"/>
      <c r="N26" s="190"/>
      <c r="O26" s="190"/>
      <c r="P26" s="190"/>
      <c r="Q26" s="190"/>
      <c r="R26" s="190"/>
      <c r="S26" s="2"/>
    </row>
    <row r="27" spans="1:19" ht="22.5" customHeight="1" x14ac:dyDescent="0.25">
      <c r="A27" s="121"/>
      <c r="B27" s="122"/>
      <c r="C27" s="122"/>
      <c r="D27" s="127"/>
      <c r="E27" s="20" t="s">
        <v>17</v>
      </c>
      <c r="F27" s="47">
        <v>74</v>
      </c>
      <c r="G27" s="47">
        <f>F12</f>
        <v>6</v>
      </c>
      <c r="H27" s="277"/>
      <c r="I27" s="277"/>
      <c r="J27" s="706"/>
      <c r="K27" s="2"/>
      <c r="L27" s="131"/>
      <c r="M27" s="66"/>
      <c r="N27" s="190"/>
      <c r="O27" s="190"/>
      <c r="P27" s="190"/>
      <c r="Q27" s="190"/>
      <c r="R27" s="190"/>
      <c r="S27" s="2"/>
    </row>
    <row r="28" spans="1:19" ht="22.5" customHeight="1" x14ac:dyDescent="0.25">
      <c r="A28" s="121"/>
      <c r="B28" s="122"/>
      <c r="C28" s="122"/>
      <c r="D28" s="127"/>
      <c r="E28" s="20" t="s">
        <v>16</v>
      </c>
      <c r="F28" s="47">
        <v>0</v>
      </c>
      <c r="G28" s="47">
        <f t="shared" ref="G28:G35" si="0">F13</f>
        <v>2</v>
      </c>
      <c r="H28" s="277"/>
      <c r="I28" s="277"/>
      <c r="J28" s="706"/>
      <c r="K28" s="2"/>
      <c r="L28" s="131"/>
      <c r="M28" s="66"/>
      <c r="N28" s="190"/>
      <c r="O28" s="190"/>
      <c r="P28" s="190"/>
      <c r="Q28" s="190"/>
      <c r="R28" s="190"/>
      <c r="S28" s="2"/>
    </row>
    <row r="29" spans="1:19" ht="22.5" customHeight="1" x14ac:dyDescent="0.25">
      <c r="A29" s="121"/>
      <c r="B29" s="122"/>
      <c r="C29" s="122"/>
      <c r="D29" s="127"/>
      <c r="E29" s="20" t="s">
        <v>14</v>
      </c>
      <c r="F29" s="47">
        <v>10</v>
      </c>
      <c r="G29" s="47">
        <f t="shared" si="0"/>
        <v>0</v>
      </c>
      <c r="H29" s="277"/>
      <c r="I29" s="277"/>
      <c r="J29" s="706"/>
      <c r="K29" s="2"/>
      <c r="L29" s="131"/>
      <c r="M29" s="66"/>
      <c r="N29" s="190"/>
      <c r="O29" s="190"/>
      <c r="P29" s="190"/>
      <c r="Q29" s="190"/>
      <c r="R29" s="190"/>
      <c r="S29" s="2"/>
    </row>
    <row r="30" spans="1:19" ht="22.5" customHeight="1" x14ac:dyDescent="0.25">
      <c r="A30" s="121"/>
      <c r="B30" s="122"/>
      <c r="C30" s="122"/>
      <c r="D30" s="127"/>
      <c r="E30" s="20" t="s">
        <v>15</v>
      </c>
      <c r="F30" s="47">
        <v>2</v>
      </c>
      <c r="G30" s="47">
        <f t="shared" si="0"/>
        <v>8</v>
      </c>
      <c r="H30" s="277"/>
      <c r="I30" s="277"/>
      <c r="J30" s="706"/>
      <c r="K30" s="2"/>
      <c r="L30" s="131"/>
      <c r="M30" s="66"/>
      <c r="N30" s="190"/>
      <c r="O30" s="190"/>
      <c r="P30" s="190"/>
      <c r="Q30" s="190"/>
      <c r="R30" s="190"/>
      <c r="S30" s="2"/>
    </row>
    <row r="31" spans="1:19" ht="22.5" customHeight="1" x14ac:dyDescent="0.25">
      <c r="A31" s="121"/>
      <c r="B31" s="122"/>
      <c r="C31" s="122"/>
      <c r="D31" s="127"/>
      <c r="E31" s="21" t="s">
        <v>9</v>
      </c>
      <c r="F31" s="47">
        <v>0</v>
      </c>
      <c r="G31" s="47">
        <f t="shared" si="0"/>
        <v>1</v>
      </c>
      <c r="H31" s="277"/>
      <c r="I31" s="277"/>
      <c r="J31" s="706"/>
      <c r="K31" s="2"/>
      <c r="L31" s="131"/>
      <c r="M31" s="66"/>
      <c r="N31" s="190"/>
      <c r="O31" s="190"/>
      <c r="P31" s="190"/>
      <c r="Q31" s="190"/>
      <c r="R31" s="190"/>
      <c r="S31" s="2"/>
    </row>
    <row r="32" spans="1:19" ht="22.5" customHeight="1" x14ac:dyDescent="0.25">
      <c r="A32" s="121"/>
      <c r="B32" s="122"/>
      <c r="C32" s="122"/>
      <c r="D32" s="127"/>
      <c r="E32" s="20" t="s">
        <v>11</v>
      </c>
      <c r="F32" s="47">
        <v>0</v>
      </c>
      <c r="G32" s="47">
        <f t="shared" si="0"/>
        <v>0</v>
      </c>
      <c r="H32" s="277"/>
      <c r="I32" s="277"/>
      <c r="J32" s="706"/>
      <c r="K32" s="2"/>
      <c r="L32" s="131"/>
      <c r="M32" s="66"/>
      <c r="N32" s="190"/>
      <c r="O32" s="190"/>
      <c r="P32" s="190"/>
      <c r="Q32" s="190"/>
      <c r="R32" s="190"/>
      <c r="S32" s="2"/>
    </row>
    <row r="33" spans="1:19" ht="22.5" customHeight="1" x14ac:dyDescent="0.25">
      <c r="A33" s="121"/>
      <c r="B33" s="122"/>
      <c r="C33" s="122"/>
      <c r="D33" s="127"/>
      <c r="E33" s="20" t="s">
        <v>10</v>
      </c>
      <c r="F33" s="47">
        <v>0</v>
      </c>
      <c r="G33" s="47">
        <f t="shared" si="0"/>
        <v>0</v>
      </c>
      <c r="H33" s="277"/>
      <c r="I33" s="277"/>
      <c r="J33" s="706"/>
      <c r="K33" s="2"/>
      <c r="L33" s="131"/>
      <c r="M33" s="66"/>
      <c r="N33" s="190"/>
      <c r="O33" s="190"/>
      <c r="P33" s="190"/>
      <c r="Q33" s="190"/>
      <c r="R33" s="190"/>
      <c r="S33" s="2"/>
    </row>
    <row r="34" spans="1:19" ht="22.5" customHeight="1" x14ac:dyDescent="0.25">
      <c r="A34" s="121"/>
      <c r="B34" s="122"/>
      <c r="C34" s="122"/>
      <c r="D34" s="127"/>
      <c r="E34" s="35" t="s">
        <v>29</v>
      </c>
      <c r="F34" s="47">
        <v>0</v>
      </c>
      <c r="G34" s="47">
        <f t="shared" si="0"/>
        <v>0</v>
      </c>
      <c r="H34" s="277"/>
      <c r="I34" s="277"/>
      <c r="J34" s="706"/>
      <c r="K34" s="2"/>
      <c r="L34" s="10"/>
      <c r="M34" s="10"/>
      <c r="N34" s="10"/>
      <c r="O34" s="10"/>
      <c r="P34" s="10"/>
      <c r="Q34" s="10"/>
      <c r="R34" s="10"/>
      <c r="S34" s="2"/>
    </row>
    <row r="35" spans="1:19" ht="22.5" customHeight="1" x14ac:dyDescent="0.25">
      <c r="A35" s="121"/>
      <c r="B35" s="122"/>
      <c r="C35" s="122"/>
      <c r="D35" s="127"/>
      <c r="E35" s="452" t="s">
        <v>20</v>
      </c>
      <c r="F35" s="460">
        <f>SUM(F27:F34)</f>
        <v>86</v>
      </c>
      <c r="G35" s="458">
        <f t="shared" si="0"/>
        <v>17</v>
      </c>
      <c r="H35" s="190"/>
      <c r="I35" s="190"/>
      <c r="J35" s="706"/>
      <c r="K35" s="2"/>
      <c r="L35" s="10"/>
      <c r="M35" s="10"/>
      <c r="N35" s="10"/>
      <c r="O35" s="10"/>
      <c r="P35" s="10"/>
      <c r="Q35" s="10"/>
      <c r="R35" s="10"/>
      <c r="S35" s="2"/>
    </row>
    <row r="36" spans="1:19" ht="22.5" customHeight="1" x14ac:dyDescent="0.25">
      <c r="A36" s="121"/>
      <c r="B36" s="122"/>
      <c r="C36" s="122"/>
      <c r="D36" s="127"/>
      <c r="E36" s="66"/>
      <c r="F36" s="319"/>
      <c r="G36" s="319"/>
      <c r="H36" s="319"/>
      <c r="I36" s="319"/>
      <c r="J36" s="320"/>
      <c r="K36" s="2"/>
      <c r="L36" s="131"/>
      <c r="M36" s="66"/>
      <c r="N36" s="191"/>
      <c r="O36" s="191"/>
      <c r="P36" s="191"/>
      <c r="Q36" s="191"/>
      <c r="R36" s="191"/>
      <c r="S36" s="2"/>
    </row>
    <row r="37" spans="1:19" ht="22.5" customHeight="1" x14ac:dyDescent="0.25">
      <c r="A37" s="121"/>
      <c r="B37" s="122"/>
      <c r="C37" s="122"/>
      <c r="D37" s="363"/>
      <c r="E37" s="802"/>
      <c r="F37" s="802"/>
      <c r="G37" s="802"/>
      <c r="H37" s="802"/>
      <c r="I37" s="802"/>
      <c r="J37" s="708"/>
      <c r="L37" s="131"/>
      <c r="M37" s="119"/>
      <c r="N37" s="120"/>
      <c r="O37" s="120"/>
      <c r="P37" s="132"/>
      <c r="Q37" s="132"/>
      <c r="R37" s="132"/>
    </row>
    <row r="38" spans="1:19" ht="22.5" customHeight="1" x14ac:dyDescent="0.25">
      <c r="A38" s="121"/>
      <c r="B38" s="122"/>
      <c r="C38" s="122"/>
      <c r="D38" s="131"/>
      <c r="E38" s="119"/>
      <c r="F38" s="120"/>
      <c r="G38" s="120"/>
      <c r="H38" s="120"/>
      <c r="I38" s="120"/>
      <c r="J38" s="132"/>
      <c r="K38" s="13"/>
      <c r="L38" s="10"/>
      <c r="M38" s="10"/>
      <c r="N38" s="10"/>
      <c r="O38" s="10"/>
      <c r="P38" s="10"/>
      <c r="Q38" s="10"/>
      <c r="R38" s="10"/>
    </row>
    <row r="39" spans="1:19" ht="22.5" customHeight="1" x14ac:dyDescent="0.25">
      <c r="A39" s="121"/>
      <c r="B39" s="122"/>
      <c r="C39" s="122"/>
      <c r="D39" s="131"/>
      <c r="E39" s="796"/>
      <c r="F39" s="796"/>
      <c r="G39" s="796"/>
      <c r="H39" s="796"/>
      <c r="I39" s="796"/>
      <c r="J39" s="796"/>
      <c r="K39" s="13"/>
      <c r="L39" s="10"/>
      <c r="M39" s="10"/>
      <c r="N39" s="10"/>
      <c r="O39" s="10"/>
      <c r="P39" s="10"/>
      <c r="Q39" s="10"/>
      <c r="R39" s="10"/>
    </row>
    <row r="40" spans="1:19" s="279" customFormat="1" ht="22.5" customHeight="1" x14ac:dyDescent="0.25">
      <c r="A40" s="121"/>
      <c r="B40" s="122"/>
      <c r="C40" s="122"/>
      <c r="D40" s="131"/>
      <c r="E40" s="429"/>
      <c r="F40" s="791"/>
      <c r="G40" s="791"/>
      <c r="H40" s="791"/>
      <c r="I40" s="791"/>
      <c r="J40" s="429"/>
      <c r="K40" s="282"/>
      <c r="L40" s="289"/>
      <c r="M40" s="289"/>
      <c r="N40" s="289"/>
      <c r="O40" s="289"/>
      <c r="P40" s="289"/>
      <c r="Q40" s="289"/>
      <c r="R40" s="289"/>
    </row>
    <row r="41" spans="1:19" s="279" customFormat="1" ht="22.5" customHeight="1" x14ac:dyDescent="0.25">
      <c r="A41" s="121"/>
      <c r="B41" s="122"/>
      <c r="C41" s="122"/>
      <c r="D41" s="131"/>
      <c r="E41" s="429"/>
      <c r="F41" s="791"/>
      <c r="G41" s="791"/>
      <c r="H41" s="791"/>
      <c r="I41" s="791"/>
      <c r="J41" s="429"/>
      <c r="K41" s="282"/>
      <c r="L41" s="289"/>
      <c r="M41" s="289"/>
      <c r="N41" s="289"/>
      <c r="O41" s="289"/>
      <c r="P41" s="289"/>
      <c r="Q41" s="289"/>
      <c r="R41" s="289"/>
    </row>
    <row r="42" spans="1:19" ht="22.5" customHeight="1" x14ac:dyDescent="0.25">
      <c r="A42" s="121"/>
      <c r="B42" s="131"/>
      <c r="C42" s="131"/>
      <c r="D42" s="131"/>
      <c r="E42" s="133"/>
      <c r="F42" s="472"/>
      <c r="G42" s="472"/>
      <c r="H42" s="472"/>
      <c r="I42" s="472"/>
      <c r="J42" s="131"/>
      <c r="K42" s="10"/>
      <c r="L42" s="10"/>
      <c r="M42" s="10"/>
      <c r="N42" s="10"/>
      <c r="O42" s="10"/>
      <c r="P42" s="10"/>
      <c r="Q42" s="10"/>
      <c r="R42" s="10"/>
      <c r="S42" s="2"/>
    </row>
    <row r="43" spans="1:19" ht="15" customHeight="1" x14ac:dyDescent="0.25">
      <c r="A43" s="121"/>
      <c r="B43" s="804"/>
      <c r="C43" s="131"/>
      <c r="D43" s="131"/>
      <c r="E43" s="792"/>
      <c r="F43" s="791"/>
      <c r="G43" s="791"/>
      <c r="H43" s="791"/>
      <c r="I43" s="791"/>
      <c r="J43" s="797"/>
      <c r="K43" s="2"/>
      <c r="L43" s="10"/>
      <c r="M43" s="10"/>
      <c r="N43" s="10"/>
      <c r="O43" s="10"/>
      <c r="P43" s="10"/>
      <c r="Q43" s="10"/>
      <c r="R43" s="10"/>
      <c r="S43" s="2"/>
    </row>
    <row r="44" spans="1:19" ht="15" customHeight="1" x14ac:dyDescent="0.25">
      <c r="A44" s="121"/>
      <c r="B44" s="804"/>
      <c r="C44" s="131"/>
      <c r="D44" s="131"/>
      <c r="E44" s="792"/>
      <c r="F44" s="791"/>
      <c r="G44" s="791"/>
      <c r="H44" s="791"/>
      <c r="I44" s="791"/>
      <c r="J44" s="797"/>
      <c r="K44" s="2"/>
      <c r="L44" s="2"/>
      <c r="M44" s="2"/>
      <c r="N44" s="2"/>
      <c r="O44" s="2"/>
      <c r="P44" s="2"/>
      <c r="Q44" s="2"/>
      <c r="R44" s="2"/>
      <c r="S44" s="2"/>
    </row>
    <row r="45" spans="1:19" ht="15" customHeight="1" x14ac:dyDescent="0.25">
      <c r="A45" s="121"/>
      <c r="B45" s="199"/>
      <c r="C45" s="131"/>
      <c r="D45" s="131"/>
      <c r="E45" s="131"/>
      <c r="F45" s="131"/>
      <c r="G45" s="131"/>
      <c r="H45" s="131"/>
      <c r="I45" s="131"/>
      <c r="J45" s="131"/>
    </row>
    <row r="46" spans="1:19" ht="15" customHeight="1" x14ac:dyDescent="0.25">
      <c r="A46" s="121"/>
      <c r="B46" s="803"/>
      <c r="C46" s="131"/>
      <c r="D46" s="131"/>
      <c r="E46" s="198"/>
      <c r="F46" s="188"/>
      <c r="G46" s="188"/>
      <c r="H46" s="188"/>
      <c r="I46" s="188"/>
      <c r="J46" s="188"/>
    </row>
    <row r="47" spans="1:19" ht="15" customHeight="1" x14ac:dyDescent="0.25">
      <c r="A47" s="121"/>
      <c r="B47" s="803"/>
      <c r="C47" s="131"/>
      <c r="D47" s="131"/>
      <c r="E47" s="795"/>
      <c r="F47" s="795"/>
      <c r="G47" s="795"/>
      <c r="H47" s="795"/>
      <c r="I47" s="795"/>
      <c r="J47" s="795"/>
    </row>
    <row r="48" spans="1:19" ht="22.5" customHeight="1" x14ac:dyDescent="0.25">
      <c r="A48" s="121"/>
      <c r="B48" s="199"/>
      <c r="C48" s="131"/>
      <c r="D48" s="131"/>
      <c r="E48" s="189"/>
      <c r="F48" s="131"/>
      <c r="G48" s="131"/>
      <c r="H48" s="131"/>
      <c r="I48" s="131"/>
      <c r="J48" s="131"/>
    </row>
    <row r="49" spans="1:10" ht="22.5" customHeight="1" x14ac:dyDescent="0.25">
      <c r="A49" s="121"/>
      <c r="B49" s="131"/>
      <c r="C49" s="131"/>
      <c r="D49" s="131"/>
      <c r="E49" s="131"/>
      <c r="F49" s="131"/>
      <c r="G49" s="131"/>
      <c r="H49" s="131"/>
      <c r="I49" s="131"/>
      <c r="J49" s="131"/>
    </row>
    <row r="50" spans="1:10" ht="22.5" customHeight="1" x14ac:dyDescent="0.25">
      <c r="A50" s="121"/>
      <c r="B50" s="131"/>
      <c r="C50" s="131"/>
      <c r="D50" s="131"/>
      <c r="E50" s="66"/>
      <c r="F50" s="178"/>
      <c r="G50" s="178"/>
      <c r="H50" s="143"/>
      <c r="I50" s="271"/>
      <c r="J50" s="178"/>
    </row>
    <row r="51" spans="1:10" ht="22.5" customHeight="1" x14ac:dyDescent="0.25">
      <c r="A51" s="121"/>
      <c r="B51" s="131"/>
      <c r="C51" s="131"/>
      <c r="D51" s="131"/>
      <c r="E51" s="66"/>
      <c r="F51" s="190"/>
      <c r="G51" s="190"/>
      <c r="H51" s="190"/>
      <c r="I51" s="190"/>
      <c r="J51" s="190"/>
    </row>
    <row r="52" spans="1:10" ht="22.5" customHeight="1" x14ac:dyDescent="0.25">
      <c r="A52" s="121"/>
      <c r="B52" s="131"/>
      <c r="C52" s="131"/>
      <c r="D52" s="131"/>
      <c r="E52" s="66"/>
      <c r="F52" s="190"/>
      <c r="G52" s="190"/>
      <c r="H52" s="190"/>
      <c r="I52" s="190"/>
      <c r="J52" s="190"/>
    </row>
    <row r="53" spans="1:10" ht="22.5" customHeight="1" x14ac:dyDescent="0.25">
      <c r="A53" s="121"/>
      <c r="B53" s="131"/>
      <c r="C53" s="131"/>
      <c r="D53" s="131"/>
      <c r="E53" s="66"/>
      <c r="F53" s="190"/>
      <c r="G53" s="190"/>
      <c r="H53" s="190"/>
      <c r="I53" s="190"/>
      <c r="J53" s="190"/>
    </row>
    <row r="54" spans="1:10" ht="22.5" customHeight="1" x14ac:dyDescent="0.25">
      <c r="A54" s="121"/>
      <c r="B54" s="131"/>
      <c r="C54" s="131"/>
      <c r="D54" s="131"/>
      <c r="E54" s="66"/>
      <c r="F54" s="190"/>
      <c r="G54" s="190"/>
      <c r="H54" s="190"/>
      <c r="I54" s="190"/>
      <c r="J54" s="190"/>
    </row>
    <row r="55" spans="1:10" ht="22.5" customHeight="1" x14ac:dyDescent="0.25">
      <c r="A55" s="121"/>
      <c r="B55" s="131"/>
      <c r="C55" s="131"/>
      <c r="D55" s="131"/>
      <c r="E55" s="66"/>
      <c r="F55" s="190"/>
      <c r="G55" s="190"/>
      <c r="H55" s="190"/>
      <c r="I55" s="190"/>
      <c r="J55" s="190"/>
    </row>
    <row r="56" spans="1:10" ht="22.5" customHeight="1" x14ac:dyDescent="0.25">
      <c r="A56" s="121"/>
      <c r="B56" s="131"/>
      <c r="C56" s="131"/>
      <c r="D56" s="131"/>
      <c r="E56" s="66"/>
      <c r="F56" s="190"/>
      <c r="G56" s="190"/>
      <c r="H56" s="190"/>
      <c r="I56" s="190"/>
      <c r="J56" s="190"/>
    </row>
    <row r="57" spans="1:10" ht="22.5" customHeight="1" x14ac:dyDescent="0.25">
      <c r="A57" s="121"/>
      <c r="B57" s="131"/>
      <c r="C57" s="131"/>
      <c r="D57" s="131"/>
      <c r="E57" s="66"/>
      <c r="F57" s="190"/>
      <c r="G57" s="190"/>
      <c r="H57" s="190"/>
      <c r="I57" s="190"/>
      <c r="J57" s="190"/>
    </row>
    <row r="58" spans="1:10" ht="22.5" customHeight="1" x14ac:dyDescent="0.25">
      <c r="A58" s="121"/>
      <c r="B58" s="131"/>
      <c r="C58" s="131"/>
      <c r="D58" s="131"/>
      <c r="E58" s="66"/>
      <c r="F58" s="190"/>
      <c r="G58" s="190"/>
      <c r="H58" s="190"/>
      <c r="I58" s="190"/>
      <c r="J58" s="190"/>
    </row>
    <row r="59" spans="1:10" ht="22.5" customHeight="1" x14ac:dyDescent="0.25">
      <c r="A59" s="121"/>
      <c r="B59" s="131"/>
      <c r="C59" s="131"/>
      <c r="D59" s="131"/>
      <c r="E59" s="66"/>
      <c r="F59" s="191"/>
      <c r="G59" s="191"/>
      <c r="H59" s="191"/>
      <c r="I59" s="191"/>
      <c r="J59" s="191"/>
    </row>
    <row r="60" spans="1:10" ht="22.5" customHeight="1" x14ac:dyDescent="0.25">
      <c r="A60" s="121"/>
      <c r="B60" s="131"/>
      <c r="C60" s="131"/>
      <c r="D60" s="131"/>
      <c r="E60" s="119"/>
      <c r="F60" s="120"/>
      <c r="G60" s="120"/>
      <c r="H60" s="120"/>
      <c r="I60" s="120"/>
      <c r="J60" s="132"/>
    </row>
    <row r="61" spans="1:10" ht="22.5" customHeight="1" x14ac:dyDescent="0.25">
      <c r="A61" s="121"/>
      <c r="B61" s="131"/>
      <c r="C61" s="131"/>
      <c r="D61" s="131"/>
      <c r="E61" s="131"/>
      <c r="F61" s="131"/>
      <c r="G61" s="131"/>
      <c r="H61" s="131"/>
      <c r="I61" s="131"/>
      <c r="J61" s="131"/>
    </row>
    <row r="62" spans="1:10" ht="22.5" customHeight="1" x14ac:dyDescent="0.25">
      <c r="A62" s="121"/>
      <c r="B62" s="131"/>
      <c r="C62" s="131"/>
      <c r="D62" s="131"/>
      <c r="E62" s="131"/>
      <c r="F62" s="131"/>
      <c r="G62" s="131"/>
      <c r="H62" s="131"/>
      <c r="I62" s="131"/>
      <c r="J62" s="131"/>
    </row>
    <row r="63" spans="1:10" ht="22.5" customHeight="1" x14ac:dyDescent="0.25">
      <c r="A63" s="121"/>
      <c r="B63" s="121"/>
      <c r="C63" s="122"/>
      <c r="D63" s="121"/>
      <c r="E63" s="121"/>
      <c r="F63" s="121"/>
      <c r="G63" s="121"/>
      <c r="H63" s="121"/>
      <c r="I63" s="121"/>
      <c r="J63" s="121"/>
    </row>
    <row r="64" spans="1:10" ht="22.5" customHeight="1" x14ac:dyDescent="0.25">
      <c r="A64" s="121"/>
      <c r="B64" s="121"/>
      <c r="C64" s="122"/>
      <c r="D64" s="121"/>
      <c r="E64" s="121"/>
      <c r="F64" s="121"/>
      <c r="G64" s="121"/>
      <c r="H64" s="121"/>
      <c r="I64" s="121"/>
      <c r="J64" s="121"/>
    </row>
  </sheetData>
  <mergeCells count="27">
    <mergeCell ref="B46:B47"/>
    <mergeCell ref="B43:B44"/>
    <mergeCell ref="E43:E44"/>
    <mergeCell ref="E47:J47"/>
    <mergeCell ref="J43:J44"/>
    <mergeCell ref="F43:F44"/>
    <mergeCell ref="G43:G44"/>
    <mergeCell ref="H43:H44"/>
    <mergeCell ref="I43:I44"/>
    <mergeCell ref="M2:M3"/>
    <mergeCell ref="E6:J6"/>
    <mergeCell ref="M6:R6"/>
    <mergeCell ref="E39:J39"/>
    <mergeCell ref="R2:R3"/>
    <mergeCell ref="J25:J26"/>
    <mergeCell ref="E2:J3"/>
    <mergeCell ref="F10:F11"/>
    <mergeCell ref="G10:G11"/>
    <mergeCell ref="H10:H11"/>
    <mergeCell ref="I10:I11"/>
    <mergeCell ref="E37:I37"/>
    <mergeCell ref="D1:E1"/>
    <mergeCell ref="B2:B3"/>
    <mergeCell ref="F24:G25"/>
    <mergeCell ref="H24:I25"/>
    <mergeCell ref="F40:G41"/>
    <mergeCell ref="H40:I41"/>
  </mergeCells>
  <hyperlinks>
    <hyperlink ref="B5" location="Sheet2!A1" display="BACK"/>
    <hyperlink ref="B5:B6" location="Menu!A1" display="BACK"/>
  </hyperlinks>
  <pageMargins left="0.7" right="0.7" top="0.75" bottom="0.75" header="0.3" footer="0.3"/>
  <pageSetup paperSize="9" scale="93" orientation="landscape" verticalDpi="597"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S25"/>
  <sheetViews>
    <sheetView showGridLines="0" zoomScaleNormal="100" workbookViewId="0">
      <selection activeCell="G12" sqref="G12"/>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5.7109375" customWidth="1"/>
    <col min="6" max="9" width="14.28515625" customWidth="1"/>
    <col min="11" max="11" width="5.28515625" customWidth="1"/>
    <col min="12" max="12" width="5.7109375" customWidth="1"/>
    <col min="13" max="18" width="14.28515625" customWidth="1"/>
    <col min="19" max="19" width="6.42578125" customWidth="1"/>
  </cols>
  <sheetData>
    <row r="1" spans="1:19" ht="52.5" customHeight="1" x14ac:dyDescent="0.25">
      <c r="D1" s="716"/>
      <c r="E1" s="716"/>
      <c r="L1" s="289"/>
      <c r="M1" s="10"/>
      <c r="N1" s="10"/>
      <c r="O1" s="10"/>
      <c r="P1" s="10"/>
      <c r="Q1" s="10"/>
      <c r="R1" s="10"/>
    </row>
    <row r="2" spans="1:19" ht="15" customHeight="1" x14ac:dyDescent="0.25">
      <c r="B2" s="756"/>
      <c r="D2" s="22"/>
      <c r="E2" s="781" t="s">
        <v>235</v>
      </c>
      <c r="F2" s="781"/>
      <c r="G2" s="781"/>
      <c r="H2" s="781"/>
      <c r="I2" s="782"/>
      <c r="L2" s="112"/>
      <c r="M2" s="724"/>
      <c r="N2" s="112"/>
      <c r="O2" s="112"/>
      <c r="P2" s="112"/>
      <c r="Q2" s="112"/>
      <c r="R2" s="112"/>
    </row>
    <row r="3" spans="1:19" ht="15" customHeight="1" x14ac:dyDescent="0.25">
      <c r="A3" s="1"/>
      <c r="B3" s="756"/>
      <c r="C3" s="14"/>
      <c r="D3" s="25"/>
      <c r="E3" s="783"/>
      <c r="F3" s="783"/>
      <c r="G3" s="783"/>
      <c r="H3" s="783"/>
      <c r="I3" s="784"/>
      <c r="L3" s="112"/>
      <c r="M3" s="724"/>
      <c r="N3" s="112"/>
      <c r="O3" s="112"/>
      <c r="P3" s="112"/>
      <c r="Q3" s="112"/>
      <c r="R3" s="112"/>
    </row>
    <row r="4" spans="1:19" ht="15" customHeight="1" x14ac:dyDescent="0.25">
      <c r="A4" s="1"/>
      <c r="C4" s="15"/>
      <c r="D4" s="192"/>
      <c r="E4" s="193"/>
      <c r="F4" s="193"/>
      <c r="G4" s="193"/>
      <c r="H4" s="193"/>
      <c r="I4" s="194"/>
      <c r="L4" s="10"/>
      <c r="M4" s="10"/>
      <c r="N4" s="10"/>
      <c r="O4" s="10"/>
      <c r="P4" s="10"/>
      <c r="Q4" s="10"/>
      <c r="R4" s="10"/>
    </row>
    <row r="5" spans="1:19" ht="15" customHeight="1" x14ac:dyDescent="0.25">
      <c r="B5" s="491" t="s">
        <v>0</v>
      </c>
      <c r="D5" s="195"/>
      <c r="E5" s="361" t="s">
        <v>258</v>
      </c>
      <c r="F5" s="196"/>
      <c r="G5" s="196"/>
      <c r="H5" s="196"/>
      <c r="I5" s="197"/>
      <c r="L5" s="10"/>
      <c r="M5" s="116"/>
      <c r="N5" s="111"/>
      <c r="O5" s="111"/>
      <c r="P5" s="111"/>
      <c r="Q5" s="111"/>
      <c r="R5" s="111"/>
    </row>
    <row r="6" spans="1:19" ht="15" customHeight="1" x14ac:dyDescent="0.25">
      <c r="B6" s="15"/>
      <c r="D6" s="195"/>
      <c r="E6" s="542"/>
      <c r="F6" s="542"/>
      <c r="G6" s="542"/>
      <c r="H6" s="542"/>
      <c r="I6" s="543"/>
      <c r="L6" s="10"/>
      <c r="M6" s="740"/>
      <c r="N6" s="740"/>
      <c r="O6" s="740"/>
      <c r="P6" s="740"/>
      <c r="Q6" s="740"/>
      <c r="R6" s="740"/>
    </row>
    <row r="7" spans="1:19" ht="22.5" customHeight="1" x14ac:dyDescent="0.25">
      <c r="B7" s="549"/>
      <c r="D7" s="18"/>
      <c r="E7" s="2"/>
      <c r="F7" s="2"/>
      <c r="G7" s="2"/>
      <c r="H7" s="2"/>
      <c r="I7" s="19"/>
      <c r="K7" s="2"/>
      <c r="L7" s="10"/>
      <c r="M7" s="289"/>
      <c r="N7" s="289"/>
      <c r="O7" s="289"/>
      <c r="P7" s="289"/>
      <c r="Q7" s="289"/>
      <c r="R7" s="289"/>
      <c r="S7" s="2"/>
    </row>
    <row r="8" spans="1:19" ht="22.5" customHeight="1" x14ac:dyDescent="0.25">
      <c r="B8" s="545"/>
      <c r="D8" s="81"/>
      <c r="E8" s="322"/>
      <c r="F8" s="426">
        <v>2013</v>
      </c>
      <c r="G8" s="299">
        <v>2014</v>
      </c>
      <c r="H8" s="299">
        <v>2015</v>
      </c>
      <c r="I8" s="353"/>
      <c r="J8" s="280"/>
      <c r="K8" s="280"/>
      <c r="L8" s="10"/>
      <c r="M8" s="289"/>
      <c r="N8" s="289"/>
      <c r="O8" s="289"/>
      <c r="P8" s="289"/>
      <c r="Q8" s="289"/>
      <c r="R8" s="289"/>
      <c r="S8" s="2"/>
    </row>
    <row r="9" spans="1:19" ht="22.5" customHeight="1" x14ac:dyDescent="0.25">
      <c r="B9" s="13"/>
      <c r="D9" s="18"/>
      <c r="E9" s="20" t="s">
        <v>17</v>
      </c>
      <c r="F9" s="48">
        <v>11.25</v>
      </c>
      <c r="G9" s="48">
        <v>9.4</v>
      </c>
      <c r="H9" s="48">
        <v>7</v>
      </c>
      <c r="I9" s="60"/>
      <c r="K9" s="2"/>
      <c r="L9" s="10"/>
      <c r="M9" s="481"/>
      <c r="N9" s="482"/>
      <c r="O9" s="483"/>
      <c r="P9" s="357"/>
      <c r="Q9" s="357"/>
      <c r="R9" s="289"/>
      <c r="S9" s="2"/>
    </row>
    <row r="10" spans="1:19" s="279" customFormat="1" ht="22.5" customHeight="1" x14ac:dyDescent="0.25">
      <c r="B10" s="282"/>
      <c r="C10" s="282"/>
      <c r="D10" s="18"/>
      <c r="E10" s="286" t="s">
        <v>16</v>
      </c>
      <c r="F10" s="48">
        <v>11.25</v>
      </c>
      <c r="G10" s="48">
        <v>11.38</v>
      </c>
      <c r="H10" s="48">
        <v>8</v>
      </c>
      <c r="I10" s="60"/>
      <c r="K10" s="280"/>
      <c r="L10" s="289"/>
      <c r="M10" s="481"/>
      <c r="N10" s="482"/>
      <c r="O10" s="483"/>
      <c r="P10" s="357"/>
      <c r="Q10" s="357"/>
      <c r="R10" s="289"/>
      <c r="S10" s="280"/>
    </row>
    <row r="11" spans="1:19" s="279" customFormat="1" ht="22.5" customHeight="1" x14ac:dyDescent="0.25">
      <c r="B11" s="282"/>
      <c r="C11" s="282"/>
      <c r="D11" s="18"/>
      <c r="E11" s="21" t="s">
        <v>14</v>
      </c>
      <c r="F11" s="48">
        <v>11.25</v>
      </c>
      <c r="G11" s="48">
        <v>5.65</v>
      </c>
      <c r="H11" s="48">
        <v>5</v>
      </c>
      <c r="I11" s="60"/>
      <c r="K11" s="280"/>
      <c r="L11" s="289"/>
      <c r="M11" s="481"/>
      <c r="N11" s="482"/>
      <c r="O11" s="483"/>
      <c r="P11" s="357"/>
      <c r="Q11" s="357"/>
      <c r="R11" s="289"/>
      <c r="S11" s="280"/>
    </row>
    <row r="12" spans="1:19" s="279" customFormat="1" ht="22.5" customHeight="1" x14ac:dyDescent="0.25">
      <c r="B12" s="282"/>
      <c r="C12" s="282"/>
      <c r="D12" s="18"/>
      <c r="E12" s="36" t="s">
        <v>15</v>
      </c>
      <c r="F12" s="48">
        <v>11.25</v>
      </c>
      <c r="G12" s="48">
        <v>16.149999999999999</v>
      </c>
      <c r="H12" s="48">
        <v>15</v>
      </c>
      <c r="I12" s="60"/>
      <c r="K12" s="280"/>
      <c r="L12" s="289"/>
      <c r="M12" s="481"/>
      <c r="N12" s="482"/>
      <c r="O12" s="483"/>
      <c r="P12" s="357"/>
      <c r="Q12" s="357"/>
      <c r="R12" s="289"/>
      <c r="S12" s="280"/>
    </row>
    <row r="13" spans="1:19" ht="22.5" customHeight="1" x14ac:dyDescent="0.25">
      <c r="B13" s="13"/>
      <c r="D13" s="18"/>
      <c r="E13" s="20" t="s">
        <v>9</v>
      </c>
      <c r="F13" s="48">
        <v>10</v>
      </c>
      <c r="G13" s="48">
        <v>7</v>
      </c>
      <c r="H13" s="48">
        <v>11</v>
      </c>
      <c r="I13" s="61"/>
      <c r="K13" s="2"/>
      <c r="L13" s="10"/>
      <c r="M13" s="481"/>
      <c r="N13" s="482"/>
      <c r="O13" s="483"/>
      <c r="P13" s="277"/>
      <c r="Q13" s="277"/>
      <c r="R13" s="289"/>
      <c r="S13" s="2"/>
    </row>
    <row r="14" spans="1:19" ht="22.5" customHeight="1" x14ac:dyDescent="0.25">
      <c r="B14" s="13"/>
      <c r="D14" s="18"/>
      <c r="E14" s="20" t="s">
        <v>11</v>
      </c>
      <c r="F14" s="48">
        <v>32</v>
      </c>
      <c r="G14" s="48">
        <v>28</v>
      </c>
      <c r="H14" s="48">
        <v>19</v>
      </c>
      <c r="I14" s="61"/>
      <c r="K14" s="2"/>
      <c r="L14" s="10"/>
      <c r="M14" s="481"/>
      <c r="N14" s="482"/>
      <c r="O14" s="483"/>
      <c r="P14" s="277"/>
      <c r="Q14" s="277"/>
      <c r="R14" s="289"/>
      <c r="S14" s="2"/>
    </row>
    <row r="15" spans="1:19" ht="22.5" customHeight="1" x14ac:dyDescent="0.25">
      <c r="B15" s="13"/>
      <c r="D15" s="18"/>
      <c r="E15" s="21" t="s">
        <v>10</v>
      </c>
      <c r="F15" s="48"/>
      <c r="G15" s="48">
        <v>3.2</v>
      </c>
      <c r="H15" s="48">
        <v>8</v>
      </c>
      <c r="I15" s="61"/>
      <c r="K15" s="2"/>
      <c r="L15" s="10"/>
      <c r="M15" s="481"/>
      <c r="N15" s="482"/>
      <c r="O15" s="483"/>
      <c r="P15" s="277"/>
      <c r="Q15" s="277"/>
      <c r="R15" s="289"/>
      <c r="S15" s="2"/>
    </row>
    <row r="16" spans="1:19" ht="22.5" customHeight="1" x14ac:dyDescent="0.25">
      <c r="B16" s="13"/>
      <c r="D16" s="18"/>
      <c r="E16" s="20" t="s">
        <v>12</v>
      </c>
      <c r="F16" s="48">
        <v>18</v>
      </c>
      <c r="G16" s="48">
        <v>10.4</v>
      </c>
      <c r="H16" s="48">
        <v>11</v>
      </c>
      <c r="I16" s="61"/>
      <c r="K16" s="2"/>
      <c r="L16" s="10"/>
      <c r="M16" s="481"/>
      <c r="N16" s="482"/>
      <c r="O16" s="483"/>
      <c r="P16" s="277"/>
      <c r="Q16" s="277"/>
      <c r="R16" s="289"/>
      <c r="S16" s="2"/>
    </row>
    <row r="17" spans="2:19" ht="22.5" customHeight="1" x14ac:dyDescent="0.25">
      <c r="B17" s="13"/>
      <c r="D17" s="18"/>
      <c r="E17" s="20" t="s">
        <v>13</v>
      </c>
      <c r="F17" s="48">
        <v>4</v>
      </c>
      <c r="G17" s="48">
        <v>14</v>
      </c>
      <c r="H17" s="48">
        <v>16</v>
      </c>
      <c r="I17" s="61"/>
      <c r="K17" s="2"/>
      <c r="L17" s="10"/>
      <c r="M17" s="481"/>
      <c r="N17" s="482"/>
      <c r="O17" s="483"/>
      <c r="P17" s="277"/>
      <c r="Q17" s="277"/>
      <c r="R17" s="289"/>
      <c r="S17" s="2"/>
    </row>
    <row r="18" spans="2:19" ht="22.5" customHeight="1" x14ac:dyDescent="0.25">
      <c r="B18" s="13"/>
      <c r="D18" s="18"/>
      <c r="E18" s="36" t="s">
        <v>29</v>
      </c>
      <c r="F18" s="48">
        <v>18</v>
      </c>
      <c r="G18" s="48">
        <v>14</v>
      </c>
      <c r="H18" s="48">
        <v>17</v>
      </c>
      <c r="I18" s="61"/>
      <c r="K18" s="2"/>
      <c r="L18" s="10"/>
      <c r="M18" s="481"/>
      <c r="N18" s="482"/>
      <c r="O18" s="483"/>
      <c r="P18" s="277"/>
      <c r="Q18" s="277"/>
      <c r="R18" s="289"/>
      <c r="S18" s="2"/>
    </row>
    <row r="19" spans="2:19" ht="22.5" customHeight="1" x14ac:dyDescent="0.25">
      <c r="B19" s="13"/>
      <c r="D19" s="18"/>
      <c r="E19" s="56"/>
      <c r="F19" s="59"/>
      <c r="G19" s="59"/>
      <c r="H19" s="59"/>
      <c r="I19" s="62"/>
      <c r="K19" s="2"/>
      <c r="L19" s="10"/>
      <c r="M19" s="289"/>
      <c r="N19" s="277"/>
      <c r="O19" s="277"/>
      <c r="P19" s="277"/>
      <c r="Q19" s="277"/>
      <c r="R19" s="289"/>
      <c r="S19" s="2"/>
    </row>
    <row r="20" spans="2:19" ht="22.5" customHeight="1" x14ac:dyDescent="0.25">
      <c r="B20" s="13"/>
      <c r="D20" s="387"/>
      <c r="E20" s="383" t="s">
        <v>143</v>
      </c>
      <c r="F20" s="385"/>
      <c r="G20" s="385"/>
      <c r="H20" s="386"/>
      <c r="I20" s="388"/>
      <c r="L20" s="10"/>
      <c r="M20" s="10"/>
      <c r="N20" s="50"/>
      <c r="O20" s="10"/>
      <c r="P20" s="10"/>
      <c r="Q20" s="10"/>
      <c r="R20" s="10"/>
    </row>
    <row r="21" spans="2:19" ht="22.5" customHeight="1" x14ac:dyDescent="0.25">
      <c r="B21" s="13"/>
      <c r="C21" s="10"/>
      <c r="D21" s="2"/>
      <c r="E21" s="11"/>
      <c r="F21" s="12"/>
      <c r="G21" s="12"/>
      <c r="H21" s="2"/>
      <c r="I21" s="2"/>
      <c r="K21" s="2"/>
      <c r="L21" s="10"/>
      <c r="M21" s="10"/>
      <c r="N21" s="10"/>
      <c r="O21" s="10"/>
      <c r="P21" s="10"/>
      <c r="Q21" s="10"/>
      <c r="R21" s="10"/>
      <c r="S21" s="2"/>
    </row>
    <row r="22" spans="2:19" ht="22.5" customHeight="1" x14ac:dyDescent="0.25">
      <c r="B22" s="13"/>
      <c r="C22" s="10"/>
      <c r="D22" s="2"/>
      <c r="E22" s="11"/>
      <c r="F22" s="12"/>
      <c r="G22" s="12"/>
      <c r="H22" s="2"/>
      <c r="I22" s="2"/>
      <c r="K22" s="2"/>
      <c r="L22" s="10"/>
      <c r="M22" s="10"/>
      <c r="N22" s="10"/>
      <c r="O22" s="10"/>
      <c r="P22" s="10"/>
      <c r="Q22" s="10"/>
      <c r="R22" s="10"/>
      <c r="S22" s="2"/>
    </row>
    <row r="23" spans="2:19" ht="22.5" customHeight="1" x14ac:dyDescent="0.25">
      <c r="B23" s="13"/>
      <c r="C23" s="10"/>
      <c r="D23" s="2"/>
      <c r="E23" s="805"/>
      <c r="F23" s="805"/>
      <c r="G23" s="805"/>
      <c r="H23" s="2"/>
      <c r="I23" s="2"/>
      <c r="K23" s="2"/>
      <c r="L23" s="2"/>
      <c r="M23" s="2"/>
      <c r="N23" s="2"/>
      <c r="O23" s="2"/>
      <c r="P23" s="2"/>
      <c r="Q23" s="2"/>
      <c r="R23" s="2"/>
      <c r="S23" s="2"/>
    </row>
    <row r="24" spans="2:19" ht="22.5" customHeight="1" x14ac:dyDescent="0.25">
      <c r="B24" s="13"/>
      <c r="E24" s="805"/>
      <c r="F24" s="805"/>
      <c r="G24" s="805"/>
    </row>
    <row r="25" spans="2:19" ht="22.5" customHeight="1" x14ac:dyDescent="0.25">
      <c r="B25" s="13"/>
      <c r="E25" s="3"/>
      <c r="F25" s="4"/>
      <c r="G25" s="4"/>
    </row>
  </sheetData>
  <sortState ref="E10:G19">
    <sortCondition ref="E10:E19"/>
  </sortState>
  <mergeCells count="6">
    <mergeCell ref="E23:G24"/>
    <mergeCell ref="D1:E1"/>
    <mergeCell ref="B2:B3"/>
    <mergeCell ref="M2:M3"/>
    <mergeCell ref="M6:R6"/>
    <mergeCell ref="E2:I3"/>
  </mergeCells>
  <hyperlinks>
    <hyperlink ref="B5" location="Sheet2!A1" display="BACK"/>
    <hyperlink ref="B5:B6" location="Menu!A1" display="BACK"/>
  </hyperlinks>
  <pageMargins left="0.7" right="0.7" top="0.75" bottom="0.75" header="0.3" footer="0.3"/>
  <pageSetup paperSize="9" scale="93" orientation="landscape" verticalDpi="597" r:id="rId1"/>
  <colBreaks count="1" manualBreakCount="1">
    <brk id="10" max="21"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Q20"/>
  <sheetViews>
    <sheetView showGridLines="0" zoomScaleNormal="100" workbookViewId="0">
      <selection activeCell="E8" sqref="E8"/>
    </sheetView>
  </sheetViews>
  <sheetFormatPr defaultRowHeight="22.5" customHeight="1" x14ac:dyDescent="0.25"/>
  <cols>
    <col min="1" max="1" width="1.42578125" style="279" customWidth="1"/>
    <col min="2" max="2" width="5.7109375" style="279" customWidth="1"/>
    <col min="3" max="3" width="5.7109375" style="282" customWidth="1"/>
    <col min="4" max="4" width="2.85546875" style="279" customWidth="1"/>
    <col min="5" max="5" width="45.7109375" style="279" customWidth="1"/>
    <col min="6" max="8" width="14.28515625" style="279" customWidth="1"/>
    <col min="9" max="9" width="5.28515625" style="279" customWidth="1"/>
    <col min="10" max="10" width="5.7109375" style="279" customWidth="1"/>
    <col min="11" max="16" width="14.28515625" style="279" customWidth="1"/>
    <col min="17" max="17" width="6.42578125" style="279" customWidth="1"/>
    <col min="18" max="16384" width="9.140625" style="279"/>
  </cols>
  <sheetData>
    <row r="1" spans="1:17" ht="52.5" customHeight="1" x14ac:dyDescent="0.25">
      <c r="D1" s="716"/>
      <c r="E1" s="716"/>
      <c r="J1" s="289"/>
      <c r="K1" s="289"/>
      <c r="L1" s="289"/>
      <c r="M1" s="289"/>
      <c r="N1" s="289"/>
      <c r="O1" s="289"/>
      <c r="P1" s="289"/>
    </row>
    <row r="2" spans="1:17" ht="15" customHeight="1" x14ac:dyDescent="0.25">
      <c r="B2" s="756"/>
      <c r="D2" s="22"/>
      <c r="E2" s="752" t="s">
        <v>235</v>
      </c>
      <c r="F2" s="752"/>
      <c r="G2" s="752"/>
      <c r="H2" s="753"/>
      <c r="J2" s="112"/>
      <c r="K2" s="724"/>
      <c r="L2" s="112"/>
      <c r="M2" s="112"/>
      <c r="N2" s="112"/>
      <c r="O2" s="112"/>
      <c r="P2" s="112"/>
    </row>
    <row r="3" spans="1:17" ht="15" customHeight="1" x14ac:dyDescent="0.25">
      <c r="A3" s="1"/>
      <c r="B3" s="756"/>
      <c r="C3" s="14"/>
      <c r="D3" s="25"/>
      <c r="E3" s="754"/>
      <c r="F3" s="754"/>
      <c r="G3" s="754"/>
      <c r="H3" s="755"/>
      <c r="J3" s="112"/>
      <c r="K3" s="724"/>
      <c r="L3" s="112"/>
      <c r="M3" s="112"/>
      <c r="N3" s="112"/>
      <c r="O3" s="112"/>
      <c r="P3" s="112"/>
    </row>
    <row r="4" spans="1:17" ht="15" customHeight="1" x14ac:dyDescent="0.25">
      <c r="A4" s="1"/>
      <c r="C4" s="15"/>
      <c r="D4" s="192"/>
      <c r="E4" s="193"/>
      <c r="F4" s="193"/>
      <c r="G4" s="193"/>
      <c r="H4" s="194"/>
      <c r="J4" s="289"/>
      <c r="K4" s="289"/>
      <c r="L4" s="289"/>
      <c r="M4" s="289"/>
      <c r="N4" s="289"/>
      <c r="O4" s="289"/>
      <c r="P4" s="289"/>
    </row>
    <row r="5" spans="1:17" ht="15" customHeight="1" x14ac:dyDescent="0.25">
      <c r="B5" s="491" t="s">
        <v>0</v>
      </c>
      <c r="C5" s="545"/>
      <c r="D5" s="195"/>
      <c r="E5" s="361" t="s">
        <v>259</v>
      </c>
      <c r="F5" s="196"/>
      <c r="G5" s="196"/>
      <c r="H5" s="197"/>
      <c r="J5" s="289"/>
      <c r="K5" s="427"/>
      <c r="L5" s="111"/>
      <c r="M5" s="111"/>
      <c r="N5" s="111"/>
      <c r="O5" s="111"/>
      <c r="P5" s="111"/>
    </row>
    <row r="6" spans="1:17" ht="15" customHeight="1" x14ac:dyDescent="0.25">
      <c r="B6" s="544"/>
      <c r="D6" s="195"/>
      <c r="E6" s="757"/>
      <c r="F6" s="757"/>
      <c r="G6" s="757"/>
      <c r="H6" s="758"/>
      <c r="J6" s="289"/>
      <c r="K6" s="740"/>
      <c r="L6" s="740"/>
      <c r="M6" s="740"/>
      <c r="N6" s="740"/>
      <c r="O6" s="740"/>
      <c r="P6" s="740"/>
    </row>
    <row r="7" spans="1:17" ht="22.5" customHeight="1" x14ac:dyDescent="0.25">
      <c r="B7" s="16"/>
      <c r="D7" s="18"/>
      <c r="E7" s="280"/>
      <c r="F7" s="280"/>
      <c r="G7" s="280"/>
      <c r="H7" s="19"/>
      <c r="I7" s="280"/>
      <c r="J7" s="289"/>
      <c r="K7" s="289"/>
      <c r="L7" s="289"/>
      <c r="M7" s="289"/>
      <c r="N7" s="289"/>
      <c r="O7" s="289"/>
      <c r="P7" s="289"/>
      <c r="Q7" s="280"/>
    </row>
    <row r="8" spans="1:17" ht="22.5" customHeight="1" x14ac:dyDescent="0.25">
      <c r="B8" s="16"/>
      <c r="D8" s="18"/>
      <c r="E8" s="296" t="s">
        <v>238</v>
      </c>
      <c r="F8" s="280"/>
      <c r="G8" s="280"/>
      <c r="H8" s="19"/>
      <c r="I8" s="280"/>
      <c r="J8" s="289"/>
      <c r="K8" s="289"/>
      <c r="L8" s="289"/>
      <c r="M8" s="289"/>
      <c r="N8" s="289"/>
      <c r="O8" s="289"/>
      <c r="P8" s="289"/>
      <c r="Q8" s="280"/>
    </row>
    <row r="9" spans="1:17" ht="22.5" customHeight="1" x14ac:dyDescent="0.25">
      <c r="B9" s="282"/>
      <c r="D9" s="81"/>
      <c r="E9" s="322"/>
      <c r="F9" s="299" t="s">
        <v>18</v>
      </c>
      <c r="G9" s="299" t="s">
        <v>19</v>
      </c>
      <c r="H9" s="58"/>
      <c r="I9" s="18"/>
      <c r="J9" s="289"/>
      <c r="K9" s="289"/>
      <c r="L9" s="280"/>
      <c r="M9" s="280"/>
      <c r="N9" s="289"/>
      <c r="O9" s="289"/>
      <c r="P9" s="289"/>
      <c r="Q9" s="280"/>
    </row>
    <row r="10" spans="1:17" ht="22.5" customHeight="1" x14ac:dyDescent="0.25">
      <c r="B10" s="282"/>
      <c r="D10" s="18"/>
      <c r="E10" s="286" t="s">
        <v>17</v>
      </c>
      <c r="F10" s="48">
        <v>6</v>
      </c>
      <c r="G10" s="48">
        <v>8</v>
      </c>
      <c r="H10" s="60"/>
      <c r="I10" s="280"/>
      <c r="J10" s="289"/>
      <c r="K10" s="484"/>
      <c r="L10" s="485"/>
      <c r="M10" s="485"/>
      <c r="N10" s="357"/>
      <c r="O10" s="357"/>
      <c r="P10" s="289"/>
      <c r="Q10" s="280"/>
    </row>
    <row r="11" spans="1:17" ht="22.5" customHeight="1" x14ac:dyDescent="0.25">
      <c r="B11" s="282"/>
      <c r="D11" s="18"/>
      <c r="E11" s="286" t="s">
        <v>16</v>
      </c>
      <c r="F11" s="48">
        <v>7</v>
      </c>
      <c r="G11" s="48">
        <v>10</v>
      </c>
      <c r="H11" s="60"/>
      <c r="I11" s="280"/>
      <c r="J11" s="289"/>
      <c r="K11" s="484"/>
      <c r="L11" s="485"/>
      <c r="M11" s="485"/>
      <c r="N11" s="357"/>
      <c r="O11" s="357"/>
      <c r="P11" s="289"/>
      <c r="Q11" s="280"/>
    </row>
    <row r="12" spans="1:17" ht="22.5" customHeight="1" x14ac:dyDescent="0.25">
      <c r="B12" s="282"/>
      <c r="D12" s="18"/>
      <c r="E12" s="21" t="s">
        <v>14</v>
      </c>
      <c r="F12" s="48">
        <v>5</v>
      </c>
      <c r="G12" s="48">
        <v>5</v>
      </c>
      <c r="H12" s="60"/>
      <c r="I12" s="280"/>
      <c r="J12" s="289"/>
      <c r="K12" s="484"/>
      <c r="L12" s="485"/>
      <c r="M12" s="485"/>
      <c r="N12" s="357"/>
      <c r="O12" s="357"/>
      <c r="P12" s="289"/>
      <c r="Q12" s="280"/>
    </row>
    <row r="13" spans="1:17" ht="22.5" customHeight="1" x14ac:dyDescent="0.25">
      <c r="B13" s="282"/>
      <c r="D13" s="18"/>
      <c r="E13" s="36" t="s">
        <v>15</v>
      </c>
      <c r="F13" s="48">
        <v>16</v>
      </c>
      <c r="G13" s="48">
        <v>13</v>
      </c>
      <c r="H13" s="60"/>
      <c r="I13" s="280"/>
      <c r="J13" s="289"/>
      <c r="K13" s="484"/>
      <c r="L13" s="485"/>
      <c r="M13" s="485"/>
      <c r="N13" s="357"/>
      <c r="O13" s="357"/>
      <c r="P13" s="289"/>
      <c r="Q13" s="280"/>
    </row>
    <row r="14" spans="1:17" ht="22.5" customHeight="1" x14ac:dyDescent="0.25">
      <c r="B14" s="282"/>
      <c r="D14" s="18"/>
      <c r="E14" s="56"/>
      <c r="F14" s="59"/>
      <c r="G14" s="59"/>
      <c r="H14" s="62"/>
      <c r="I14" s="280"/>
      <c r="J14" s="289"/>
      <c r="K14" s="289"/>
      <c r="L14" s="277"/>
      <c r="M14" s="277"/>
      <c r="N14" s="277"/>
      <c r="O14" s="277"/>
      <c r="P14" s="289"/>
      <c r="Q14" s="280"/>
    </row>
    <row r="15" spans="1:17" ht="22.5" customHeight="1" x14ac:dyDescent="0.25">
      <c r="B15" s="282"/>
      <c r="D15" s="387"/>
      <c r="E15" s="383" t="s">
        <v>143</v>
      </c>
      <c r="F15" s="385"/>
      <c r="G15" s="385"/>
      <c r="H15" s="388"/>
      <c r="J15" s="289"/>
      <c r="K15" s="289"/>
      <c r="L15" s="291"/>
      <c r="M15" s="289"/>
      <c r="N15" s="289"/>
      <c r="O15" s="289"/>
      <c r="P15" s="289"/>
    </row>
    <row r="16" spans="1:17" ht="22.5" customHeight="1" x14ac:dyDescent="0.25">
      <c r="B16" s="282"/>
      <c r="C16" s="289"/>
      <c r="D16" s="280"/>
      <c r="E16" s="11"/>
      <c r="F16" s="12"/>
      <c r="G16" s="12"/>
      <c r="H16" s="280"/>
      <c r="I16" s="280"/>
      <c r="J16" s="289"/>
      <c r="K16" s="289"/>
      <c r="L16" s="289"/>
      <c r="M16" s="289"/>
      <c r="N16" s="289"/>
      <c r="O16" s="289"/>
      <c r="P16" s="289"/>
      <c r="Q16" s="280"/>
    </row>
    <row r="17" spans="2:17" ht="22.5" customHeight="1" x14ac:dyDescent="0.25">
      <c r="B17" s="282"/>
      <c r="C17" s="289"/>
      <c r="D17" s="280"/>
      <c r="E17" s="11"/>
      <c r="F17" s="12"/>
      <c r="G17" s="12"/>
      <c r="H17" s="280"/>
      <c r="I17" s="280"/>
      <c r="J17" s="289"/>
      <c r="K17" s="289"/>
      <c r="L17" s="289"/>
      <c r="M17" s="289"/>
      <c r="N17" s="289"/>
      <c r="O17" s="289"/>
      <c r="P17" s="289"/>
      <c r="Q17" s="280"/>
    </row>
    <row r="18" spans="2:17" ht="22.5" customHeight="1" x14ac:dyDescent="0.25">
      <c r="B18" s="282"/>
      <c r="C18" s="289"/>
      <c r="D18" s="280"/>
      <c r="E18" s="805"/>
      <c r="F18" s="805"/>
      <c r="G18" s="805"/>
      <c r="H18" s="280"/>
      <c r="I18" s="280"/>
      <c r="J18" s="280"/>
      <c r="K18" s="280"/>
      <c r="L18" s="280"/>
      <c r="M18" s="280"/>
      <c r="N18" s="280"/>
      <c r="O18" s="280"/>
      <c r="P18" s="280"/>
      <c r="Q18" s="280"/>
    </row>
    <row r="19" spans="2:17" ht="22.5" customHeight="1" x14ac:dyDescent="0.25">
      <c r="B19" s="282"/>
      <c r="E19" s="805"/>
      <c r="F19" s="805"/>
      <c r="G19" s="805"/>
    </row>
    <row r="20" spans="2:17" ht="22.5" customHeight="1" x14ac:dyDescent="0.25">
      <c r="B20" s="282"/>
      <c r="E20" s="3"/>
      <c r="F20" s="4"/>
      <c r="G20" s="4"/>
    </row>
  </sheetData>
  <mergeCells count="7">
    <mergeCell ref="E18:G19"/>
    <mergeCell ref="D1:E1"/>
    <mergeCell ref="B2:B3"/>
    <mergeCell ref="E2:H3"/>
    <mergeCell ref="K2:K3"/>
    <mergeCell ref="E6:H6"/>
    <mergeCell ref="K6:P6"/>
  </mergeCells>
  <hyperlinks>
    <hyperlink ref="B5" location="Sheet2!A1" display="BACK"/>
    <hyperlink ref="B5:B6" location="Menu!A1" display="BACK"/>
  </hyperlinks>
  <pageMargins left="0.7" right="0.7" top="0.75" bottom="0.75" header="0.3" footer="0.3"/>
  <pageSetup paperSize="9" scale="93" orientation="landscape" verticalDpi="597" r:id="rId1"/>
  <colBreaks count="1" manualBreakCount="1">
    <brk id="8" max="21"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R20"/>
  <sheetViews>
    <sheetView showGridLines="0" zoomScaleNormal="100" workbookViewId="0">
      <selection activeCell="G22" sqref="G22"/>
    </sheetView>
  </sheetViews>
  <sheetFormatPr defaultRowHeight="22.5" customHeight="1" x14ac:dyDescent="0.25"/>
  <cols>
    <col min="1" max="1" width="1.42578125" style="279" customWidth="1"/>
    <col min="2" max="2" width="5.7109375" style="279" customWidth="1"/>
    <col min="3" max="3" width="5.7109375" style="282" customWidth="1"/>
    <col min="4" max="4" width="2.85546875" style="279" customWidth="1"/>
    <col min="5" max="5" width="45.7109375" style="279" customWidth="1"/>
    <col min="6" max="9" width="14.28515625" style="279" customWidth="1"/>
    <col min="10" max="10" width="5.28515625" style="279" customWidth="1"/>
    <col min="11" max="11" width="5.7109375" style="279" customWidth="1"/>
    <col min="12" max="17" width="14.28515625" style="279" customWidth="1"/>
    <col min="18" max="18" width="6.42578125" style="279" customWidth="1"/>
    <col min="19" max="16384" width="9.140625" style="279"/>
  </cols>
  <sheetData>
    <row r="1" spans="1:18" ht="52.5" customHeight="1" x14ac:dyDescent="0.25">
      <c r="D1" s="716"/>
      <c r="E1" s="716"/>
      <c r="K1" s="289"/>
      <c r="L1" s="289"/>
      <c r="M1" s="289"/>
      <c r="N1" s="289"/>
      <c r="O1" s="289"/>
      <c r="P1" s="289"/>
      <c r="Q1" s="289"/>
    </row>
    <row r="2" spans="1:18" ht="15" customHeight="1" x14ac:dyDescent="0.25">
      <c r="B2" s="756"/>
      <c r="D2" s="22"/>
      <c r="E2" s="752" t="s">
        <v>235</v>
      </c>
      <c r="F2" s="752"/>
      <c r="G2" s="752"/>
      <c r="H2" s="752"/>
      <c r="I2" s="753"/>
      <c r="K2" s="112"/>
      <c r="L2" s="724"/>
      <c r="M2" s="112"/>
      <c r="N2" s="112"/>
      <c r="O2" s="112"/>
      <c r="P2" s="112"/>
      <c r="Q2" s="112"/>
    </row>
    <row r="3" spans="1:18" ht="15" customHeight="1" x14ac:dyDescent="0.25">
      <c r="A3" s="1"/>
      <c r="B3" s="756"/>
      <c r="C3" s="14"/>
      <c r="D3" s="25"/>
      <c r="E3" s="754"/>
      <c r="F3" s="754"/>
      <c r="G3" s="754"/>
      <c r="H3" s="754"/>
      <c r="I3" s="755"/>
      <c r="K3" s="112"/>
      <c r="L3" s="724"/>
      <c r="M3" s="112"/>
      <c r="N3" s="112"/>
      <c r="O3" s="112"/>
      <c r="P3" s="112"/>
      <c r="Q3" s="112"/>
    </row>
    <row r="4" spans="1:18" ht="15" customHeight="1" x14ac:dyDescent="0.25">
      <c r="A4" s="1"/>
      <c r="C4" s="15"/>
      <c r="D4" s="192"/>
      <c r="E4" s="193"/>
      <c r="F4" s="193"/>
      <c r="G4" s="193"/>
      <c r="H4" s="193"/>
      <c r="I4" s="194"/>
      <c r="K4" s="289"/>
      <c r="L4" s="289"/>
      <c r="M4" s="289"/>
      <c r="N4" s="289"/>
      <c r="O4" s="289"/>
      <c r="P4" s="289"/>
      <c r="Q4" s="289"/>
    </row>
    <row r="5" spans="1:18" ht="15" customHeight="1" x14ac:dyDescent="0.25">
      <c r="B5" s="491" t="s">
        <v>0</v>
      </c>
      <c r="C5" s="545"/>
      <c r="D5" s="195"/>
      <c r="E5" s="361" t="s">
        <v>262</v>
      </c>
      <c r="F5" s="196"/>
      <c r="G5" s="196"/>
      <c r="H5" s="196"/>
      <c r="I5" s="197"/>
      <c r="K5" s="289"/>
      <c r="L5" s="427"/>
      <c r="M5" s="111"/>
      <c r="N5" s="111"/>
      <c r="O5" s="111"/>
      <c r="P5" s="111"/>
      <c r="Q5" s="111"/>
    </row>
    <row r="6" spans="1:18" ht="15" customHeight="1" x14ac:dyDescent="0.25">
      <c r="B6" s="544"/>
      <c r="D6" s="195"/>
      <c r="E6" s="757"/>
      <c r="F6" s="757"/>
      <c r="G6" s="757"/>
      <c r="H6" s="757"/>
      <c r="I6" s="758"/>
      <c r="K6" s="289"/>
      <c r="L6" s="740"/>
      <c r="M6" s="740"/>
      <c r="N6" s="740"/>
      <c r="O6" s="740"/>
      <c r="P6" s="740"/>
      <c r="Q6" s="740"/>
    </row>
    <row r="7" spans="1:18" ht="22.5" customHeight="1" x14ac:dyDescent="0.25">
      <c r="B7" s="16"/>
      <c r="D7" s="18"/>
      <c r="E7" s="280"/>
      <c r="F7" s="280"/>
      <c r="G7" s="280"/>
      <c r="H7" s="280"/>
      <c r="I7" s="19"/>
      <c r="J7" s="280"/>
      <c r="K7" s="289"/>
      <c r="L7" s="289"/>
      <c r="M7" s="289"/>
      <c r="N7" s="289"/>
      <c r="O7" s="289"/>
      <c r="P7" s="289"/>
      <c r="Q7" s="289"/>
      <c r="R7" s="280"/>
    </row>
    <row r="8" spans="1:18" ht="22.5" customHeight="1" x14ac:dyDescent="0.25">
      <c r="B8" s="16"/>
      <c r="D8" s="18"/>
      <c r="E8" s="296" t="s">
        <v>238</v>
      </c>
      <c r="F8" s="280"/>
      <c r="G8" s="280"/>
      <c r="H8" s="280"/>
      <c r="I8" s="19"/>
      <c r="J8" s="280"/>
      <c r="K8" s="289"/>
      <c r="L8" s="289"/>
      <c r="M8" s="289"/>
      <c r="N8" s="289"/>
      <c r="O8" s="289"/>
      <c r="P8" s="289"/>
      <c r="Q8" s="289"/>
      <c r="R8" s="280"/>
    </row>
    <row r="9" spans="1:18" ht="22.5" customHeight="1" x14ac:dyDescent="0.25">
      <c r="B9" s="282"/>
      <c r="D9" s="81"/>
      <c r="E9" s="322"/>
      <c r="F9" s="299" t="s">
        <v>260</v>
      </c>
      <c r="G9" s="299" t="s">
        <v>261</v>
      </c>
      <c r="H9" s="345"/>
      <c r="I9" s="58"/>
      <c r="J9" s="18"/>
      <c r="K9" s="289"/>
      <c r="L9" s="289"/>
      <c r="M9" s="289"/>
      <c r="N9" s="289"/>
      <c r="O9" s="289"/>
      <c r="P9" s="289"/>
      <c r="Q9" s="289"/>
      <c r="R9" s="280"/>
    </row>
    <row r="10" spans="1:18" ht="22.5" customHeight="1" x14ac:dyDescent="0.25">
      <c r="B10" s="282"/>
      <c r="D10" s="18"/>
      <c r="E10" s="286" t="s">
        <v>17</v>
      </c>
      <c r="F10" s="48">
        <v>12</v>
      </c>
      <c r="G10" s="48">
        <v>7</v>
      </c>
      <c r="H10" s="461"/>
      <c r="I10" s="60"/>
      <c r="J10" s="280"/>
      <c r="K10" s="289"/>
      <c r="L10" s="280"/>
      <c r="M10" s="280"/>
      <c r="N10" s="280"/>
      <c r="O10" s="357"/>
      <c r="P10" s="357"/>
      <c r="Q10" s="289"/>
      <c r="R10" s="280"/>
    </row>
    <row r="11" spans="1:18" ht="22.5" customHeight="1" x14ac:dyDescent="0.25">
      <c r="B11" s="282"/>
      <c r="D11" s="18"/>
      <c r="E11" s="286" t="s">
        <v>16</v>
      </c>
      <c r="F11" s="48">
        <v>16</v>
      </c>
      <c r="G11" s="48">
        <v>7</v>
      </c>
      <c r="H11" s="461"/>
      <c r="I11" s="60"/>
      <c r="J11" s="280"/>
      <c r="K11" s="289"/>
      <c r="L11" s="484"/>
      <c r="M11" s="485"/>
      <c r="N11" s="485"/>
      <c r="O11" s="357"/>
      <c r="P11" s="357"/>
      <c r="Q11" s="289"/>
      <c r="R11" s="280"/>
    </row>
    <row r="12" spans="1:18" ht="22.5" customHeight="1" x14ac:dyDescent="0.25">
      <c r="B12" s="282"/>
      <c r="D12" s="18"/>
      <c r="E12" s="21" t="s">
        <v>14</v>
      </c>
      <c r="F12" s="48">
        <v>12</v>
      </c>
      <c r="G12" s="48">
        <v>4</v>
      </c>
      <c r="H12" s="461"/>
      <c r="I12" s="60"/>
      <c r="J12" s="280"/>
      <c r="K12" s="289"/>
      <c r="L12" s="484"/>
      <c r="M12" s="485"/>
      <c r="N12" s="485"/>
      <c r="O12" s="357"/>
      <c r="P12" s="357"/>
      <c r="Q12" s="289"/>
      <c r="R12" s="280"/>
    </row>
    <row r="13" spans="1:18" ht="22.5" customHeight="1" x14ac:dyDescent="0.25">
      <c r="B13" s="282"/>
      <c r="D13" s="18"/>
      <c r="E13" s="36" t="s">
        <v>15</v>
      </c>
      <c r="F13" s="48">
        <v>19</v>
      </c>
      <c r="G13" s="48">
        <v>14</v>
      </c>
      <c r="H13" s="461"/>
      <c r="I13" s="60"/>
      <c r="J13" s="280"/>
      <c r="K13" s="289"/>
      <c r="L13" s="484"/>
      <c r="M13" s="485"/>
      <c r="N13" s="485"/>
      <c r="O13" s="357"/>
      <c r="P13" s="357"/>
      <c r="Q13" s="289"/>
      <c r="R13" s="280"/>
    </row>
    <row r="14" spans="1:18" ht="22.5" customHeight="1" x14ac:dyDescent="0.25">
      <c r="B14" s="282"/>
      <c r="D14" s="18"/>
      <c r="E14" s="56"/>
      <c r="F14" s="59"/>
      <c r="G14" s="59"/>
      <c r="H14" s="59"/>
      <c r="I14" s="62"/>
      <c r="J14" s="280"/>
      <c r="K14" s="289"/>
      <c r="L14" s="484"/>
      <c r="M14" s="485"/>
      <c r="N14" s="485"/>
      <c r="O14" s="277"/>
      <c r="P14" s="277"/>
      <c r="Q14" s="289"/>
      <c r="R14" s="280"/>
    </row>
    <row r="15" spans="1:18" ht="22.5" customHeight="1" x14ac:dyDescent="0.25">
      <c r="B15" s="282"/>
      <c r="D15" s="387"/>
      <c r="E15" s="383" t="s">
        <v>143</v>
      </c>
      <c r="F15" s="385"/>
      <c r="G15" s="385"/>
      <c r="H15" s="386"/>
      <c r="I15" s="388"/>
      <c r="K15" s="289"/>
      <c r="L15" s="289"/>
      <c r="M15" s="291"/>
      <c r="N15" s="289"/>
      <c r="O15" s="289"/>
      <c r="P15" s="289"/>
      <c r="Q15" s="289"/>
    </row>
    <row r="16" spans="1:18" ht="22.5" customHeight="1" x14ac:dyDescent="0.25">
      <c r="B16" s="282"/>
      <c r="C16" s="289"/>
      <c r="D16" s="280"/>
      <c r="E16" s="11"/>
      <c r="F16" s="12"/>
      <c r="G16" s="12"/>
      <c r="H16" s="280"/>
      <c r="I16" s="280"/>
      <c r="J16" s="280"/>
      <c r="K16" s="289"/>
      <c r="L16" s="289"/>
      <c r="M16" s="289"/>
      <c r="N16" s="289"/>
      <c r="O16" s="289"/>
      <c r="P16" s="289"/>
      <c r="Q16" s="289"/>
      <c r="R16" s="280"/>
    </row>
    <row r="17" spans="2:18" ht="22.5" customHeight="1" x14ac:dyDescent="0.25">
      <c r="B17" s="282"/>
      <c r="C17" s="289"/>
      <c r="D17" s="280"/>
      <c r="E17" s="11"/>
      <c r="F17" s="12"/>
      <c r="G17" s="12"/>
      <c r="H17" s="280"/>
      <c r="I17" s="280"/>
      <c r="J17" s="280"/>
      <c r="K17" s="289"/>
      <c r="L17" s="289"/>
      <c r="M17" s="289"/>
      <c r="N17" s="289"/>
      <c r="O17" s="289"/>
      <c r="P17" s="289"/>
      <c r="Q17" s="289"/>
      <c r="R17" s="280"/>
    </row>
    <row r="18" spans="2:18" ht="22.5" customHeight="1" x14ac:dyDescent="0.25">
      <c r="B18" s="282"/>
      <c r="C18" s="289"/>
      <c r="D18" s="280"/>
      <c r="E18" s="805"/>
      <c r="F18" s="805"/>
      <c r="G18" s="805"/>
      <c r="H18" s="280"/>
      <c r="I18" s="280"/>
      <c r="J18" s="280"/>
      <c r="K18" s="280"/>
      <c r="L18" s="280"/>
      <c r="M18" s="280"/>
      <c r="N18" s="280"/>
      <c r="O18" s="280"/>
      <c r="P18" s="280"/>
      <c r="Q18" s="280"/>
      <c r="R18" s="280"/>
    </row>
    <row r="19" spans="2:18" ht="22.5" customHeight="1" x14ac:dyDescent="0.25">
      <c r="B19" s="282"/>
      <c r="E19" s="805"/>
      <c r="F19" s="805"/>
      <c r="G19" s="805"/>
    </row>
    <row r="20" spans="2:18" ht="22.5" customHeight="1" x14ac:dyDescent="0.25">
      <c r="B20" s="282"/>
      <c r="E20" s="3"/>
      <c r="F20" s="4"/>
      <c r="G20" s="4"/>
    </row>
  </sheetData>
  <mergeCells count="7">
    <mergeCell ref="E18:G19"/>
    <mergeCell ref="D1:E1"/>
    <mergeCell ref="B2:B3"/>
    <mergeCell ref="E2:I3"/>
    <mergeCell ref="L2:L3"/>
    <mergeCell ref="E6:I6"/>
    <mergeCell ref="L6:Q6"/>
  </mergeCells>
  <hyperlinks>
    <hyperlink ref="B5" location="Sheet2!A1" display="BACK"/>
    <hyperlink ref="B5:B6" location="Menu!A1" display="BACK"/>
  </hyperlinks>
  <pageMargins left="0.7" right="0.7" top="0.75" bottom="0.75" header="0.3" footer="0.3"/>
  <pageSetup paperSize="9" scale="93" orientation="landscape" verticalDpi="597" r:id="rId1"/>
  <colBreaks count="1" manualBreakCount="1">
    <brk id="9" max="21"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O32"/>
  <sheetViews>
    <sheetView showGridLines="0" zoomScaleNormal="100" workbookViewId="0">
      <selection activeCell="G20" sqref="G20"/>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5.7109375" customWidth="1"/>
    <col min="6" max="10" width="14.28515625" customWidth="1"/>
    <col min="11" max="11" width="5.28515625" customWidth="1"/>
    <col min="12" max="12" width="5.7109375" customWidth="1"/>
    <col min="13" max="13" width="45.7109375" customWidth="1"/>
    <col min="14" max="14" width="14.28515625" customWidth="1"/>
    <col min="15" max="15" width="6.42578125" customWidth="1"/>
  </cols>
  <sheetData>
    <row r="1" spans="1:15" ht="52.5" customHeight="1" x14ac:dyDescent="0.25">
      <c r="D1" s="716"/>
      <c r="E1" s="716"/>
      <c r="L1" s="289"/>
      <c r="M1" s="10"/>
      <c r="N1" s="10"/>
    </row>
    <row r="2" spans="1:15" ht="15" customHeight="1" x14ac:dyDescent="0.25">
      <c r="B2" s="756"/>
      <c r="D2" s="22"/>
      <c r="E2" s="752" t="s">
        <v>235</v>
      </c>
      <c r="F2" s="752"/>
      <c r="G2" s="752"/>
      <c r="H2" s="752"/>
      <c r="I2" s="752"/>
      <c r="J2" s="753"/>
      <c r="L2" s="112"/>
      <c r="M2" s="724"/>
      <c r="N2" s="112"/>
    </row>
    <row r="3" spans="1:15" ht="15" customHeight="1" x14ac:dyDescent="0.25">
      <c r="A3" s="1"/>
      <c r="B3" s="756"/>
      <c r="C3" s="14"/>
      <c r="D3" s="25"/>
      <c r="E3" s="754"/>
      <c r="F3" s="754"/>
      <c r="G3" s="754"/>
      <c r="H3" s="754"/>
      <c r="I3" s="754"/>
      <c r="J3" s="755"/>
      <c r="L3" s="112"/>
      <c r="M3" s="724"/>
      <c r="N3" s="112"/>
    </row>
    <row r="4" spans="1:15" ht="15" customHeight="1" x14ac:dyDescent="0.25">
      <c r="A4" s="1"/>
      <c r="C4" s="15"/>
      <c r="D4" s="192"/>
      <c r="E4" s="193"/>
      <c r="F4" s="193"/>
      <c r="G4" s="193"/>
      <c r="H4" s="193"/>
      <c r="I4" s="193"/>
      <c r="J4" s="194"/>
      <c r="L4" s="10"/>
      <c r="M4" s="10"/>
      <c r="N4" s="10"/>
    </row>
    <row r="5" spans="1:15" ht="15" customHeight="1" x14ac:dyDescent="0.25">
      <c r="B5" s="311" t="s">
        <v>0</v>
      </c>
      <c r="D5" s="195"/>
      <c r="E5" s="361" t="s">
        <v>42</v>
      </c>
      <c r="F5" s="196"/>
      <c r="G5" s="196"/>
      <c r="H5" s="196"/>
      <c r="I5" s="196"/>
      <c r="J5" s="197"/>
      <c r="L5" s="10"/>
      <c r="M5" s="116"/>
      <c r="N5" s="111"/>
    </row>
    <row r="6" spans="1:15" ht="15" customHeight="1" x14ac:dyDescent="0.25">
      <c r="B6" s="13"/>
      <c r="C6" s="16"/>
      <c r="D6" s="55"/>
      <c r="E6" s="82"/>
      <c r="F6" s="82"/>
      <c r="G6" s="82"/>
      <c r="H6" s="82"/>
      <c r="I6" s="82"/>
      <c r="J6" s="90"/>
      <c r="K6" s="2"/>
      <c r="L6" s="10"/>
      <c r="M6" s="10"/>
      <c r="N6" s="10"/>
      <c r="O6" s="2"/>
    </row>
    <row r="7" spans="1:15" ht="22.5" customHeight="1" x14ac:dyDescent="0.25">
      <c r="B7" s="16"/>
      <c r="D7" s="18"/>
      <c r="E7" s="2"/>
      <c r="F7" s="2"/>
      <c r="G7" s="2"/>
      <c r="H7" s="2"/>
      <c r="I7" s="2"/>
      <c r="J7" s="19"/>
      <c r="K7" s="2"/>
      <c r="L7" s="10"/>
      <c r="M7" s="10"/>
      <c r="N7" s="10"/>
      <c r="O7" s="2"/>
    </row>
    <row r="8" spans="1:15" s="279" customFormat="1" ht="22.5" customHeight="1" x14ac:dyDescent="0.25">
      <c r="B8" s="16"/>
      <c r="C8" s="282"/>
      <c r="D8" s="18"/>
      <c r="E8" s="296" t="s">
        <v>238</v>
      </c>
      <c r="F8" s="280"/>
      <c r="G8" s="280"/>
      <c r="H8" s="280"/>
      <c r="I8" s="280"/>
      <c r="J8" s="19"/>
      <c r="K8" s="280"/>
      <c r="L8" s="289"/>
      <c r="M8" s="289"/>
      <c r="N8" s="289"/>
      <c r="O8" s="280"/>
    </row>
    <row r="9" spans="1:15" ht="22.5" customHeight="1" x14ac:dyDescent="0.25">
      <c r="B9" s="13"/>
      <c r="D9" s="81"/>
      <c r="E9" s="322"/>
      <c r="F9" s="299" t="s">
        <v>18</v>
      </c>
      <c r="G9" s="299" t="s">
        <v>19</v>
      </c>
      <c r="H9" s="301" t="s">
        <v>20</v>
      </c>
      <c r="I9" s="323"/>
      <c r="J9" s="60"/>
      <c r="K9" s="2"/>
      <c r="L9" s="10"/>
      <c r="M9" s="10"/>
      <c r="N9" s="10"/>
      <c r="O9" s="2"/>
    </row>
    <row r="10" spans="1:15" ht="22.5" customHeight="1" x14ac:dyDescent="0.25">
      <c r="B10" s="13"/>
      <c r="D10" s="18"/>
      <c r="E10" s="20" t="s">
        <v>43</v>
      </c>
      <c r="F10" s="48">
        <v>95</v>
      </c>
      <c r="G10" s="48">
        <v>128</v>
      </c>
      <c r="H10" s="48">
        <f t="shared" ref="H10:H13" si="0">SUM(F10:G10)</f>
        <v>223</v>
      </c>
      <c r="I10" s="58"/>
      <c r="J10" s="60"/>
      <c r="K10" s="2"/>
      <c r="L10" s="10"/>
      <c r="M10" s="10"/>
      <c r="N10" s="10"/>
      <c r="O10" s="2"/>
    </row>
    <row r="11" spans="1:15" ht="22.5" customHeight="1" x14ac:dyDescent="0.25">
      <c r="B11" s="13"/>
      <c r="D11" s="18"/>
      <c r="E11" s="20" t="s">
        <v>44</v>
      </c>
      <c r="F11" s="48">
        <v>238</v>
      </c>
      <c r="G11" s="48">
        <v>291</v>
      </c>
      <c r="H11" s="48">
        <f t="shared" si="0"/>
        <v>529</v>
      </c>
      <c r="I11" s="50"/>
      <c r="J11" s="61"/>
      <c r="K11" s="2"/>
      <c r="L11" s="10"/>
      <c r="M11" s="10"/>
      <c r="N11" s="10"/>
      <c r="O11" s="2"/>
    </row>
    <row r="12" spans="1:15" ht="22.5" customHeight="1" x14ac:dyDescent="0.25">
      <c r="B12" s="13"/>
      <c r="D12" s="18"/>
      <c r="E12" s="21" t="s">
        <v>45</v>
      </c>
      <c r="F12" s="48">
        <v>44</v>
      </c>
      <c r="G12" s="48">
        <v>88</v>
      </c>
      <c r="H12" s="48">
        <f t="shared" si="0"/>
        <v>132</v>
      </c>
      <c r="I12" s="50"/>
      <c r="J12" s="61"/>
      <c r="K12" s="2"/>
      <c r="L12" s="10"/>
      <c r="M12" s="10"/>
      <c r="N12" s="10"/>
      <c r="O12" s="2"/>
    </row>
    <row r="13" spans="1:15" ht="22.5" customHeight="1" x14ac:dyDescent="0.25">
      <c r="B13" s="13"/>
      <c r="D13" s="18"/>
      <c r="E13" s="20" t="s">
        <v>46</v>
      </c>
      <c r="F13" s="48">
        <v>21</v>
      </c>
      <c r="G13" s="48">
        <v>35</v>
      </c>
      <c r="H13" s="48">
        <f t="shared" si="0"/>
        <v>56</v>
      </c>
      <c r="I13" s="50"/>
      <c r="J13" s="61"/>
      <c r="K13" s="2"/>
      <c r="L13" s="10"/>
      <c r="M13" s="10"/>
      <c r="N13" s="10"/>
      <c r="O13" s="2"/>
    </row>
    <row r="14" spans="1:15" ht="22.5" customHeight="1" x14ac:dyDescent="0.25">
      <c r="B14" s="13"/>
      <c r="D14" s="18"/>
      <c r="E14" s="455" t="s">
        <v>20</v>
      </c>
      <c r="F14" s="424">
        <f>SUM(F10:F13)</f>
        <v>398</v>
      </c>
      <c r="G14" s="424">
        <f>SUM(G10:G13)</f>
        <v>542</v>
      </c>
      <c r="H14" s="425">
        <f>SUM(F14:G14)</f>
        <v>940</v>
      </c>
      <c r="I14" s="50"/>
      <c r="J14" s="61"/>
      <c r="K14" s="2"/>
      <c r="L14" s="10"/>
      <c r="M14" s="10"/>
      <c r="N14" s="10"/>
      <c r="O14" s="2"/>
    </row>
    <row r="15" spans="1:15" ht="22.5" customHeight="1" x14ac:dyDescent="0.25">
      <c r="B15" s="13"/>
      <c r="D15" s="18"/>
      <c r="E15" s="30"/>
      <c r="F15" s="141"/>
      <c r="G15" s="141"/>
      <c r="H15" s="50"/>
      <c r="I15" s="50"/>
      <c r="J15" s="61"/>
      <c r="K15" s="2"/>
      <c r="L15" s="10"/>
      <c r="M15" s="10"/>
      <c r="N15" s="10"/>
      <c r="O15" s="2"/>
    </row>
    <row r="16" spans="1:15" s="279" customFormat="1" ht="22.5" customHeight="1" x14ac:dyDescent="0.25">
      <c r="B16" s="282"/>
      <c r="C16" s="282"/>
      <c r="D16" s="18"/>
      <c r="E16" s="284"/>
      <c r="F16" s="141"/>
      <c r="G16" s="141"/>
      <c r="H16" s="291"/>
      <c r="I16" s="291"/>
      <c r="J16" s="61"/>
      <c r="K16" s="280"/>
      <c r="L16" s="289"/>
      <c r="M16" s="289"/>
      <c r="N16" s="289"/>
      <c r="O16" s="280"/>
    </row>
    <row r="17" spans="2:15" s="279" customFormat="1" ht="22.5" customHeight="1" x14ac:dyDescent="0.25">
      <c r="B17" s="282"/>
      <c r="C17" s="282"/>
      <c r="D17" s="18"/>
      <c r="E17" s="309" t="s">
        <v>239</v>
      </c>
      <c r="F17" s="141"/>
      <c r="G17" s="141"/>
      <c r="H17" s="291"/>
      <c r="I17" s="291"/>
      <c r="J17" s="61"/>
      <c r="K17" s="280"/>
      <c r="L17" s="289"/>
      <c r="M17" s="289"/>
      <c r="N17" s="289"/>
      <c r="O17" s="280"/>
    </row>
    <row r="18" spans="2:15" ht="22.5" customHeight="1" x14ac:dyDescent="0.25">
      <c r="B18" s="13"/>
      <c r="D18" s="18"/>
      <c r="E18" s="29"/>
      <c r="F18" s="806" t="s">
        <v>18</v>
      </c>
      <c r="G18" s="807"/>
      <c r="H18" s="806" t="s">
        <v>19</v>
      </c>
      <c r="I18" s="807"/>
      <c r="J18" s="61"/>
      <c r="K18" s="2"/>
      <c r="L18" s="10"/>
      <c r="M18" s="10"/>
      <c r="N18" s="10"/>
      <c r="O18" s="2"/>
    </row>
    <row r="19" spans="2:15" s="279" customFormat="1" ht="22.5" customHeight="1" x14ac:dyDescent="0.25">
      <c r="B19" s="282"/>
      <c r="C19" s="282"/>
      <c r="D19" s="81"/>
      <c r="E19" s="322"/>
      <c r="F19" s="324">
        <v>2014</v>
      </c>
      <c r="G19" s="324">
        <v>2015</v>
      </c>
      <c r="H19" s="324">
        <v>2014</v>
      </c>
      <c r="I19" s="324">
        <v>2015</v>
      </c>
      <c r="J19" s="61"/>
      <c r="K19" s="280"/>
      <c r="L19" s="289"/>
      <c r="M19" s="289"/>
      <c r="N19" s="289"/>
      <c r="O19" s="280"/>
    </row>
    <row r="20" spans="2:15" s="279" customFormat="1" ht="22.5" customHeight="1" x14ac:dyDescent="0.25">
      <c r="B20" s="282"/>
      <c r="C20" s="282"/>
      <c r="D20" s="18"/>
      <c r="E20" s="286" t="s">
        <v>43</v>
      </c>
      <c r="F20" s="48">
        <v>113</v>
      </c>
      <c r="G20" s="48">
        <v>95</v>
      </c>
      <c r="H20" s="48">
        <v>134</v>
      </c>
      <c r="I20" s="48">
        <v>128</v>
      </c>
      <c r="J20" s="61"/>
      <c r="K20" s="280"/>
      <c r="L20" s="289"/>
      <c r="M20" s="289"/>
      <c r="N20" s="289"/>
      <c r="O20" s="280"/>
    </row>
    <row r="21" spans="2:15" ht="22.5" customHeight="1" x14ac:dyDescent="0.25">
      <c r="B21" s="13"/>
      <c r="D21" s="18"/>
      <c r="E21" s="286" t="s">
        <v>44</v>
      </c>
      <c r="F21" s="48">
        <v>171</v>
      </c>
      <c r="G21" s="48">
        <v>238</v>
      </c>
      <c r="H21" s="48">
        <v>228</v>
      </c>
      <c r="I21" s="48">
        <v>291</v>
      </c>
      <c r="J21" s="61"/>
      <c r="K21" s="2"/>
      <c r="L21" s="10"/>
      <c r="M21" s="10"/>
      <c r="N21" s="10"/>
      <c r="O21" s="2"/>
    </row>
    <row r="22" spans="2:15" ht="22.5" customHeight="1" x14ac:dyDescent="0.25">
      <c r="B22" s="13"/>
      <c r="D22" s="18"/>
      <c r="E22" s="21" t="s">
        <v>45</v>
      </c>
      <c r="F22" s="48">
        <v>35</v>
      </c>
      <c r="G22" s="48">
        <v>44</v>
      </c>
      <c r="H22" s="48">
        <v>94</v>
      </c>
      <c r="I22" s="48">
        <v>88</v>
      </c>
      <c r="J22" s="61"/>
      <c r="K22" s="2"/>
      <c r="L22" s="10"/>
      <c r="M22" s="10"/>
      <c r="N22" s="10"/>
      <c r="O22" s="2"/>
    </row>
    <row r="23" spans="2:15" ht="22.5" customHeight="1" x14ac:dyDescent="0.25">
      <c r="B23" s="13"/>
      <c r="D23" s="18"/>
      <c r="E23" s="286" t="s">
        <v>46</v>
      </c>
      <c r="F23" s="48">
        <v>10</v>
      </c>
      <c r="G23" s="48">
        <v>21</v>
      </c>
      <c r="H23" s="48">
        <v>43</v>
      </c>
      <c r="I23" s="48">
        <v>35</v>
      </c>
      <c r="J23" s="61"/>
      <c r="K23" s="2"/>
      <c r="L23" s="10"/>
      <c r="M23" s="10"/>
      <c r="N23" s="10"/>
      <c r="O23" s="2"/>
    </row>
    <row r="24" spans="2:15" ht="22.5" customHeight="1" x14ac:dyDescent="0.25">
      <c r="B24" s="13"/>
      <c r="D24" s="18"/>
      <c r="E24" s="455" t="s">
        <v>20</v>
      </c>
      <c r="F24" s="424">
        <f>SUM(F20:F23)</f>
        <v>329</v>
      </c>
      <c r="G24" s="424">
        <f>SUM(G20:G23)</f>
        <v>398</v>
      </c>
      <c r="H24" s="424">
        <f>SUM(H20:H23)</f>
        <v>499</v>
      </c>
      <c r="I24" s="424">
        <f>SUM(I20:I23)</f>
        <v>542</v>
      </c>
      <c r="J24" s="62"/>
      <c r="K24" s="2"/>
      <c r="L24" s="10"/>
      <c r="M24" s="10"/>
      <c r="N24" s="10"/>
      <c r="O24" s="2"/>
    </row>
    <row r="25" spans="2:15" ht="22.5" customHeight="1" x14ac:dyDescent="0.25">
      <c r="B25" s="13"/>
      <c r="D25" s="18"/>
      <c r="E25" s="284"/>
      <c r="F25" s="163"/>
      <c r="G25" s="163"/>
      <c r="H25" s="163"/>
      <c r="I25" s="163"/>
      <c r="J25" s="359"/>
      <c r="K25" s="2"/>
      <c r="L25" s="10"/>
      <c r="M25" s="10"/>
      <c r="N25" s="10"/>
      <c r="O25" s="2"/>
    </row>
    <row r="26" spans="2:15" ht="22.5" customHeight="1" x14ac:dyDescent="0.25">
      <c r="B26" s="13"/>
      <c r="D26" s="387"/>
      <c r="E26" s="390" t="s">
        <v>137</v>
      </c>
      <c r="F26" s="385"/>
      <c r="G26" s="385"/>
      <c r="H26" s="386"/>
      <c r="I26" s="386"/>
      <c r="J26" s="388"/>
      <c r="L26" s="10"/>
      <c r="M26" s="10"/>
      <c r="N26" s="10"/>
    </row>
    <row r="27" spans="2:15" ht="22.5" customHeight="1" x14ac:dyDescent="0.25">
      <c r="B27" s="13"/>
      <c r="C27" s="10"/>
      <c r="D27" s="2"/>
      <c r="E27" s="11"/>
      <c r="F27" s="12"/>
      <c r="G27" s="12"/>
      <c r="H27" s="2"/>
      <c r="I27" s="2"/>
      <c r="J27" s="2"/>
      <c r="K27" s="2"/>
      <c r="L27" s="10"/>
      <c r="M27" s="10"/>
      <c r="N27" s="10"/>
      <c r="O27" s="2"/>
    </row>
    <row r="28" spans="2:15" ht="22.5" customHeight="1" x14ac:dyDescent="0.25">
      <c r="B28" s="13"/>
      <c r="C28" s="10"/>
      <c r="D28" s="2"/>
      <c r="E28" s="160"/>
      <c r="F28" s="12"/>
      <c r="G28" s="12"/>
      <c r="H28" s="2"/>
      <c r="I28" s="2"/>
      <c r="J28" s="2"/>
      <c r="K28" s="2"/>
      <c r="L28" s="10"/>
      <c r="M28" s="10"/>
      <c r="N28" s="10"/>
      <c r="O28" s="2"/>
    </row>
    <row r="29" spans="2:15" ht="22.5" customHeight="1" x14ac:dyDescent="0.25">
      <c r="B29" s="13"/>
      <c r="C29" s="10"/>
      <c r="D29" s="2"/>
      <c r="E29" s="11"/>
      <c r="F29" s="12"/>
      <c r="G29" s="12"/>
      <c r="H29" s="2"/>
      <c r="I29" s="2"/>
      <c r="J29" s="2"/>
      <c r="K29" s="2"/>
      <c r="L29" s="10"/>
      <c r="M29" s="10"/>
      <c r="N29" s="10"/>
      <c r="O29" s="2"/>
    </row>
    <row r="30" spans="2:15" ht="22.5" customHeight="1" x14ac:dyDescent="0.25">
      <c r="B30" s="13"/>
      <c r="E30" s="8"/>
      <c r="F30" s="9"/>
      <c r="G30" s="9"/>
      <c r="L30" s="10"/>
      <c r="M30" s="10"/>
      <c r="N30" s="10"/>
    </row>
    <row r="31" spans="2:15" ht="22.5" customHeight="1" x14ac:dyDescent="0.25">
      <c r="B31" s="13"/>
      <c r="E31" s="3"/>
      <c r="F31" s="4"/>
      <c r="G31" s="4"/>
      <c r="L31" s="10"/>
      <c r="M31" s="10"/>
      <c r="N31" s="10"/>
    </row>
    <row r="32" spans="2:15" ht="22.5" customHeight="1" x14ac:dyDescent="0.25">
      <c r="L32" s="10"/>
      <c r="M32" s="10"/>
      <c r="N32" s="10"/>
    </row>
  </sheetData>
  <mergeCells count="6">
    <mergeCell ref="D1:E1"/>
    <mergeCell ref="B2:B3"/>
    <mergeCell ref="M2:M3"/>
    <mergeCell ref="E2:J3"/>
    <mergeCell ref="F18:G18"/>
    <mergeCell ref="H18:I18"/>
  </mergeCells>
  <hyperlinks>
    <hyperlink ref="B5" location="Sheet2!A1" display="BACK"/>
    <hyperlink ref="B5" location="Menu!A1" display="BACK"/>
  </hyperlinks>
  <pageMargins left="0.7" right="0.7" top="0.75" bottom="0.75" header="0.3" footer="0.3"/>
  <pageSetup paperSize="9" scale="96" orientation="landscape" verticalDpi="597" r:id="rId1"/>
  <colBreaks count="1" manualBreakCount="1">
    <brk id="10" max="22" man="1"/>
  </colBreaks>
  <ignoredErrors>
    <ignoredError sqref="F24:I24"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T47"/>
  <sheetViews>
    <sheetView showGridLines="0" topLeftCell="A25" zoomScaleNormal="100" workbookViewId="0">
      <selection activeCell="B31" sqref="B31"/>
    </sheetView>
  </sheetViews>
  <sheetFormatPr defaultRowHeight="22.5" customHeight="1" x14ac:dyDescent="0.25"/>
  <cols>
    <col min="1" max="1" width="1.42578125" style="279" customWidth="1"/>
    <col min="2" max="2" width="5.7109375" style="279" customWidth="1"/>
    <col min="3" max="3" width="5.7109375" style="282" customWidth="1"/>
    <col min="4" max="4" width="2.85546875" style="279" customWidth="1"/>
    <col min="5" max="5" width="45.7109375" style="279" customWidth="1"/>
    <col min="6" max="11" width="14.28515625" style="279" customWidth="1"/>
    <col min="12" max="13" width="14.42578125" style="279" customWidth="1"/>
    <col min="14" max="14" width="45.7109375" style="279" customWidth="1"/>
    <col min="15" max="19" width="14.28515625" style="279" customWidth="1"/>
    <col min="20" max="20" width="6.42578125" style="279" customWidth="1"/>
    <col min="21" max="16384" width="9.140625" style="279"/>
  </cols>
  <sheetData>
    <row r="1" spans="1:20" ht="52.5" customHeight="1" x14ac:dyDescent="0.25">
      <c r="D1" s="716"/>
      <c r="E1" s="716"/>
      <c r="M1" s="289"/>
      <c r="N1" s="289"/>
      <c r="O1" s="289"/>
      <c r="P1" s="289"/>
      <c r="Q1" s="289"/>
      <c r="R1" s="289"/>
      <c r="S1" s="289"/>
      <c r="T1" s="289"/>
    </row>
    <row r="2" spans="1:20" ht="15" customHeight="1" x14ac:dyDescent="0.25">
      <c r="B2" s="756"/>
      <c r="D2" s="22"/>
      <c r="E2" s="752" t="s">
        <v>235</v>
      </c>
      <c r="F2" s="752"/>
      <c r="G2" s="752"/>
      <c r="H2" s="752"/>
      <c r="I2" s="752"/>
      <c r="J2" s="752"/>
      <c r="K2" s="753"/>
      <c r="M2" s="112"/>
      <c r="N2" s="724"/>
      <c r="O2" s="112"/>
      <c r="P2" s="112"/>
      <c r="Q2" s="112"/>
      <c r="R2" s="112"/>
      <c r="S2" s="112"/>
      <c r="T2" s="289"/>
    </row>
    <row r="3" spans="1:20" ht="15" customHeight="1" x14ac:dyDescent="0.25">
      <c r="A3" s="1"/>
      <c r="B3" s="756"/>
      <c r="C3" s="14"/>
      <c r="D3" s="25"/>
      <c r="E3" s="754"/>
      <c r="F3" s="754"/>
      <c r="G3" s="754"/>
      <c r="H3" s="754"/>
      <c r="I3" s="754"/>
      <c r="J3" s="754"/>
      <c r="K3" s="755"/>
      <c r="M3" s="112"/>
      <c r="N3" s="724"/>
      <c r="O3" s="112"/>
      <c r="P3" s="112"/>
      <c r="Q3" s="112"/>
      <c r="R3" s="112"/>
      <c r="S3" s="112"/>
      <c r="T3" s="289"/>
    </row>
    <row r="4" spans="1:20" ht="15" customHeight="1" x14ac:dyDescent="0.25">
      <c r="A4" s="1"/>
      <c r="C4" s="15"/>
      <c r="D4" s="192"/>
      <c r="E4" s="193"/>
      <c r="F4" s="193"/>
      <c r="G4" s="193"/>
      <c r="H4" s="193"/>
      <c r="I4" s="193"/>
      <c r="J4" s="193"/>
      <c r="K4" s="194"/>
      <c r="M4" s="289"/>
      <c r="N4" s="289"/>
      <c r="O4" s="289"/>
      <c r="P4" s="289"/>
      <c r="Q4" s="289"/>
      <c r="R4" s="289"/>
      <c r="S4" s="289"/>
      <c r="T4" s="289"/>
    </row>
    <row r="5" spans="1:20" ht="15" customHeight="1" x14ac:dyDescent="0.25">
      <c r="B5" s="547" t="s">
        <v>0</v>
      </c>
      <c r="C5" s="546"/>
      <c r="D5" s="195"/>
      <c r="E5" s="361" t="s">
        <v>217</v>
      </c>
      <c r="F5" s="196"/>
      <c r="G5" s="196"/>
      <c r="H5" s="196"/>
      <c r="I5" s="196"/>
      <c r="J5" s="196"/>
      <c r="K5" s="197"/>
      <c r="M5" s="289"/>
      <c r="N5" s="418"/>
      <c r="O5" s="111"/>
      <c r="P5" s="111"/>
      <c r="Q5" s="111"/>
      <c r="R5" s="111"/>
      <c r="S5" s="111"/>
      <c r="T5" s="289"/>
    </row>
    <row r="6" spans="1:20" ht="15" customHeight="1" x14ac:dyDescent="0.25">
      <c r="B6" s="544"/>
      <c r="D6" s="195"/>
      <c r="E6" s="808" t="s">
        <v>127</v>
      </c>
      <c r="F6" s="808"/>
      <c r="G6" s="808"/>
      <c r="H6" s="808"/>
      <c r="I6" s="808"/>
      <c r="J6" s="808"/>
      <c r="K6" s="809"/>
      <c r="M6" s="289"/>
      <c r="N6" s="740"/>
      <c r="O6" s="740"/>
      <c r="P6" s="740"/>
      <c r="Q6" s="740"/>
      <c r="R6" s="740"/>
      <c r="S6" s="740"/>
      <c r="T6" s="289"/>
    </row>
    <row r="7" spans="1:20" ht="15" customHeight="1" x14ac:dyDescent="0.25">
      <c r="B7" s="282"/>
      <c r="C7" s="16"/>
      <c r="D7" s="55"/>
      <c r="E7" s="211"/>
      <c r="F7" s="82"/>
      <c r="G7" s="82"/>
      <c r="H7" s="82"/>
      <c r="I7" s="82"/>
      <c r="J7" s="82"/>
      <c r="K7" s="90"/>
      <c r="L7" s="280"/>
      <c r="M7" s="289"/>
      <c r="N7" s="289"/>
      <c r="O7" s="289"/>
      <c r="P7" s="289"/>
      <c r="Q7" s="289"/>
      <c r="R7" s="289"/>
      <c r="S7" s="289"/>
      <c r="T7" s="289"/>
    </row>
    <row r="8" spans="1:20" ht="22.5" customHeight="1" x14ac:dyDescent="0.25">
      <c r="B8" s="16"/>
      <c r="D8" s="18"/>
      <c r="E8" s="280"/>
      <c r="F8" s="280"/>
      <c r="G8" s="280"/>
      <c r="H8" s="280"/>
      <c r="I8" s="280"/>
      <c r="J8" s="280"/>
      <c r="K8" s="19"/>
      <c r="L8" s="280"/>
      <c r="M8" s="289"/>
      <c r="N8" s="289"/>
      <c r="O8" s="289"/>
      <c r="P8" s="289"/>
      <c r="Q8" s="289"/>
      <c r="R8" s="289"/>
      <c r="S8" s="289"/>
      <c r="T8" s="289"/>
    </row>
    <row r="9" spans="1:20" ht="22.5" customHeight="1" x14ac:dyDescent="0.25">
      <c r="B9" s="16"/>
      <c r="D9" s="18"/>
      <c r="E9" s="296" t="s">
        <v>238</v>
      </c>
      <c r="F9" s="280"/>
      <c r="G9" s="280"/>
      <c r="H9" s="280"/>
      <c r="I9" s="280"/>
      <c r="J9" s="280"/>
      <c r="K9" s="19"/>
      <c r="L9" s="280"/>
      <c r="M9" s="289"/>
      <c r="N9" s="289"/>
      <c r="O9" s="289"/>
      <c r="P9" s="289"/>
      <c r="Q9" s="289"/>
      <c r="R9" s="289"/>
      <c r="S9" s="289"/>
      <c r="T9" s="289"/>
    </row>
    <row r="10" spans="1:20" ht="22.5" customHeight="1" x14ac:dyDescent="0.25">
      <c r="B10" s="282"/>
      <c r="D10" s="81"/>
      <c r="E10" s="312"/>
      <c r="F10" s="299" t="s">
        <v>18</v>
      </c>
      <c r="G10" s="419" t="s">
        <v>19</v>
      </c>
      <c r="H10" s="323"/>
      <c r="I10" s="58"/>
      <c r="J10" s="58"/>
      <c r="K10" s="58"/>
      <c r="L10" s="18"/>
      <c r="M10" s="289"/>
      <c r="N10" s="289"/>
      <c r="O10" s="289"/>
      <c r="P10" s="289"/>
      <c r="Q10" s="289"/>
      <c r="R10" s="289"/>
      <c r="S10" s="289"/>
      <c r="T10" s="289"/>
    </row>
    <row r="11" spans="1:20" ht="22.5" customHeight="1" x14ac:dyDescent="0.25">
      <c r="B11" s="282"/>
      <c r="D11" s="18"/>
      <c r="E11" s="286" t="s">
        <v>47</v>
      </c>
      <c r="F11" s="45">
        <v>0.44</v>
      </c>
      <c r="G11" s="45">
        <v>0.56000000000000005</v>
      </c>
      <c r="H11" s="57"/>
      <c r="I11" s="57"/>
      <c r="J11" s="57"/>
      <c r="K11" s="60"/>
      <c r="L11" s="280"/>
      <c r="M11" s="289"/>
      <c r="N11" s="289"/>
      <c r="O11" s="289"/>
      <c r="P11" s="289"/>
      <c r="Q11" s="289"/>
      <c r="R11" s="289"/>
      <c r="S11" s="289"/>
      <c r="T11" s="289"/>
    </row>
    <row r="12" spans="1:20" ht="22.5" customHeight="1" x14ac:dyDescent="0.25">
      <c r="B12" s="282"/>
      <c r="D12" s="18"/>
      <c r="E12" s="36" t="s">
        <v>48</v>
      </c>
      <c r="F12" s="45">
        <v>0.22</v>
      </c>
      <c r="G12" s="45">
        <v>0.78</v>
      </c>
      <c r="H12" s="291"/>
      <c r="I12" s="140"/>
      <c r="J12" s="140"/>
      <c r="K12" s="61"/>
      <c r="L12" s="280"/>
      <c r="M12" s="289"/>
      <c r="N12" s="289"/>
      <c r="O12" s="289"/>
      <c r="P12" s="289"/>
      <c r="Q12" s="289"/>
      <c r="R12" s="289"/>
      <c r="S12" s="289"/>
      <c r="T12" s="289"/>
    </row>
    <row r="13" spans="1:20" ht="22.5" customHeight="1" x14ac:dyDescent="0.25">
      <c r="B13" s="282"/>
      <c r="D13" s="18"/>
      <c r="E13" s="36" t="s">
        <v>271</v>
      </c>
      <c r="F13" s="45">
        <v>0.2</v>
      </c>
      <c r="G13" s="45">
        <v>0.8</v>
      </c>
      <c r="H13" s="291"/>
      <c r="I13" s="140"/>
      <c r="J13" s="140"/>
      <c r="K13" s="61"/>
      <c r="L13" s="280"/>
      <c r="M13" s="289"/>
      <c r="N13" s="289"/>
      <c r="O13" s="289"/>
      <c r="P13" s="289"/>
      <c r="Q13" s="289"/>
      <c r="R13" s="289"/>
      <c r="S13" s="289"/>
      <c r="T13" s="289"/>
    </row>
    <row r="14" spans="1:20" ht="22.5" customHeight="1" x14ac:dyDescent="0.25">
      <c r="B14" s="282"/>
      <c r="D14" s="18"/>
      <c r="E14" s="36" t="s">
        <v>272</v>
      </c>
      <c r="F14" s="45">
        <v>0.28000000000000003</v>
      </c>
      <c r="G14" s="45">
        <v>0.72</v>
      </c>
      <c r="H14" s="291"/>
      <c r="I14" s="140"/>
      <c r="J14" s="140"/>
      <c r="K14" s="61"/>
      <c r="L14" s="280"/>
      <c r="M14" s="289"/>
      <c r="N14" s="289"/>
      <c r="O14" s="289"/>
      <c r="P14" s="289"/>
      <c r="Q14" s="289"/>
      <c r="R14" s="289"/>
      <c r="S14" s="289"/>
      <c r="T14" s="289"/>
    </row>
    <row r="15" spans="1:20" ht="22.5" customHeight="1" x14ac:dyDescent="0.25">
      <c r="B15" s="282"/>
      <c r="D15" s="18"/>
      <c r="E15" s="36" t="s">
        <v>273</v>
      </c>
      <c r="F15" s="45">
        <v>0.32</v>
      </c>
      <c r="G15" s="45">
        <v>0.68</v>
      </c>
      <c r="H15" s="291"/>
      <c r="I15" s="140"/>
      <c r="J15" s="140"/>
      <c r="K15" s="61"/>
      <c r="L15" s="280"/>
      <c r="M15" s="289"/>
      <c r="N15" s="289"/>
      <c r="O15" s="289"/>
      <c r="P15" s="289"/>
      <c r="Q15" s="289"/>
      <c r="R15" s="289"/>
      <c r="S15" s="289"/>
      <c r="T15" s="289"/>
    </row>
    <row r="16" spans="1:20" ht="22.5" customHeight="1" x14ac:dyDescent="0.25">
      <c r="B16" s="282"/>
      <c r="D16" s="18"/>
      <c r="E16" s="36" t="s">
        <v>274</v>
      </c>
      <c r="F16" s="45">
        <v>0.44</v>
      </c>
      <c r="G16" s="45">
        <v>0.56000000000000005</v>
      </c>
      <c r="H16" s="291"/>
      <c r="I16" s="140"/>
      <c r="J16" s="140"/>
      <c r="K16" s="61"/>
      <c r="L16" s="280"/>
      <c r="M16" s="289"/>
      <c r="N16" s="289"/>
      <c r="O16" s="289"/>
      <c r="P16" s="289"/>
      <c r="Q16" s="289"/>
      <c r="R16" s="289"/>
      <c r="S16" s="289"/>
      <c r="T16" s="289"/>
    </row>
    <row r="17" spans="2:20" ht="22.5" customHeight="1" x14ac:dyDescent="0.25">
      <c r="B17" s="282"/>
      <c r="D17" s="18"/>
      <c r="E17" s="36" t="s">
        <v>275</v>
      </c>
      <c r="F17" s="45">
        <v>0.57999999999999996</v>
      </c>
      <c r="G17" s="45">
        <v>0.42</v>
      </c>
      <c r="H17" s="291"/>
      <c r="I17" s="140"/>
      <c r="J17" s="140"/>
      <c r="K17" s="61"/>
      <c r="L17" s="280"/>
      <c r="M17" s="289"/>
      <c r="N17" s="289"/>
      <c r="O17" s="289"/>
      <c r="P17" s="289"/>
      <c r="Q17" s="289"/>
      <c r="R17" s="289"/>
      <c r="S17" s="289"/>
      <c r="T17" s="289"/>
    </row>
    <row r="18" spans="2:20" ht="22.5" customHeight="1" x14ac:dyDescent="0.25">
      <c r="B18" s="282"/>
      <c r="D18" s="18"/>
      <c r="E18" s="283"/>
      <c r="F18" s="65"/>
      <c r="G18" s="65"/>
      <c r="H18" s="291"/>
      <c r="I18" s="291"/>
      <c r="J18" s="291"/>
      <c r="K18" s="61"/>
      <c r="L18" s="280"/>
      <c r="M18" s="289"/>
      <c r="N18" s="289"/>
      <c r="O18" s="289"/>
      <c r="P18" s="289"/>
      <c r="Q18" s="289"/>
      <c r="R18" s="289"/>
      <c r="S18" s="289"/>
      <c r="T18" s="289"/>
    </row>
    <row r="19" spans="2:20" ht="22.5" customHeight="1" x14ac:dyDescent="0.25">
      <c r="B19" s="282"/>
      <c r="D19" s="18"/>
      <c r="E19" s="283"/>
      <c r="F19" s="65"/>
      <c r="G19" s="65"/>
      <c r="H19" s="291"/>
      <c r="I19" s="291"/>
      <c r="J19" s="291"/>
      <c r="K19" s="61"/>
      <c r="L19" s="280"/>
      <c r="M19" s="289"/>
      <c r="N19" s="289"/>
      <c r="O19" s="289"/>
      <c r="P19" s="289"/>
      <c r="Q19" s="289"/>
      <c r="R19" s="289"/>
      <c r="S19" s="289"/>
      <c r="T19" s="289"/>
    </row>
    <row r="20" spans="2:20" ht="22.5" customHeight="1" x14ac:dyDescent="0.25">
      <c r="B20" s="282"/>
      <c r="D20" s="18"/>
      <c r="E20" s="296" t="s">
        <v>249</v>
      </c>
      <c r="F20" s="52"/>
      <c r="G20" s="52"/>
      <c r="H20" s="420"/>
      <c r="I20" s="291"/>
      <c r="J20" s="291"/>
      <c r="K20" s="61"/>
      <c r="L20" s="280"/>
      <c r="M20" s="289"/>
      <c r="N20" s="289"/>
      <c r="O20" s="289"/>
      <c r="P20" s="289"/>
      <c r="Q20" s="289"/>
      <c r="R20" s="289"/>
      <c r="S20" s="289"/>
      <c r="T20" s="289"/>
    </row>
    <row r="21" spans="2:20" ht="22.5" customHeight="1" x14ac:dyDescent="0.25">
      <c r="B21" s="282"/>
      <c r="D21" s="18"/>
      <c r="E21" s="421"/>
      <c r="F21" s="806" t="s">
        <v>18</v>
      </c>
      <c r="G21" s="807"/>
      <c r="H21" s="806" t="s">
        <v>19</v>
      </c>
      <c r="I21" s="807"/>
      <c r="J21" s="177"/>
      <c r="K21" s="61"/>
      <c r="L21" s="280"/>
      <c r="M21" s="289"/>
      <c r="N21" s="289"/>
      <c r="O21" s="289"/>
      <c r="P21" s="289"/>
      <c r="Q21" s="289"/>
      <c r="R21" s="289"/>
      <c r="S21" s="289"/>
      <c r="T21" s="289"/>
    </row>
    <row r="22" spans="2:20" ht="22.5" customHeight="1" x14ac:dyDescent="0.25">
      <c r="B22" s="282"/>
      <c r="D22" s="18"/>
      <c r="E22" s="312"/>
      <c r="F22" s="324">
        <v>2014</v>
      </c>
      <c r="G22" s="462">
        <v>2015</v>
      </c>
      <c r="H22" s="324">
        <v>2014</v>
      </c>
      <c r="I22" s="324">
        <v>2015</v>
      </c>
      <c r="J22" s="357"/>
      <c r="K22" s="61"/>
      <c r="L22" s="280"/>
      <c r="M22" s="289"/>
      <c r="N22" s="289"/>
      <c r="O22" s="289"/>
      <c r="P22" s="289"/>
      <c r="Q22" s="289"/>
      <c r="R22" s="289"/>
      <c r="S22" s="289"/>
      <c r="T22" s="289"/>
    </row>
    <row r="23" spans="2:20" ht="22.5" customHeight="1" x14ac:dyDescent="0.25">
      <c r="B23" s="282"/>
      <c r="D23" s="18"/>
      <c r="E23" s="286" t="s">
        <v>47</v>
      </c>
      <c r="F23" s="45">
        <v>0.5</v>
      </c>
      <c r="G23" s="45">
        <v>0.44</v>
      </c>
      <c r="H23" s="45">
        <v>0.5</v>
      </c>
      <c r="I23" s="45">
        <v>0.56000000000000005</v>
      </c>
      <c r="J23" s="144"/>
      <c r="K23" s="61"/>
      <c r="L23" s="280"/>
      <c r="M23" s="289"/>
      <c r="N23" s="289"/>
      <c r="O23" s="289"/>
      <c r="P23" s="289"/>
      <c r="Q23" s="289"/>
      <c r="R23" s="289"/>
      <c r="S23" s="289"/>
      <c r="T23" s="289"/>
    </row>
    <row r="24" spans="2:20" ht="22.5" customHeight="1" x14ac:dyDescent="0.25">
      <c r="B24" s="282"/>
      <c r="D24" s="18"/>
      <c r="E24" s="36" t="s">
        <v>48</v>
      </c>
      <c r="F24" s="45">
        <v>0.14000000000000001</v>
      </c>
      <c r="G24" s="45">
        <v>0.22</v>
      </c>
      <c r="H24" s="45">
        <v>0.86</v>
      </c>
      <c r="I24" s="45">
        <v>0.78</v>
      </c>
      <c r="J24" s="144"/>
      <c r="K24" s="61"/>
      <c r="L24" s="280"/>
      <c r="M24" s="289"/>
      <c r="N24" s="289"/>
      <c r="O24" s="289"/>
      <c r="P24" s="289"/>
      <c r="Q24" s="289"/>
      <c r="R24" s="289"/>
      <c r="S24" s="289"/>
      <c r="T24" s="289"/>
    </row>
    <row r="25" spans="2:20" ht="22.5" customHeight="1" x14ac:dyDescent="0.25">
      <c r="B25" s="282"/>
      <c r="D25" s="18"/>
      <c r="E25" s="36" t="s">
        <v>271</v>
      </c>
      <c r="F25" s="45">
        <v>0.22</v>
      </c>
      <c r="G25" s="45">
        <v>0.2</v>
      </c>
      <c r="H25" s="45">
        <v>0.78</v>
      </c>
      <c r="I25" s="45">
        <v>0.8</v>
      </c>
      <c r="J25" s="144"/>
      <c r="K25" s="61"/>
      <c r="L25" s="280"/>
      <c r="M25" s="289"/>
      <c r="N25" s="289"/>
      <c r="O25" s="289"/>
      <c r="P25" s="289"/>
      <c r="Q25" s="289"/>
      <c r="R25" s="289"/>
      <c r="S25" s="289"/>
      <c r="T25" s="289"/>
    </row>
    <row r="26" spans="2:20" ht="22.5" customHeight="1" x14ac:dyDescent="0.25">
      <c r="B26" s="282"/>
      <c r="D26" s="18"/>
      <c r="E26" s="36" t="s">
        <v>272</v>
      </c>
      <c r="F26" s="45">
        <v>0.25</v>
      </c>
      <c r="G26" s="45">
        <v>0.28000000000000003</v>
      </c>
      <c r="H26" s="45">
        <v>0.75</v>
      </c>
      <c r="I26" s="45">
        <v>0.72</v>
      </c>
      <c r="J26" s="144"/>
      <c r="K26" s="61"/>
      <c r="L26" s="280"/>
      <c r="M26" s="289"/>
      <c r="N26" s="289"/>
      <c r="O26" s="289"/>
      <c r="P26" s="289"/>
      <c r="Q26" s="289"/>
      <c r="R26" s="289"/>
      <c r="S26" s="289"/>
      <c r="T26" s="289"/>
    </row>
    <row r="27" spans="2:20" ht="22.5" customHeight="1" x14ac:dyDescent="0.25">
      <c r="B27" s="282"/>
      <c r="D27" s="18"/>
      <c r="E27" s="36" t="s">
        <v>273</v>
      </c>
      <c r="F27" s="45">
        <v>0.3</v>
      </c>
      <c r="G27" s="45">
        <v>0.32</v>
      </c>
      <c r="H27" s="45">
        <v>0.7</v>
      </c>
      <c r="I27" s="45">
        <v>0.68</v>
      </c>
      <c r="J27" s="144"/>
      <c r="K27" s="61"/>
      <c r="L27" s="280"/>
      <c r="M27" s="289"/>
      <c r="N27" s="289"/>
      <c r="O27" s="289"/>
      <c r="P27" s="289"/>
      <c r="Q27" s="289"/>
      <c r="R27" s="289"/>
      <c r="S27" s="289"/>
      <c r="T27" s="289"/>
    </row>
    <row r="28" spans="2:20" ht="22.5" customHeight="1" x14ac:dyDescent="0.25">
      <c r="B28" s="282"/>
      <c r="D28" s="18"/>
      <c r="E28" s="36" t="s">
        <v>274</v>
      </c>
      <c r="F28" s="45">
        <v>0.44</v>
      </c>
      <c r="G28" s="45">
        <v>0.44</v>
      </c>
      <c r="H28" s="45">
        <v>0.56000000000000005</v>
      </c>
      <c r="I28" s="45">
        <v>0.56000000000000005</v>
      </c>
      <c r="J28" s="144"/>
      <c r="K28" s="61"/>
      <c r="L28" s="280"/>
      <c r="M28" s="289"/>
      <c r="N28" s="289"/>
      <c r="O28" s="289"/>
      <c r="P28" s="289"/>
      <c r="Q28" s="289"/>
      <c r="R28" s="289"/>
      <c r="S28" s="289"/>
      <c r="T28" s="289"/>
    </row>
    <row r="29" spans="2:20" ht="22.5" customHeight="1" x14ac:dyDescent="0.25">
      <c r="B29" s="282"/>
      <c r="D29" s="18"/>
      <c r="E29" s="36" t="s">
        <v>275</v>
      </c>
      <c r="F29" s="45">
        <v>0.59</v>
      </c>
      <c r="G29" s="45">
        <v>0.57999999999999996</v>
      </c>
      <c r="H29" s="45">
        <v>0.41</v>
      </c>
      <c r="I29" s="45">
        <v>0.42</v>
      </c>
      <c r="J29" s="144"/>
      <c r="K29" s="61"/>
      <c r="L29" s="280"/>
      <c r="M29" s="289"/>
      <c r="N29" s="289"/>
      <c r="O29" s="289"/>
      <c r="P29" s="289"/>
      <c r="Q29" s="289"/>
      <c r="R29" s="289"/>
      <c r="S29" s="289"/>
      <c r="T29" s="289"/>
    </row>
    <row r="30" spans="2:20" ht="22.5" customHeight="1" x14ac:dyDescent="0.25">
      <c r="B30" s="282"/>
      <c r="D30" s="18"/>
      <c r="E30" s="283"/>
      <c r="F30" s="65"/>
      <c r="G30" s="65"/>
      <c r="H30" s="291"/>
      <c r="I30" s="291"/>
      <c r="J30" s="291"/>
      <c r="K30" s="61"/>
      <c r="L30" s="280"/>
      <c r="M30" s="289"/>
      <c r="N30" s="289"/>
      <c r="O30" s="289"/>
      <c r="P30" s="289"/>
      <c r="Q30" s="289"/>
      <c r="R30" s="289"/>
      <c r="S30" s="289"/>
      <c r="T30" s="289"/>
    </row>
    <row r="31" spans="2:20" ht="22.5" customHeight="1" x14ac:dyDescent="0.25">
      <c r="D31" s="81"/>
      <c r="K31" s="53"/>
    </row>
    <row r="32" spans="2:20" ht="15" customHeight="1" x14ac:dyDescent="0.25">
      <c r="B32" s="759"/>
      <c r="D32" s="192"/>
      <c r="E32" s="193"/>
      <c r="F32" s="193"/>
      <c r="G32" s="193"/>
      <c r="H32" s="193"/>
      <c r="I32" s="193"/>
      <c r="J32" s="193"/>
      <c r="K32" s="194"/>
    </row>
    <row r="33" spans="2:15" ht="15" customHeight="1" x14ac:dyDescent="0.25">
      <c r="B33" s="759"/>
      <c r="D33" s="195"/>
      <c r="E33" s="361" t="s">
        <v>217</v>
      </c>
      <c r="F33" s="196"/>
      <c r="G33" s="196"/>
      <c r="H33" s="196"/>
      <c r="I33" s="196"/>
      <c r="J33" s="196"/>
      <c r="K33" s="197"/>
    </row>
    <row r="34" spans="2:15" ht="15" customHeight="1" x14ac:dyDescent="0.25">
      <c r="B34" s="280"/>
      <c r="D34" s="195"/>
      <c r="E34" s="808" t="s">
        <v>146</v>
      </c>
      <c r="F34" s="808"/>
      <c r="G34" s="808"/>
      <c r="H34" s="808"/>
      <c r="I34" s="808"/>
      <c r="J34" s="808"/>
      <c r="K34" s="809"/>
      <c r="L34" s="140"/>
      <c r="M34" s="140"/>
      <c r="N34" s="140"/>
      <c r="O34" s="140"/>
    </row>
    <row r="35" spans="2:15" ht="15" customHeight="1" x14ac:dyDescent="0.25">
      <c r="D35" s="55"/>
      <c r="E35" s="211"/>
      <c r="F35" s="82"/>
      <c r="G35" s="82"/>
      <c r="H35" s="82"/>
      <c r="I35" s="82"/>
      <c r="J35" s="82"/>
      <c r="K35" s="90"/>
    </row>
    <row r="36" spans="2:15" ht="22.5" customHeight="1" x14ac:dyDescent="0.25">
      <c r="D36" s="18"/>
      <c r="E36" s="280"/>
      <c r="F36" s="280"/>
      <c r="G36" s="280"/>
      <c r="H36" s="280"/>
      <c r="I36" s="280"/>
      <c r="J36" s="280"/>
      <c r="K36" s="19"/>
    </row>
    <row r="37" spans="2:15" ht="22.5" customHeight="1" x14ac:dyDescent="0.25">
      <c r="D37" s="18"/>
      <c r="E37" s="296" t="s">
        <v>238</v>
      </c>
      <c r="F37" s="280"/>
      <c r="G37" s="280"/>
      <c r="H37" s="280"/>
      <c r="I37" s="280"/>
      <c r="J37" s="280"/>
      <c r="K37" s="19"/>
    </row>
    <row r="38" spans="2:15" ht="30" customHeight="1" x14ac:dyDescent="0.25">
      <c r="D38" s="81"/>
      <c r="E38" s="325"/>
      <c r="F38" s="326" t="s">
        <v>147</v>
      </c>
      <c r="G38" s="326" t="s">
        <v>148</v>
      </c>
      <c r="H38" s="327" t="s">
        <v>149</v>
      </c>
      <c r="I38" s="810"/>
      <c r="J38" s="811"/>
      <c r="K38" s="811"/>
      <c r="L38" s="18"/>
    </row>
    <row r="39" spans="2:15" ht="22.5" customHeight="1" x14ac:dyDescent="0.25">
      <c r="D39" s="18"/>
      <c r="E39" s="36" t="s">
        <v>48</v>
      </c>
      <c r="F39" s="446"/>
      <c r="G39" s="446">
        <v>0.56000000000000005</v>
      </c>
      <c r="H39" s="446">
        <v>0.44</v>
      </c>
      <c r="I39" s="164"/>
      <c r="J39" s="164"/>
      <c r="K39" s="166"/>
    </row>
    <row r="40" spans="2:15" ht="22.5" customHeight="1" x14ac:dyDescent="0.25">
      <c r="D40" s="18"/>
      <c r="E40" s="36" t="s">
        <v>271</v>
      </c>
      <c r="F40" s="446"/>
      <c r="G40" s="446">
        <v>0.66</v>
      </c>
      <c r="H40" s="446">
        <v>0.34</v>
      </c>
      <c r="I40" s="164"/>
      <c r="J40" s="164"/>
      <c r="K40" s="166"/>
    </row>
    <row r="41" spans="2:15" ht="22.5" customHeight="1" x14ac:dyDescent="0.25">
      <c r="D41" s="18"/>
      <c r="E41" s="36" t="s">
        <v>272</v>
      </c>
      <c r="F41" s="446"/>
      <c r="G41" s="446">
        <v>0.66</v>
      </c>
      <c r="H41" s="446">
        <v>0.34</v>
      </c>
      <c r="I41" s="164"/>
      <c r="J41" s="164"/>
      <c r="K41" s="166"/>
    </row>
    <row r="42" spans="2:15" ht="22.5" customHeight="1" x14ac:dyDescent="0.25">
      <c r="D42" s="18"/>
      <c r="E42" s="36" t="s">
        <v>273</v>
      </c>
      <c r="F42" s="446"/>
      <c r="G42" s="446">
        <v>0.66</v>
      </c>
      <c r="H42" s="446">
        <v>0.34</v>
      </c>
      <c r="I42" s="164"/>
      <c r="J42" s="164"/>
      <c r="K42" s="166"/>
    </row>
    <row r="43" spans="2:15" ht="22.5" customHeight="1" x14ac:dyDescent="0.25">
      <c r="D43" s="18"/>
      <c r="E43" s="36" t="s">
        <v>274</v>
      </c>
      <c r="F43" s="446">
        <v>0.03</v>
      </c>
      <c r="G43" s="446">
        <v>0.65</v>
      </c>
      <c r="H43" s="446">
        <v>0.32</v>
      </c>
      <c r="I43" s="164"/>
      <c r="J43" s="164"/>
      <c r="K43" s="166"/>
    </row>
    <row r="44" spans="2:15" ht="22.5" customHeight="1" x14ac:dyDescent="0.25">
      <c r="D44" s="18"/>
      <c r="E44" s="36" t="s">
        <v>275</v>
      </c>
      <c r="F44" s="446">
        <v>0.16</v>
      </c>
      <c r="G44" s="446">
        <v>0.47</v>
      </c>
      <c r="H44" s="446">
        <v>0.37</v>
      </c>
      <c r="I44" s="164"/>
      <c r="J44" s="164"/>
      <c r="K44" s="166"/>
    </row>
    <row r="45" spans="2:15" ht="22.5" customHeight="1" x14ac:dyDescent="0.25">
      <c r="D45" s="18"/>
      <c r="E45" s="293"/>
      <c r="F45" s="165"/>
      <c r="G45" s="165"/>
      <c r="H45" s="165"/>
      <c r="I45" s="165"/>
      <c r="J45" s="165"/>
      <c r="K45" s="167"/>
    </row>
    <row r="46" spans="2:15" ht="22.5" customHeight="1" x14ac:dyDescent="0.25">
      <c r="D46" s="81"/>
      <c r="E46" s="52"/>
      <c r="F46" s="52"/>
      <c r="G46" s="52"/>
      <c r="H46" s="52"/>
      <c r="I46" s="52"/>
      <c r="J46" s="52"/>
      <c r="K46" s="53"/>
    </row>
    <row r="47" spans="2:15" ht="22.5" customHeight="1" x14ac:dyDescent="0.25">
      <c r="E47" s="160"/>
    </row>
  </sheetData>
  <mergeCells count="11">
    <mergeCell ref="D1:E1"/>
    <mergeCell ref="B2:B3"/>
    <mergeCell ref="E2:K3"/>
    <mergeCell ref="E34:K34"/>
    <mergeCell ref="I38:K38"/>
    <mergeCell ref="N2:N3"/>
    <mergeCell ref="E6:K6"/>
    <mergeCell ref="N6:S6"/>
    <mergeCell ref="B32:B33"/>
    <mergeCell ref="F21:G21"/>
    <mergeCell ref="H21:I21"/>
  </mergeCells>
  <hyperlinks>
    <hyperlink ref="B5" location="Sheet2!A1" display="BACK"/>
    <hyperlink ref="B5:B6" location="Menu!A1" display="BACK"/>
  </hyperlinks>
  <pageMargins left="0.7" right="0.7" top="0.75" bottom="0.75" header="0.3" footer="0.3"/>
  <pageSetup paperSize="9" scale="93" orientation="landscape" verticalDpi="597" r:id="rId1"/>
  <colBreaks count="1" manualBreakCount="1">
    <brk id="11" max="21"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Q20"/>
  <sheetViews>
    <sheetView showGridLines="0" zoomScaleNormal="100" workbookViewId="0">
      <selection activeCell="B10" sqref="B10"/>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5.7109375" customWidth="1"/>
    <col min="6" max="16" width="14.28515625" customWidth="1"/>
    <col min="17" max="17" width="6.42578125" customWidth="1"/>
  </cols>
  <sheetData>
    <row r="1" spans="1:17" ht="52.5" customHeight="1" x14ac:dyDescent="0.25">
      <c r="D1" s="716"/>
      <c r="E1" s="716"/>
      <c r="J1" s="289"/>
      <c r="K1" s="10"/>
      <c r="L1" s="10"/>
      <c r="M1" s="10"/>
      <c r="N1" s="10"/>
      <c r="O1" s="10"/>
      <c r="P1" s="10"/>
      <c r="Q1" s="10"/>
    </row>
    <row r="2" spans="1:17" ht="15" customHeight="1" x14ac:dyDescent="0.25">
      <c r="B2" s="814"/>
      <c r="D2" s="22"/>
      <c r="E2" s="752" t="s">
        <v>235</v>
      </c>
      <c r="F2" s="752"/>
      <c r="G2" s="752"/>
      <c r="H2" s="753"/>
      <c r="J2" s="112"/>
      <c r="K2" s="724"/>
      <c r="L2" s="112"/>
      <c r="M2" s="112"/>
      <c r="N2" s="112"/>
      <c r="O2" s="112"/>
      <c r="P2" s="112"/>
      <c r="Q2" s="10"/>
    </row>
    <row r="3" spans="1:17" ht="15" customHeight="1" x14ac:dyDescent="0.25">
      <c r="A3" s="1"/>
      <c r="B3" s="814"/>
      <c r="C3" s="14"/>
      <c r="D3" s="25"/>
      <c r="E3" s="754"/>
      <c r="F3" s="754"/>
      <c r="G3" s="754"/>
      <c r="H3" s="755"/>
      <c r="J3" s="112"/>
      <c r="K3" s="724"/>
      <c r="L3" s="112"/>
      <c r="M3" s="112"/>
      <c r="N3" s="112"/>
      <c r="O3" s="112"/>
      <c r="P3" s="112"/>
      <c r="Q3" s="10"/>
    </row>
    <row r="4" spans="1:17" ht="15" customHeight="1" x14ac:dyDescent="0.25">
      <c r="A4" s="1"/>
      <c r="C4" s="15"/>
      <c r="D4" s="192"/>
      <c r="E4" s="193"/>
      <c r="F4" s="193"/>
      <c r="G4" s="193"/>
      <c r="H4" s="194"/>
      <c r="J4" s="10"/>
      <c r="K4" s="10"/>
      <c r="L4" s="10"/>
      <c r="M4" s="10"/>
      <c r="N4" s="10"/>
      <c r="O4" s="10"/>
      <c r="P4" s="10"/>
      <c r="Q4" s="10"/>
    </row>
    <row r="5" spans="1:17" ht="15" customHeight="1" x14ac:dyDescent="0.25">
      <c r="B5" s="311" t="s">
        <v>0</v>
      </c>
      <c r="D5" s="195"/>
      <c r="E5" s="361" t="s">
        <v>58</v>
      </c>
      <c r="F5" s="196"/>
      <c r="G5" s="196"/>
      <c r="H5" s="197"/>
      <c r="J5" s="10"/>
      <c r="K5" s="116"/>
      <c r="L5" s="111"/>
      <c r="M5" s="111"/>
      <c r="N5" s="111"/>
      <c r="O5" s="111"/>
      <c r="P5" s="111"/>
      <c r="Q5" s="10"/>
    </row>
    <row r="6" spans="1:17" ht="15" customHeight="1" x14ac:dyDescent="0.25">
      <c r="B6" s="13"/>
      <c r="C6" s="16"/>
      <c r="D6" s="55"/>
      <c r="E6" s="82"/>
      <c r="F6" s="82"/>
      <c r="G6" s="82"/>
      <c r="H6" s="90"/>
      <c r="I6" s="2"/>
      <c r="J6" s="10"/>
      <c r="K6" s="10"/>
      <c r="L6" s="10"/>
      <c r="M6" s="10"/>
      <c r="N6" s="10"/>
      <c r="O6" s="10"/>
      <c r="P6" s="10"/>
      <c r="Q6" s="10"/>
    </row>
    <row r="7" spans="1:17" ht="22.5" customHeight="1" x14ac:dyDescent="0.25">
      <c r="B7" s="16"/>
      <c r="D7" s="18"/>
      <c r="E7" s="2"/>
      <c r="F7" s="2"/>
      <c r="G7" s="2"/>
      <c r="H7" s="19"/>
      <c r="I7" s="2"/>
      <c r="J7" s="10"/>
      <c r="K7" s="10"/>
      <c r="L7" s="10"/>
      <c r="M7" s="10"/>
      <c r="N7" s="10"/>
      <c r="O7" s="10"/>
      <c r="P7" s="10"/>
      <c r="Q7" s="10"/>
    </row>
    <row r="8" spans="1:17" ht="22.5" customHeight="1" x14ac:dyDescent="0.25">
      <c r="B8" s="13"/>
      <c r="D8" s="81"/>
      <c r="E8" s="328"/>
      <c r="F8" s="431">
        <v>2014</v>
      </c>
      <c r="G8" s="299">
        <v>2015</v>
      </c>
      <c r="H8" s="58"/>
      <c r="I8" s="18"/>
      <c r="J8" s="10"/>
      <c r="K8" s="10"/>
      <c r="L8" s="10"/>
      <c r="M8" s="10"/>
      <c r="N8" s="10"/>
      <c r="O8" s="10"/>
      <c r="P8" s="10"/>
      <c r="Q8" s="10"/>
    </row>
    <row r="9" spans="1:17" ht="22.5" customHeight="1" x14ac:dyDescent="0.25">
      <c r="B9" s="13"/>
      <c r="D9" s="18"/>
      <c r="E9" s="20" t="s">
        <v>150</v>
      </c>
      <c r="F9" s="45">
        <v>0.04</v>
      </c>
      <c r="G9" s="45">
        <v>0.04</v>
      </c>
      <c r="H9" s="60"/>
      <c r="I9" s="2"/>
      <c r="J9" s="10"/>
      <c r="K9" s="10"/>
      <c r="L9" s="10"/>
      <c r="M9" s="10"/>
      <c r="N9" s="10"/>
      <c r="O9" s="10"/>
      <c r="P9" s="10"/>
      <c r="Q9" s="10"/>
    </row>
    <row r="10" spans="1:17" ht="22.5" customHeight="1" x14ac:dyDescent="0.25">
      <c r="B10" s="13"/>
      <c r="D10" s="18"/>
      <c r="E10" s="20" t="s">
        <v>151</v>
      </c>
      <c r="F10" s="45">
        <v>0.28999999999999998</v>
      </c>
      <c r="G10" s="45">
        <v>0.27</v>
      </c>
      <c r="H10" s="61"/>
      <c r="I10" s="2"/>
      <c r="J10" s="10"/>
      <c r="K10" s="10"/>
      <c r="L10" s="10"/>
      <c r="M10" s="10"/>
      <c r="N10" s="10"/>
      <c r="O10" s="10"/>
      <c r="P10" s="10"/>
      <c r="Q10" s="10"/>
    </row>
    <row r="11" spans="1:17" ht="22.5" customHeight="1" x14ac:dyDescent="0.25">
      <c r="B11" s="13"/>
      <c r="D11" s="18"/>
      <c r="E11" s="21" t="s">
        <v>59</v>
      </c>
      <c r="F11" s="45">
        <v>0.21</v>
      </c>
      <c r="G11" s="45">
        <v>0.23</v>
      </c>
      <c r="H11" s="61"/>
      <c r="I11" s="2"/>
      <c r="J11" s="10"/>
      <c r="K11" s="10"/>
      <c r="L11" s="10"/>
      <c r="M11" s="10"/>
      <c r="N11" s="10"/>
      <c r="O11" s="10"/>
      <c r="P11" s="10"/>
      <c r="Q11" s="10"/>
    </row>
    <row r="12" spans="1:17" ht="22.5" customHeight="1" x14ac:dyDescent="0.25">
      <c r="B12" s="13"/>
      <c r="D12" s="18"/>
      <c r="E12" s="20" t="s">
        <v>60</v>
      </c>
      <c r="F12" s="45">
        <v>0.39</v>
      </c>
      <c r="G12" s="45">
        <v>0.4</v>
      </c>
      <c r="H12" s="61"/>
      <c r="I12" s="2"/>
      <c r="J12" s="10"/>
      <c r="K12" s="10"/>
      <c r="L12" s="10"/>
      <c r="M12" s="10"/>
      <c r="N12" s="10"/>
      <c r="O12" s="10"/>
      <c r="P12" s="10"/>
      <c r="Q12" s="10"/>
    </row>
    <row r="13" spans="1:17" ht="22.5" customHeight="1" x14ac:dyDescent="0.25">
      <c r="B13" s="13"/>
      <c r="D13" s="18"/>
      <c r="E13" s="36" t="s">
        <v>61</v>
      </c>
      <c r="F13" s="45">
        <v>7.0000000000000007E-2</v>
      </c>
      <c r="G13" s="45">
        <v>0.06</v>
      </c>
      <c r="H13" s="61"/>
      <c r="I13" s="2"/>
      <c r="J13" s="10"/>
      <c r="K13" s="10"/>
      <c r="L13" s="10"/>
      <c r="M13" s="10"/>
      <c r="N13" s="10"/>
      <c r="O13" s="10"/>
      <c r="P13" s="10"/>
      <c r="Q13" s="10"/>
    </row>
    <row r="14" spans="1:17" ht="22.5" customHeight="1" x14ac:dyDescent="0.25">
      <c r="B14" s="13"/>
      <c r="D14" s="18"/>
      <c r="E14" s="29"/>
      <c r="F14" s="50"/>
      <c r="G14" s="50"/>
      <c r="H14" s="61"/>
      <c r="I14" s="2"/>
      <c r="J14" s="10"/>
      <c r="K14" s="10"/>
      <c r="L14" s="10"/>
      <c r="M14" s="10"/>
      <c r="N14" s="10"/>
      <c r="O14" s="10"/>
      <c r="P14" s="10"/>
      <c r="Q14" s="10"/>
    </row>
    <row r="15" spans="1:17" ht="22.5" customHeight="1" x14ac:dyDescent="0.25">
      <c r="B15" s="13"/>
      <c r="D15" s="307"/>
      <c r="E15" s="812" t="s">
        <v>230</v>
      </c>
      <c r="F15" s="812"/>
      <c r="G15" s="812"/>
      <c r="H15" s="813"/>
      <c r="J15" s="10"/>
      <c r="K15" s="10"/>
      <c r="L15" s="10"/>
      <c r="M15" s="10"/>
      <c r="N15" s="10"/>
      <c r="O15" s="10"/>
      <c r="P15" s="10"/>
      <c r="Q15" s="10"/>
    </row>
    <row r="16" spans="1:17" ht="22.5" customHeight="1" x14ac:dyDescent="0.25">
      <c r="B16" s="13"/>
      <c r="C16" s="10"/>
      <c r="D16" s="2"/>
      <c r="E16" s="11"/>
      <c r="F16" s="12"/>
      <c r="G16" s="12"/>
      <c r="H16" s="2"/>
      <c r="I16" s="2"/>
      <c r="J16" s="10"/>
      <c r="K16" s="10"/>
      <c r="L16" s="10"/>
      <c r="M16" s="10"/>
      <c r="N16" s="10"/>
      <c r="O16" s="10"/>
      <c r="P16" s="10"/>
      <c r="Q16" s="10"/>
    </row>
    <row r="17" spans="2:17" ht="22.5" customHeight="1" x14ac:dyDescent="0.25">
      <c r="B17" s="13"/>
      <c r="C17" s="10"/>
      <c r="D17" s="2"/>
      <c r="E17" s="11"/>
      <c r="F17" s="12"/>
      <c r="G17" s="12"/>
      <c r="H17" s="2"/>
      <c r="I17" s="2"/>
      <c r="J17" s="10"/>
      <c r="K17" s="10"/>
      <c r="L17" s="10"/>
      <c r="M17" s="10"/>
      <c r="N17" s="10"/>
      <c r="O17" s="10"/>
      <c r="P17" s="10"/>
      <c r="Q17" s="10"/>
    </row>
    <row r="18" spans="2:17" ht="22.5" customHeight="1" x14ac:dyDescent="0.25">
      <c r="B18" s="13"/>
      <c r="C18" s="10"/>
      <c r="D18" s="2"/>
      <c r="E18" s="11"/>
      <c r="F18" s="12"/>
      <c r="G18" s="12"/>
      <c r="H18" s="2"/>
      <c r="I18" s="2"/>
      <c r="J18" s="10"/>
      <c r="K18" s="10"/>
      <c r="L18" s="10"/>
      <c r="M18" s="10"/>
      <c r="N18" s="10"/>
      <c r="O18" s="10"/>
      <c r="P18" s="10"/>
      <c r="Q18" s="10"/>
    </row>
    <row r="19" spans="2:17" ht="22.5" customHeight="1" x14ac:dyDescent="0.25">
      <c r="B19" s="13"/>
      <c r="E19" s="8"/>
      <c r="F19" s="9"/>
      <c r="G19" s="9"/>
    </row>
    <row r="20" spans="2:17" ht="22.5" customHeight="1" x14ac:dyDescent="0.25">
      <c r="B20" s="13"/>
      <c r="E20" s="3"/>
      <c r="F20" s="4"/>
      <c r="G20" s="4"/>
    </row>
  </sheetData>
  <mergeCells count="5">
    <mergeCell ref="E15:H15"/>
    <mergeCell ref="D1:E1"/>
    <mergeCell ref="B2:B3"/>
    <mergeCell ref="K2:K3"/>
    <mergeCell ref="E2:H3"/>
  </mergeCells>
  <hyperlinks>
    <hyperlink ref="B5" location="Sheet2!A1" display="BACK"/>
    <hyperlink ref="B5" location="Menu!A1" display="BACK"/>
  </hyperlinks>
  <pageMargins left="0.7" right="0.7" top="0.75" bottom="0.75" header="0.3" footer="0.3"/>
  <pageSetup paperSize="9" scale="96" orientation="landscape" verticalDpi="597" r:id="rId1"/>
  <colBreaks count="1" manualBreakCount="1">
    <brk id="8" max="2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autoPageBreaks="0"/>
  </sheetPr>
  <dimension ref="A1:Y56"/>
  <sheetViews>
    <sheetView showGridLines="0" topLeftCell="A23" zoomScaleNormal="100" workbookViewId="0">
      <selection activeCell="F31" sqref="F31"/>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5.7109375" customWidth="1"/>
    <col min="6" max="9" width="14.28515625" customWidth="1"/>
    <col min="10" max="13" width="14.28515625" style="263" customWidth="1"/>
    <col min="14" max="14" width="14.28515625" customWidth="1"/>
    <col min="17" max="17" width="14.28515625" customWidth="1"/>
    <col min="18" max="18" width="5.7109375" customWidth="1"/>
    <col min="19" max="19" width="45.7109375" customWidth="1"/>
    <col min="20" max="24" width="14.28515625" customWidth="1"/>
    <col min="25" max="25" width="6.42578125" customWidth="1"/>
  </cols>
  <sheetData>
    <row r="1" spans="1:25" ht="52.5" customHeight="1" x14ac:dyDescent="0.25">
      <c r="D1" s="716"/>
      <c r="E1" s="716"/>
      <c r="P1" s="289"/>
      <c r="R1" s="10"/>
      <c r="S1" s="10"/>
      <c r="T1" s="10"/>
      <c r="U1" s="10"/>
      <c r="V1" s="10"/>
      <c r="W1" s="10"/>
      <c r="X1" s="10"/>
      <c r="Y1" s="10"/>
    </row>
    <row r="2" spans="1:25" ht="15" customHeight="1" x14ac:dyDescent="0.25">
      <c r="B2" s="723"/>
      <c r="D2" s="22"/>
      <c r="E2" s="727" t="s">
        <v>236</v>
      </c>
      <c r="F2" s="727"/>
      <c r="G2" s="727"/>
      <c r="H2" s="727"/>
      <c r="I2" s="727"/>
      <c r="J2" s="727"/>
      <c r="K2" s="727"/>
      <c r="L2" s="727"/>
      <c r="M2" s="727"/>
      <c r="N2" s="728"/>
      <c r="R2" s="131"/>
      <c r="S2" s="724"/>
      <c r="T2" s="131"/>
      <c r="U2" s="131"/>
      <c r="V2" s="131"/>
      <c r="W2" s="131"/>
      <c r="X2" s="725"/>
      <c r="Y2" s="10"/>
    </row>
    <row r="3" spans="1:25" ht="15" customHeight="1" x14ac:dyDescent="0.25">
      <c r="A3" s="1"/>
      <c r="B3" s="723"/>
      <c r="C3" s="14"/>
      <c r="D3" s="25"/>
      <c r="E3" s="729"/>
      <c r="F3" s="729"/>
      <c r="G3" s="729"/>
      <c r="H3" s="729"/>
      <c r="I3" s="729"/>
      <c r="J3" s="729"/>
      <c r="K3" s="729"/>
      <c r="L3" s="729"/>
      <c r="M3" s="729"/>
      <c r="N3" s="730"/>
      <c r="R3" s="131"/>
      <c r="S3" s="724"/>
      <c r="T3" s="131"/>
      <c r="U3" s="131"/>
      <c r="V3" s="131"/>
      <c r="W3" s="131"/>
      <c r="X3" s="725"/>
      <c r="Y3" s="10"/>
    </row>
    <row r="4" spans="1:25" ht="15" customHeight="1" x14ac:dyDescent="0.25">
      <c r="A4" s="1"/>
      <c r="C4" s="15"/>
      <c r="D4" s="192"/>
      <c r="E4" s="193"/>
      <c r="F4" s="193"/>
      <c r="G4" s="193"/>
      <c r="H4" s="193"/>
      <c r="I4" s="193"/>
      <c r="J4" s="193"/>
      <c r="K4" s="193"/>
      <c r="L4" s="193"/>
      <c r="M4" s="193"/>
      <c r="N4" s="194"/>
      <c r="R4" s="131"/>
      <c r="S4" s="131"/>
      <c r="T4" s="131"/>
      <c r="U4" s="131"/>
      <c r="V4" s="131"/>
      <c r="W4" s="131"/>
      <c r="X4" s="131"/>
      <c r="Y4" s="10"/>
    </row>
    <row r="5" spans="1:25" ht="15" customHeight="1" x14ac:dyDescent="0.25">
      <c r="B5" s="491" t="s">
        <v>0</v>
      </c>
      <c r="D5" s="195"/>
      <c r="E5" s="360" t="s">
        <v>2</v>
      </c>
      <c r="F5" s="196"/>
      <c r="G5" s="196"/>
      <c r="H5" s="196"/>
      <c r="I5" s="196"/>
      <c r="J5" s="196"/>
      <c r="K5" s="196"/>
      <c r="L5" s="196"/>
      <c r="M5" s="196"/>
      <c r="N5" s="197"/>
      <c r="R5" s="131"/>
      <c r="S5" s="139"/>
      <c r="T5" s="188"/>
      <c r="U5" s="188"/>
      <c r="V5" s="188"/>
      <c r="W5" s="188"/>
      <c r="X5" s="188"/>
      <c r="Y5" s="10"/>
    </row>
    <row r="6" spans="1:25" ht="15" customHeight="1" x14ac:dyDescent="0.25">
      <c r="B6" s="544"/>
      <c r="C6" s="16"/>
      <c r="D6" s="55"/>
      <c r="E6" s="82"/>
      <c r="F6" s="82"/>
      <c r="G6" s="82"/>
      <c r="H6" s="82"/>
      <c r="I6" s="82"/>
      <c r="J6" s="82"/>
      <c r="K6" s="82"/>
      <c r="L6" s="82"/>
      <c r="M6" s="82"/>
      <c r="N6" s="90"/>
      <c r="Q6" s="2"/>
      <c r="R6" s="131"/>
      <c r="S6" s="189"/>
      <c r="T6" s="131"/>
      <c r="U6" s="131"/>
      <c r="V6" s="131"/>
      <c r="W6" s="131"/>
      <c r="X6" s="131"/>
      <c r="Y6" s="10"/>
    </row>
    <row r="7" spans="1:25" ht="22.5" customHeight="1" x14ac:dyDescent="0.25">
      <c r="B7" s="16"/>
      <c r="D7" s="18"/>
      <c r="E7" s="2"/>
      <c r="F7" s="2"/>
      <c r="G7" s="2"/>
      <c r="H7" s="2"/>
      <c r="I7" s="2"/>
      <c r="J7" s="264"/>
      <c r="K7" s="264"/>
      <c r="L7" s="264"/>
      <c r="M7" s="264"/>
      <c r="N7" s="17"/>
      <c r="Q7" s="2"/>
      <c r="R7" s="131"/>
      <c r="S7" s="131"/>
      <c r="T7" s="131"/>
      <c r="U7" s="131"/>
      <c r="V7" s="131"/>
      <c r="W7" s="131"/>
      <c r="X7" s="131"/>
      <c r="Y7" s="10"/>
    </row>
    <row r="8" spans="1:25" s="279" customFormat="1" ht="22.5" customHeight="1" x14ac:dyDescent="0.25">
      <c r="B8" s="16"/>
      <c r="C8" s="282"/>
      <c r="D8" s="18"/>
      <c r="E8" s="297" t="s">
        <v>238</v>
      </c>
      <c r="F8" s="616"/>
      <c r="G8" s="616"/>
      <c r="H8" s="616"/>
      <c r="I8" s="616"/>
      <c r="J8" s="616"/>
      <c r="K8" s="88"/>
      <c r="L8" s="107"/>
      <c r="M8" s="107"/>
      <c r="N8" s="19"/>
      <c r="Q8" s="280"/>
      <c r="R8" s="131"/>
      <c r="S8" s="131"/>
      <c r="T8" s="131"/>
      <c r="U8" s="131"/>
      <c r="V8" s="131"/>
      <c r="W8" s="131"/>
      <c r="X8" s="131"/>
      <c r="Y8" s="289"/>
    </row>
    <row r="9" spans="1:25" ht="22.5" customHeight="1" x14ac:dyDescent="0.25">
      <c r="B9" s="13"/>
      <c r="D9" s="76"/>
      <c r="E9" s="693"/>
      <c r="F9" s="613" t="s">
        <v>18</v>
      </c>
      <c r="G9" s="613" t="s">
        <v>19</v>
      </c>
      <c r="H9" s="613" t="s">
        <v>20</v>
      </c>
      <c r="I9" s="613" t="s">
        <v>251</v>
      </c>
      <c r="J9" s="613" t="s">
        <v>252</v>
      </c>
      <c r="K9" s="357"/>
      <c r="L9" s="357"/>
      <c r="M9" s="357"/>
      <c r="N9" s="275"/>
      <c r="Q9" s="2"/>
      <c r="R9" s="131"/>
      <c r="S9" s="66"/>
      <c r="T9" s="178"/>
      <c r="U9" s="143"/>
      <c r="V9" s="178"/>
      <c r="W9" s="143"/>
      <c r="X9" s="178"/>
      <c r="Y9" s="10"/>
    </row>
    <row r="10" spans="1:25" ht="22.5" customHeight="1" x14ac:dyDescent="0.25">
      <c r="B10" s="13"/>
      <c r="D10" s="18"/>
      <c r="E10" s="694" t="s">
        <v>17</v>
      </c>
      <c r="F10" s="447">
        <v>4285</v>
      </c>
      <c r="G10" s="447">
        <v>4786</v>
      </c>
      <c r="H10" s="447">
        <f>F10+G10</f>
        <v>9071</v>
      </c>
      <c r="I10" s="446">
        <f t="shared" ref="I10:I25" si="0">F10/(F10+G10)</f>
        <v>0.47238452210340648</v>
      </c>
      <c r="J10" s="446">
        <f>G10/(F10+G10)</f>
        <v>0.52761547789659358</v>
      </c>
      <c r="K10" s="144"/>
      <c r="L10" s="144"/>
      <c r="M10" s="144"/>
      <c r="N10" s="726"/>
      <c r="Q10" s="40"/>
      <c r="R10" s="131"/>
      <c r="S10" s="66"/>
      <c r="T10" s="190"/>
      <c r="U10" s="190"/>
      <c r="V10" s="190"/>
      <c r="W10" s="190"/>
      <c r="X10" s="190"/>
      <c r="Y10" s="10"/>
    </row>
    <row r="11" spans="1:25" ht="22.5" customHeight="1" x14ac:dyDescent="0.25">
      <c r="B11" s="13"/>
      <c r="D11" s="18"/>
      <c r="E11" s="694" t="s">
        <v>16</v>
      </c>
      <c r="F11" s="447">
        <v>5479</v>
      </c>
      <c r="G11" s="447">
        <v>2320</v>
      </c>
      <c r="H11" s="447">
        <f t="shared" ref="H11:H25" si="1">F11+G11</f>
        <v>7799</v>
      </c>
      <c r="I11" s="446">
        <f t="shared" si="0"/>
        <v>0.70252596486729069</v>
      </c>
      <c r="J11" s="446">
        <f t="shared" ref="J11:J25" si="2">G11/(F11+G11)</f>
        <v>0.29747403513270931</v>
      </c>
      <c r="K11" s="144"/>
      <c r="L11" s="144"/>
      <c r="M11" s="144"/>
      <c r="N11" s="726"/>
      <c r="Q11" s="40"/>
      <c r="R11" s="131"/>
      <c r="S11" s="66"/>
      <c r="T11" s="190"/>
      <c r="U11" s="190"/>
      <c r="V11" s="190"/>
      <c r="W11" s="190"/>
      <c r="X11" s="190"/>
      <c r="Y11" s="10"/>
    </row>
    <row r="12" spans="1:25" ht="22.5" customHeight="1" x14ac:dyDescent="0.25">
      <c r="B12" s="13"/>
      <c r="D12" s="18"/>
      <c r="E12" s="695" t="s">
        <v>15</v>
      </c>
      <c r="F12" s="447">
        <v>4181</v>
      </c>
      <c r="G12" s="447">
        <v>3494</v>
      </c>
      <c r="H12" s="447">
        <f>F12+G12</f>
        <v>7675</v>
      </c>
      <c r="I12" s="446">
        <f>F12/(F12+G12)</f>
        <v>0.54475570032573295</v>
      </c>
      <c r="J12" s="446">
        <f>G12/(F12+G12)</f>
        <v>0.45524429967426711</v>
      </c>
      <c r="K12" s="144"/>
      <c r="L12" s="144"/>
      <c r="M12" s="144"/>
      <c r="N12" s="726"/>
      <c r="Q12" s="40"/>
      <c r="R12" s="131"/>
      <c r="S12" s="66"/>
      <c r="T12" s="190"/>
      <c r="U12" s="190"/>
      <c r="V12" s="190"/>
      <c r="W12" s="190"/>
      <c r="X12" s="190"/>
      <c r="Y12" s="10"/>
    </row>
    <row r="13" spans="1:25" ht="22.5" customHeight="1" x14ac:dyDescent="0.25">
      <c r="B13" s="13"/>
      <c r="D13" s="18"/>
      <c r="E13" s="694" t="s">
        <v>14</v>
      </c>
      <c r="F13" s="447">
        <v>1593</v>
      </c>
      <c r="G13" s="447">
        <v>1753</v>
      </c>
      <c r="H13" s="447">
        <f>F13+G13</f>
        <v>3346</v>
      </c>
      <c r="I13" s="446">
        <f>F13/(F13+G13)</f>
        <v>0.47609085475194263</v>
      </c>
      <c r="J13" s="446">
        <f>G13/(F13+G13)</f>
        <v>0.52390914524805743</v>
      </c>
      <c r="K13" s="144"/>
      <c r="L13" s="144"/>
      <c r="M13" s="144"/>
      <c r="N13" s="726"/>
      <c r="Q13" s="40"/>
      <c r="R13" s="131"/>
      <c r="S13" s="66"/>
      <c r="T13" s="190"/>
      <c r="U13" s="190"/>
      <c r="V13" s="190"/>
      <c r="W13" s="190"/>
      <c r="X13" s="190"/>
      <c r="Y13" s="10"/>
    </row>
    <row r="14" spans="1:25" ht="22.5" customHeight="1" x14ac:dyDescent="0.25">
      <c r="B14" s="13"/>
      <c r="D14" s="18"/>
      <c r="E14" s="694" t="s">
        <v>136</v>
      </c>
      <c r="F14" s="447">
        <v>693</v>
      </c>
      <c r="G14" s="447">
        <v>317</v>
      </c>
      <c r="H14" s="447">
        <f t="shared" si="1"/>
        <v>1010</v>
      </c>
      <c r="I14" s="446">
        <f t="shared" si="0"/>
        <v>0.68613861386138619</v>
      </c>
      <c r="J14" s="446">
        <f t="shared" si="2"/>
        <v>0.31386138613861386</v>
      </c>
      <c r="K14" s="144"/>
      <c r="L14" s="144"/>
      <c r="M14" s="144"/>
      <c r="N14" s="726"/>
      <c r="Q14" s="40"/>
      <c r="R14" s="131"/>
      <c r="S14" s="66"/>
      <c r="T14" s="190"/>
      <c r="U14" s="190"/>
      <c r="V14" s="190"/>
      <c r="W14" s="190"/>
      <c r="X14" s="190"/>
      <c r="Y14" s="10"/>
    </row>
    <row r="15" spans="1:25" ht="22.5" customHeight="1" x14ac:dyDescent="0.25">
      <c r="B15" s="13"/>
      <c r="D15" s="18"/>
      <c r="E15" s="696" t="s">
        <v>13</v>
      </c>
      <c r="F15" s="447">
        <v>755</v>
      </c>
      <c r="G15" s="447">
        <v>658</v>
      </c>
      <c r="H15" s="447">
        <f t="shared" si="1"/>
        <v>1413</v>
      </c>
      <c r="I15" s="446">
        <f t="shared" si="0"/>
        <v>0.53432413305024773</v>
      </c>
      <c r="J15" s="446">
        <f t="shared" si="2"/>
        <v>0.46567586694975233</v>
      </c>
      <c r="K15" s="144"/>
      <c r="L15" s="144"/>
      <c r="M15" s="144"/>
      <c r="N15" s="726"/>
      <c r="Q15" s="40"/>
      <c r="R15" s="131"/>
      <c r="S15" s="66"/>
      <c r="T15" s="190"/>
      <c r="U15" s="190"/>
      <c r="V15" s="190"/>
      <c r="W15" s="190"/>
      <c r="X15" s="190"/>
      <c r="Y15" s="10"/>
    </row>
    <row r="16" spans="1:25" ht="22.5" customHeight="1" x14ac:dyDescent="0.25">
      <c r="B16" s="13"/>
      <c r="D16" s="18"/>
      <c r="E16" s="694" t="s">
        <v>12</v>
      </c>
      <c r="F16" s="447">
        <v>171</v>
      </c>
      <c r="G16" s="447">
        <v>296</v>
      </c>
      <c r="H16" s="447">
        <f t="shared" si="1"/>
        <v>467</v>
      </c>
      <c r="I16" s="446">
        <f t="shared" si="0"/>
        <v>0.36616702355460384</v>
      </c>
      <c r="J16" s="446">
        <f t="shared" si="2"/>
        <v>0.63383297644539616</v>
      </c>
      <c r="K16" s="144"/>
      <c r="L16" s="144"/>
      <c r="M16" s="144"/>
      <c r="N16" s="726"/>
      <c r="Q16" s="40"/>
      <c r="R16" s="131"/>
      <c r="S16" s="66"/>
      <c r="T16" s="190"/>
      <c r="U16" s="190"/>
      <c r="V16" s="190"/>
      <c r="W16" s="190"/>
      <c r="X16" s="190"/>
      <c r="Y16" s="10"/>
    </row>
    <row r="17" spans="2:25" ht="22.5" customHeight="1" x14ac:dyDescent="0.25">
      <c r="B17" s="13"/>
      <c r="D17" s="18"/>
      <c r="E17" s="694" t="s">
        <v>11</v>
      </c>
      <c r="F17" s="447">
        <v>367</v>
      </c>
      <c r="G17" s="447">
        <v>130</v>
      </c>
      <c r="H17" s="447">
        <f t="shared" si="1"/>
        <v>497</v>
      </c>
      <c r="I17" s="446">
        <f t="shared" si="0"/>
        <v>0.73843058350100599</v>
      </c>
      <c r="J17" s="446">
        <f t="shared" si="2"/>
        <v>0.26156941649899396</v>
      </c>
      <c r="K17" s="144"/>
      <c r="L17" s="144"/>
      <c r="M17" s="144"/>
      <c r="N17" s="726"/>
      <c r="Q17" s="40"/>
      <c r="R17" s="131"/>
      <c r="S17" s="66"/>
      <c r="T17" s="190"/>
      <c r="U17" s="190"/>
      <c r="V17" s="190"/>
      <c r="W17" s="190"/>
      <c r="X17" s="190"/>
      <c r="Y17" s="10"/>
    </row>
    <row r="18" spans="2:25" ht="22.5" customHeight="1" x14ac:dyDescent="0.25">
      <c r="B18" s="13"/>
      <c r="D18" s="18"/>
      <c r="E18" s="694" t="s">
        <v>10</v>
      </c>
      <c r="F18" s="447">
        <v>279</v>
      </c>
      <c r="G18" s="447">
        <v>128</v>
      </c>
      <c r="H18" s="447">
        <f t="shared" si="1"/>
        <v>407</v>
      </c>
      <c r="I18" s="446">
        <f t="shared" si="0"/>
        <v>0.68550368550368546</v>
      </c>
      <c r="J18" s="446">
        <f t="shared" si="2"/>
        <v>0.31449631449631449</v>
      </c>
      <c r="K18" s="144"/>
      <c r="L18" s="144"/>
      <c r="M18" s="144"/>
      <c r="N18" s="726"/>
      <c r="Q18" s="40"/>
      <c r="R18" s="10"/>
      <c r="S18" s="10"/>
      <c r="T18" s="10"/>
      <c r="U18" s="10"/>
      <c r="V18" s="10"/>
      <c r="W18" s="10"/>
      <c r="X18" s="10"/>
      <c r="Y18" s="10"/>
    </row>
    <row r="19" spans="2:25" ht="22.5" customHeight="1" x14ac:dyDescent="0.25">
      <c r="B19" s="13"/>
      <c r="D19" s="18"/>
      <c r="E19" s="694" t="s">
        <v>9</v>
      </c>
      <c r="F19" s="447">
        <v>449</v>
      </c>
      <c r="G19" s="447">
        <v>121</v>
      </c>
      <c r="H19" s="447">
        <f t="shared" si="1"/>
        <v>570</v>
      </c>
      <c r="I19" s="446">
        <f t="shared" si="0"/>
        <v>0.78771929824561404</v>
      </c>
      <c r="J19" s="446">
        <f t="shared" si="2"/>
        <v>0.21228070175438596</v>
      </c>
      <c r="K19" s="144"/>
      <c r="L19" s="144"/>
      <c r="M19" s="144"/>
      <c r="N19" s="726"/>
      <c r="Q19" s="40"/>
      <c r="R19" s="10"/>
      <c r="S19" s="10"/>
      <c r="T19" s="10"/>
      <c r="U19" s="10"/>
      <c r="V19" s="10"/>
      <c r="W19" s="10"/>
      <c r="X19" s="10"/>
      <c r="Y19" s="10"/>
    </row>
    <row r="20" spans="2:25" ht="22.5" customHeight="1" x14ac:dyDescent="0.25">
      <c r="B20" s="13"/>
      <c r="D20" s="18"/>
      <c r="E20" s="696" t="s">
        <v>8</v>
      </c>
      <c r="F20" s="536">
        <v>60</v>
      </c>
      <c r="G20" s="536">
        <v>61</v>
      </c>
      <c r="H20" s="447">
        <f t="shared" si="1"/>
        <v>121</v>
      </c>
      <c r="I20" s="446">
        <f t="shared" si="0"/>
        <v>0.49586776859504134</v>
      </c>
      <c r="J20" s="446">
        <f t="shared" si="2"/>
        <v>0.50413223140495866</v>
      </c>
      <c r="K20" s="144"/>
      <c r="L20" s="144"/>
      <c r="M20" s="144"/>
      <c r="N20" s="726"/>
      <c r="Q20" s="40"/>
      <c r="R20" s="10"/>
      <c r="S20" s="10"/>
      <c r="T20" s="10"/>
      <c r="U20" s="10"/>
      <c r="V20" s="10"/>
      <c r="W20" s="10"/>
      <c r="X20" s="10"/>
      <c r="Y20" s="10"/>
    </row>
    <row r="21" spans="2:25" ht="22.5" customHeight="1" x14ac:dyDescent="0.25">
      <c r="B21" s="13"/>
      <c r="D21" s="18"/>
      <c r="E21" s="694" t="s">
        <v>7</v>
      </c>
      <c r="F21" s="447">
        <v>30</v>
      </c>
      <c r="G21" s="447">
        <v>48</v>
      </c>
      <c r="H21" s="447">
        <f t="shared" si="1"/>
        <v>78</v>
      </c>
      <c r="I21" s="446">
        <f t="shared" si="0"/>
        <v>0.38461538461538464</v>
      </c>
      <c r="J21" s="446">
        <f t="shared" si="2"/>
        <v>0.61538461538461542</v>
      </c>
      <c r="K21" s="144"/>
      <c r="L21" s="144"/>
      <c r="M21" s="144"/>
      <c r="N21" s="726"/>
      <c r="Q21" s="40"/>
      <c r="R21" s="131"/>
      <c r="S21" s="66"/>
      <c r="T21" s="191"/>
      <c r="U21" s="191"/>
      <c r="V21" s="191"/>
      <c r="W21" s="191"/>
      <c r="X21" s="191"/>
      <c r="Y21" s="10"/>
    </row>
    <row r="22" spans="2:25" ht="22.5" customHeight="1" x14ac:dyDescent="0.25">
      <c r="B22" s="13"/>
      <c r="D22" s="18"/>
      <c r="E22" s="696" t="s">
        <v>6</v>
      </c>
      <c r="F22" s="447">
        <v>41</v>
      </c>
      <c r="G22" s="447">
        <v>34</v>
      </c>
      <c r="H22" s="447">
        <f t="shared" si="1"/>
        <v>75</v>
      </c>
      <c r="I22" s="446">
        <f t="shared" si="0"/>
        <v>0.54666666666666663</v>
      </c>
      <c r="J22" s="446">
        <f t="shared" si="2"/>
        <v>0.45333333333333331</v>
      </c>
      <c r="K22" s="144"/>
      <c r="L22" s="144"/>
      <c r="M22" s="144"/>
      <c r="N22" s="726"/>
      <c r="Q22" s="40"/>
      <c r="R22" s="131"/>
      <c r="S22" s="119"/>
      <c r="T22" s="120"/>
      <c r="U22" s="120"/>
      <c r="V22" s="132"/>
      <c r="W22" s="132"/>
      <c r="X22" s="132"/>
      <c r="Y22" s="10"/>
    </row>
    <row r="23" spans="2:25" ht="22.5" customHeight="1" x14ac:dyDescent="0.25">
      <c r="B23" s="13"/>
      <c r="D23" s="18"/>
      <c r="E23" s="696" t="s">
        <v>5</v>
      </c>
      <c r="F23" s="447">
        <v>27</v>
      </c>
      <c r="G23" s="447">
        <v>25</v>
      </c>
      <c r="H23" s="447">
        <f t="shared" si="1"/>
        <v>52</v>
      </c>
      <c r="I23" s="446">
        <f t="shared" si="0"/>
        <v>0.51923076923076927</v>
      </c>
      <c r="J23" s="446">
        <f t="shared" si="2"/>
        <v>0.48076923076923078</v>
      </c>
      <c r="K23" s="144"/>
      <c r="L23" s="144"/>
      <c r="M23" s="144"/>
      <c r="N23" s="726"/>
      <c r="Q23" s="40"/>
      <c r="R23" s="10"/>
      <c r="S23" s="39"/>
      <c r="T23" s="43"/>
      <c r="U23" s="43"/>
      <c r="V23" s="43"/>
      <c r="W23" s="144"/>
      <c r="X23" s="144"/>
      <c r="Y23" s="10"/>
    </row>
    <row r="24" spans="2:25" ht="22.5" customHeight="1" x14ac:dyDescent="0.25">
      <c r="B24" s="13"/>
      <c r="D24" s="18"/>
      <c r="E24" s="696" t="s">
        <v>4</v>
      </c>
      <c r="F24" s="447">
        <v>15</v>
      </c>
      <c r="G24" s="447">
        <v>11</v>
      </c>
      <c r="H24" s="447">
        <f t="shared" si="1"/>
        <v>26</v>
      </c>
      <c r="I24" s="446">
        <f t="shared" si="0"/>
        <v>0.57692307692307687</v>
      </c>
      <c r="J24" s="446">
        <f t="shared" si="2"/>
        <v>0.42307692307692307</v>
      </c>
      <c r="K24" s="144"/>
      <c r="L24" s="144"/>
      <c r="M24" s="144"/>
      <c r="N24" s="726"/>
      <c r="Q24" s="40"/>
      <c r="R24" s="10"/>
      <c r="S24" s="39"/>
      <c r="T24" s="43"/>
      <c r="U24" s="43"/>
      <c r="V24" s="43"/>
      <c r="W24" s="144"/>
      <c r="X24" s="144"/>
      <c r="Y24" s="10"/>
    </row>
    <row r="25" spans="2:25" ht="22.5" customHeight="1" x14ac:dyDescent="0.25">
      <c r="B25" s="13"/>
      <c r="D25" s="18"/>
      <c r="E25" s="695" t="s">
        <v>3</v>
      </c>
      <c r="F25" s="447">
        <v>0</v>
      </c>
      <c r="G25" s="447">
        <v>3</v>
      </c>
      <c r="H25" s="447">
        <f t="shared" si="1"/>
        <v>3</v>
      </c>
      <c r="I25" s="446">
        <f t="shared" si="0"/>
        <v>0</v>
      </c>
      <c r="J25" s="446">
        <f t="shared" si="2"/>
        <v>1</v>
      </c>
      <c r="K25" s="144"/>
      <c r="L25" s="144"/>
      <c r="M25" s="144"/>
      <c r="N25" s="726"/>
      <c r="Q25" s="40"/>
      <c r="R25" s="10"/>
      <c r="S25" s="39"/>
      <c r="T25" s="43"/>
      <c r="U25" s="43"/>
      <c r="V25" s="43"/>
      <c r="W25" s="144"/>
      <c r="X25" s="144"/>
      <c r="Y25" s="10"/>
    </row>
    <row r="26" spans="2:25" ht="22.5" customHeight="1" x14ac:dyDescent="0.25">
      <c r="B26" s="13"/>
      <c r="D26" s="18"/>
      <c r="E26" s="697" t="s">
        <v>132</v>
      </c>
      <c r="F26" s="449">
        <f>SUM(F10:F25)</f>
        <v>18425</v>
      </c>
      <c r="G26" s="449">
        <f>SUM(G10:G25)</f>
        <v>14185</v>
      </c>
      <c r="H26" s="449">
        <f>SUM(H10:H25)</f>
        <v>32610</v>
      </c>
      <c r="I26" s="450">
        <f>F26/(F26+G26)</f>
        <v>0.56501073290401715</v>
      </c>
      <c r="J26" s="450">
        <f>G26/(F26+G26)</f>
        <v>0.43498926709598285</v>
      </c>
      <c r="K26" s="144"/>
      <c r="L26" s="144"/>
      <c r="M26" s="507"/>
      <c r="N26" s="249"/>
      <c r="Q26" s="40"/>
      <c r="R26" s="10"/>
      <c r="S26" s="145"/>
      <c r="T26" s="146"/>
      <c r="U26" s="146"/>
      <c r="V26" s="146"/>
      <c r="W26" s="147"/>
      <c r="X26" s="147"/>
      <c r="Y26" s="10"/>
    </row>
    <row r="27" spans="2:25" s="259" customFormat="1" ht="22.5" customHeight="1" x14ac:dyDescent="0.25">
      <c r="B27" s="260"/>
      <c r="C27" s="260"/>
      <c r="D27" s="18"/>
      <c r="E27" s="39"/>
      <c r="F27" s="290"/>
      <c r="G27" s="290"/>
      <c r="H27" s="290"/>
      <c r="I27" s="144"/>
      <c r="J27" s="144"/>
      <c r="K27" s="144"/>
      <c r="L27" s="144"/>
      <c r="M27" s="144"/>
      <c r="N27" s="249"/>
      <c r="Q27" s="40"/>
      <c r="R27" s="261"/>
      <c r="S27" s="145"/>
      <c r="T27" s="146"/>
      <c r="U27" s="146"/>
      <c r="V27" s="146"/>
      <c r="W27" s="147"/>
      <c r="X27" s="147"/>
      <c r="Y27" s="261"/>
    </row>
    <row r="28" spans="2:25" s="259" customFormat="1" ht="22.5" customHeight="1" x14ac:dyDescent="0.25">
      <c r="B28" s="260"/>
      <c r="C28" s="260"/>
      <c r="D28" s="18"/>
      <c r="E28" s="75" t="s">
        <v>239</v>
      </c>
      <c r="F28" s="290"/>
      <c r="G28" s="290"/>
      <c r="H28" s="290"/>
      <c r="I28" s="144"/>
      <c r="J28" s="144"/>
      <c r="K28" s="144"/>
      <c r="L28" s="144"/>
      <c r="M28" s="144"/>
      <c r="N28" s="368"/>
      <c r="Q28" s="40"/>
      <c r="R28" s="261"/>
      <c r="S28" s="145"/>
      <c r="T28" s="146"/>
      <c r="U28" s="146"/>
      <c r="V28" s="146"/>
      <c r="W28" s="147"/>
      <c r="X28" s="147"/>
      <c r="Y28" s="261"/>
    </row>
    <row r="29" spans="2:25" s="263" customFormat="1" ht="22.5" customHeight="1" x14ac:dyDescent="0.25">
      <c r="B29" s="265"/>
      <c r="C29" s="265"/>
      <c r="D29" s="76"/>
      <c r="E29" s="39"/>
      <c r="F29" s="717" t="s">
        <v>18</v>
      </c>
      <c r="G29" s="718"/>
      <c r="H29" s="718"/>
      <c r="I29" s="719"/>
      <c r="J29" s="720" t="s">
        <v>19</v>
      </c>
      <c r="K29" s="721"/>
      <c r="L29" s="721"/>
      <c r="M29" s="722"/>
      <c r="N29" s="369"/>
      <c r="Q29" s="40"/>
      <c r="R29" s="272"/>
      <c r="S29" s="145"/>
      <c r="T29" s="146"/>
      <c r="U29" s="146"/>
      <c r="V29" s="146"/>
      <c r="W29" s="147"/>
      <c r="X29" s="147"/>
      <c r="Y29" s="272"/>
    </row>
    <row r="30" spans="2:25" s="259" customFormat="1" ht="22.5" customHeight="1" x14ac:dyDescent="0.25">
      <c r="B30" s="260"/>
      <c r="C30" s="260"/>
      <c r="D30" s="307"/>
      <c r="E30" s="182"/>
      <c r="F30" s="300">
        <v>2014</v>
      </c>
      <c r="G30" s="300" t="s">
        <v>251</v>
      </c>
      <c r="H30" s="300" t="s">
        <v>232</v>
      </c>
      <c r="I30" s="300" t="s">
        <v>251</v>
      </c>
      <c r="J30" s="300">
        <v>2014</v>
      </c>
      <c r="K30" s="300" t="s">
        <v>252</v>
      </c>
      <c r="L30" s="300" t="s">
        <v>232</v>
      </c>
      <c r="M30" s="300" t="s">
        <v>252</v>
      </c>
      <c r="N30" s="370"/>
      <c r="Q30" s="40"/>
      <c r="R30" s="261"/>
      <c r="S30" s="145"/>
      <c r="T30" s="146"/>
      <c r="U30" s="146"/>
      <c r="V30" s="146"/>
      <c r="W30" s="147"/>
      <c r="X30" s="147"/>
      <c r="Y30" s="261"/>
    </row>
    <row r="31" spans="2:25" s="259" customFormat="1" ht="22.5" customHeight="1" x14ac:dyDescent="0.25">
      <c r="B31" s="260"/>
      <c r="C31" s="260"/>
      <c r="D31" s="18"/>
      <c r="E31" s="180" t="s">
        <v>17</v>
      </c>
      <c r="F31" s="33">
        <v>4394</v>
      </c>
      <c r="G31" s="45">
        <v>0.48547121864987292</v>
      </c>
      <c r="H31" s="33">
        <f>F10</f>
        <v>4285</v>
      </c>
      <c r="I31" s="45">
        <f>H31/H10</f>
        <v>0.47238452210340648</v>
      </c>
      <c r="J31" s="33">
        <v>4657</v>
      </c>
      <c r="K31" s="274">
        <v>0.51452878135012703</v>
      </c>
      <c r="L31" s="33">
        <f>G10</f>
        <v>4786</v>
      </c>
      <c r="M31" s="45">
        <f>L31/H10</f>
        <v>0.52761547789659358</v>
      </c>
      <c r="N31" s="371"/>
      <c r="Q31" s="40"/>
      <c r="R31" s="131"/>
      <c r="S31" s="66"/>
      <c r="T31" s="190"/>
      <c r="U31" s="190"/>
      <c r="V31" s="190"/>
      <c r="W31" s="190"/>
      <c r="X31" s="190"/>
      <c r="Y31" s="261"/>
    </row>
    <row r="32" spans="2:25" s="259" customFormat="1" ht="22.5" customHeight="1" x14ac:dyDescent="0.25">
      <c r="B32" s="260"/>
      <c r="C32" s="260"/>
      <c r="D32" s="18"/>
      <c r="E32" s="180" t="s">
        <v>16</v>
      </c>
      <c r="F32" s="33">
        <v>5563</v>
      </c>
      <c r="G32" s="45">
        <v>0.72209241952232606</v>
      </c>
      <c r="H32" s="33">
        <f>F11</f>
        <v>5479</v>
      </c>
      <c r="I32" s="45">
        <f>H32/H11</f>
        <v>0.70252596486729069</v>
      </c>
      <c r="J32" s="33">
        <v>2141</v>
      </c>
      <c r="K32" s="274">
        <v>0.27790758047767394</v>
      </c>
      <c r="L32" s="33">
        <f>G11</f>
        <v>2320</v>
      </c>
      <c r="M32" s="45">
        <f>L32/H11</f>
        <v>0.29747403513270931</v>
      </c>
      <c r="N32" s="371"/>
      <c r="Q32" s="40"/>
      <c r="R32" s="131"/>
      <c r="S32" s="66"/>
      <c r="T32" s="190"/>
      <c r="U32" s="190"/>
      <c r="V32" s="190"/>
      <c r="W32" s="190"/>
      <c r="X32" s="190"/>
      <c r="Y32" s="261"/>
    </row>
    <row r="33" spans="2:25" s="259" customFormat="1" ht="22.5" customHeight="1" x14ac:dyDescent="0.25">
      <c r="B33" s="260"/>
      <c r="C33" s="260"/>
      <c r="D33" s="18"/>
      <c r="E33" s="181" t="s">
        <v>15</v>
      </c>
      <c r="F33" s="33">
        <v>4175</v>
      </c>
      <c r="G33" s="45">
        <v>0.55093692267088945</v>
      </c>
      <c r="H33" s="33">
        <f>F12</f>
        <v>4181</v>
      </c>
      <c r="I33" s="45">
        <f>H33/H12</f>
        <v>0.54475570032573295</v>
      </c>
      <c r="J33" s="33">
        <v>3403</v>
      </c>
      <c r="K33" s="274">
        <v>0.4490630773291106</v>
      </c>
      <c r="L33" s="33">
        <f>G12</f>
        <v>3494</v>
      </c>
      <c r="M33" s="45">
        <f>L33/H12</f>
        <v>0.45524429967426711</v>
      </c>
      <c r="N33" s="371"/>
      <c r="Q33" s="40"/>
      <c r="R33" s="131"/>
      <c r="S33" s="66"/>
      <c r="T33" s="190"/>
      <c r="U33" s="190"/>
      <c r="V33" s="190"/>
      <c r="W33" s="190"/>
      <c r="X33" s="190"/>
      <c r="Y33" s="261"/>
    </row>
    <row r="34" spans="2:25" s="259" customFormat="1" ht="22.5" customHeight="1" x14ac:dyDescent="0.25">
      <c r="B34" s="260"/>
      <c r="C34" s="260"/>
      <c r="D34" s="18"/>
      <c r="E34" s="180" t="s">
        <v>14</v>
      </c>
      <c r="F34" s="33">
        <v>1646</v>
      </c>
      <c r="G34" s="45">
        <v>0.47946402563355667</v>
      </c>
      <c r="H34" s="33">
        <f>F13</f>
        <v>1593</v>
      </c>
      <c r="I34" s="45">
        <f>H34/H13</f>
        <v>0.47609085475194263</v>
      </c>
      <c r="J34" s="33">
        <v>1787</v>
      </c>
      <c r="K34" s="274">
        <v>0.52053597436644339</v>
      </c>
      <c r="L34" s="33">
        <f>G13</f>
        <v>1753</v>
      </c>
      <c r="M34" s="45">
        <f>L34/H13</f>
        <v>0.52390914524805743</v>
      </c>
      <c r="N34" s="371"/>
      <c r="Q34" s="40"/>
      <c r="R34" s="131"/>
      <c r="S34" s="66"/>
      <c r="T34" s="190"/>
      <c r="U34" s="190"/>
      <c r="V34" s="190"/>
      <c r="W34" s="190"/>
      <c r="X34" s="190"/>
      <c r="Y34" s="261"/>
    </row>
    <row r="35" spans="2:25" s="259" customFormat="1" ht="22.5" customHeight="1" x14ac:dyDescent="0.25">
      <c r="B35" s="260"/>
      <c r="C35" s="260"/>
      <c r="D35" s="18"/>
      <c r="E35" s="180" t="s">
        <v>136</v>
      </c>
      <c r="F35" s="33">
        <v>1050</v>
      </c>
      <c r="G35" s="45">
        <v>0.68226120857699801</v>
      </c>
      <c r="H35" s="33">
        <f t="shared" ref="H35:H46" si="3">F14</f>
        <v>693</v>
      </c>
      <c r="I35" s="45">
        <f t="shared" ref="I35:I46" si="4">H35/H14</f>
        <v>0.68613861386138619</v>
      </c>
      <c r="J35" s="33">
        <v>489</v>
      </c>
      <c r="K35" s="274">
        <v>0.31773879142300193</v>
      </c>
      <c r="L35" s="33">
        <f t="shared" ref="L35:L46" si="5">G14</f>
        <v>317</v>
      </c>
      <c r="M35" s="45">
        <f t="shared" ref="M35:M46" si="6">L35/H14</f>
        <v>0.31386138613861386</v>
      </c>
      <c r="N35" s="371"/>
      <c r="Q35" s="40"/>
      <c r="R35" s="131"/>
      <c r="S35" s="66"/>
      <c r="T35" s="190"/>
      <c r="U35" s="190"/>
      <c r="V35" s="190"/>
      <c r="W35" s="190"/>
      <c r="X35" s="190"/>
      <c r="Y35" s="261"/>
    </row>
    <row r="36" spans="2:25" s="259" customFormat="1" ht="22.5" customHeight="1" x14ac:dyDescent="0.25">
      <c r="B36" s="260"/>
      <c r="C36" s="260"/>
      <c r="D36" s="18"/>
      <c r="E36" s="182" t="s">
        <v>13</v>
      </c>
      <c r="F36" s="33">
        <v>464</v>
      </c>
      <c r="G36" s="45">
        <v>0.62618083670715252</v>
      </c>
      <c r="H36" s="33">
        <f t="shared" si="3"/>
        <v>755</v>
      </c>
      <c r="I36" s="45">
        <f t="shared" si="4"/>
        <v>0.53432413305024773</v>
      </c>
      <c r="J36" s="33">
        <v>277</v>
      </c>
      <c r="K36" s="274">
        <v>0.37381916329284748</v>
      </c>
      <c r="L36" s="33">
        <f t="shared" si="5"/>
        <v>658</v>
      </c>
      <c r="M36" s="45">
        <f t="shared" si="6"/>
        <v>0.46567586694975233</v>
      </c>
      <c r="N36" s="371"/>
      <c r="Q36" s="40"/>
      <c r="R36" s="131"/>
      <c r="S36" s="66"/>
      <c r="T36" s="190"/>
      <c r="U36" s="190"/>
      <c r="V36" s="190"/>
      <c r="W36" s="190"/>
      <c r="X36" s="190"/>
      <c r="Y36" s="261"/>
    </row>
    <row r="37" spans="2:25" s="259" customFormat="1" ht="22.5" customHeight="1" x14ac:dyDescent="0.25">
      <c r="B37" s="260"/>
      <c r="C37" s="260"/>
      <c r="D37" s="18"/>
      <c r="E37" s="180" t="s">
        <v>12</v>
      </c>
      <c r="F37" s="33">
        <v>171</v>
      </c>
      <c r="G37" s="45">
        <v>0.38513513513513514</v>
      </c>
      <c r="H37" s="33">
        <f t="shared" si="3"/>
        <v>171</v>
      </c>
      <c r="I37" s="45">
        <f t="shared" si="4"/>
        <v>0.36616702355460384</v>
      </c>
      <c r="J37" s="33">
        <v>273</v>
      </c>
      <c r="K37" s="274">
        <v>0.61486486486486491</v>
      </c>
      <c r="L37" s="33">
        <f t="shared" si="5"/>
        <v>296</v>
      </c>
      <c r="M37" s="45">
        <f t="shared" si="6"/>
        <v>0.63383297644539616</v>
      </c>
      <c r="N37" s="371"/>
      <c r="Q37" s="40"/>
      <c r="R37" s="131"/>
      <c r="S37" s="66"/>
      <c r="T37" s="190"/>
      <c r="U37" s="190"/>
      <c r="V37" s="190"/>
      <c r="W37" s="190"/>
      <c r="X37" s="190"/>
      <c r="Y37" s="261"/>
    </row>
    <row r="38" spans="2:25" s="259" customFormat="1" ht="22.5" customHeight="1" x14ac:dyDescent="0.25">
      <c r="B38" s="260"/>
      <c r="C38" s="260"/>
      <c r="D38" s="18"/>
      <c r="E38" s="180" t="s">
        <v>11</v>
      </c>
      <c r="F38" s="33">
        <v>357</v>
      </c>
      <c r="G38" s="45">
        <v>0.73760330578512401</v>
      </c>
      <c r="H38" s="33">
        <f t="shared" si="3"/>
        <v>367</v>
      </c>
      <c r="I38" s="45">
        <f t="shared" si="4"/>
        <v>0.73843058350100599</v>
      </c>
      <c r="J38" s="33">
        <v>127</v>
      </c>
      <c r="K38" s="274">
        <v>0.26239669421487605</v>
      </c>
      <c r="L38" s="33">
        <f t="shared" si="5"/>
        <v>130</v>
      </c>
      <c r="M38" s="45">
        <f t="shared" si="6"/>
        <v>0.26156941649899396</v>
      </c>
      <c r="N38" s="371"/>
      <c r="Q38" s="40"/>
      <c r="R38" s="131"/>
      <c r="S38" s="66"/>
      <c r="T38" s="190"/>
      <c r="U38" s="190"/>
      <c r="V38" s="190"/>
      <c r="W38" s="190"/>
      <c r="X38" s="190"/>
      <c r="Y38" s="261"/>
    </row>
    <row r="39" spans="2:25" s="259" customFormat="1" ht="22.5" customHeight="1" x14ac:dyDescent="0.25">
      <c r="B39" s="260"/>
      <c r="C39" s="260"/>
      <c r="D39" s="18"/>
      <c r="E39" s="180" t="s">
        <v>10</v>
      </c>
      <c r="F39" s="33">
        <v>283</v>
      </c>
      <c r="G39" s="45">
        <v>0.7092731829573935</v>
      </c>
      <c r="H39" s="33">
        <f t="shared" si="3"/>
        <v>279</v>
      </c>
      <c r="I39" s="45">
        <f t="shared" si="4"/>
        <v>0.68550368550368546</v>
      </c>
      <c r="J39" s="33">
        <v>116</v>
      </c>
      <c r="K39" s="274">
        <v>0.2907268170426065</v>
      </c>
      <c r="L39" s="33">
        <f t="shared" si="5"/>
        <v>128</v>
      </c>
      <c r="M39" s="45">
        <f t="shared" si="6"/>
        <v>0.31449631449631449</v>
      </c>
      <c r="N39" s="371"/>
      <c r="Q39" s="40"/>
      <c r="R39" s="261"/>
      <c r="S39" s="261"/>
      <c r="T39" s="261"/>
      <c r="U39" s="261"/>
      <c r="V39" s="261"/>
      <c r="W39" s="261"/>
      <c r="X39" s="261"/>
      <c r="Y39" s="261"/>
    </row>
    <row r="40" spans="2:25" s="259" customFormat="1" ht="22.5" customHeight="1" x14ac:dyDescent="0.25">
      <c r="B40" s="260"/>
      <c r="C40" s="260"/>
      <c r="D40" s="18"/>
      <c r="E40" s="180" t="s">
        <v>9</v>
      </c>
      <c r="F40" s="33">
        <v>426</v>
      </c>
      <c r="G40" s="45">
        <v>0.79329608938547491</v>
      </c>
      <c r="H40" s="33">
        <f t="shared" si="3"/>
        <v>449</v>
      </c>
      <c r="I40" s="45">
        <f t="shared" si="4"/>
        <v>0.78771929824561404</v>
      </c>
      <c r="J40" s="33">
        <v>111</v>
      </c>
      <c r="K40" s="274">
        <v>0.20670391061452514</v>
      </c>
      <c r="L40" s="33">
        <f t="shared" si="5"/>
        <v>121</v>
      </c>
      <c r="M40" s="45">
        <f t="shared" si="6"/>
        <v>0.21228070175438596</v>
      </c>
      <c r="N40" s="371"/>
      <c r="Q40" s="40"/>
      <c r="R40" s="261"/>
      <c r="S40" s="261"/>
      <c r="T40" s="261"/>
      <c r="U40" s="261"/>
      <c r="V40" s="261"/>
      <c r="W40" s="261"/>
      <c r="X40" s="261"/>
      <c r="Y40" s="261"/>
    </row>
    <row r="41" spans="2:25" s="259" customFormat="1" ht="22.5" customHeight="1" x14ac:dyDescent="0.25">
      <c r="B41" s="260"/>
      <c r="C41" s="260"/>
      <c r="D41" s="18"/>
      <c r="E41" s="182" t="s">
        <v>8</v>
      </c>
      <c r="F41" s="44">
        <v>61</v>
      </c>
      <c r="G41" s="45">
        <v>0.51694915254237284</v>
      </c>
      <c r="H41" s="33">
        <f t="shared" si="3"/>
        <v>60</v>
      </c>
      <c r="I41" s="45">
        <f t="shared" si="4"/>
        <v>0.49586776859504134</v>
      </c>
      <c r="J41" s="44">
        <v>57</v>
      </c>
      <c r="K41" s="274">
        <v>0.48305084745762711</v>
      </c>
      <c r="L41" s="33">
        <f t="shared" si="5"/>
        <v>61</v>
      </c>
      <c r="M41" s="45">
        <f t="shared" si="6"/>
        <v>0.50413223140495866</v>
      </c>
      <c r="N41" s="371"/>
      <c r="Q41" s="40"/>
      <c r="R41" s="261"/>
      <c r="S41" s="261"/>
      <c r="T41" s="261"/>
      <c r="U41" s="261"/>
      <c r="V41" s="261"/>
      <c r="W41" s="261"/>
      <c r="X41" s="261"/>
      <c r="Y41" s="261"/>
    </row>
    <row r="42" spans="2:25" s="259" customFormat="1" ht="22.5" customHeight="1" x14ac:dyDescent="0.25">
      <c r="B42" s="260"/>
      <c r="C42" s="260"/>
      <c r="D42" s="18"/>
      <c r="E42" s="180" t="s">
        <v>7</v>
      </c>
      <c r="F42" s="33">
        <v>30</v>
      </c>
      <c r="G42" s="45">
        <v>0.39473684210526316</v>
      </c>
      <c r="H42" s="33">
        <f t="shared" si="3"/>
        <v>30</v>
      </c>
      <c r="I42" s="45">
        <f t="shared" si="4"/>
        <v>0.38461538461538464</v>
      </c>
      <c r="J42" s="33">
        <v>46</v>
      </c>
      <c r="K42" s="274">
        <v>0.60526315789473684</v>
      </c>
      <c r="L42" s="33">
        <f t="shared" si="5"/>
        <v>48</v>
      </c>
      <c r="M42" s="45">
        <f t="shared" si="6"/>
        <v>0.61538461538461542</v>
      </c>
      <c r="N42" s="371"/>
      <c r="Q42" s="40"/>
      <c r="R42" s="131"/>
      <c r="S42" s="66"/>
      <c r="T42" s="191"/>
      <c r="U42" s="191"/>
      <c r="V42" s="191"/>
      <c r="W42" s="191"/>
      <c r="X42" s="191"/>
      <c r="Y42" s="261"/>
    </row>
    <row r="43" spans="2:25" s="259" customFormat="1" ht="22.5" customHeight="1" x14ac:dyDescent="0.25">
      <c r="B43" s="260"/>
      <c r="C43" s="260"/>
      <c r="D43" s="18"/>
      <c r="E43" s="182" t="s">
        <v>6</v>
      </c>
      <c r="F43" s="33">
        <v>45</v>
      </c>
      <c r="G43" s="45">
        <v>0.61643835616438358</v>
      </c>
      <c r="H43" s="33">
        <f t="shared" si="3"/>
        <v>41</v>
      </c>
      <c r="I43" s="45">
        <f t="shared" si="4"/>
        <v>0.54666666666666663</v>
      </c>
      <c r="J43" s="33">
        <v>28</v>
      </c>
      <c r="K43" s="274">
        <v>0.38356164383561642</v>
      </c>
      <c r="L43" s="33">
        <f t="shared" si="5"/>
        <v>34</v>
      </c>
      <c r="M43" s="45">
        <f t="shared" si="6"/>
        <v>0.45333333333333331</v>
      </c>
      <c r="N43" s="371"/>
      <c r="Q43" s="40"/>
      <c r="R43" s="131"/>
      <c r="S43" s="119"/>
      <c r="T43" s="120"/>
      <c r="U43" s="120"/>
      <c r="V43" s="132"/>
      <c r="W43" s="132"/>
      <c r="X43" s="132"/>
      <c r="Y43" s="261"/>
    </row>
    <row r="44" spans="2:25" s="259" customFormat="1" ht="22.5" customHeight="1" x14ac:dyDescent="0.25">
      <c r="B44" s="260"/>
      <c r="C44" s="260"/>
      <c r="D44" s="18"/>
      <c r="E44" s="182" t="s">
        <v>5</v>
      </c>
      <c r="F44" s="33">
        <v>31</v>
      </c>
      <c r="G44" s="45">
        <v>0.5636363636363636</v>
      </c>
      <c r="H44" s="33">
        <f t="shared" si="3"/>
        <v>27</v>
      </c>
      <c r="I44" s="45">
        <f t="shared" si="4"/>
        <v>0.51923076923076927</v>
      </c>
      <c r="J44" s="33">
        <v>24</v>
      </c>
      <c r="K44" s="274">
        <v>0.43636363636363634</v>
      </c>
      <c r="L44" s="33">
        <f t="shared" si="5"/>
        <v>25</v>
      </c>
      <c r="M44" s="45">
        <f t="shared" si="6"/>
        <v>0.48076923076923078</v>
      </c>
      <c r="N44" s="371"/>
      <c r="Q44" s="40"/>
      <c r="R44" s="261"/>
      <c r="S44" s="39"/>
      <c r="T44" s="262"/>
      <c r="U44" s="262"/>
      <c r="V44" s="262"/>
      <c r="W44" s="144"/>
      <c r="X44" s="144"/>
      <c r="Y44" s="261"/>
    </row>
    <row r="45" spans="2:25" s="259" customFormat="1" ht="22.5" customHeight="1" x14ac:dyDescent="0.25">
      <c r="B45" s="260"/>
      <c r="C45" s="260"/>
      <c r="D45" s="18"/>
      <c r="E45" s="182" t="s">
        <v>4</v>
      </c>
      <c r="F45" s="33">
        <v>17</v>
      </c>
      <c r="G45" s="45">
        <v>0.58620689655172409</v>
      </c>
      <c r="H45" s="33">
        <f t="shared" si="3"/>
        <v>15</v>
      </c>
      <c r="I45" s="45">
        <f t="shared" si="4"/>
        <v>0.57692307692307687</v>
      </c>
      <c r="J45" s="33">
        <v>12</v>
      </c>
      <c r="K45" s="274">
        <v>0.41379310344827586</v>
      </c>
      <c r="L45" s="33">
        <f t="shared" si="5"/>
        <v>11</v>
      </c>
      <c r="M45" s="45">
        <f t="shared" si="6"/>
        <v>0.42307692307692307</v>
      </c>
      <c r="N45" s="371"/>
      <c r="Q45" s="40"/>
      <c r="R45" s="261"/>
      <c r="S45" s="39"/>
      <c r="T45" s="262"/>
      <c r="U45" s="262"/>
      <c r="V45" s="262"/>
      <c r="W45" s="144"/>
      <c r="X45" s="144"/>
      <c r="Y45" s="261"/>
    </row>
    <row r="46" spans="2:25" s="259" customFormat="1" ht="22.5" customHeight="1" x14ac:dyDescent="0.25">
      <c r="B46" s="260"/>
      <c r="C46" s="260"/>
      <c r="D46" s="18"/>
      <c r="E46" s="181" t="s">
        <v>3</v>
      </c>
      <c r="F46" s="33">
        <v>1</v>
      </c>
      <c r="G46" s="45">
        <v>0.33333333333333331</v>
      </c>
      <c r="H46" s="33">
        <f t="shared" si="3"/>
        <v>0</v>
      </c>
      <c r="I46" s="45">
        <f t="shared" si="4"/>
        <v>0</v>
      </c>
      <c r="J46" s="33">
        <v>2</v>
      </c>
      <c r="K46" s="274">
        <v>0.66666666666666663</v>
      </c>
      <c r="L46" s="33">
        <f t="shared" si="5"/>
        <v>3</v>
      </c>
      <c r="M46" s="45">
        <f t="shared" si="6"/>
        <v>1</v>
      </c>
      <c r="N46" s="371"/>
      <c r="Q46" s="40"/>
      <c r="R46" s="261"/>
      <c r="S46" s="39"/>
      <c r="T46" s="262"/>
      <c r="U46" s="262"/>
      <c r="V46" s="262"/>
      <c r="W46" s="144"/>
      <c r="X46" s="144"/>
      <c r="Y46" s="261"/>
    </row>
    <row r="47" spans="2:25" s="279" customFormat="1" ht="22.5" customHeight="1" x14ac:dyDescent="0.25">
      <c r="B47" s="282"/>
      <c r="C47" s="282"/>
      <c r="D47" s="18"/>
      <c r="E47" s="305"/>
      <c r="F47" s="42"/>
      <c r="G47" s="65"/>
      <c r="H47" s="42"/>
      <c r="I47" s="65"/>
      <c r="J47" s="65"/>
      <c r="K47" s="42"/>
      <c r="L47" s="65"/>
      <c r="M47" s="65"/>
      <c r="N47" s="371"/>
      <c r="Q47" s="40"/>
      <c r="R47" s="289"/>
      <c r="S47" s="39"/>
      <c r="T47" s="290"/>
      <c r="U47" s="290"/>
      <c r="V47" s="290"/>
      <c r="W47" s="144"/>
      <c r="X47" s="144"/>
      <c r="Y47" s="289"/>
    </row>
    <row r="48" spans="2:25" s="259" customFormat="1" ht="22.5" customHeight="1" x14ac:dyDescent="0.25">
      <c r="B48" s="260"/>
      <c r="C48" s="260"/>
      <c r="D48" s="81"/>
      <c r="E48" s="373"/>
      <c r="F48" s="374"/>
      <c r="G48" s="374"/>
      <c r="H48" s="374"/>
      <c r="I48" s="375"/>
      <c r="J48" s="375"/>
      <c r="K48" s="375"/>
      <c r="L48" s="375"/>
      <c r="M48" s="375"/>
      <c r="N48" s="372"/>
      <c r="Q48" s="40"/>
      <c r="R48" s="261"/>
      <c r="S48" s="145"/>
      <c r="T48" s="146"/>
      <c r="U48" s="146"/>
      <c r="V48" s="146"/>
      <c r="W48" s="147"/>
      <c r="X48" s="147"/>
      <c r="Y48" s="261"/>
    </row>
    <row r="49" spans="2:25" s="289" customFormat="1" ht="22.5" customHeight="1" x14ac:dyDescent="0.25">
      <c r="E49" s="148"/>
      <c r="F49" s="149"/>
      <c r="G49" s="149"/>
      <c r="H49" s="290"/>
      <c r="I49" s="268"/>
      <c r="J49" s="268"/>
      <c r="K49" s="268"/>
      <c r="L49" s="268"/>
      <c r="M49" s="268"/>
      <c r="N49" s="268"/>
      <c r="Q49" s="239"/>
      <c r="S49" s="148"/>
      <c r="T49" s="149"/>
      <c r="U49" s="149"/>
      <c r="V49" s="290"/>
      <c r="W49" s="268"/>
      <c r="X49" s="268"/>
    </row>
    <row r="50" spans="2:25" ht="22.5" customHeight="1" x14ac:dyDescent="0.25">
      <c r="B50" s="13"/>
      <c r="C50" s="10"/>
      <c r="D50" s="2"/>
      <c r="E50" s="39"/>
      <c r="F50" s="43"/>
      <c r="G50" s="43"/>
      <c r="H50" s="42"/>
      <c r="I50" s="31"/>
      <c r="J50" s="267"/>
      <c r="K50" s="267"/>
      <c r="L50" s="267"/>
      <c r="M50" s="267"/>
      <c r="N50" s="31"/>
      <c r="Q50" s="40"/>
      <c r="R50" s="10"/>
      <c r="S50" s="10"/>
      <c r="T50" s="10"/>
      <c r="U50" s="10"/>
      <c r="V50" s="10"/>
      <c r="W50" s="10"/>
      <c r="X50" s="10"/>
      <c r="Y50" s="10"/>
    </row>
    <row r="51" spans="2:25" ht="22.5" customHeight="1" x14ac:dyDescent="0.25">
      <c r="B51" s="13"/>
      <c r="C51" s="10"/>
      <c r="D51" s="2"/>
      <c r="E51" s="715"/>
      <c r="F51" s="154"/>
      <c r="G51" s="154"/>
      <c r="H51" s="155"/>
      <c r="I51" s="31"/>
      <c r="J51" s="267"/>
      <c r="K51" s="267"/>
      <c r="L51" s="267"/>
      <c r="M51" s="267"/>
      <c r="N51" s="31"/>
      <c r="Q51" s="40"/>
      <c r="R51" s="10"/>
      <c r="S51" s="10"/>
      <c r="T51" s="10"/>
      <c r="U51" s="10"/>
      <c r="V51" s="10"/>
      <c r="W51" s="10"/>
      <c r="X51" s="10"/>
      <c r="Y51" s="10"/>
    </row>
    <row r="52" spans="2:25" ht="22.5" customHeight="1" x14ac:dyDescent="0.25">
      <c r="B52" s="13"/>
      <c r="C52" s="10"/>
      <c r="D52" s="2"/>
      <c r="E52" s="715"/>
      <c r="F52" s="43"/>
      <c r="G52" s="43"/>
      <c r="H52" s="43"/>
      <c r="I52" s="32"/>
      <c r="J52" s="268"/>
      <c r="K52" s="268"/>
      <c r="L52" s="268"/>
      <c r="M52" s="268"/>
      <c r="N52" s="32"/>
      <c r="Q52" s="40"/>
      <c r="R52" s="10"/>
      <c r="S52" s="10"/>
      <c r="T52" s="10"/>
      <c r="U52" s="10"/>
      <c r="V52" s="10"/>
      <c r="W52" s="10"/>
      <c r="X52" s="10"/>
      <c r="Y52" s="10"/>
    </row>
    <row r="53" spans="2:25" ht="22.5" customHeight="1" x14ac:dyDescent="0.25">
      <c r="B53" s="13"/>
      <c r="E53" s="715"/>
      <c r="F53" s="37"/>
      <c r="G53" s="37"/>
      <c r="H53" s="37"/>
      <c r="I53" s="37"/>
      <c r="J53" s="37"/>
      <c r="K53" s="37"/>
      <c r="L53" s="37"/>
      <c r="M53" s="37"/>
      <c r="N53" s="37"/>
      <c r="R53" s="10"/>
      <c r="S53" s="10"/>
      <c r="T53" s="10"/>
      <c r="U53" s="10"/>
      <c r="V53" s="10"/>
      <c r="W53" s="10"/>
      <c r="X53" s="10"/>
      <c r="Y53" s="10"/>
    </row>
    <row r="54" spans="2:25" ht="22.5" customHeight="1" x14ac:dyDescent="0.25">
      <c r="B54" s="13"/>
      <c r="E54" s="715"/>
      <c r="F54" s="38"/>
      <c r="G54" s="38"/>
      <c r="H54" s="38"/>
      <c r="I54" s="38"/>
      <c r="J54" s="38"/>
      <c r="K54" s="38"/>
      <c r="L54" s="38"/>
      <c r="M54" s="38"/>
      <c r="N54" s="38"/>
    </row>
    <row r="55" spans="2:25" ht="22.5" customHeight="1" x14ac:dyDescent="0.25">
      <c r="E55" s="5"/>
      <c r="F55" s="38"/>
      <c r="G55" s="38"/>
      <c r="H55" s="38"/>
      <c r="I55" s="38"/>
      <c r="J55" s="38"/>
      <c r="K55" s="38"/>
      <c r="L55" s="38"/>
      <c r="M55" s="38"/>
      <c r="N55" s="38"/>
    </row>
    <row r="56" spans="2:25" ht="22.5" customHeight="1" x14ac:dyDescent="0.25">
      <c r="E56" s="5"/>
      <c r="F56" s="38"/>
      <c r="G56" s="38"/>
      <c r="H56" s="38"/>
      <c r="I56" s="38"/>
      <c r="J56" s="38"/>
      <c r="K56" s="38"/>
      <c r="L56" s="38"/>
      <c r="M56" s="38"/>
      <c r="N56" s="38"/>
    </row>
  </sheetData>
  <mergeCells count="9">
    <mergeCell ref="S2:S3"/>
    <mergeCell ref="X2:X3"/>
    <mergeCell ref="N10:N25"/>
    <mergeCell ref="E2:N3"/>
    <mergeCell ref="E51:E54"/>
    <mergeCell ref="D1:E1"/>
    <mergeCell ref="F29:I29"/>
    <mergeCell ref="J29:M29"/>
    <mergeCell ref="B2:B3"/>
  </mergeCells>
  <hyperlinks>
    <hyperlink ref="B5" location="Menu!A1" display="BACK"/>
    <hyperlink ref="B5" location="Sheet2!A1" display="BACK"/>
  </hyperlinks>
  <pageMargins left="0.7" right="0.7" top="0.75" bottom="0.75" header="0.3" footer="0.3"/>
  <pageSetup paperSize="9" scale="81" orientation="landscape" verticalDpi="597" r:id="rId1"/>
  <colBreaks count="1" manualBreakCount="1">
    <brk id="16" max="22" man="1"/>
  </colBreaks>
  <ignoredErrors>
    <ignoredError sqref="L30 H30"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Q24"/>
  <sheetViews>
    <sheetView showGridLines="0" zoomScaleNormal="100" workbookViewId="0">
      <selection activeCell="B10" sqref="B10"/>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5.7109375" customWidth="1"/>
    <col min="6" max="8" width="14.28515625" customWidth="1"/>
    <col min="9" max="9" width="5.28515625" customWidth="1"/>
    <col min="10" max="10" width="5.7109375" customWidth="1"/>
    <col min="11" max="11" width="45.7109375" customWidth="1"/>
    <col min="12" max="16" width="14.28515625" customWidth="1"/>
    <col min="17" max="17" width="6.42578125" customWidth="1"/>
  </cols>
  <sheetData>
    <row r="1" spans="1:17" ht="52.5" customHeight="1" x14ac:dyDescent="0.25">
      <c r="D1" s="716"/>
      <c r="E1" s="716"/>
      <c r="J1" s="289"/>
      <c r="K1" s="10"/>
      <c r="L1" s="10"/>
      <c r="M1" s="10"/>
      <c r="N1" s="10"/>
      <c r="O1" s="10"/>
      <c r="P1" s="10"/>
      <c r="Q1" s="10"/>
    </row>
    <row r="2" spans="1:17" ht="15" customHeight="1" x14ac:dyDescent="0.25">
      <c r="B2" s="814"/>
      <c r="D2" s="22"/>
      <c r="E2" s="752" t="s">
        <v>235</v>
      </c>
      <c r="F2" s="752"/>
      <c r="G2" s="752"/>
      <c r="H2" s="753"/>
      <c r="J2" s="112"/>
      <c r="K2" s="724"/>
      <c r="L2" s="112"/>
      <c r="M2" s="112"/>
      <c r="N2" s="112"/>
      <c r="O2" s="112"/>
      <c r="P2" s="112"/>
      <c r="Q2" s="10"/>
    </row>
    <row r="3" spans="1:17" ht="15" customHeight="1" x14ac:dyDescent="0.25">
      <c r="A3" s="1"/>
      <c r="B3" s="814"/>
      <c r="C3" s="14"/>
      <c r="D3" s="25"/>
      <c r="E3" s="754"/>
      <c r="F3" s="754"/>
      <c r="G3" s="754"/>
      <c r="H3" s="755"/>
      <c r="J3" s="112"/>
      <c r="K3" s="724"/>
      <c r="L3" s="112"/>
      <c r="M3" s="112"/>
      <c r="N3" s="112"/>
      <c r="O3" s="112"/>
      <c r="P3" s="112"/>
      <c r="Q3" s="10"/>
    </row>
    <row r="4" spans="1:17" ht="15" customHeight="1" x14ac:dyDescent="0.25">
      <c r="A4" s="1"/>
      <c r="C4" s="15"/>
      <c r="D4" s="192"/>
      <c r="E4" s="193"/>
      <c r="F4" s="193"/>
      <c r="G4" s="193"/>
      <c r="H4" s="194"/>
      <c r="J4" s="10"/>
      <c r="K4" s="10"/>
      <c r="L4" s="10"/>
      <c r="M4" s="10"/>
      <c r="N4" s="10"/>
      <c r="O4" s="10"/>
      <c r="P4" s="10"/>
      <c r="Q4" s="10"/>
    </row>
    <row r="5" spans="1:17" ht="15" customHeight="1" x14ac:dyDescent="0.25">
      <c r="B5" s="311" t="s">
        <v>0</v>
      </c>
      <c r="D5" s="195"/>
      <c r="E5" s="361" t="s">
        <v>49</v>
      </c>
      <c r="F5" s="196"/>
      <c r="G5" s="196"/>
      <c r="H5" s="197"/>
      <c r="J5" s="10"/>
      <c r="K5" s="116"/>
      <c r="L5" s="111"/>
      <c r="M5" s="111"/>
      <c r="N5" s="111"/>
      <c r="O5" s="111"/>
      <c r="P5" s="111"/>
      <c r="Q5" s="10"/>
    </row>
    <row r="6" spans="1:17" ht="15" customHeight="1" x14ac:dyDescent="0.25">
      <c r="B6" s="13"/>
      <c r="C6" s="16"/>
      <c r="D6" s="55"/>
      <c r="E6" s="82"/>
      <c r="F6" s="82"/>
      <c r="G6" s="82"/>
      <c r="H6" s="90"/>
      <c r="I6" s="2"/>
      <c r="J6" s="10"/>
      <c r="K6" s="10"/>
      <c r="L6" s="10"/>
      <c r="M6" s="10"/>
      <c r="N6" s="10"/>
      <c r="O6" s="10"/>
      <c r="P6" s="10"/>
      <c r="Q6" s="10"/>
    </row>
    <row r="7" spans="1:17" ht="22.5" customHeight="1" x14ac:dyDescent="0.25">
      <c r="B7" s="16"/>
      <c r="D7" s="18"/>
      <c r="E7" s="2"/>
      <c r="F7" s="2"/>
      <c r="G7" s="2"/>
      <c r="H7" s="19"/>
      <c r="I7" s="2"/>
      <c r="J7" s="10"/>
      <c r="K7" s="10"/>
      <c r="L7" s="10"/>
      <c r="M7" s="10"/>
      <c r="N7" s="10"/>
      <c r="O7" s="10"/>
      <c r="P7" s="10"/>
      <c r="Q7" s="10"/>
    </row>
    <row r="8" spans="1:17" ht="22.5" customHeight="1" x14ac:dyDescent="0.25">
      <c r="B8" s="13"/>
      <c r="D8" s="329"/>
      <c r="E8" s="330" t="s">
        <v>56</v>
      </c>
      <c r="F8" s="299">
        <v>2014</v>
      </c>
      <c r="G8" s="299">
        <v>2015</v>
      </c>
      <c r="H8" s="60"/>
      <c r="I8" s="2"/>
      <c r="J8" s="10"/>
      <c r="K8" s="10"/>
      <c r="L8" s="10"/>
      <c r="M8" s="10"/>
      <c r="N8" s="10"/>
      <c r="O8" s="10"/>
      <c r="P8" s="10"/>
      <c r="Q8" s="10"/>
    </row>
    <row r="9" spans="1:17" ht="22.5" customHeight="1" x14ac:dyDescent="0.25">
      <c r="B9" s="13"/>
      <c r="D9" s="18"/>
      <c r="E9" s="20" t="s">
        <v>50</v>
      </c>
      <c r="F9" s="45">
        <v>3.8378076756153512E-2</v>
      </c>
      <c r="G9" s="45">
        <v>4.4127568230604111E-2</v>
      </c>
      <c r="H9" s="60"/>
      <c r="I9" s="2"/>
      <c r="J9" s="10"/>
      <c r="K9" s="10"/>
      <c r="L9" s="10"/>
      <c r="M9" s="10"/>
      <c r="N9" s="10"/>
      <c r="O9" s="10"/>
      <c r="P9" s="10"/>
      <c r="Q9" s="10"/>
    </row>
    <row r="10" spans="1:17" ht="22.5" customHeight="1" x14ac:dyDescent="0.25">
      <c r="B10" s="13"/>
      <c r="D10" s="18"/>
      <c r="E10" s="20" t="s">
        <v>51</v>
      </c>
      <c r="F10" s="45">
        <v>0.25596751193502387</v>
      </c>
      <c r="G10" s="45">
        <v>0.26672799754676479</v>
      </c>
      <c r="H10" s="61"/>
      <c r="I10" s="2"/>
      <c r="J10" s="10"/>
      <c r="K10" s="10"/>
      <c r="L10" s="10"/>
      <c r="M10" s="10"/>
      <c r="N10" s="10"/>
      <c r="O10" s="10"/>
      <c r="P10" s="10"/>
      <c r="Q10" s="10"/>
    </row>
    <row r="11" spans="1:17" ht="22.5" customHeight="1" x14ac:dyDescent="0.25">
      <c r="B11" s="13"/>
      <c r="D11" s="18"/>
      <c r="E11" s="21" t="s">
        <v>52</v>
      </c>
      <c r="F11" s="45">
        <v>0.22995845991691982</v>
      </c>
      <c r="G11" s="45">
        <v>0.24007973014412756</v>
      </c>
      <c r="H11" s="61"/>
      <c r="I11" s="2"/>
      <c r="J11" s="10"/>
      <c r="K11" s="10"/>
      <c r="L11" s="10"/>
      <c r="M11" s="10"/>
      <c r="N11" s="10"/>
      <c r="O11" s="10"/>
      <c r="P11" s="10"/>
      <c r="Q11" s="10"/>
    </row>
    <row r="12" spans="1:17" ht="22.5" customHeight="1" x14ac:dyDescent="0.25">
      <c r="B12" s="13"/>
      <c r="D12" s="18"/>
      <c r="E12" s="20" t="s">
        <v>53</v>
      </c>
      <c r="F12" s="45">
        <v>0.27125054250108499</v>
      </c>
      <c r="G12" s="45">
        <v>0.25660840233057347</v>
      </c>
      <c r="H12" s="61"/>
      <c r="I12" s="2"/>
      <c r="J12" s="10"/>
      <c r="K12" s="10"/>
      <c r="L12" s="10"/>
      <c r="M12" s="10"/>
      <c r="N12" s="10"/>
      <c r="O12" s="10"/>
      <c r="P12" s="10"/>
      <c r="Q12" s="10"/>
    </row>
    <row r="13" spans="1:17" ht="22.5" customHeight="1" x14ac:dyDescent="0.25">
      <c r="B13" s="13"/>
      <c r="D13" s="18"/>
      <c r="E13" s="20" t="s">
        <v>54</v>
      </c>
      <c r="F13" s="45">
        <v>0.1515</v>
      </c>
      <c r="G13" s="45">
        <v>0.14599816007359706</v>
      </c>
      <c r="H13" s="61"/>
      <c r="I13" s="2"/>
      <c r="J13" s="10"/>
      <c r="K13" s="10"/>
      <c r="L13" s="10"/>
      <c r="M13" s="10"/>
      <c r="N13" s="10"/>
      <c r="O13" s="10"/>
      <c r="P13" s="10"/>
      <c r="Q13" s="10"/>
    </row>
    <row r="14" spans="1:17" ht="22.5" customHeight="1" x14ac:dyDescent="0.25">
      <c r="B14" s="13"/>
      <c r="D14" s="18"/>
      <c r="E14" s="20" t="s">
        <v>55</v>
      </c>
      <c r="F14" s="45">
        <v>5.2900000000000003E-2</v>
      </c>
      <c r="G14" s="45">
        <v>4.6366145354185831E-2</v>
      </c>
      <c r="H14" s="61"/>
      <c r="I14" s="2"/>
      <c r="J14" s="10"/>
      <c r="K14" s="10"/>
      <c r="L14" s="10"/>
      <c r="M14" s="10"/>
      <c r="N14" s="10"/>
      <c r="O14" s="10"/>
      <c r="P14" s="10"/>
      <c r="Q14" s="10"/>
    </row>
    <row r="15" spans="1:17" ht="22.5" customHeight="1" x14ac:dyDescent="0.25">
      <c r="B15" s="13"/>
      <c r="D15" s="18"/>
      <c r="E15" s="29"/>
      <c r="F15" s="291"/>
      <c r="G15" s="291"/>
      <c r="H15" s="61"/>
      <c r="I15" s="2"/>
      <c r="J15" s="10"/>
      <c r="K15" s="10"/>
      <c r="L15" s="10"/>
      <c r="M15" s="10"/>
      <c r="N15" s="10"/>
      <c r="O15" s="10"/>
      <c r="P15" s="10"/>
      <c r="Q15" s="10"/>
    </row>
    <row r="16" spans="1:17" ht="22.5" customHeight="1" x14ac:dyDescent="0.25">
      <c r="B16" s="13"/>
      <c r="D16" s="18"/>
      <c r="E16" s="67" t="s">
        <v>57</v>
      </c>
      <c r="F16" s="48">
        <v>43</v>
      </c>
      <c r="G16" s="439">
        <v>42</v>
      </c>
      <c r="H16" s="61"/>
      <c r="I16" s="2"/>
      <c r="J16" s="10"/>
      <c r="K16" s="10"/>
      <c r="L16" s="10"/>
      <c r="M16" s="10"/>
      <c r="N16" s="10"/>
      <c r="O16" s="10"/>
      <c r="P16" s="10"/>
      <c r="Q16" s="10"/>
    </row>
    <row r="17" spans="2:17" ht="22.5" customHeight="1" x14ac:dyDescent="0.25">
      <c r="B17" s="13"/>
      <c r="D17" s="18"/>
      <c r="E17" s="29"/>
      <c r="F17" s="50"/>
      <c r="G17" s="50"/>
      <c r="H17" s="61"/>
      <c r="I17" s="2"/>
      <c r="J17" s="10"/>
      <c r="K17" s="10"/>
      <c r="L17" s="10"/>
      <c r="M17" s="10"/>
      <c r="N17" s="10"/>
      <c r="O17" s="10"/>
      <c r="P17" s="10"/>
      <c r="Q17" s="10"/>
    </row>
    <row r="18" spans="2:17" ht="22.5" customHeight="1" x14ac:dyDescent="0.25">
      <c r="B18" s="13"/>
      <c r="D18" s="307"/>
      <c r="E18" s="391"/>
      <c r="F18" s="378"/>
      <c r="G18" s="378"/>
      <c r="H18" s="380"/>
      <c r="J18" s="10"/>
      <c r="K18" s="10"/>
      <c r="L18" s="10"/>
      <c r="M18" s="10"/>
      <c r="N18" s="10"/>
      <c r="O18" s="10"/>
      <c r="P18" s="10"/>
      <c r="Q18" s="10"/>
    </row>
    <row r="19" spans="2:17" ht="22.5" customHeight="1" x14ac:dyDescent="0.25">
      <c r="B19" s="13"/>
      <c r="C19" s="10"/>
      <c r="D19" s="2"/>
      <c r="E19" s="11"/>
      <c r="F19" s="12"/>
      <c r="G19" s="12"/>
      <c r="H19" s="2"/>
      <c r="I19" s="2"/>
      <c r="J19" s="10"/>
      <c r="K19" s="10"/>
      <c r="L19" s="10"/>
      <c r="M19" s="10"/>
      <c r="N19" s="10"/>
      <c r="O19" s="10"/>
      <c r="P19" s="10"/>
      <c r="Q19" s="10"/>
    </row>
    <row r="20" spans="2:17" ht="22.5" customHeight="1" x14ac:dyDescent="0.25">
      <c r="B20" s="13"/>
      <c r="C20" s="10"/>
      <c r="D20" s="2"/>
      <c r="E20" s="11"/>
      <c r="F20" s="12"/>
      <c r="G20" s="12"/>
      <c r="H20" s="2"/>
      <c r="I20" s="2"/>
      <c r="J20" s="10"/>
      <c r="K20" s="10"/>
      <c r="L20" s="10"/>
      <c r="M20" s="10"/>
      <c r="N20" s="10"/>
      <c r="O20" s="10"/>
      <c r="P20" s="10"/>
      <c r="Q20" s="10"/>
    </row>
    <row r="21" spans="2:17" ht="22.5" customHeight="1" x14ac:dyDescent="0.25">
      <c r="B21" s="13"/>
      <c r="C21" s="10"/>
      <c r="D21" s="2"/>
      <c r="E21" s="11"/>
      <c r="F21" s="12"/>
      <c r="G21" s="12"/>
      <c r="H21" s="2"/>
      <c r="I21" s="2"/>
      <c r="J21" s="10"/>
      <c r="K21" s="10"/>
      <c r="L21" s="10"/>
      <c r="M21" s="10"/>
      <c r="N21" s="10"/>
      <c r="O21" s="10"/>
      <c r="P21" s="10"/>
      <c r="Q21" s="10"/>
    </row>
    <row r="22" spans="2:17" ht="22.5" customHeight="1" x14ac:dyDescent="0.25">
      <c r="B22" s="13"/>
      <c r="E22" s="8"/>
      <c r="F22" s="9"/>
      <c r="G22" s="9"/>
      <c r="J22" s="10"/>
      <c r="K22" s="10"/>
      <c r="L22" s="10"/>
      <c r="M22" s="10"/>
      <c r="N22" s="10"/>
      <c r="O22" s="10"/>
      <c r="P22" s="10"/>
      <c r="Q22" s="10"/>
    </row>
    <row r="23" spans="2:17" ht="22.5" customHeight="1" x14ac:dyDescent="0.25">
      <c r="B23" s="13"/>
      <c r="E23" s="3"/>
      <c r="F23" s="4"/>
      <c r="G23" s="4"/>
      <c r="J23" s="10"/>
      <c r="K23" s="10"/>
      <c r="L23" s="10"/>
      <c r="M23" s="10"/>
      <c r="N23" s="10"/>
      <c r="O23" s="10"/>
      <c r="P23" s="10"/>
      <c r="Q23" s="10"/>
    </row>
    <row r="24" spans="2:17" ht="22.5" customHeight="1" x14ac:dyDescent="0.25">
      <c r="J24" s="10"/>
      <c r="K24" s="10"/>
      <c r="L24" s="10"/>
      <c r="M24" s="10"/>
      <c r="N24" s="10"/>
      <c r="O24" s="10"/>
      <c r="P24" s="10"/>
      <c r="Q24" s="10"/>
    </row>
  </sheetData>
  <mergeCells count="4">
    <mergeCell ref="D1:E1"/>
    <mergeCell ref="B2:B3"/>
    <mergeCell ref="K2:K3"/>
    <mergeCell ref="E2:H3"/>
  </mergeCells>
  <hyperlinks>
    <hyperlink ref="B5" location="Sheet2!A1" display="BACK"/>
    <hyperlink ref="B5" location="Menu!A1" display="BACK"/>
  </hyperlinks>
  <pageMargins left="0.7" right="0.7" top="0.75" bottom="0.75" header="0.3" footer="0.3"/>
  <pageSetup paperSize="9" scale="96" orientation="landscape" verticalDpi="597" r:id="rId1"/>
  <colBreaks count="1" manualBreakCount="1">
    <brk id="8" max="22"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T25"/>
  <sheetViews>
    <sheetView showGridLines="0" zoomScaleNormal="100" workbookViewId="0">
      <selection activeCell="N17" sqref="N17"/>
    </sheetView>
  </sheetViews>
  <sheetFormatPr defaultRowHeight="22.5" customHeight="1" x14ac:dyDescent="0.25"/>
  <cols>
    <col min="1" max="1" width="1.42578125" style="279" customWidth="1"/>
    <col min="2" max="2" width="5.7109375" style="279" customWidth="1"/>
    <col min="3" max="3" width="5.7109375" style="282" customWidth="1"/>
    <col min="4" max="4" width="2.85546875" style="279" customWidth="1"/>
    <col min="5" max="5" width="21.140625" style="279" customWidth="1"/>
    <col min="6" max="6" width="36.42578125" style="279" customWidth="1"/>
    <col min="7" max="13" width="14.28515625" style="279" customWidth="1"/>
    <col min="14" max="14" width="45.7109375" style="279" customWidth="1"/>
    <col min="15" max="19" width="14.28515625" style="279" customWidth="1"/>
    <col min="20" max="20" width="6.42578125" style="279" customWidth="1"/>
    <col min="21" max="16384" width="9.140625" style="279"/>
  </cols>
  <sheetData>
    <row r="1" spans="1:20" ht="52.5" customHeight="1" x14ac:dyDescent="0.25">
      <c r="D1" s="716"/>
      <c r="E1" s="716"/>
      <c r="F1" s="174"/>
      <c r="M1" s="289"/>
      <c r="N1" s="289"/>
      <c r="O1" s="289"/>
      <c r="P1" s="289"/>
      <c r="Q1" s="289"/>
      <c r="R1" s="289"/>
      <c r="S1" s="289"/>
      <c r="T1" s="289"/>
    </row>
    <row r="2" spans="1:20" ht="15" customHeight="1" x14ac:dyDescent="0.25">
      <c r="B2" s="814"/>
      <c r="D2" s="22"/>
      <c r="E2" s="752" t="s">
        <v>235</v>
      </c>
      <c r="F2" s="752"/>
      <c r="G2" s="752"/>
      <c r="H2" s="752"/>
      <c r="I2" s="752"/>
      <c r="J2" s="752"/>
      <c r="K2" s="753"/>
      <c r="M2" s="112"/>
      <c r="N2" s="724"/>
      <c r="O2" s="112"/>
      <c r="P2" s="112"/>
      <c r="Q2" s="112"/>
      <c r="R2" s="112"/>
      <c r="S2" s="112"/>
      <c r="T2" s="289"/>
    </row>
    <row r="3" spans="1:20" ht="15" customHeight="1" x14ac:dyDescent="0.25">
      <c r="A3" s="1"/>
      <c r="B3" s="814"/>
      <c r="C3" s="14"/>
      <c r="D3" s="25"/>
      <c r="E3" s="754"/>
      <c r="F3" s="754"/>
      <c r="G3" s="754"/>
      <c r="H3" s="754"/>
      <c r="I3" s="754"/>
      <c r="J3" s="754"/>
      <c r="K3" s="755"/>
      <c r="M3" s="112"/>
      <c r="N3" s="724"/>
      <c r="O3" s="112"/>
      <c r="P3" s="112"/>
      <c r="Q3" s="112"/>
      <c r="R3" s="112"/>
      <c r="S3" s="112"/>
      <c r="T3" s="289"/>
    </row>
    <row r="4" spans="1:20" ht="15" customHeight="1" x14ac:dyDescent="0.25">
      <c r="A4" s="1"/>
      <c r="C4" s="15"/>
      <c r="D4" s="192"/>
      <c r="E4" s="193"/>
      <c r="F4" s="193"/>
      <c r="G4" s="193"/>
      <c r="H4" s="193"/>
      <c r="I4" s="193"/>
      <c r="J4" s="193"/>
      <c r="K4" s="194"/>
      <c r="M4" s="289"/>
      <c r="N4" s="289"/>
      <c r="O4" s="289"/>
      <c r="P4" s="289"/>
      <c r="Q4" s="289"/>
      <c r="R4" s="289"/>
      <c r="S4" s="289"/>
      <c r="T4" s="289"/>
    </row>
    <row r="5" spans="1:20" ht="15" customHeight="1" x14ac:dyDescent="0.25">
      <c r="B5" s="491" t="s">
        <v>0</v>
      </c>
      <c r="D5" s="195"/>
      <c r="E5" s="361" t="s">
        <v>339</v>
      </c>
      <c r="F5" s="361"/>
      <c r="G5" s="196"/>
      <c r="H5" s="196"/>
      <c r="I5" s="196"/>
      <c r="J5" s="196"/>
      <c r="K5" s="197"/>
      <c r="M5" s="289"/>
      <c r="N5" s="490"/>
      <c r="O5" s="111"/>
      <c r="P5" s="111"/>
      <c r="Q5" s="111"/>
      <c r="R5" s="111"/>
      <c r="S5" s="111"/>
      <c r="T5" s="289"/>
    </row>
    <row r="6" spans="1:20" ht="15" customHeight="1" x14ac:dyDescent="0.25">
      <c r="B6" s="282"/>
      <c r="C6" s="16"/>
      <c r="D6" s="55"/>
      <c r="E6" s="82"/>
      <c r="F6" s="82"/>
      <c r="G6" s="82"/>
      <c r="H6" s="82"/>
      <c r="I6" s="82"/>
      <c r="J6" s="82"/>
      <c r="K6" s="90"/>
      <c r="L6" s="280"/>
      <c r="M6" s="289"/>
      <c r="N6" s="289"/>
      <c r="O6" s="289"/>
      <c r="P6" s="289"/>
      <c r="Q6" s="289"/>
      <c r="R6" s="289"/>
      <c r="S6" s="289"/>
      <c r="T6" s="289"/>
    </row>
    <row r="7" spans="1:20" ht="22.5" customHeight="1" x14ac:dyDescent="0.25">
      <c r="B7" s="16"/>
      <c r="D7" s="18"/>
      <c r="E7" s="280"/>
      <c r="F7" s="280"/>
      <c r="G7" s="280"/>
      <c r="H7" s="280"/>
      <c r="I7" s="280"/>
      <c r="J7" s="280"/>
      <c r="K7" s="19"/>
      <c r="L7" s="280"/>
      <c r="M7" s="289"/>
      <c r="N7" s="289"/>
      <c r="O7" s="289"/>
      <c r="P7" s="289"/>
      <c r="Q7" s="289"/>
      <c r="R7" s="289"/>
      <c r="S7" s="289"/>
      <c r="T7" s="289"/>
    </row>
    <row r="8" spans="1:20" ht="22.5" customHeight="1" x14ac:dyDescent="0.25">
      <c r="B8" s="282"/>
      <c r="D8" s="329"/>
      <c r="E8" s="330"/>
      <c r="F8" s="330"/>
      <c r="G8" s="299">
        <v>2013</v>
      </c>
      <c r="H8" s="299">
        <v>2014</v>
      </c>
      <c r="I8" s="299">
        <v>2015</v>
      </c>
      <c r="J8" s="299" t="s">
        <v>341</v>
      </c>
      <c r="K8" s="60"/>
      <c r="L8" s="280"/>
      <c r="M8" s="289"/>
      <c r="N8" s="289"/>
      <c r="O8" s="289"/>
      <c r="P8" s="289"/>
      <c r="Q8" s="289"/>
      <c r="R8" s="289"/>
      <c r="S8" s="289"/>
      <c r="T8" s="289"/>
    </row>
    <row r="9" spans="1:20" ht="22.5" customHeight="1" x14ac:dyDescent="0.25">
      <c r="B9" s="282"/>
      <c r="D9" s="18"/>
      <c r="E9" s="286" t="s">
        <v>340</v>
      </c>
      <c r="F9" s="286"/>
      <c r="G9" s="48">
        <v>72</v>
      </c>
      <c r="H9" s="48">
        <v>71</v>
      </c>
      <c r="I9" s="48">
        <v>72</v>
      </c>
      <c r="J9" s="48">
        <v>1</v>
      </c>
      <c r="K9" s="60"/>
      <c r="L9" s="280"/>
      <c r="M9" s="289"/>
      <c r="N9" s="289"/>
      <c r="O9" s="289"/>
      <c r="P9" s="289"/>
      <c r="Q9" s="289"/>
      <c r="R9" s="289"/>
      <c r="S9" s="289"/>
      <c r="T9" s="289"/>
    </row>
    <row r="10" spans="1:20" ht="22.5" customHeight="1" x14ac:dyDescent="0.25">
      <c r="B10" s="282"/>
      <c r="D10" s="18"/>
      <c r="E10" s="286" t="s">
        <v>342</v>
      </c>
      <c r="F10" s="286"/>
      <c r="G10" s="48">
        <v>73</v>
      </c>
      <c r="H10" s="48">
        <v>73</v>
      </c>
      <c r="I10" s="48">
        <v>74</v>
      </c>
      <c r="J10" s="48">
        <v>1</v>
      </c>
      <c r="K10" s="61"/>
      <c r="L10" s="280"/>
      <c r="M10" s="289"/>
      <c r="N10" s="289"/>
      <c r="O10" s="289"/>
      <c r="P10" s="289"/>
      <c r="Q10" s="289"/>
      <c r="R10" s="289"/>
      <c r="S10" s="289"/>
      <c r="T10" s="289"/>
    </row>
    <row r="11" spans="1:20" ht="22.5" customHeight="1" x14ac:dyDescent="0.25">
      <c r="B11" s="282"/>
      <c r="D11" s="18"/>
      <c r="E11" s="21" t="s">
        <v>343</v>
      </c>
      <c r="F11" s="21"/>
      <c r="G11" s="48">
        <v>77</v>
      </c>
      <c r="H11" s="48">
        <v>75</v>
      </c>
      <c r="I11" s="48">
        <v>74</v>
      </c>
      <c r="J11" s="48">
        <v>-1</v>
      </c>
      <c r="K11" s="61"/>
      <c r="L11" s="280"/>
      <c r="M11" s="289"/>
      <c r="N11" s="289"/>
      <c r="O11" s="289"/>
      <c r="P11" s="289"/>
      <c r="Q11" s="289"/>
      <c r="R11" s="289"/>
      <c r="S11" s="289"/>
      <c r="T11" s="289"/>
    </row>
    <row r="12" spans="1:20" ht="22.5" customHeight="1" x14ac:dyDescent="0.25">
      <c r="B12" s="282"/>
      <c r="D12" s="18"/>
      <c r="E12" s="286" t="s">
        <v>344</v>
      </c>
      <c r="F12" s="286"/>
      <c r="G12" s="48">
        <v>79</v>
      </c>
      <c r="H12" s="48">
        <v>77</v>
      </c>
      <c r="I12" s="48">
        <v>77</v>
      </c>
      <c r="J12" s="48">
        <v>0</v>
      </c>
      <c r="K12" s="61"/>
      <c r="L12" s="280"/>
      <c r="M12" s="289"/>
      <c r="N12" s="289"/>
      <c r="O12" s="289"/>
      <c r="P12" s="289"/>
      <c r="Q12" s="289"/>
      <c r="R12" s="289"/>
      <c r="S12" s="289"/>
      <c r="T12" s="289"/>
    </row>
    <row r="13" spans="1:20" ht="22.5" customHeight="1" x14ac:dyDescent="0.25">
      <c r="B13" s="282"/>
      <c r="D13" s="18"/>
      <c r="E13" s="286" t="s">
        <v>345</v>
      </c>
      <c r="F13" s="286"/>
      <c r="G13" s="48">
        <v>74</v>
      </c>
      <c r="H13" s="48">
        <v>71</v>
      </c>
      <c r="I13" s="48">
        <v>72</v>
      </c>
      <c r="J13" s="48">
        <v>1</v>
      </c>
      <c r="K13" s="61"/>
      <c r="L13" s="280"/>
      <c r="M13" s="289"/>
      <c r="N13" s="289"/>
      <c r="O13" s="289"/>
      <c r="P13" s="289"/>
      <c r="Q13" s="289"/>
      <c r="R13" s="289"/>
      <c r="S13" s="289"/>
      <c r="T13" s="289"/>
    </row>
    <row r="14" spans="1:20" ht="22.5" customHeight="1" x14ac:dyDescent="0.25">
      <c r="B14" s="282"/>
      <c r="D14" s="18"/>
      <c r="E14" s="286" t="s">
        <v>346</v>
      </c>
      <c r="F14" s="286"/>
      <c r="G14" s="48">
        <v>81</v>
      </c>
      <c r="H14" s="48">
        <v>82</v>
      </c>
      <c r="I14" s="48">
        <v>82</v>
      </c>
      <c r="J14" s="48">
        <v>0</v>
      </c>
      <c r="K14" s="61"/>
      <c r="L14" s="280"/>
      <c r="M14" s="289"/>
      <c r="N14" s="289"/>
      <c r="O14" s="289"/>
      <c r="P14" s="289"/>
      <c r="Q14" s="289"/>
      <c r="R14" s="289"/>
      <c r="S14" s="289"/>
      <c r="T14" s="289"/>
    </row>
    <row r="15" spans="1:20" ht="22.5" customHeight="1" x14ac:dyDescent="0.25">
      <c r="B15" s="282"/>
      <c r="D15" s="18"/>
      <c r="E15" s="774" t="s">
        <v>350</v>
      </c>
      <c r="F15" s="560" t="s">
        <v>347</v>
      </c>
      <c r="G15" s="48">
        <v>81</v>
      </c>
      <c r="H15" s="48">
        <v>81</v>
      </c>
      <c r="I15" s="48">
        <v>81</v>
      </c>
      <c r="J15" s="48">
        <v>0</v>
      </c>
      <c r="K15" s="61"/>
      <c r="L15" s="280"/>
      <c r="M15" s="289"/>
      <c r="N15" s="289"/>
      <c r="O15" s="289"/>
      <c r="P15" s="289"/>
      <c r="Q15" s="289"/>
      <c r="R15" s="289"/>
      <c r="S15" s="289"/>
      <c r="T15" s="289"/>
    </row>
    <row r="16" spans="1:20" ht="22.5" customHeight="1" x14ac:dyDescent="0.25">
      <c r="B16" s="282"/>
      <c r="D16" s="18"/>
      <c r="E16" s="815"/>
      <c r="F16" s="560" t="s">
        <v>348</v>
      </c>
      <c r="G16" s="48">
        <v>75</v>
      </c>
      <c r="H16" s="48">
        <v>75</v>
      </c>
      <c r="I16" s="48">
        <v>75</v>
      </c>
      <c r="J16" s="48">
        <v>0</v>
      </c>
      <c r="K16" s="61"/>
      <c r="L16" s="280"/>
      <c r="M16" s="289"/>
      <c r="N16" s="289"/>
      <c r="O16" s="289"/>
      <c r="P16" s="289"/>
      <c r="Q16" s="289"/>
      <c r="R16" s="289"/>
      <c r="S16" s="289"/>
      <c r="T16" s="289"/>
    </row>
    <row r="17" spans="2:20" ht="22.5" customHeight="1" x14ac:dyDescent="0.25">
      <c r="B17" s="282"/>
      <c r="D17" s="18"/>
      <c r="E17" s="775"/>
      <c r="F17" s="560" t="s">
        <v>349</v>
      </c>
      <c r="G17" s="48">
        <v>80</v>
      </c>
      <c r="H17" s="48">
        <v>79</v>
      </c>
      <c r="I17" s="48">
        <v>82</v>
      </c>
      <c r="J17" s="48">
        <v>3</v>
      </c>
      <c r="K17" s="61"/>
      <c r="L17" s="280"/>
      <c r="M17" s="289"/>
      <c r="N17" s="289"/>
      <c r="O17" s="289"/>
      <c r="P17" s="289"/>
      <c r="Q17" s="289"/>
      <c r="R17" s="289"/>
      <c r="S17" s="289"/>
      <c r="T17" s="289"/>
    </row>
    <row r="18" spans="2:20" ht="22.5" customHeight="1" x14ac:dyDescent="0.25">
      <c r="B18" s="282"/>
      <c r="D18" s="18"/>
      <c r="E18" s="283"/>
      <c r="F18" s="283"/>
      <c r="G18" s="291"/>
      <c r="H18" s="291"/>
      <c r="I18" s="291"/>
      <c r="J18" s="291"/>
      <c r="K18" s="61"/>
      <c r="L18" s="280"/>
      <c r="M18" s="289"/>
      <c r="N18" s="289"/>
      <c r="O18" s="289"/>
      <c r="P18" s="289"/>
      <c r="Q18" s="289"/>
      <c r="R18" s="289"/>
      <c r="S18" s="289"/>
      <c r="T18" s="289"/>
    </row>
    <row r="19" spans="2:20" ht="22.5" customHeight="1" x14ac:dyDescent="0.25">
      <c r="B19" s="282"/>
      <c r="D19" s="307"/>
      <c r="E19" s="391"/>
      <c r="F19" s="391"/>
      <c r="G19" s="378"/>
      <c r="H19" s="378"/>
      <c r="I19" s="378"/>
      <c r="J19" s="378"/>
      <c r="K19" s="380"/>
      <c r="M19" s="289"/>
      <c r="N19" s="289"/>
      <c r="O19" s="289"/>
      <c r="P19" s="289"/>
      <c r="Q19" s="289"/>
      <c r="R19" s="289"/>
      <c r="S19" s="289"/>
      <c r="T19" s="289"/>
    </row>
    <row r="20" spans="2:20" ht="22.5" customHeight="1" x14ac:dyDescent="0.25">
      <c r="B20" s="282"/>
      <c r="C20" s="289"/>
      <c r="D20" s="280"/>
      <c r="E20" s="11"/>
      <c r="F20" s="11"/>
      <c r="G20" s="12"/>
      <c r="H20" s="12"/>
      <c r="I20" s="12"/>
      <c r="J20" s="12"/>
      <c r="K20" s="280"/>
      <c r="L20" s="280"/>
      <c r="M20" s="289"/>
      <c r="N20" s="289"/>
      <c r="O20" s="289"/>
      <c r="P20" s="289"/>
      <c r="Q20" s="289"/>
      <c r="R20" s="289"/>
      <c r="S20" s="289"/>
      <c r="T20" s="289"/>
    </row>
    <row r="21" spans="2:20" ht="22.5" customHeight="1" x14ac:dyDescent="0.25">
      <c r="B21" s="282"/>
      <c r="C21" s="289"/>
      <c r="D21" s="280"/>
      <c r="E21" s="11"/>
      <c r="F21" s="11"/>
      <c r="G21" s="12"/>
      <c r="H21" s="12"/>
      <c r="I21" s="12"/>
      <c r="J21" s="12"/>
      <c r="K21" s="280"/>
      <c r="L21" s="280"/>
      <c r="M21" s="289"/>
      <c r="N21" s="289"/>
      <c r="O21" s="289"/>
      <c r="P21" s="289"/>
      <c r="Q21" s="289"/>
      <c r="R21" s="289"/>
      <c r="S21" s="289"/>
      <c r="T21" s="289"/>
    </row>
    <row r="22" spans="2:20" ht="22.5" customHeight="1" x14ac:dyDescent="0.25">
      <c r="B22" s="282"/>
      <c r="C22" s="289"/>
      <c r="D22" s="280"/>
      <c r="E22" s="11"/>
      <c r="F22" s="11"/>
      <c r="G22" s="12"/>
      <c r="H22" s="12"/>
      <c r="I22" s="12"/>
      <c r="J22" s="12"/>
      <c r="K22" s="280"/>
      <c r="L22" s="280"/>
      <c r="M22" s="289"/>
      <c r="N22" s="289"/>
      <c r="O22" s="289"/>
      <c r="P22" s="289"/>
      <c r="Q22" s="289"/>
      <c r="R22" s="289"/>
      <c r="S22" s="289"/>
      <c r="T22" s="289"/>
    </row>
    <row r="23" spans="2:20" ht="22.5" customHeight="1" x14ac:dyDescent="0.25">
      <c r="B23" s="282"/>
      <c r="E23" s="8"/>
      <c r="F23" s="8"/>
      <c r="G23" s="9"/>
      <c r="H23" s="9"/>
      <c r="I23" s="9"/>
      <c r="J23" s="9"/>
      <c r="M23" s="289"/>
      <c r="N23" s="289"/>
      <c r="O23" s="289"/>
      <c r="P23" s="289"/>
      <c r="Q23" s="289"/>
      <c r="R23" s="289"/>
      <c r="S23" s="289"/>
      <c r="T23" s="289"/>
    </row>
    <row r="24" spans="2:20" ht="22.5" customHeight="1" x14ac:dyDescent="0.25">
      <c r="B24" s="282"/>
      <c r="E24" s="3"/>
      <c r="F24" s="3"/>
      <c r="G24" s="4"/>
      <c r="H24" s="4"/>
      <c r="I24" s="4"/>
      <c r="J24" s="4"/>
      <c r="M24" s="289"/>
      <c r="N24" s="289"/>
      <c r="O24" s="289"/>
      <c r="P24" s="289"/>
      <c r="Q24" s="289"/>
      <c r="R24" s="289"/>
      <c r="S24" s="289"/>
      <c r="T24" s="289"/>
    </row>
    <row r="25" spans="2:20" ht="22.5" customHeight="1" x14ac:dyDescent="0.25">
      <c r="M25" s="289"/>
      <c r="N25" s="289"/>
      <c r="O25" s="289"/>
      <c r="P25" s="289"/>
      <c r="Q25" s="289"/>
      <c r="R25" s="289"/>
      <c r="S25" s="289"/>
      <c r="T25" s="289"/>
    </row>
  </sheetData>
  <mergeCells count="5">
    <mergeCell ref="D1:E1"/>
    <mergeCell ref="B2:B3"/>
    <mergeCell ref="E2:K3"/>
    <mergeCell ref="N2:N3"/>
    <mergeCell ref="E15:E17"/>
  </mergeCells>
  <hyperlinks>
    <hyperlink ref="B5" location="Menu!A1" display="BACK"/>
  </hyperlinks>
  <pageMargins left="0.7" right="0.7" top="0.75" bottom="0.75" header="0.3" footer="0.3"/>
  <pageSetup paperSize="9" scale="96" orientation="landscape" verticalDpi="597" r:id="rId1"/>
  <colBreaks count="1" manualBreakCount="1">
    <brk id="11" max="22"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autoPageBreaks="0"/>
  </sheetPr>
  <dimension ref="A1:X76"/>
  <sheetViews>
    <sheetView showGridLines="0" zoomScaleNormal="100" workbookViewId="0">
      <selection activeCell="N6" sqref="N6"/>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52.85546875" customWidth="1"/>
    <col min="6" max="8" width="14.28515625" customWidth="1"/>
    <col min="9" max="9" width="7.140625" customWidth="1"/>
    <col min="10" max="10" width="14.28515625" customWidth="1"/>
    <col min="11" max="11" width="5.28515625" customWidth="1"/>
    <col min="12" max="12" width="5.7109375" customWidth="1"/>
    <col min="13" max="13" width="43.28515625" customWidth="1"/>
    <col min="14" max="14" width="5.7109375" customWidth="1"/>
    <col min="15" max="17" width="14.28515625" customWidth="1"/>
    <col min="18" max="18" width="6.42578125" customWidth="1"/>
  </cols>
  <sheetData>
    <row r="1" spans="1:18" ht="52.5" customHeight="1" x14ac:dyDescent="0.25">
      <c r="D1" s="716"/>
      <c r="E1" s="716"/>
      <c r="L1" s="289"/>
      <c r="M1" s="10"/>
      <c r="N1" s="10"/>
      <c r="O1" s="10"/>
      <c r="P1" s="10"/>
      <c r="Q1" s="10"/>
    </row>
    <row r="2" spans="1:18" ht="15" customHeight="1" x14ac:dyDescent="0.25">
      <c r="B2" s="818"/>
      <c r="D2" s="22"/>
      <c r="E2" s="819" t="s">
        <v>33</v>
      </c>
      <c r="F2" s="23"/>
      <c r="G2" s="23"/>
      <c r="H2" s="23"/>
      <c r="I2" s="23"/>
      <c r="J2" s="24"/>
      <c r="L2" s="821"/>
      <c r="M2" s="112"/>
      <c r="N2" s="112"/>
      <c r="O2" s="112"/>
      <c r="P2" s="112"/>
      <c r="Q2" s="112"/>
    </row>
    <row r="3" spans="1:18" ht="15" customHeight="1" x14ac:dyDescent="0.25">
      <c r="A3" s="1"/>
      <c r="B3" s="818"/>
      <c r="C3" s="14"/>
      <c r="D3" s="25"/>
      <c r="E3" s="820"/>
      <c r="F3" s="26"/>
      <c r="G3" s="26"/>
      <c r="H3" s="26"/>
      <c r="I3" s="26"/>
      <c r="J3" s="27"/>
      <c r="L3" s="821"/>
      <c r="M3" s="112"/>
      <c r="N3" s="112"/>
      <c r="O3" s="112"/>
      <c r="P3" s="112"/>
      <c r="Q3" s="112"/>
    </row>
    <row r="4" spans="1:18" ht="15" customHeight="1" x14ac:dyDescent="0.25">
      <c r="A4" s="1"/>
      <c r="C4" s="15"/>
      <c r="D4" s="192"/>
      <c r="E4" s="193"/>
      <c r="F4" s="193"/>
      <c r="G4" s="193"/>
      <c r="H4" s="193"/>
      <c r="I4" s="193"/>
      <c r="J4" s="194"/>
      <c r="L4" s="10"/>
      <c r="M4" s="10"/>
      <c r="N4" s="10"/>
      <c r="O4" s="117"/>
      <c r="P4" s="117"/>
      <c r="Q4" s="117"/>
    </row>
    <row r="5" spans="1:18" ht="15" customHeight="1" x14ac:dyDescent="0.25">
      <c r="B5" s="255" t="s">
        <v>0</v>
      </c>
      <c r="D5" s="195"/>
      <c r="E5" s="295" t="s">
        <v>76</v>
      </c>
      <c r="F5" s="196"/>
      <c r="G5" s="196"/>
      <c r="H5" s="196"/>
      <c r="I5" s="196"/>
      <c r="J5" s="197"/>
      <c r="L5" s="113"/>
      <c r="M5" s="111"/>
      <c r="N5" s="111"/>
      <c r="O5" s="111"/>
      <c r="P5" s="111"/>
      <c r="Q5" s="111"/>
    </row>
    <row r="6" spans="1:18" ht="15" customHeight="1" x14ac:dyDescent="0.25">
      <c r="B6" s="13"/>
      <c r="C6" s="16"/>
      <c r="D6" s="55"/>
      <c r="E6" s="82"/>
      <c r="F6" s="82"/>
      <c r="G6" s="82"/>
      <c r="H6" s="82"/>
      <c r="I6" s="82"/>
      <c r="J6" s="90"/>
      <c r="K6" s="2"/>
      <c r="L6" s="10"/>
      <c r="M6" s="10"/>
      <c r="N6" s="10"/>
      <c r="O6" s="10"/>
      <c r="P6" s="10"/>
      <c r="Q6" s="10"/>
      <c r="R6" s="2"/>
    </row>
    <row r="7" spans="1:18" ht="22.5" customHeight="1" x14ac:dyDescent="0.25">
      <c r="B7" s="16"/>
      <c r="D7" s="18"/>
      <c r="E7" s="2"/>
      <c r="F7" s="2"/>
      <c r="G7" s="2"/>
      <c r="H7" s="2"/>
      <c r="I7" s="2"/>
      <c r="J7" s="19"/>
      <c r="K7" s="2"/>
      <c r="L7" s="10"/>
      <c r="M7" s="10"/>
      <c r="N7" s="10"/>
      <c r="O7" s="10"/>
      <c r="P7" s="10"/>
      <c r="Q7" s="10"/>
      <c r="R7" s="2"/>
    </row>
    <row r="8" spans="1:18" ht="22.5" customHeight="1" x14ac:dyDescent="0.25">
      <c r="B8" s="13"/>
      <c r="D8" s="329"/>
      <c r="E8" s="333" t="s">
        <v>156</v>
      </c>
      <c r="F8" s="299">
        <v>2013</v>
      </c>
      <c r="G8" s="299">
        <v>2014</v>
      </c>
      <c r="H8" s="299">
        <v>2015</v>
      </c>
      <c r="I8" s="495"/>
      <c r="J8" s="332"/>
      <c r="K8" s="18"/>
      <c r="L8" s="10"/>
      <c r="M8" s="10"/>
      <c r="N8" s="10"/>
      <c r="O8" s="10"/>
      <c r="P8" s="10"/>
      <c r="Q8" s="10"/>
      <c r="R8" s="2"/>
    </row>
    <row r="9" spans="1:18" ht="22.5" customHeight="1" x14ac:dyDescent="0.25">
      <c r="B9" s="13"/>
      <c r="D9" s="18"/>
      <c r="E9" s="292" t="s">
        <v>300</v>
      </c>
      <c r="F9" s="33">
        <f>F25</f>
        <v>41500.038986843298</v>
      </c>
      <c r="G9" s="33">
        <f>F43</f>
        <v>38497.528558271595</v>
      </c>
      <c r="H9" s="48">
        <f>F61</f>
        <v>37790.433762760207</v>
      </c>
      <c r="I9" s="65"/>
      <c r="J9" s="69"/>
      <c r="K9" s="40"/>
      <c r="L9" s="75"/>
      <c r="M9" s="43"/>
      <c r="N9" s="43"/>
      <c r="O9" s="43"/>
      <c r="P9" s="10"/>
      <c r="Q9" s="10"/>
      <c r="R9" s="2"/>
    </row>
    <row r="10" spans="1:18" s="279" customFormat="1" ht="22.5" customHeight="1" x14ac:dyDescent="0.25">
      <c r="B10" s="282"/>
      <c r="C10" s="282"/>
      <c r="D10" s="18"/>
      <c r="E10" s="292" t="s">
        <v>301</v>
      </c>
      <c r="F10" s="33">
        <f>F26</f>
        <v>26449.190207417501</v>
      </c>
      <c r="G10" s="33">
        <f>F44</f>
        <v>26263.979683944301</v>
      </c>
      <c r="H10" s="48">
        <f>F62</f>
        <v>24959.0358390324</v>
      </c>
      <c r="I10" s="65"/>
      <c r="J10" s="69"/>
      <c r="K10" s="40"/>
      <c r="L10" s="75"/>
      <c r="M10" s="290"/>
      <c r="N10" s="290"/>
      <c r="O10" s="290"/>
      <c r="P10" s="289"/>
      <c r="Q10" s="289"/>
      <c r="R10" s="280"/>
    </row>
    <row r="11" spans="1:18" ht="22.5" customHeight="1" x14ac:dyDescent="0.25">
      <c r="B11" s="13"/>
      <c r="D11" s="18"/>
      <c r="E11" s="67" t="s">
        <v>155</v>
      </c>
      <c r="F11" s="33">
        <f>F30</f>
        <v>14899.8680001744</v>
      </c>
      <c r="G11" s="33">
        <f>F48</f>
        <v>12091.956175040099</v>
      </c>
      <c r="H11" s="33">
        <f>F66</f>
        <v>12632.330802067801</v>
      </c>
      <c r="I11" s="65"/>
      <c r="J11" s="69"/>
      <c r="K11" s="40"/>
      <c r="L11" s="75"/>
      <c r="M11" s="43"/>
      <c r="N11" s="43"/>
      <c r="O11" s="43"/>
      <c r="P11" s="10"/>
      <c r="Q11" s="10"/>
      <c r="R11" s="2"/>
    </row>
    <row r="12" spans="1:18" ht="22.5" customHeight="1" x14ac:dyDescent="0.25">
      <c r="B12" s="13"/>
      <c r="D12" s="18"/>
      <c r="E12" s="67" t="s">
        <v>302</v>
      </c>
      <c r="F12" s="33">
        <f>F36</f>
        <v>150.98077925140001</v>
      </c>
      <c r="G12" s="33">
        <f>F54</f>
        <v>141.59269928719999</v>
      </c>
      <c r="H12" s="33">
        <f>F72</f>
        <v>199.06712166</v>
      </c>
      <c r="I12" s="2"/>
      <c r="J12" s="69"/>
      <c r="K12" s="40"/>
      <c r="L12" s="39"/>
      <c r="M12" s="43"/>
      <c r="N12" s="43"/>
      <c r="O12" s="43"/>
      <c r="P12" s="10"/>
      <c r="Q12" s="10"/>
      <c r="R12" s="2"/>
    </row>
    <row r="13" spans="1:18" ht="22.5" customHeight="1" x14ac:dyDescent="0.25">
      <c r="B13" s="13"/>
      <c r="D13" s="18"/>
      <c r="E13" s="336" t="s">
        <v>303</v>
      </c>
      <c r="F13" s="33">
        <f>F38</f>
        <v>1399.0242232167445</v>
      </c>
      <c r="G13" s="33">
        <f>F56</f>
        <v>1291.9032587003221</v>
      </c>
      <c r="H13" s="33">
        <f>F74</f>
        <v>1233.9721385664018</v>
      </c>
      <c r="I13" s="2"/>
      <c r="J13" s="69"/>
      <c r="K13" s="40"/>
      <c r="L13" s="39"/>
      <c r="M13" s="43"/>
      <c r="N13" s="43"/>
      <c r="O13" s="43"/>
      <c r="P13" s="10"/>
      <c r="Q13" s="10"/>
      <c r="R13" s="2"/>
    </row>
    <row r="14" spans="1:18" ht="22.5" customHeight="1" x14ac:dyDescent="0.25">
      <c r="B14" s="13"/>
      <c r="D14" s="18"/>
      <c r="E14" s="29"/>
      <c r="F14" s="42"/>
      <c r="G14" s="42"/>
      <c r="H14" s="42"/>
      <c r="I14" s="2"/>
      <c r="J14" s="19"/>
      <c r="O14" s="43"/>
      <c r="P14" s="10"/>
      <c r="Q14" s="10"/>
      <c r="R14" s="2"/>
    </row>
    <row r="15" spans="1:18" s="279" customFormat="1" ht="22.5" customHeight="1" x14ac:dyDescent="0.25">
      <c r="B15" s="282"/>
      <c r="C15" s="282"/>
      <c r="D15" s="18"/>
      <c r="E15" s="283"/>
      <c r="F15" s="42"/>
      <c r="G15" s="42"/>
      <c r="H15" s="42"/>
      <c r="I15" s="280"/>
      <c r="J15" s="179"/>
      <c r="K15" s="289"/>
      <c r="L15" s="289"/>
      <c r="M15" s="289"/>
      <c r="N15" s="289"/>
      <c r="O15" s="290"/>
      <c r="P15" s="289"/>
      <c r="Q15" s="289"/>
      <c r="R15" s="280"/>
    </row>
    <row r="16" spans="1:18" s="279" customFormat="1" ht="22.5" customHeight="1" x14ac:dyDescent="0.25">
      <c r="B16" s="282"/>
      <c r="C16" s="282"/>
      <c r="D16" s="18"/>
      <c r="E16" s="67" t="s">
        <v>223</v>
      </c>
      <c r="F16" s="142">
        <f>H9/G9-1</f>
        <v>-1.8367277640721769E-2</v>
      </c>
      <c r="G16" s="42"/>
      <c r="H16" s="115"/>
      <c r="I16" s="528"/>
      <c r="J16" s="528"/>
      <c r="K16" s="528"/>
      <c r="L16" s="223"/>
      <c r="M16" s="553"/>
      <c r="N16" s="555"/>
      <c r="O16" s="556"/>
      <c r="P16" s="555"/>
      <c r="Q16" s="554"/>
      <c r="R16" s="280"/>
    </row>
    <row r="17" spans="2:18" s="279" customFormat="1" ht="22.5" customHeight="1" x14ac:dyDescent="0.25">
      <c r="B17" s="282"/>
      <c r="C17" s="282"/>
      <c r="D17" s="18"/>
      <c r="E17" s="436" t="s">
        <v>367</v>
      </c>
      <c r="F17" s="142">
        <f>H13/G13-1</f>
        <v>-4.4841685895428474E-2</v>
      </c>
      <c r="G17" s="583"/>
      <c r="H17" s="42"/>
      <c r="I17" s="280"/>
      <c r="J17" s="179"/>
      <c r="K17" s="289"/>
      <c r="L17" s="229"/>
      <c r="M17" s="816" t="s">
        <v>358</v>
      </c>
      <c r="N17" s="816"/>
      <c r="O17" s="816"/>
      <c r="P17" s="816"/>
      <c r="Q17" s="817"/>
      <c r="R17" s="280"/>
    </row>
    <row r="18" spans="2:18" s="279" customFormat="1" ht="22.5" customHeight="1" x14ac:dyDescent="0.25">
      <c r="B18" s="282"/>
      <c r="C18" s="282"/>
      <c r="D18" s="18"/>
      <c r="E18" s="283"/>
      <c r="F18" s="164"/>
      <c r="G18" s="42"/>
      <c r="H18" s="42"/>
      <c r="I18" s="280"/>
      <c r="J18" s="179"/>
      <c r="K18" s="289"/>
      <c r="L18" s="229"/>
      <c r="M18" s="816"/>
      <c r="N18" s="816"/>
      <c r="O18" s="816"/>
      <c r="P18" s="816"/>
      <c r="Q18" s="817"/>
      <c r="R18" s="280"/>
    </row>
    <row r="19" spans="2:18" ht="22.5" customHeight="1" x14ac:dyDescent="0.25">
      <c r="B19" s="13"/>
      <c r="D19" s="18"/>
      <c r="E19" s="67" t="s">
        <v>304</v>
      </c>
      <c r="F19" s="142">
        <f>H10/H9</f>
        <v>0.66045909913920486</v>
      </c>
      <c r="G19" s="42"/>
      <c r="H19" s="42"/>
      <c r="I19" s="280"/>
      <c r="J19" s="399"/>
      <c r="K19" s="398"/>
      <c r="L19" s="229"/>
      <c r="M19" s="816"/>
      <c r="N19" s="816"/>
      <c r="O19" s="816"/>
      <c r="P19" s="816"/>
      <c r="Q19" s="817"/>
      <c r="R19" s="2"/>
    </row>
    <row r="20" spans="2:18" ht="22.5" customHeight="1" x14ac:dyDescent="0.25">
      <c r="B20" s="13"/>
      <c r="D20" s="18"/>
      <c r="E20" s="20" t="s">
        <v>305</v>
      </c>
      <c r="F20" s="142">
        <f>(H11+H12)/H9</f>
        <v>0.33954090086079497</v>
      </c>
      <c r="G20" s="42"/>
      <c r="H20" s="42"/>
      <c r="I20" s="280"/>
      <c r="J20" s="394"/>
      <c r="K20" s="239"/>
      <c r="L20" s="229"/>
      <c r="M20" s="816" t="s">
        <v>311</v>
      </c>
      <c r="N20" s="816"/>
      <c r="O20" s="816"/>
      <c r="P20" s="816"/>
      <c r="Q20" s="817"/>
      <c r="R20" s="2"/>
    </row>
    <row r="21" spans="2:18" ht="22.5" customHeight="1" x14ac:dyDescent="0.25">
      <c r="B21" s="13"/>
      <c r="D21" s="18"/>
      <c r="E21" s="29"/>
      <c r="F21" s="42"/>
      <c r="G21" s="42"/>
      <c r="H21" s="42"/>
      <c r="I21" s="280"/>
      <c r="J21" s="394"/>
      <c r="K21" s="239"/>
      <c r="L21" s="229"/>
      <c r="M21" s="816"/>
      <c r="N21" s="816"/>
      <c r="O21" s="816"/>
      <c r="P21" s="816"/>
      <c r="Q21" s="817"/>
      <c r="R21" s="2"/>
    </row>
    <row r="22" spans="2:18" ht="22.5" customHeight="1" x14ac:dyDescent="0.25">
      <c r="B22" s="13"/>
      <c r="D22" s="329"/>
      <c r="E22" s="333" t="s">
        <v>157</v>
      </c>
      <c r="F22" s="299" t="s">
        <v>77</v>
      </c>
      <c r="G22" s="299" t="s">
        <v>78</v>
      </c>
      <c r="H22" s="299" t="s">
        <v>154</v>
      </c>
      <c r="I22" s="280"/>
      <c r="J22" s="394"/>
      <c r="K22" s="239"/>
      <c r="L22" s="229"/>
      <c r="M22" s="816"/>
      <c r="N22" s="816"/>
      <c r="O22" s="816"/>
      <c r="P22" s="816"/>
      <c r="Q22" s="817"/>
      <c r="R22" s="2"/>
    </row>
    <row r="23" spans="2:18" ht="22.5" customHeight="1" x14ac:dyDescent="0.25">
      <c r="B23" s="13"/>
      <c r="D23" s="18"/>
      <c r="E23" s="39"/>
      <c r="F23" s="74"/>
      <c r="G23" s="73"/>
      <c r="H23" s="73"/>
      <c r="I23" s="2"/>
      <c r="J23" s="394"/>
      <c r="K23" s="239"/>
      <c r="L23" s="229"/>
      <c r="M23" s="816"/>
      <c r="N23" s="816"/>
      <c r="O23" s="816"/>
      <c r="P23" s="816"/>
      <c r="Q23" s="817"/>
      <c r="R23" s="2"/>
    </row>
    <row r="24" spans="2:18" ht="22.5" customHeight="1" x14ac:dyDescent="0.25">
      <c r="B24" s="13"/>
      <c r="D24" s="18"/>
      <c r="E24" s="499">
        <v>2013</v>
      </c>
      <c r="F24" s="73"/>
      <c r="G24" s="73"/>
      <c r="H24" s="91"/>
      <c r="I24" s="2"/>
      <c r="J24" s="69"/>
      <c r="K24" s="40"/>
      <c r="L24" s="230"/>
      <c r="M24" s="816"/>
      <c r="N24" s="816"/>
      <c r="O24" s="816"/>
      <c r="P24" s="816"/>
      <c r="Q24" s="817"/>
      <c r="R24" s="2"/>
    </row>
    <row r="25" spans="2:18" s="279" customFormat="1" ht="22.5" customHeight="1" x14ac:dyDescent="0.25">
      <c r="B25" s="282"/>
      <c r="C25" s="282"/>
      <c r="D25" s="18"/>
      <c r="E25" s="527" t="s">
        <v>300</v>
      </c>
      <c r="F25" s="384">
        <v>41500.038986843298</v>
      </c>
      <c r="G25" s="384">
        <v>35444.5193063564</v>
      </c>
      <c r="H25" s="384">
        <v>6055.5196804870011</v>
      </c>
      <c r="I25" s="280"/>
      <c r="J25" s="69"/>
      <c r="K25" s="40"/>
      <c r="L25" s="230"/>
      <c r="M25" s="816"/>
      <c r="N25" s="816"/>
      <c r="O25" s="816"/>
      <c r="P25" s="816"/>
      <c r="Q25" s="817"/>
      <c r="R25" s="280"/>
    </row>
    <row r="26" spans="2:18" ht="22.5" customHeight="1" x14ac:dyDescent="0.25">
      <c r="B26" s="13"/>
      <c r="D26" s="18"/>
      <c r="E26" s="527" t="s">
        <v>301</v>
      </c>
      <c r="F26" s="384">
        <v>26449.190207417501</v>
      </c>
      <c r="G26" s="384">
        <v>21524.7594057036</v>
      </c>
      <c r="H26" s="384">
        <v>4924.4308017141002</v>
      </c>
      <c r="I26" s="2"/>
      <c r="J26" s="69"/>
      <c r="K26" s="40"/>
      <c r="L26" s="532"/>
      <c r="M26" s="530"/>
      <c r="N26" s="530"/>
      <c r="O26" s="530"/>
      <c r="P26" s="530"/>
      <c r="Q26" s="557"/>
      <c r="R26" s="2"/>
    </row>
    <row r="27" spans="2:18" ht="22.5" customHeight="1" x14ac:dyDescent="0.25">
      <c r="B27" s="13"/>
      <c r="D27" s="18"/>
      <c r="E27" s="93" t="s">
        <v>69</v>
      </c>
      <c r="F27" s="33">
        <v>17455.159225647301</v>
      </c>
      <c r="G27" s="33">
        <v>13420.504485585599</v>
      </c>
      <c r="H27" s="33">
        <v>4034.6547400618001</v>
      </c>
      <c r="I27" s="2"/>
      <c r="J27" s="69"/>
      <c r="K27" s="40"/>
      <c r="L27" s="39"/>
      <c r="M27" s="531"/>
      <c r="N27" s="531"/>
      <c r="O27" s="531"/>
      <c r="P27" s="531"/>
      <c r="Q27" s="531"/>
      <c r="R27" s="2"/>
    </row>
    <row r="28" spans="2:18" ht="22.5" customHeight="1" x14ac:dyDescent="0.25">
      <c r="B28" s="13"/>
      <c r="D28" s="18"/>
      <c r="E28" s="93" t="s">
        <v>68</v>
      </c>
      <c r="F28" s="33">
        <v>8908.2921817708993</v>
      </c>
      <c r="G28" s="33">
        <v>8018.5161201187002</v>
      </c>
      <c r="H28" s="33">
        <v>889.77606165229997</v>
      </c>
      <c r="I28" s="2"/>
      <c r="J28" s="69"/>
      <c r="K28" s="40"/>
      <c r="L28" s="39"/>
      <c r="M28" s="43"/>
      <c r="N28" s="43"/>
      <c r="O28" s="43"/>
      <c r="P28" s="10"/>
      <c r="Q28" s="10"/>
      <c r="R28" s="2"/>
    </row>
    <row r="29" spans="2:18" ht="22.5" customHeight="1" x14ac:dyDescent="0.25">
      <c r="B29" s="13"/>
      <c r="D29" s="18"/>
      <c r="E29" s="93" t="s">
        <v>66</v>
      </c>
      <c r="F29" s="33">
        <v>85.738799999299999</v>
      </c>
      <c r="G29" s="33">
        <v>85.738799999299999</v>
      </c>
      <c r="H29" s="33" t="s">
        <v>67</v>
      </c>
      <c r="I29" s="2"/>
      <c r="J29" s="69"/>
      <c r="K29" s="40"/>
      <c r="L29" s="39"/>
      <c r="M29" s="43"/>
      <c r="N29" s="43"/>
      <c r="O29" s="43"/>
      <c r="P29" s="10"/>
      <c r="Q29" s="10"/>
      <c r="R29" s="2"/>
    </row>
    <row r="30" spans="2:18" ht="22.5" customHeight="1" x14ac:dyDescent="0.25">
      <c r="B30" s="13"/>
      <c r="D30" s="76"/>
      <c r="E30" s="423" t="s">
        <v>155</v>
      </c>
      <c r="F30" s="424">
        <v>14899.8680001744</v>
      </c>
      <c r="G30" s="424">
        <v>13861.7857394648</v>
      </c>
      <c r="H30" s="424">
        <v>1038.0822607095001</v>
      </c>
      <c r="I30" s="10"/>
      <c r="J30" s="77"/>
      <c r="K30" s="41"/>
      <c r="L30" s="10"/>
      <c r="M30" s="10"/>
      <c r="N30" s="10"/>
      <c r="O30" s="10"/>
      <c r="P30" s="10"/>
      <c r="Q30" s="10"/>
    </row>
    <row r="31" spans="2:18" ht="22.5" customHeight="1" x14ac:dyDescent="0.25">
      <c r="B31" s="13"/>
      <c r="C31" s="10"/>
      <c r="D31" s="18"/>
      <c r="E31" s="93" t="s">
        <v>71</v>
      </c>
      <c r="F31" s="33">
        <v>2080.5070035847998</v>
      </c>
      <c r="G31" s="33">
        <v>1978.898948928</v>
      </c>
      <c r="H31" s="33">
        <v>101.60805465679999</v>
      </c>
      <c r="I31" s="2"/>
      <c r="J31" s="78"/>
      <c r="K31" s="40"/>
      <c r="L31" s="10"/>
      <c r="M31" s="10"/>
      <c r="N31" s="10"/>
      <c r="O31" s="10"/>
      <c r="P31" s="10"/>
      <c r="Q31" s="10"/>
      <c r="R31" s="2"/>
    </row>
    <row r="32" spans="2:18" ht="22.5" customHeight="1" x14ac:dyDescent="0.25">
      <c r="B32" s="13"/>
      <c r="C32" s="10"/>
      <c r="D32" s="18"/>
      <c r="E32" s="93" t="s">
        <v>72</v>
      </c>
      <c r="F32" s="33">
        <v>3708.6419558930002</v>
      </c>
      <c r="G32" s="33">
        <v>3504.5886081600001</v>
      </c>
      <c r="H32" s="33">
        <v>204.05334773300001</v>
      </c>
      <c r="I32" s="2"/>
      <c r="J32" s="78"/>
      <c r="K32" s="40"/>
      <c r="L32" s="10"/>
      <c r="M32" s="10"/>
      <c r="N32" s="10"/>
      <c r="O32" s="10"/>
      <c r="P32" s="10"/>
      <c r="Q32" s="10"/>
      <c r="R32" s="2"/>
    </row>
    <row r="33" spans="2:24" ht="22.5" customHeight="1" x14ac:dyDescent="0.25">
      <c r="B33" s="13"/>
      <c r="C33" s="10"/>
      <c r="D33" s="18"/>
      <c r="E33" s="93" t="s">
        <v>73</v>
      </c>
      <c r="F33" s="33">
        <v>5071.4499942165003</v>
      </c>
      <c r="G33" s="33">
        <v>4932.0124613567996</v>
      </c>
      <c r="H33" s="33">
        <v>139.43753285970001</v>
      </c>
      <c r="I33" s="2"/>
      <c r="J33" s="77"/>
      <c r="K33" s="40"/>
      <c r="L33" s="2"/>
      <c r="M33" s="2"/>
      <c r="N33" s="2"/>
      <c r="O33" s="2"/>
      <c r="P33" s="2"/>
      <c r="Q33" s="2"/>
      <c r="R33" s="2"/>
    </row>
    <row r="34" spans="2:24" ht="22.5" customHeight="1" x14ac:dyDescent="0.25">
      <c r="B34" s="13"/>
      <c r="D34" s="18"/>
      <c r="E34" s="93" t="s">
        <v>74</v>
      </c>
      <c r="F34" s="33">
        <v>4032.5331736500998</v>
      </c>
      <c r="G34" s="33">
        <v>3445.21068251</v>
      </c>
      <c r="H34" s="33">
        <v>587.32249114000001</v>
      </c>
      <c r="I34" s="2"/>
      <c r="J34" s="79"/>
      <c r="L34" s="2"/>
      <c r="M34" s="2"/>
      <c r="N34" s="2"/>
      <c r="O34" s="2"/>
    </row>
    <row r="35" spans="2:24" ht="22.5" customHeight="1" x14ac:dyDescent="0.25">
      <c r="B35" s="13"/>
      <c r="D35" s="18"/>
      <c r="E35" s="93" t="s">
        <v>75</v>
      </c>
      <c r="F35" s="33">
        <v>6.7358728299999999</v>
      </c>
      <c r="G35" s="33">
        <v>1.0750385099999999</v>
      </c>
      <c r="H35" s="33">
        <v>5.6608343200000002</v>
      </c>
      <c r="I35" s="2"/>
      <c r="J35" s="80"/>
      <c r="L35" s="2"/>
      <c r="M35" s="2"/>
      <c r="N35" s="2"/>
      <c r="O35" s="2"/>
    </row>
    <row r="36" spans="2:24" ht="22.5" customHeight="1" x14ac:dyDescent="0.25">
      <c r="B36" s="13"/>
      <c r="D36" s="18"/>
      <c r="E36" s="423" t="s">
        <v>302</v>
      </c>
      <c r="F36" s="424">
        <v>150.98077925140001</v>
      </c>
      <c r="G36" s="424">
        <v>57.974161187999997</v>
      </c>
      <c r="H36" s="424">
        <v>93.006618063399998</v>
      </c>
      <c r="I36" s="2"/>
      <c r="J36" s="80"/>
      <c r="L36" s="2"/>
      <c r="M36" s="2"/>
      <c r="N36" s="2"/>
      <c r="O36" s="2"/>
    </row>
    <row r="37" spans="2:24" ht="22.5" customHeight="1" x14ac:dyDescent="0.25">
      <c r="B37" s="13"/>
      <c r="D37" s="18"/>
      <c r="E37" s="93" t="s">
        <v>63</v>
      </c>
      <c r="F37" s="33">
        <v>29663.56</v>
      </c>
      <c r="G37" s="33">
        <v>26505.7</v>
      </c>
      <c r="H37" s="33">
        <v>3157.86</v>
      </c>
      <c r="I37" s="2"/>
      <c r="J37" s="80"/>
      <c r="L37" s="2"/>
      <c r="M37" s="2"/>
      <c r="N37" s="2"/>
      <c r="O37" s="2"/>
    </row>
    <row r="38" spans="2:24" ht="22.5" customHeight="1" x14ac:dyDescent="0.25">
      <c r="B38" s="13"/>
      <c r="D38" s="18"/>
      <c r="E38" s="336" t="s">
        <v>303</v>
      </c>
      <c r="F38" s="44">
        <v>1399.0242232167445</v>
      </c>
      <c r="G38" s="44">
        <v>1337.2413973732594</v>
      </c>
      <c r="H38" s="44">
        <v>1917.6023257798006</v>
      </c>
      <c r="I38" s="2"/>
      <c r="J38" s="80"/>
      <c r="L38" s="2"/>
      <c r="M38" s="2"/>
      <c r="N38" s="2"/>
      <c r="O38" s="2"/>
    </row>
    <row r="39" spans="2:24" ht="22.5" customHeight="1" x14ac:dyDescent="0.25">
      <c r="D39" s="18"/>
      <c r="E39" s="56"/>
      <c r="F39" s="64"/>
      <c r="G39" s="64"/>
      <c r="H39" s="64"/>
      <c r="I39" s="2"/>
      <c r="J39" s="19"/>
      <c r="L39" s="2"/>
      <c r="M39" s="2"/>
      <c r="N39" s="2"/>
      <c r="O39" s="2"/>
    </row>
    <row r="40" spans="2:24" s="279" customFormat="1" ht="22.5" customHeight="1" x14ac:dyDescent="0.25">
      <c r="C40" s="282"/>
      <c r="D40" s="329"/>
      <c r="E40" s="333" t="s">
        <v>157</v>
      </c>
      <c r="F40" s="299" t="s">
        <v>77</v>
      </c>
      <c r="G40" s="299" t="s">
        <v>78</v>
      </c>
      <c r="H40" s="299" t="s">
        <v>154</v>
      </c>
      <c r="I40" s="280"/>
      <c r="J40" s="115"/>
      <c r="L40" s="280"/>
      <c r="M40" s="280"/>
      <c r="N40" s="280"/>
      <c r="O40" s="280"/>
    </row>
    <row r="41" spans="2:24" s="279" customFormat="1" ht="22.5" customHeight="1" x14ac:dyDescent="0.25">
      <c r="C41" s="282"/>
      <c r="D41" s="18"/>
      <c r="E41" s="56"/>
      <c r="F41" s="64"/>
      <c r="G41" s="64"/>
      <c r="H41" s="64"/>
      <c r="I41" s="280"/>
      <c r="J41" s="19"/>
      <c r="L41" s="280"/>
      <c r="M41" s="280"/>
      <c r="N41" s="280"/>
      <c r="O41" s="289"/>
      <c r="P41" s="289"/>
      <c r="Q41" s="289"/>
      <c r="R41" s="289"/>
      <c r="S41" s="289"/>
      <c r="T41" s="289"/>
      <c r="U41" s="289"/>
      <c r="V41" s="289"/>
      <c r="W41" s="289"/>
      <c r="X41" s="289"/>
    </row>
    <row r="42" spans="2:24" ht="22.5" customHeight="1" x14ac:dyDescent="0.25">
      <c r="D42" s="18"/>
      <c r="E42" s="499">
        <v>2014</v>
      </c>
      <c r="F42" s="73"/>
      <c r="G42" s="73"/>
      <c r="H42" s="91"/>
      <c r="I42" s="2"/>
      <c r="J42" s="19"/>
      <c r="L42" s="2"/>
      <c r="M42" s="2"/>
      <c r="N42" s="2"/>
      <c r="O42" s="289"/>
      <c r="P42" s="289"/>
      <c r="Q42" s="289"/>
      <c r="R42" s="289"/>
      <c r="S42" s="289"/>
      <c r="T42" s="289"/>
      <c r="U42" s="289"/>
      <c r="V42" s="289"/>
      <c r="W42" s="289"/>
      <c r="X42" s="289"/>
    </row>
    <row r="43" spans="2:24" ht="22.5" customHeight="1" x14ac:dyDescent="0.25">
      <c r="D43" s="18"/>
      <c r="E43" s="527" t="s">
        <v>300</v>
      </c>
      <c r="F43" s="384">
        <v>38497.528558271595</v>
      </c>
      <c r="G43" s="384">
        <v>32168.206084686404</v>
      </c>
      <c r="H43" s="384">
        <v>6329.3224735853</v>
      </c>
      <c r="I43" s="2"/>
      <c r="J43" s="19"/>
      <c r="O43" s="289"/>
      <c r="P43" s="801"/>
      <c r="Q43" s="801"/>
      <c r="R43" s="289"/>
      <c r="S43" s="238"/>
      <c r="T43" s="289"/>
      <c r="U43" s="289"/>
      <c r="V43" s="289"/>
      <c r="W43" s="289"/>
      <c r="X43" s="289"/>
    </row>
    <row r="44" spans="2:24" ht="22.5" customHeight="1" x14ac:dyDescent="0.25">
      <c r="D44" s="18"/>
      <c r="E44" s="527" t="s">
        <v>301</v>
      </c>
      <c r="F44" s="384">
        <v>26263.979683944301</v>
      </c>
      <c r="G44" s="384">
        <v>20920.550944345199</v>
      </c>
      <c r="H44" s="384">
        <v>5343.4287395992997</v>
      </c>
      <c r="I44" s="2"/>
      <c r="J44" s="19"/>
      <c r="O44" s="289"/>
      <c r="P44" s="290"/>
      <c r="Q44" s="239"/>
      <c r="R44" s="289"/>
      <c r="S44" s="529"/>
      <c r="T44" s="289"/>
      <c r="U44" s="289"/>
      <c r="V44" s="289"/>
      <c r="W44" s="289"/>
      <c r="X44" s="289"/>
    </row>
    <row r="45" spans="2:24" ht="22.5" customHeight="1" x14ac:dyDescent="0.25">
      <c r="D45" s="18"/>
      <c r="E45" s="93" t="s">
        <v>69</v>
      </c>
      <c r="F45" s="33">
        <v>18620.648472412999</v>
      </c>
      <c r="G45" s="33">
        <v>14266.5930206622</v>
      </c>
      <c r="H45" s="33">
        <v>4354.0554517507999</v>
      </c>
      <c r="I45" s="2"/>
      <c r="J45" s="19"/>
      <c r="O45" s="289"/>
      <c r="P45" s="290"/>
      <c r="Q45" s="239"/>
      <c r="R45" s="289"/>
      <c r="S45" s="529"/>
      <c r="T45" s="289"/>
      <c r="U45" s="289"/>
      <c r="V45" s="289"/>
      <c r="W45" s="289"/>
      <c r="X45" s="289"/>
    </row>
    <row r="46" spans="2:24" ht="22.5" customHeight="1" x14ac:dyDescent="0.25">
      <c r="D46" s="18"/>
      <c r="E46" s="93" t="s">
        <v>68</v>
      </c>
      <c r="F46" s="33">
        <v>7561.4421615318997</v>
      </c>
      <c r="G46" s="33">
        <v>6572.0688736836</v>
      </c>
      <c r="H46" s="33">
        <v>989.37328784850001</v>
      </c>
      <c r="I46" s="2"/>
      <c r="J46" s="19"/>
      <c r="O46" s="289"/>
      <c r="P46" s="290"/>
      <c r="Q46" s="239"/>
      <c r="R46" s="289"/>
      <c r="S46" s="529"/>
      <c r="T46" s="289"/>
      <c r="U46" s="289"/>
      <c r="V46" s="289"/>
      <c r="W46" s="289"/>
      <c r="X46" s="289"/>
    </row>
    <row r="47" spans="2:24" ht="22.5" customHeight="1" x14ac:dyDescent="0.25">
      <c r="D47" s="18"/>
      <c r="E47" s="93" t="s">
        <v>66</v>
      </c>
      <c r="F47" s="33">
        <v>81.889049999400001</v>
      </c>
      <c r="G47" s="33">
        <v>81.889049999400001</v>
      </c>
      <c r="H47" s="33" t="s">
        <v>67</v>
      </c>
      <c r="I47" s="2"/>
      <c r="J47" s="19"/>
      <c r="O47" s="289"/>
      <c r="P47" s="290"/>
      <c r="Q47" s="239"/>
      <c r="R47" s="289"/>
      <c r="S47" s="529"/>
      <c r="T47" s="289"/>
      <c r="U47" s="289"/>
      <c r="V47" s="289"/>
      <c r="W47" s="289"/>
      <c r="X47" s="289"/>
    </row>
    <row r="48" spans="2:24" ht="22.5" customHeight="1" x14ac:dyDescent="0.25">
      <c r="D48" s="18"/>
      <c r="E48" s="423" t="s">
        <v>155</v>
      </c>
      <c r="F48" s="424">
        <v>12091.956175040099</v>
      </c>
      <c r="G48" s="424">
        <v>11194.406071250001</v>
      </c>
      <c r="H48" s="424">
        <v>897.55010378999998</v>
      </c>
      <c r="I48" s="2"/>
      <c r="J48" s="19"/>
      <c r="O48" s="289"/>
      <c r="P48" s="290"/>
      <c r="Q48" s="239"/>
      <c r="R48" s="289"/>
      <c r="S48" s="529"/>
      <c r="T48" s="289"/>
      <c r="U48" s="289"/>
      <c r="V48" s="289"/>
      <c r="W48" s="289"/>
      <c r="X48" s="289"/>
    </row>
    <row r="49" spans="3:24" ht="22.5" customHeight="1" x14ac:dyDescent="0.25">
      <c r="D49" s="18"/>
      <c r="E49" s="93" t="s">
        <v>71</v>
      </c>
      <c r="F49" s="33">
        <v>2665.7458124</v>
      </c>
      <c r="G49" s="33">
        <v>2506.0833364</v>
      </c>
      <c r="H49" s="33">
        <v>159.662476</v>
      </c>
      <c r="I49" s="2"/>
      <c r="J49" s="19"/>
      <c r="O49" s="289"/>
      <c r="P49" s="290"/>
      <c r="Q49" s="239"/>
      <c r="R49" s="289"/>
      <c r="S49" s="250"/>
      <c r="T49" s="289"/>
      <c r="U49" s="289"/>
      <c r="V49" s="289"/>
      <c r="W49" s="289"/>
      <c r="X49" s="289"/>
    </row>
    <row r="50" spans="3:24" ht="22.5" customHeight="1" x14ac:dyDescent="0.25">
      <c r="D50" s="18"/>
      <c r="E50" s="93" t="s">
        <v>72</v>
      </c>
      <c r="F50" s="33">
        <v>3787.43051169</v>
      </c>
      <c r="G50" s="33">
        <v>3707.2610462100001</v>
      </c>
      <c r="H50" s="33">
        <v>80.16946548</v>
      </c>
      <c r="I50" s="2"/>
      <c r="J50" s="19"/>
      <c r="O50" s="289"/>
      <c r="P50" s="289"/>
      <c r="Q50" s="289"/>
      <c r="R50" s="289"/>
      <c r="S50" s="289"/>
      <c r="T50" s="289"/>
      <c r="U50" s="289"/>
      <c r="V50" s="289"/>
      <c r="W50" s="289"/>
      <c r="X50" s="289"/>
    </row>
    <row r="51" spans="3:24" ht="22.5" customHeight="1" x14ac:dyDescent="0.25">
      <c r="D51" s="18"/>
      <c r="E51" s="93" t="s">
        <v>73</v>
      </c>
      <c r="F51" s="33">
        <v>1847.46532224</v>
      </c>
      <c r="G51" s="33">
        <v>1806.9442228800001</v>
      </c>
      <c r="H51" s="33">
        <v>40.521099360000001</v>
      </c>
      <c r="I51" s="2"/>
      <c r="J51" s="19"/>
      <c r="O51" s="289"/>
      <c r="P51" s="289"/>
      <c r="Q51" s="289"/>
      <c r="R51" s="289"/>
      <c r="S51" s="289"/>
      <c r="T51" s="289"/>
      <c r="U51" s="289"/>
      <c r="V51" s="289"/>
      <c r="W51" s="289"/>
      <c r="X51" s="289"/>
    </row>
    <row r="52" spans="3:24" ht="22.5" customHeight="1" x14ac:dyDescent="0.25">
      <c r="D52" s="18"/>
      <c r="E52" s="93" t="s">
        <v>74</v>
      </c>
      <c r="F52" s="33">
        <v>3783.6428404800999</v>
      </c>
      <c r="G52" s="33">
        <v>3173.2427701900001</v>
      </c>
      <c r="H52" s="33">
        <v>610.40007029000003</v>
      </c>
      <c r="I52" s="2"/>
      <c r="J52" s="19"/>
    </row>
    <row r="53" spans="3:24" ht="22.5" customHeight="1" x14ac:dyDescent="0.25">
      <c r="D53" s="18"/>
      <c r="E53" s="93" t="s">
        <v>75</v>
      </c>
      <c r="F53" s="33">
        <v>7.67168823</v>
      </c>
      <c r="G53" s="33">
        <v>0.87469556999999998</v>
      </c>
      <c r="H53" s="33">
        <v>6.7969926599999999</v>
      </c>
      <c r="I53" s="2"/>
      <c r="J53" s="19"/>
    </row>
    <row r="54" spans="3:24" ht="22.5" customHeight="1" x14ac:dyDescent="0.25">
      <c r="D54" s="18"/>
      <c r="E54" s="423" t="s">
        <v>302</v>
      </c>
      <c r="F54" s="424">
        <v>141.59269928719999</v>
      </c>
      <c r="G54" s="424">
        <v>53.249069091199999</v>
      </c>
      <c r="H54" s="424">
        <v>88.343630196000007</v>
      </c>
      <c r="I54" s="2"/>
      <c r="J54" s="19"/>
    </row>
    <row r="55" spans="3:24" ht="22.5" customHeight="1" x14ac:dyDescent="0.25">
      <c r="D55" s="18"/>
      <c r="E55" s="93" t="s">
        <v>63</v>
      </c>
      <c r="F55" s="33">
        <v>29799.08</v>
      </c>
      <c r="G55" s="33">
        <v>26542.799999999999</v>
      </c>
      <c r="H55" s="33">
        <v>3256.28</v>
      </c>
      <c r="I55" s="2"/>
      <c r="J55" s="19"/>
    </row>
    <row r="56" spans="3:24" ht="22.5" customHeight="1" x14ac:dyDescent="0.25">
      <c r="D56" s="18"/>
      <c r="E56" s="336" t="s">
        <v>303</v>
      </c>
      <c r="F56" s="44">
        <v>1291.9032587003221</v>
      </c>
      <c r="G56" s="44">
        <v>1211.9371763599322</v>
      </c>
      <c r="H56" s="44">
        <v>1943.7279575421339</v>
      </c>
      <c r="I56" s="2"/>
      <c r="J56" s="19"/>
    </row>
    <row r="57" spans="3:24" ht="22.5" customHeight="1" x14ac:dyDescent="0.25">
      <c r="D57" s="18"/>
      <c r="E57" s="257"/>
      <c r="F57" s="290"/>
      <c r="G57" s="42"/>
      <c r="H57" s="42"/>
      <c r="I57" s="2"/>
      <c r="J57" s="19"/>
    </row>
    <row r="58" spans="3:24" s="279" customFormat="1" ht="22.5" customHeight="1" x14ac:dyDescent="0.25">
      <c r="C58" s="282"/>
      <c r="D58" s="329"/>
      <c r="E58" s="333" t="s">
        <v>157</v>
      </c>
      <c r="F58" s="299" t="s">
        <v>77</v>
      </c>
      <c r="G58" s="299" t="s">
        <v>78</v>
      </c>
      <c r="H58" s="299" t="s">
        <v>154</v>
      </c>
      <c r="I58" s="280"/>
      <c r="J58" s="19"/>
    </row>
    <row r="59" spans="3:24" s="279" customFormat="1" ht="22.5" customHeight="1" x14ac:dyDescent="0.25">
      <c r="C59" s="282"/>
      <c r="D59" s="18"/>
      <c r="E59" s="257"/>
      <c r="F59" s="290"/>
      <c r="G59" s="42"/>
      <c r="H59" s="42"/>
      <c r="I59" s="280"/>
      <c r="J59" s="19"/>
    </row>
    <row r="60" spans="3:24" ht="22.5" customHeight="1" x14ac:dyDescent="0.25">
      <c r="D60" s="18"/>
      <c r="E60" s="499">
        <v>2015</v>
      </c>
      <c r="F60" s="73"/>
      <c r="G60" s="73"/>
      <c r="H60" s="91"/>
      <c r="I60" s="2"/>
      <c r="J60" s="19"/>
    </row>
    <row r="61" spans="3:24" ht="22.5" customHeight="1" x14ac:dyDescent="0.25">
      <c r="D61" s="18"/>
      <c r="E61" s="527" t="s">
        <v>300</v>
      </c>
      <c r="F61" s="384">
        <v>37790.433762760207</v>
      </c>
      <c r="G61" s="384">
        <v>31666.053091347698</v>
      </c>
      <c r="H61" s="384">
        <v>6124.3806714122002</v>
      </c>
      <c r="I61" s="2"/>
      <c r="J61" s="19"/>
    </row>
    <row r="62" spans="3:24" ht="22.5" customHeight="1" x14ac:dyDescent="0.25">
      <c r="D62" s="18"/>
      <c r="E62" s="527" t="s">
        <v>301</v>
      </c>
      <c r="F62" s="384">
        <v>24959.0358390324</v>
      </c>
      <c r="G62" s="384">
        <v>19947.353181287701</v>
      </c>
      <c r="H62" s="384">
        <v>5011.6826577446</v>
      </c>
      <c r="I62" s="2"/>
      <c r="J62" s="19"/>
    </row>
    <row r="63" spans="3:24" ht="22.5" customHeight="1" x14ac:dyDescent="0.25">
      <c r="D63" s="18"/>
      <c r="E63" s="93" t="s">
        <v>69</v>
      </c>
      <c r="F63" s="33">
        <v>18344.784105219998</v>
      </c>
      <c r="G63" s="33">
        <v>14184.792938299501</v>
      </c>
      <c r="H63" s="33">
        <v>4159.9911669204002</v>
      </c>
      <c r="I63" s="2"/>
      <c r="J63" s="19"/>
    </row>
    <row r="64" spans="3:24" ht="22.5" customHeight="1" x14ac:dyDescent="0.25">
      <c r="D64" s="18"/>
      <c r="E64" s="93" t="s">
        <v>68</v>
      </c>
      <c r="F64" s="33">
        <v>6539.8751538129</v>
      </c>
      <c r="G64" s="33">
        <v>5688.1836629887002</v>
      </c>
      <c r="H64" s="33">
        <v>851.69149082419995</v>
      </c>
      <c r="I64" s="2"/>
      <c r="J64" s="19"/>
    </row>
    <row r="65" spans="4:10" ht="22.5" customHeight="1" x14ac:dyDescent="0.25">
      <c r="D65" s="18"/>
      <c r="E65" s="93" t="s">
        <v>66</v>
      </c>
      <c r="F65" s="33">
        <v>74.376579999499995</v>
      </c>
      <c r="G65" s="33">
        <v>74.376579999499995</v>
      </c>
      <c r="H65" s="33" t="s">
        <v>67</v>
      </c>
      <c r="I65" s="2"/>
      <c r="J65" s="19"/>
    </row>
    <row r="66" spans="4:10" ht="22.5" customHeight="1" x14ac:dyDescent="0.25">
      <c r="D66" s="18"/>
      <c r="E66" s="423" t="s">
        <v>155</v>
      </c>
      <c r="F66" s="424">
        <v>12632.330802067801</v>
      </c>
      <c r="G66" s="424">
        <v>11661.166292799999</v>
      </c>
      <c r="H66" s="424">
        <v>971.16450926760012</v>
      </c>
      <c r="I66" s="2"/>
      <c r="J66" s="19"/>
    </row>
    <row r="67" spans="4:10" ht="22.5" customHeight="1" x14ac:dyDescent="0.25">
      <c r="D67" s="18"/>
      <c r="E67" s="93" t="s">
        <v>71</v>
      </c>
      <c r="F67" s="33">
        <v>2345.7595835330999</v>
      </c>
      <c r="G67" s="33">
        <v>2190.9922768800002</v>
      </c>
      <c r="H67" s="33">
        <v>154.76730665310001</v>
      </c>
      <c r="I67" s="2"/>
      <c r="J67" s="19"/>
    </row>
    <row r="68" spans="4:10" ht="22.5" customHeight="1" x14ac:dyDescent="0.25">
      <c r="D68" s="18"/>
      <c r="E68" s="93" t="s">
        <v>72</v>
      </c>
      <c r="F68" s="33">
        <v>4596.6567906538003</v>
      </c>
      <c r="G68" s="33">
        <v>4454.5162259999997</v>
      </c>
      <c r="H68" s="33">
        <v>142.1405646538</v>
      </c>
      <c r="I68" s="2"/>
      <c r="J68" s="19"/>
    </row>
    <row r="69" spans="4:10" ht="22.5" customHeight="1" x14ac:dyDescent="0.25">
      <c r="D69" s="18"/>
      <c r="E69" s="93" t="s">
        <v>73</v>
      </c>
      <c r="F69" s="33">
        <v>1865.5085646406999</v>
      </c>
      <c r="G69" s="33">
        <v>1792.62630386</v>
      </c>
      <c r="H69" s="33">
        <v>72.882260780600006</v>
      </c>
      <c r="I69" s="2"/>
      <c r="J69" s="19"/>
    </row>
    <row r="70" spans="4:10" ht="22.5" customHeight="1" x14ac:dyDescent="0.25">
      <c r="D70" s="18"/>
      <c r="E70" s="93" t="s">
        <v>74</v>
      </c>
      <c r="F70" s="33">
        <v>3816.7596094801002</v>
      </c>
      <c r="G70" s="33">
        <v>3222.1374114800001</v>
      </c>
      <c r="H70" s="33">
        <v>594.62219800000003</v>
      </c>
      <c r="I70" s="2"/>
      <c r="J70" s="19"/>
    </row>
    <row r="71" spans="4:10" ht="22.5" customHeight="1" x14ac:dyDescent="0.25">
      <c r="D71" s="18"/>
      <c r="E71" s="93" t="s">
        <v>75</v>
      </c>
      <c r="F71" s="33">
        <v>7.6462537600999996</v>
      </c>
      <c r="G71" s="33">
        <v>0.89407457999999995</v>
      </c>
      <c r="H71" s="33">
        <v>6.7521791800999997</v>
      </c>
      <c r="I71" s="2"/>
      <c r="J71" s="19"/>
    </row>
    <row r="72" spans="4:10" ht="22.5" customHeight="1" x14ac:dyDescent="0.25">
      <c r="D72" s="18"/>
      <c r="E72" s="423" t="s">
        <v>302</v>
      </c>
      <c r="F72" s="424">
        <v>199.06712166</v>
      </c>
      <c r="G72" s="424">
        <v>57.53361726</v>
      </c>
      <c r="H72" s="424">
        <v>141.5335044</v>
      </c>
      <c r="I72" s="2"/>
      <c r="J72" s="19"/>
    </row>
    <row r="73" spans="4:10" ht="22.5" customHeight="1" x14ac:dyDescent="0.25">
      <c r="D73" s="18"/>
      <c r="E73" s="93" t="s">
        <v>63</v>
      </c>
      <c r="F73" s="33">
        <v>30625.03</v>
      </c>
      <c r="G73" s="33">
        <v>27145.8</v>
      </c>
      <c r="H73" s="33">
        <v>3479.23</v>
      </c>
      <c r="I73" s="2"/>
      <c r="J73" s="19"/>
    </row>
    <row r="74" spans="4:10" ht="22.5" customHeight="1" x14ac:dyDescent="0.25">
      <c r="D74" s="18"/>
      <c r="E74" s="336" t="s">
        <v>303</v>
      </c>
      <c r="F74" s="44">
        <v>1233.9721385664018</v>
      </c>
      <c r="G74" s="44">
        <v>1166.5175861955697</v>
      </c>
      <c r="H74" s="44">
        <v>1760.2689880842024</v>
      </c>
      <c r="I74" s="2"/>
      <c r="J74" s="19"/>
    </row>
    <row r="75" spans="4:10" ht="22.5" customHeight="1" x14ac:dyDescent="0.25">
      <c r="D75" s="18"/>
      <c r="E75" s="257"/>
      <c r="F75" s="43"/>
      <c r="G75" s="42"/>
      <c r="H75" s="42"/>
      <c r="J75" s="19"/>
    </row>
    <row r="76" spans="4:10" ht="22.5" customHeight="1" x14ac:dyDescent="0.25">
      <c r="D76" s="81"/>
      <c r="E76" s="52"/>
      <c r="F76" s="52"/>
      <c r="G76" s="52"/>
      <c r="H76" s="52"/>
      <c r="I76" s="52"/>
      <c r="J76" s="53"/>
    </row>
  </sheetData>
  <mergeCells count="7">
    <mergeCell ref="P43:Q43"/>
    <mergeCell ref="M17:Q19"/>
    <mergeCell ref="M20:Q25"/>
    <mergeCell ref="D1:E1"/>
    <mergeCell ref="B2:B3"/>
    <mergeCell ref="E2:E3"/>
    <mergeCell ref="L2:L3"/>
  </mergeCells>
  <hyperlinks>
    <hyperlink ref="B5" location="Sheet2!A1" display="BACK"/>
    <hyperlink ref="B5" location="Menu!A1" display="BACK"/>
  </hyperlinks>
  <pageMargins left="0.7" right="0.7" top="0.75" bottom="0.75" header="0.3" footer="0.3"/>
  <pageSetup paperSize="9" scale="96" orientation="landscape" verticalDpi="597" r:id="rId1"/>
  <colBreaks count="1" manualBreakCount="1">
    <brk id="10" max="68"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autoPageBreaks="0"/>
  </sheetPr>
  <dimension ref="A1:R52"/>
  <sheetViews>
    <sheetView showGridLines="0" zoomScaleNormal="100" workbookViewId="0">
      <selection activeCell="B9" sqref="B9"/>
    </sheetView>
  </sheetViews>
  <sheetFormatPr defaultRowHeight="22.5" customHeight="1" x14ac:dyDescent="0.25"/>
  <cols>
    <col min="1" max="1" width="1.42578125" style="279" customWidth="1"/>
    <col min="2" max="2" width="5.7109375" style="279" customWidth="1"/>
    <col min="3" max="3" width="5.7109375" style="282" customWidth="1"/>
    <col min="4" max="4" width="2.85546875" style="279" customWidth="1"/>
    <col min="5" max="5" width="47.140625" style="279" customWidth="1"/>
    <col min="6" max="8" width="14.28515625" style="279" customWidth="1"/>
    <col min="9" max="9" width="7.140625" style="279" customWidth="1"/>
    <col min="10" max="10" width="14.28515625" style="279" customWidth="1"/>
    <col min="11" max="11" width="5.28515625" style="279" customWidth="1"/>
    <col min="12" max="12" width="5.7109375" style="279" customWidth="1"/>
    <col min="13" max="13" width="50" style="279" customWidth="1"/>
    <col min="14" max="14" width="5.7109375" style="279" customWidth="1"/>
    <col min="15" max="17" width="14.28515625" style="279" customWidth="1"/>
    <col min="18" max="18" width="6.42578125" style="279" customWidth="1"/>
    <col min="19" max="16384" width="9.140625" style="279"/>
  </cols>
  <sheetData>
    <row r="1" spans="1:18" ht="52.5" customHeight="1" x14ac:dyDescent="0.25">
      <c r="D1" s="716"/>
      <c r="E1" s="716"/>
      <c r="L1" s="289"/>
      <c r="M1" s="289"/>
      <c r="N1" s="289"/>
      <c r="O1" s="289"/>
      <c r="P1" s="289"/>
      <c r="Q1" s="289"/>
    </row>
    <row r="2" spans="1:18" ht="15" customHeight="1" x14ac:dyDescent="0.25">
      <c r="B2" s="818"/>
      <c r="D2" s="22"/>
      <c r="E2" s="819" t="s">
        <v>33</v>
      </c>
      <c r="F2" s="23"/>
      <c r="G2" s="23"/>
      <c r="H2" s="23"/>
      <c r="I2" s="23"/>
      <c r="J2" s="24"/>
      <c r="L2" s="821"/>
      <c r="M2" s="112"/>
      <c r="N2" s="112"/>
      <c r="O2" s="112"/>
      <c r="P2" s="112"/>
      <c r="Q2" s="112"/>
    </row>
    <row r="3" spans="1:18" ht="15" customHeight="1" x14ac:dyDescent="0.25">
      <c r="A3" s="1"/>
      <c r="B3" s="818"/>
      <c r="C3" s="14"/>
      <c r="D3" s="25"/>
      <c r="E3" s="820"/>
      <c r="F3" s="26"/>
      <c r="G3" s="26"/>
      <c r="H3" s="26"/>
      <c r="I3" s="26"/>
      <c r="J3" s="27"/>
      <c r="L3" s="821"/>
      <c r="M3" s="112"/>
      <c r="N3" s="112"/>
      <c r="O3" s="112"/>
      <c r="P3" s="112"/>
      <c r="Q3" s="112"/>
    </row>
    <row r="4" spans="1:18" ht="15" customHeight="1" x14ac:dyDescent="0.25">
      <c r="A4" s="1"/>
      <c r="C4" s="15"/>
      <c r="D4" s="192"/>
      <c r="E4" s="193"/>
      <c r="F4" s="193"/>
      <c r="G4" s="193"/>
      <c r="H4" s="193"/>
      <c r="I4" s="193"/>
      <c r="J4" s="194"/>
      <c r="L4" s="289"/>
      <c r="M4" s="289"/>
      <c r="N4" s="289"/>
      <c r="O4" s="289"/>
      <c r="P4" s="289"/>
      <c r="Q4" s="289"/>
    </row>
    <row r="5" spans="1:18" ht="15" customHeight="1" x14ac:dyDescent="0.25">
      <c r="B5" s="491" t="s">
        <v>0</v>
      </c>
      <c r="D5" s="195"/>
      <c r="E5" s="295" t="s">
        <v>291</v>
      </c>
      <c r="F5" s="196"/>
      <c r="G5" s="196"/>
      <c r="H5" s="196"/>
      <c r="I5" s="196"/>
      <c r="J5" s="197"/>
      <c r="L5" s="498"/>
      <c r="M5" s="111"/>
      <c r="N5" s="111"/>
      <c r="O5" s="111"/>
      <c r="P5" s="111"/>
      <c r="Q5" s="111"/>
    </row>
    <row r="6" spans="1:18" ht="15" customHeight="1" x14ac:dyDescent="0.25">
      <c r="B6" s="282"/>
      <c r="C6" s="16"/>
      <c r="D6" s="55"/>
      <c r="E6" s="82"/>
      <c r="F6" s="82"/>
      <c r="G6" s="82"/>
      <c r="H6" s="82"/>
      <c r="I6" s="82"/>
      <c r="J6" s="90"/>
      <c r="K6" s="280"/>
      <c r="L6" s="289"/>
      <c r="M6" s="289"/>
      <c r="N6" s="289"/>
      <c r="O6" s="289"/>
      <c r="P6" s="289"/>
      <c r="Q6" s="289"/>
      <c r="R6" s="280"/>
    </row>
    <row r="7" spans="1:18" ht="22.5" customHeight="1" x14ac:dyDescent="0.25">
      <c r="B7" s="16"/>
      <c r="D7" s="18"/>
      <c r="E7" s="280"/>
      <c r="F7" s="280"/>
      <c r="G7" s="280"/>
      <c r="H7" s="280"/>
      <c r="I7" s="280"/>
      <c r="J7" s="19"/>
      <c r="K7" s="280"/>
      <c r="L7" s="289"/>
      <c r="M7" s="289"/>
      <c r="N7" s="289"/>
      <c r="O7" s="289"/>
      <c r="P7" s="289"/>
      <c r="Q7" s="289"/>
      <c r="R7" s="280"/>
    </row>
    <row r="8" spans="1:18" ht="22.5" customHeight="1" x14ac:dyDescent="0.25">
      <c r="B8" s="282"/>
      <c r="D8" s="329"/>
      <c r="E8" s="333" t="s">
        <v>298</v>
      </c>
      <c r="F8" s="299">
        <v>2013</v>
      </c>
      <c r="G8" s="299">
        <v>2014</v>
      </c>
      <c r="H8" s="299">
        <v>2015</v>
      </c>
      <c r="I8" s="357"/>
      <c r="J8" s="823"/>
      <c r="K8" s="824"/>
      <c r="L8" s="223"/>
      <c r="M8" s="224"/>
      <c r="N8" s="225"/>
      <c r="O8" s="289"/>
      <c r="P8" s="289"/>
      <c r="Q8" s="289"/>
      <c r="R8" s="280"/>
    </row>
    <row r="9" spans="1:18" ht="22.5" customHeight="1" x14ac:dyDescent="0.25">
      <c r="B9" s="282"/>
      <c r="D9" s="18"/>
      <c r="E9" s="67" t="s">
        <v>69</v>
      </c>
      <c r="F9" s="447">
        <f>F21</f>
        <v>17455.159225647301</v>
      </c>
      <c r="G9" s="447">
        <f>F31</f>
        <v>18620.648472412999</v>
      </c>
      <c r="H9" s="447">
        <f>F41</f>
        <v>18344.784105219998</v>
      </c>
      <c r="I9" s="523"/>
      <c r="J9" s="115"/>
      <c r="K9" s="40"/>
      <c r="L9" s="229"/>
      <c r="M9" s="816" t="s">
        <v>312</v>
      </c>
      <c r="N9" s="226"/>
      <c r="O9" s="290"/>
      <c r="P9" s="289"/>
      <c r="Q9" s="289"/>
      <c r="R9" s="280"/>
    </row>
    <row r="10" spans="1:18" ht="22.5" customHeight="1" x14ac:dyDescent="0.25">
      <c r="B10" s="282"/>
      <c r="D10" s="18"/>
      <c r="E10" s="67" t="s">
        <v>68</v>
      </c>
      <c r="F10" s="447">
        <f t="shared" ref="F10:F11" si="0">F22</f>
        <v>8908.2921817708993</v>
      </c>
      <c r="G10" s="447">
        <f t="shared" ref="G10:G11" si="1">F32</f>
        <v>7561.4421615318997</v>
      </c>
      <c r="H10" s="447">
        <f t="shared" ref="H10:H11" si="2">F42</f>
        <v>6539.8751538129</v>
      </c>
      <c r="I10" s="523"/>
      <c r="J10" s="115"/>
      <c r="K10" s="40"/>
      <c r="L10" s="229"/>
      <c r="M10" s="816"/>
      <c r="N10" s="226"/>
      <c r="O10" s="290"/>
      <c r="P10" s="289"/>
      <c r="Q10" s="289"/>
      <c r="R10" s="280"/>
    </row>
    <row r="11" spans="1:18" ht="22.5" customHeight="1" x14ac:dyDescent="0.25">
      <c r="B11" s="282"/>
      <c r="D11" s="18"/>
      <c r="E11" s="67" t="s">
        <v>66</v>
      </c>
      <c r="F11" s="447">
        <f t="shared" si="0"/>
        <v>85.738799999299999</v>
      </c>
      <c r="G11" s="447">
        <f t="shared" si="1"/>
        <v>81.889049999400001</v>
      </c>
      <c r="H11" s="447">
        <f t="shared" si="2"/>
        <v>74.376579999499995</v>
      </c>
      <c r="I11" s="523"/>
      <c r="J11" s="115"/>
      <c r="K11" s="40"/>
      <c r="L11" s="229"/>
      <c r="M11" s="816"/>
      <c r="N11" s="226"/>
      <c r="O11" s="290"/>
      <c r="P11" s="289"/>
      <c r="Q11" s="289"/>
      <c r="R11" s="280"/>
    </row>
    <row r="12" spans="1:18" ht="22.5" customHeight="1" x14ac:dyDescent="0.25">
      <c r="B12" s="282"/>
      <c r="D12" s="18"/>
      <c r="E12" s="67" t="s">
        <v>293</v>
      </c>
      <c r="F12" s="439">
        <f>F25</f>
        <v>891.63910897469827</v>
      </c>
      <c r="G12" s="439">
        <f>F35</f>
        <v>881.36881017616315</v>
      </c>
      <c r="H12" s="439">
        <f>F45</f>
        <v>814.9881270004438</v>
      </c>
      <c r="I12" s="524"/>
      <c r="J12" s="115"/>
      <c r="K12" s="40"/>
      <c r="L12" s="229"/>
      <c r="M12" s="816"/>
      <c r="N12" s="226"/>
      <c r="O12" s="290"/>
      <c r="P12" s="289"/>
      <c r="Q12" s="289"/>
      <c r="R12" s="280"/>
    </row>
    <row r="13" spans="1:18" ht="22.5" customHeight="1" x14ac:dyDescent="0.25">
      <c r="B13" s="282"/>
      <c r="D13" s="18"/>
      <c r="E13" s="283"/>
      <c r="F13" s="519"/>
      <c r="G13" s="519"/>
      <c r="H13" s="519"/>
      <c r="I13" s="291"/>
      <c r="J13" s="115"/>
      <c r="K13" s="40"/>
      <c r="L13" s="222"/>
      <c r="M13" s="526"/>
      <c r="N13" s="222"/>
      <c r="O13" s="290"/>
      <c r="P13" s="289"/>
      <c r="Q13" s="289"/>
      <c r="R13" s="280"/>
    </row>
    <row r="14" spans="1:18" ht="22.5" customHeight="1" x14ac:dyDescent="0.25">
      <c r="B14" s="282"/>
      <c r="D14" s="18"/>
      <c r="E14" s="36" t="s">
        <v>294</v>
      </c>
      <c r="F14" s="142">
        <f>(F40-F30)/F30</f>
        <v>-4.9685685894344453E-2</v>
      </c>
      <c r="G14" s="519"/>
      <c r="H14" s="519"/>
      <c r="I14" s="291"/>
      <c r="J14" s="115"/>
      <c r="K14" s="40"/>
      <c r="L14" s="289"/>
      <c r="M14" s="525"/>
      <c r="N14" s="289"/>
      <c r="O14" s="290"/>
      <c r="P14" s="289"/>
      <c r="Q14" s="289"/>
      <c r="R14" s="280"/>
    </row>
    <row r="15" spans="1:18" ht="22.5" customHeight="1" x14ac:dyDescent="0.25">
      <c r="B15" s="282"/>
      <c r="D15" s="18"/>
      <c r="E15" s="36" t="s">
        <v>295</v>
      </c>
      <c r="F15" s="142">
        <f>H12/G12-1</f>
        <v>-7.5315443897375434E-2</v>
      </c>
      <c r="G15" s="519"/>
      <c r="H15" s="519"/>
      <c r="I15" s="291"/>
      <c r="J15" s="115"/>
      <c r="K15" s="40"/>
      <c r="L15" s="289"/>
      <c r="M15" s="525"/>
      <c r="N15" s="289"/>
      <c r="O15" s="290"/>
      <c r="P15" s="289"/>
      <c r="Q15" s="289"/>
      <c r="R15" s="280"/>
    </row>
    <row r="16" spans="1:18" ht="22.5" customHeight="1" x14ac:dyDescent="0.25">
      <c r="B16" s="282"/>
      <c r="D16" s="18"/>
      <c r="E16" s="280"/>
      <c r="F16" s="280"/>
      <c r="G16" s="280"/>
      <c r="H16" s="280"/>
      <c r="I16" s="280"/>
      <c r="J16" s="115"/>
      <c r="K16" s="40"/>
      <c r="L16" s="289"/>
      <c r="M16" s="525"/>
      <c r="N16" s="289"/>
      <c r="O16" s="290"/>
      <c r="P16" s="289"/>
      <c r="Q16" s="289"/>
      <c r="R16" s="280"/>
    </row>
    <row r="17" spans="2:18" ht="22.5" customHeight="1" x14ac:dyDescent="0.25">
      <c r="B17" s="282"/>
      <c r="D17" s="337"/>
      <c r="E17" s="333" t="s">
        <v>157</v>
      </c>
      <c r="F17" s="299" t="s">
        <v>77</v>
      </c>
      <c r="G17" s="299" t="s">
        <v>78</v>
      </c>
      <c r="H17" s="493" t="s">
        <v>154</v>
      </c>
      <c r="I17" s="494"/>
      <c r="J17" s="69"/>
      <c r="K17" s="40"/>
      <c r="L17" s="39"/>
      <c r="M17" s="525"/>
      <c r="N17" s="290"/>
      <c r="O17" s="290"/>
      <c r="P17" s="289"/>
      <c r="Q17" s="289"/>
      <c r="R17" s="280"/>
    </row>
    <row r="18" spans="2:18" ht="22.5" customHeight="1" x14ac:dyDescent="0.25">
      <c r="B18" s="282"/>
      <c r="D18" s="18"/>
      <c r="E18" s="89"/>
      <c r="F18" s="42"/>
      <c r="G18" s="42"/>
      <c r="H18" s="42"/>
      <c r="I18" s="357"/>
      <c r="J18" s="69"/>
      <c r="K18" s="40"/>
      <c r="L18" s="39"/>
      <c r="M18" s="525"/>
      <c r="N18" s="290"/>
      <c r="O18" s="290"/>
      <c r="P18" s="289"/>
      <c r="Q18" s="289"/>
      <c r="R18" s="280"/>
    </row>
    <row r="19" spans="2:18" ht="22.5" customHeight="1" x14ac:dyDescent="0.25">
      <c r="B19" s="282"/>
      <c r="D19" s="18"/>
      <c r="E19" s="499">
        <v>2013</v>
      </c>
      <c r="F19" s="499"/>
      <c r="G19" s="499"/>
      <c r="H19" s="499"/>
      <c r="I19" s="168"/>
      <c r="J19" s="69"/>
      <c r="K19" s="40"/>
      <c r="L19" s="75"/>
      <c r="M19" s="525"/>
      <c r="N19" s="290"/>
      <c r="O19" s="290"/>
      <c r="P19" s="289"/>
      <c r="Q19" s="289"/>
      <c r="R19" s="280"/>
    </row>
    <row r="20" spans="2:18" ht="22.5" customHeight="1" x14ac:dyDescent="0.25">
      <c r="B20" s="282"/>
      <c r="D20" s="18"/>
      <c r="E20" s="341" t="s">
        <v>292</v>
      </c>
      <c r="F20" s="343">
        <v>26449.190207417501</v>
      </c>
      <c r="G20" s="343">
        <v>21524.7594057036</v>
      </c>
      <c r="H20" s="343">
        <v>4924.4308017141002</v>
      </c>
      <c r="I20" s="290"/>
      <c r="J20" s="69"/>
      <c r="K20" s="40"/>
      <c r="L20" s="39"/>
      <c r="M20" s="525"/>
      <c r="N20" s="290"/>
      <c r="O20" s="290"/>
      <c r="P20" s="289"/>
    </row>
    <row r="21" spans="2:18" ht="22.5" customHeight="1" x14ac:dyDescent="0.25">
      <c r="B21" s="282"/>
      <c r="D21" s="18"/>
      <c r="E21" s="67" t="s">
        <v>69</v>
      </c>
      <c r="F21" s="33">
        <v>17455.159225647301</v>
      </c>
      <c r="G21" s="33">
        <v>13420.504485585599</v>
      </c>
      <c r="H21" s="33">
        <v>4034.6547400618001</v>
      </c>
      <c r="I21" s="290"/>
      <c r="J21" s="69"/>
      <c r="K21" s="40"/>
      <c r="L21" s="75"/>
      <c r="M21" s="525"/>
      <c r="N21" s="290"/>
      <c r="O21" s="290"/>
      <c r="P21" s="289"/>
      <c r="Q21" s="54"/>
    </row>
    <row r="22" spans="2:18" ht="22.5" customHeight="1" x14ac:dyDescent="0.25">
      <c r="B22" s="282"/>
      <c r="D22" s="18"/>
      <c r="E22" s="67" t="s">
        <v>68</v>
      </c>
      <c r="F22" s="33">
        <v>8908.2921817708993</v>
      </c>
      <c r="G22" s="33">
        <v>8018.5161201187002</v>
      </c>
      <c r="H22" s="33">
        <v>889.77606165229997</v>
      </c>
      <c r="I22" s="290"/>
      <c r="J22" s="69"/>
      <c r="K22" s="40"/>
      <c r="L22" s="39"/>
      <c r="M22" s="522"/>
      <c r="N22" s="290"/>
      <c r="O22" s="290"/>
      <c r="P22" s="289"/>
    </row>
    <row r="23" spans="2:18" ht="22.5" customHeight="1" x14ac:dyDescent="0.25">
      <c r="B23" s="282"/>
      <c r="D23" s="18"/>
      <c r="E23" s="67" t="s">
        <v>66</v>
      </c>
      <c r="F23" s="33">
        <v>85.738799999299999</v>
      </c>
      <c r="G23" s="33">
        <v>85.738799999299999</v>
      </c>
      <c r="H23" s="33" t="s">
        <v>67</v>
      </c>
      <c r="I23" s="290"/>
      <c r="J23" s="69"/>
      <c r="K23" s="40"/>
      <c r="L23" s="39"/>
      <c r="M23" s="522"/>
      <c r="N23" s="290"/>
      <c r="O23" s="290"/>
      <c r="P23" s="289"/>
    </row>
    <row r="24" spans="2:18" ht="22.5" customHeight="1" x14ac:dyDescent="0.25">
      <c r="B24" s="282"/>
      <c r="D24" s="18"/>
      <c r="E24" s="67" t="s">
        <v>63</v>
      </c>
      <c r="F24" s="33">
        <v>29663.56</v>
      </c>
      <c r="G24" s="33">
        <v>26505.7</v>
      </c>
      <c r="H24" s="33">
        <v>3157.86</v>
      </c>
      <c r="I24" s="290"/>
      <c r="J24" s="69"/>
      <c r="K24" s="40"/>
      <c r="L24" s="39"/>
      <c r="M24" s="39"/>
      <c r="N24" s="39"/>
      <c r="O24" s="39"/>
      <c r="P24" s="289"/>
    </row>
    <row r="25" spans="2:18" ht="22.5" customHeight="1" x14ac:dyDescent="0.25">
      <c r="B25" s="282"/>
      <c r="D25" s="18"/>
      <c r="E25" s="67" t="s">
        <v>293</v>
      </c>
      <c r="F25" s="33">
        <v>891.63910897469827</v>
      </c>
      <c r="G25" s="33">
        <v>812.08039801641155</v>
      </c>
      <c r="H25" s="33">
        <v>1559.4202408321141</v>
      </c>
      <c r="I25" s="290"/>
      <c r="J25" s="77"/>
      <c r="K25" s="41"/>
      <c r="L25" s="289"/>
      <c r="M25" s="289"/>
      <c r="N25" s="289"/>
      <c r="O25" s="289"/>
      <c r="P25" s="289"/>
    </row>
    <row r="26" spans="2:18" ht="22.5" customHeight="1" x14ac:dyDescent="0.25">
      <c r="B26" s="282"/>
      <c r="C26" s="289"/>
      <c r="D26" s="18"/>
      <c r="E26" s="89"/>
      <c r="F26" s="42"/>
      <c r="G26" s="42"/>
      <c r="H26" s="42"/>
      <c r="I26" s="290"/>
      <c r="J26" s="78"/>
      <c r="K26" s="40"/>
      <c r="L26" s="289"/>
      <c r="M26" s="289"/>
      <c r="N26" s="289"/>
      <c r="O26" s="289"/>
      <c r="P26" s="289"/>
    </row>
    <row r="27" spans="2:18" ht="22.5" customHeight="1" x14ac:dyDescent="0.25">
      <c r="B27" s="282"/>
      <c r="C27" s="289"/>
      <c r="D27" s="337"/>
      <c r="E27" s="333" t="s">
        <v>157</v>
      </c>
      <c r="F27" s="299" t="s">
        <v>77</v>
      </c>
      <c r="G27" s="299" t="s">
        <v>78</v>
      </c>
      <c r="H27" s="493" t="s">
        <v>154</v>
      </c>
      <c r="I27" s="335"/>
      <c r="J27" s="78"/>
      <c r="K27" s="40"/>
      <c r="L27" s="289"/>
      <c r="M27" s="289"/>
      <c r="N27" s="289"/>
      <c r="O27" s="289"/>
      <c r="P27" s="289"/>
    </row>
    <row r="28" spans="2:18" ht="22.5" customHeight="1" x14ac:dyDescent="0.25">
      <c r="B28" s="282"/>
      <c r="C28" s="289"/>
      <c r="D28" s="18"/>
      <c r="E28" s="89"/>
      <c r="F28" s="42"/>
      <c r="G28" s="42"/>
      <c r="H28" s="42"/>
      <c r="I28" s="290"/>
      <c r="J28" s="78"/>
      <c r="K28" s="40"/>
      <c r="L28" s="289"/>
      <c r="M28" s="289"/>
      <c r="N28" s="289"/>
      <c r="O28" s="289"/>
      <c r="P28" s="289"/>
    </row>
    <row r="29" spans="2:18" ht="22.5" customHeight="1" x14ac:dyDescent="0.25">
      <c r="B29" s="282"/>
      <c r="C29" s="289"/>
      <c r="D29" s="18"/>
      <c r="E29" s="499">
        <v>2014</v>
      </c>
      <c r="F29" s="499"/>
      <c r="G29" s="499"/>
      <c r="H29" s="499"/>
      <c r="I29" s="168"/>
      <c r="J29" s="78"/>
      <c r="K29" s="40"/>
      <c r="L29" s="289"/>
      <c r="M29" s="289"/>
      <c r="N29" s="289"/>
      <c r="O29" s="289"/>
      <c r="P29" s="289"/>
    </row>
    <row r="30" spans="2:18" ht="22.5" customHeight="1" x14ac:dyDescent="0.25">
      <c r="B30" s="282"/>
      <c r="C30" s="289"/>
      <c r="D30" s="18"/>
      <c r="E30" s="341" t="s">
        <v>292</v>
      </c>
      <c r="F30" s="343">
        <v>26263.979683944301</v>
      </c>
      <c r="G30" s="343">
        <v>20920.550944345199</v>
      </c>
      <c r="H30" s="343">
        <v>5343.4287395992997</v>
      </c>
      <c r="I30" s="290"/>
      <c r="J30" s="78"/>
      <c r="K30" s="40"/>
      <c r="L30" s="289"/>
      <c r="M30" s="289"/>
      <c r="N30" s="289"/>
      <c r="O30" s="289"/>
      <c r="P30" s="289"/>
      <c r="Q30" s="289"/>
      <c r="R30" s="280"/>
    </row>
    <row r="31" spans="2:18" ht="22.5" customHeight="1" x14ac:dyDescent="0.25">
      <c r="B31" s="282"/>
      <c r="C31" s="289"/>
      <c r="D31" s="18"/>
      <c r="E31" s="67" t="s">
        <v>69</v>
      </c>
      <c r="F31" s="33">
        <v>18620.648472412999</v>
      </c>
      <c r="G31" s="33">
        <v>14266.5930206622</v>
      </c>
      <c r="H31" s="33">
        <v>4354.0554517507999</v>
      </c>
      <c r="I31" s="290"/>
      <c r="J31" s="77"/>
      <c r="K31" s="40"/>
      <c r="L31" s="289"/>
      <c r="M31" s="289"/>
      <c r="N31" s="289"/>
      <c r="O31" s="289"/>
      <c r="P31" s="289"/>
      <c r="Q31" s="289"/>
      <c r="R31" s="280"/>
    </row>
    <row r="32" spans="2:18" ht="22.5" customHeight="1" x14ac:dyDescent="0.25">
      <c r="B32" s="282"/>
      <c r="D32" s="18"/>
      <c r="E32" s="67" t="s">
        <v>68</v>
      </c>
      <c r="F32" s="33">
        <v>7561.4421615318997</v>
      </c>
      <c r="G32" s="33">
        <v>6572.0688736836</v>
      </c>
      <c r="H32" s="33">
        <v>989.37328784850001</v>
      </c>
      <c r="I32" s="290"/>
      <c r="J32" s="79"/>
      <c r="L32" s="289"/>
      <c r="M32" s="289"/>
      <c r="N32" s="289"/>
      <c r="O32" s="289"/>
      <c r="P32" s="289"/>
      <c r="Q32" s="289"/>
    </row>
    <row r="33" spans="2:17" ht="22.5" customHeight="1" x14ac:dyDescent="0.25">
      <c r="B33" s="282"/>
      <c r="D33" s="18"/>
      <c r="E33" s="67" t="s">
        <v>66</v>
      </c>
      <c r="F33" s="33">
        <v>81.889049999400001</v>
      </c>
      <c r="G33" s="33">
        <v>81.889049999400001</v>
      </c>
      <c r="H33" s="33" t="s">
        <v>67</v>
      </c>
      <c r="I33" s="290"/>
      <c r="J33" s="80"/>
      <c r="L33" s="289"/>
      <c r="M33" s="289"/>
      <c r="N33" s="289"/>
      <c r="O33" s="289"/>
      <c r="P33" s="289"/>
      <c r="Q33" s="289"/>
    </row>
    <row r="34" spans="2:17" ht="22.5" customHeight="1" x14ac:dyDescent="0.25">
      <c r="D34" s="18"/>
      <c r="E34" s="67" t="s">
        <v>63</v>
      </c>
      <c r="F34" s="33">
        <v>29799.08</v>
      </c>
      <c r="G34" s="33">
        <v>26542.799999999999</v>
      </c>
      <c r="H34" s="33">
        <v>3256.28</v>
      </c>
      <c r="I34" s="290"/>
      <c r="J34" s="80"/>
      <c r="L34" s="289"/>
      <c r="M34" s="117"/>
      <c r="N34" s="117"/>
      <c r="O34" s="117"/>
      <c r="P34" s="289"/>
      <c r="Q34" s="289"/>
    </row>
    <row r="35" spans="2:17" ht="22.5" customHeight="1" x14ac:dyDescent="0.25">
      <c r="D35" s="18"/>
      <c r="E35" s="67" t="s">
        <v>293</v>
      </c>
      <c r="F35" s="33">
        <v>881.36881017616315</v>
      </c>
      <c r="G35" s="33">
        <v>788.181764710023</v>
      </c>
      <c r="H35" s="33">
        <v>1640.9610781625963</v>
      </c>
      <c r="I35" s="290"/>
      <c r="J35" s="80"/>
      <c r="L35" s="289"/>
      <c r="M35" s="118"/>
      <c r="N35" s="117"/>
      <c r="O35" s="117"/>
      <c r="P35" s="289"/>
      <c r="Q35" s="289"/>
    </row>
    <row r="36" spans="2:17" ht="22.5" customHeight="1" x14ac:dyDescent="0.25">
      <c r="D36" s="18"/>
      <c r="E36" s="89"/>
      <c r="F36" s="42"/>
      <c r="G36" s="42"/>
      <c r="H36" s="42"/>
      <c r="I36" s="290"/>
      <c r="J36" s="19"/>
    </row>
    <row r="37" spans="2:17" ht="22.5" customHeight="1" x14ac:dyDescent="0.25">
      <c r="D37" s="337"/>
      <c r="E37" s="333" t="s">
        <v>157</v>
      </c>
      <c r="F37" s="299" t="s">
        <v>77</v>
      </c>
      <c r="G37" s="299" t="s">
        <v>78</v>
      </c>
      <c r="H37" s="493" t="s">
        <v>154</v>
      </c>
      <c r="I37" s="335"/>
      <c r="J37" s="19"/>
    </row>
    <row r="38" spans="2:17" ht="22.5" customHeight="1" x14ac:dyDescent="0.25">
      <c r="D38" s="18"/>
      <c r="E38" s="89"/>
      <c r="F38" s="42"/>
      <c r="G38" s="42"/>
      <c r="H38" s="42"/>
      <c r="I38" s="290"/>
      <c r="J38" s="19"/>
    </row>
    <row r="39" spans="2:17" ht="22.5" customHeight="1" x14ac:dyDescent="0.25">
      <c r="D39" s="18"/>
      <c r="E39" s="822">
        <v>2015</v>
      </c>
      <c r="F39" s="822"/>
      <c r="G39" s="822"/>
      <c r="H39" s="822"/>
      <c r="I39" s="168"/>
      <c r="J39" s="19"/>
    </row>
    <row r="40" spans="2:17" ht="22.5" customHeight="1" x14ac:dyDescent="0.25">
      <c r="D40" s="18"/>
      <c r="E40" s="341" t="s">
        <v>292</v>
      </c>
      <c r="F40" s="343">
        <v>24959.0358390324</v>
      </c>
      <c r="G40" s="343">
        <v>19947.353181287701</v>
      </c>
      <c r="H40" s="343">
        <v>5011.6826577446</v>
      </c>
      <c r="I40" s="290"/>
      <c r="J40" s="19"/>
    </row>
    <row r="41" spans="2:17" ht="22.5" customHeight="1" x14ac:dyDescent="0.25">
      <c r="D41" s="18"/>
      <c r="E41" s="67" t="s">
        <v>69</v>
      </c>
      <c r="F41" s="33">
        <v>18344.784105219998</v>
      </c>
      <c r="G41" s="33">
        <v>14184.792938299501</v>
      </c>
      <c r="H41" s="33">
        <v>4159.9911669204002</v>
      </c>
      <c r="I41" s="290"/>
      <c r="J41" s="19"/>
    </row>
    <row r="42" spans="2:17" ht="22.5" customHeight="1" x14ac:dyDescent="0.25">
      <c r="D42" s="18"/>
      <c r="E42" s="67" t="s">
        <v>68</v>
      </c>
      <c r="F42" s="33">
        <v>6539.8751538129</v>
      </c>
      <c r="G42" s="33">
        <v>5688.1836629887002</v>
      </c>
      <c r="H42" s="33">
        <v>851.69149082419995</v>
      </c>
      <c r="I42" s="290"/>
      <c r="J42" s="19"/>
    </row>
    <row r="43" spans="2:17" ht="22.5" customHeight="1" x14ac:dyDescent="0.25">
      <c r="D43" s="18"/>
      <c r="E43" s="67" t="s">
        <v>66</v>
      </c>
      <c r="F43" s="33">
        <v>74.376579999499995</v>
      </c>
      <c r="G43" s="33">
        <v>74.376579999499995</v>
      </c>
      <c r="H43" s="33" t="s">
        <v>67</v>
      </c>
      <c r="I43" s="290"/>
      <c r="J43" s="19"/>
    </row>
    <row r="44" spans="2:17" ht="22.5" customHeight="1" x14ac:dyDescent="0.25">
      <c r="D44" s="18"/>
      <c r="E44" s="67" t="s">
        <v>63</v>
      </c>
      <c r="F44" s="33">
        <v>30625.03</v>
      </c>
      <c r="G44" s="33">
        <v>27145.8</v>
      </c>
      <c r="H44" s="33">
        <v>3479.23</v>
      </c>
      <c r="I44" s="290"/>
      <c r="J44" s="19"/>
    </row>
    <row r="45" spans="2:17" ht="22.5" customHeight="1" x14ac:dyDescent="0.25">
      <c r="D45" s="18"/>
      <c r="E45" s="67" t="s">
        <v>293</v>
      </c>
      <c r="F45" s="33">
        <v>814.9881270004438</v>
      </c>
      <c r="G45" s="33">
        <v>734.82281536324967</v>
      </c>
      <c r="H45" s="33">
        <v>1440.4574166538571</v>
      </c>
      <c r="I45" s="290"/>
      <c r="J45" s="19"/>
    </row>
    <row r="46" spans="2:17" ht="22.5" customHeight="1" x14ac:dyDescent="0.25">
      <c r="D46" s="18"/>
      <c r="I46" s="290"/>
      <c r="J46" s="19"/>
    </row>
    <row r="47" spans="2:17" ht="22.5" customHeight="1" x14ac:dyDescent="0.25">
      <c r="D47" s="81"/>
      <c r="E47" s="520"/>
      <c r="F47" s="521"/>
      <c r="G47" s="521"/>
      <c r="H47" s="521"/>
      <c r="I47" s="521"/>
      <c r="J47" s="53"/>
    </row>
    <row r="50" spans="5:10" ht="22.5" customHeight="1" x14ac:dyDescent="0.25">
      <c r="E50" s="745"/>
      <c r="F50" s="745"/>
      <c r="G50" s="745"/>
      <c r="H50" s="745"/>
      <c r="I50" s="745"/>
      <c r="J50" s="745"/>
    </row>
    <row r="51" spans="5:10" ht="22.5" customHeight="1" x14ac:dyDescent="0.25">
      <c r="E51" s="745"/>
      <c r="F51" s="745"/>
      <c r="G51" s="745"/>
      <c r="H51" s="745"/>
      <c r="I51" s="745"/>
      <c r="J51" s="745"/>
    </row>
    <row r="52" spans="5:10" ht="22.5" customHeight="1" x14ac:dyDescent="0.25">
      <c r="E52" s="745"/>
      <c r="F52" s="745"/>
      <c r="G52" s="745"/>
      <c r="H52" s="745"/>
      <c r="I52" s="745"/>
      <c r="J52" s="745"/>
    </row>
  </sheetData>
  <mergeCells count="8">
    <mergeCell ref="E39:H39"/>
    <mergeCell ref="E50:J52"/>
    <mergeCell ref="M9:M12"/>
    <mergeCell ref="D1:E1"/>
    <mergeCell ref="B2:B3"/>
    <mergeCell ref="E2:E3"/>
    <mergeCell ref="L2:L3"/>
    <mergeCell ref="J8:K8"/>
  </mergeCells>
  <hyperlinks>
    <hyperlink ref="B5" location="Menu!A1" display="BACK"/>
  </hyperlinks>
  <pageMargins left="0.7" right="0.7" top="0.75" bottom="0.75" header="0.3" footer="0.3"/>
  <pageSetup paperSize="9" scale="96" orientation="landscape" verticalDpi="597" r:id="rId1"/>
  <colBreaks count="1" manualBreakCount="1">
    <brk id="10" max="44"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autoPageBreaks="0"/>
  </sheetPr>
  <dimension ref="A1:R52"/>
  <sheetViews>
    <sheetView showGridLines="0" zoomScaleNormal="100" workbookViewId="0">
      <selection activeCell="L1" sqref="L1"/>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7.140625" customWidth="1"/>
    <col min="6" max="8" width="14.28515625" customWidth="1"/>
    <col min="9" max="9" width="7.140625" customWidth="1"/>
    <col min="10" max="10" width="14.28515625" customWidth="1"/>
    <col min="11" max="11" width="5.28515625" customWidth="1"/>
    <col min="12" max="12" width="5.7109375" customWidth="1"/>
    <col min="13" max="13" width="50" customWidth="1"/>
    <col min="14" max="14" width="5.7109375" customWidth="1"/>
    <col min="15" max="17" width="14.28515625" customWidth="1"/>
    <col min="18" max="18" width="6.42578125" customWidth="1"/>
  </cols>
  <sheetData>
    <row r="1" spans="1:18" ht="52.5" customHeight="1" x14ac:dyDescent="0.25">
      <c r="D1" s="716"/>
      <c r="E1" s="716"/>
      <c r="L1" s="289"/>
      <c r="M1" s="10"/>
      <c r="N1" s="10"/>
      <c r="O1" s="10"/>
      <c r="P1" s="10"/>
      <c r="Q1" s="10"/>
    </row>
    <row r="2" spans="1:18" ht="15" customHeight="1" x14ac:dyDescent="0.25">
      <c r="B2" s="818"/>
      <c r="D2" s="22"/>
      <c r="E2" s="819" t="s">
        <v>33</v>
      </c>
      <c r="F2" s="23"/>
      <c r="G2" s="23"/>
      <c r="H2" s="23"/>
      <c r="I2" s="23"/>
      <c r="J2" s="24"/>
      <c r="L2" s="821"/>
      <c r="M2" s="112"/>
      <c r="N2" s="112"/>
      <c r="O2" s="112"/>
      <c r="P2" s="112"/>
      <c r="Q2" s="112"/>
    </row>
    <row r="3" spans="1:18" ht="15" customHeight="1" x14ac:dyDescent="0.25">
      <c r="A3" s="1"/>
      <c r="B3" s="818"/>
      <c r="C3" s="14"/>
      <c r="D3" s="25"/>
      <c r="E3" s="820"/>
      <c r="F3" s="26"/>
      <c r="G3" s="26"/>
      <c r="H3" s="26"/>
      <c r="I3" s="26"/>
      <c r="J3" s="27"/>
      <c r="L3" s="821"/>
      <c r="M3" s="112"/>
      <c r="N3" s="112"/>
      <c r="O3" s="112"/>
      <c r="P3" s="112"/>
      <c r="Q3" s="112"/>
    </row>
    <row r="4" spans="1:18" ht="15" customHeight="1" x14ac:dyDescent="0.25">
      <c r="A4" s="1"/>
      <c r="C4" s="15"/>
      <c r="D4" s="192"/>
      <c r="E4" s="193"/>
      <c r="F4" s="193"/>
      <c r="G4" s="193"/>
      <c r="H4" s="193"/>
      <c r="I4" s="193"/>
      <c r="J4" s="194"/>
      <c r="L4" s="10"/>
      <c r="M4" s="10"/>
      <c r="N4" s="10"/>
      <c r="O4" s="10"/>
      <c r="P4" s="10"/>
      <c r="Q4" s="10"/>
    </row>
    <row r="5" spans="1:18" ht="15" customHeight="1" x14ac:dyDescent="0.25">
      <c r="B5" s="255" t="s">
        <v>0</v>
      </c>
      <c r="D5" s="195"/>
      <c r="E5" s="295" t="s">
        <v>288</v>
      </c>
      <c r="F5" s="196"/>
      <c r="G5" s="196"/>
      <c r="H5" s="196"/>
      <c r="I5" s="196"/>
      <c r="J5" s="197"/>
      <c r="L5" s="113"/>
      <c r="M5" s="111"/>
      <c r="N5" s="111"/>
      <c r="O5" s="111"/>
      <c r="P5" s="111"/>
      <c r="Q5" s="111"/>
    </row>
    <row r="6" spans="1:18" ht="15" customHeight="1" x14ac:dyDescent="0.25">
      <c r="B6" s="13"/>
      <c r="C6" s="16"/>
      <c r="D6" s="55"/>
      <c r="E6" s="82"/>
      <c r="F6" s="82"/>
      <c r="G6" s="82"/>
      <c r="H6" s="82"/>
      <c r="I6" s="82"/>
      <c r="J6" s="90"/>
      <c r="K6" s="2"/>
      <c r="L6" s="10"/>
      <c r="M6" s="10"/>
      <c r="N6" s="10"/>
      <c r="O6" s="10"/>
      <c r="P6" s="10"/>
      <c r="Q6" s="10"/>
      <c r="R6" s="2"/>
    </row>
    <row r="7" spans="1:18" ht="22.5" customHeight="1" x14ac:dyDescent="0.25">
      <c r="B7" s="16"/>
      <c r="D7" s="18"/>
      <c r="E7" s="2"/>
      <c r="F7" s="2"/>
      <c r="G7" s="2"/>
      <c r="H7" s="2"/>
      <c r="I7" s="2"/>
      <c r="J7" s="19"/>
      <c r="K7" s="2"/>
      <c r="L7" s="10"/>
      <c r="M7" s="10"/>
      <c r="N7" s="10"/>
      <c r="O7" s="10"/>
      <c r="P7" s="10"/>
      <c r="Q7" s="10"/>
      <c r="R7" s="2"/>
    </row>
    <row r="8" spans="1:18" ht="22.5" customHeight="1" x14ac:dyDescent="0.25">
      <c r="B8" s="13"/>
      <c r="D8" s="329"/>
      <c r="E8" s="333" t="s">
        <v>298</v>
      </c>
      <c r="F8" s="299">
        <v>2013</v>
      </c>
      <c r="G8" s="299">
        <v>2014</v>
      </c>
      <c r="H8" s="299">
        <v>2015</v>
      </c>
      <c r="I8" s="357"/>
      <c r="J8" s="823"/>
      <c r="K8" s="824"/>
      <c r="L8" s="223"/>
      <c r="M8" s="224"/>
      <c r="N8" s="225"/>
      <c r="O8" s="10"/>
      <c r="P8" s="10"/>
      <c r="Q8" s="10"/>
      <c r="R8" s="2"/>
    </row>
    <row r="9" spans="1:18" ht="22.5" customHeight="1" x14ac:dyDescent="0.25">
      <c r="B9" s="13"/>
      <c r="D9" s="18"/>
      <c r="E9" s="67" t="s">
        <v>69</v>
      </c>
      <c r="F9" s="447">
        <f>F21</f>
        <v>4034.6552256473005</v>
      </c>
      <c r="G9" s="447">
        <f>F31</f>
        <v>4354.0554724129979</v>
      </c>
      <c r="H9" s="447">
        <f>F41</f>
        <v>0</v>
      </c>
      <c r="I9" s="523"/>
      <c r="J9" s="115"/>
      <c r="K9" s="40"/>
      <c r="L9" s="229"/>
      <c r="M9" s="816" t="s">
        <v>287</v>
      </c>
      <c r="N9" s="226"/>
      <c r="O9" s="43"/>
      <c r="P9" s="10"/>
      <c r="Q9" s="10"/>
      <c r="R9" s="2"/>
    </row>
    <row r="10" spans="1:18" ht="22.5" customHeight="1" x14ac:dyDescent="0.25">
      <c r="B10" s="13"/>
      <c r="D10" s="18"/>
      <c r="E10" s="67" t="s">
        <v>68</v>
      </c>
      <c r="F10" s="447">
        <f>F22</f>
        <v>8908.2921817708993</v>
      </c>
      <c r="G10" s="447">
        <f>F32</f>
        <v>7561.4421615318997</v>
      </c>
      <c r="H10" s="447">
        <f t="shared" ref="H10:H11" si="0">F42</f>
        <v>6539.8751538129</v>
      </c>
      <c r="I10" s="523"/>
      <c r="J10" s="115"/>
      <c r="K10" s="40"/>
      <c r="L10" s="229"/>
      <c r="M10" s="816"/>
      <c r="N10" s="226"/>
      <c r="O10" s="43"/>
      <c r="P10" s="10"/>
      <c r="Q10" s="10"/>
      <c r="R10" s="2"/>
    </row>
    <row r="11" spans="1:18" s="279" customFormat="1" ht="22.5" customHeight="1" x14ac:dyDescent="0.25">
      <c r="B11" s="282"/>
      <c r="C11" s="282"/>
      <c r="D11" s="18"/>
      <c r="E11" s="67" t="s">
        <v>66</v>
      </c>
      <c r="F11" s="447">
        <f>F23</f>
        <v>85.738799999299999</v>
      </c>
      <c r="G11" s="447">
        <f>F33</f>
        <v>81.889049999400001</v>
      </c>
      <c r="H11" s="447">
        <f t="shared" si="0"/>
        <v>74.376579999499995</v>
      </c>
      <c r="I11" s="523"/>
      <c r="J11" s="115"/>
      <c r="K11" s="40"/>
      <c r="L11" s="229"/>
      <c r="M11" s="816"/>
      <c r="N11" s="226"/>
      <c r="O11" s="290"/>
      <c r="P11" s="289"/>
      <c r="Q11" s="289"/>
      <c r="R11" s="280"/>
    </row>
    <row r="12" spans="1:18" ht="22.5" customHeight="1" x14ac:dyDescent="0.25">
      <c r="B12" s="13"/>
      <c r="D12" s="18"/>
      <c r="E12" s="67" t="s">
        <v>293</v>
      </c>
      <c r="F12" s="439">
        <f>F25</f>
        <v>439.21519222296979</v>
      </c>
      <c r="G12" s="439">
        <f>F35</f>
        <v>402.60929813753302</v>
      </c>
      <c r="H12" s="439">
        <f>F45</f>
        <v>215.97535868642413</v>
      </c>
      <c r="I12" s="524"/>
      <c r="J12" s="115"/>
      <c r="K12" s="40"/>
      <c r="L12" s="229"/>
      <c r="M12" s="816"/>
      <c r="N12" s="226"/>
      <c r="O12" s="43"/>
      <c r="P12" s="10"/>
      <c r="Q12" s="10"/>
      <c r="R12" s="2"/>
    </row>
    <row r="13" spans="1:18" ht="22.5" customHeight="1" x14ac:dyDescent="0.25">
      <c r="B13" s="13"/>
      <c r="D13" s="18"/>
      <c r="E13" s="29"/>
      <c r="F13" s="50"/>
      <c r="G13" s="50"/>
      <c r="H13" s="50"/>
      <c r="I13" s="50"/>
      <c r="J13" s="115"/>
      <c r="K13" s="40"/>
      <c r="L13" s="229"/>
      <c r="M13" s="816"/>
      <c r="N13" s="226"/>
      <c r="O13" s="43"/>
      <c r="P13" s="10"/>
      <c r="Q13" s="10"/>
      <c r="R13" s="2"/>
    </row>
    <row r="14" spans="1:18" ht="22.5" customHeight="1" x14ac:dyDescent="0.25">
      <c r="B14" s="13"/>
      <c r="D14" s="18"/>
      <c r="E14" s="36" t="s">
        <v>296</v>
      </c>
      <c r="F14" s="142">
        <f>(F40-F30)/F30</f>
        <v>-0.44869228497201086</v>
      </c>
      <c r="G14" s="50"/>
      <c r="H14" s="50"/>
      <c r="I14" s="50"/>
      <c r="J14" s="115"/>
      <c r="K14" s="40"/>
      <c r="L14" s="229"/>
      <c r="M14" s="816"/>
      <c r="N14" s="226"/>
      <c r="O14" s="43"/>
      <c r="P14" s="10"/>
      <c r="Q14" s="10"/>
      <c r="R14" s="2"/>
    </row>
    <row r="15" spans="1:18" s="279" customFormat="1" ht="22.5" customHeight="1" x14ac:dyDescent="0.25">
      <c r="B15" s="282"/>
      <c r="C15" s="282"/>
      <c r="D15" s="18"/>
      <c r="E15" s="36" t="s">
        <v>297</v>
      </c>
      <c r="F15" s="142">
        <f>H12/G12-1</f>
        <v>-0.46356092696933682</v>
      </c>
      <c r="G15" s="291"/>
      <c r="H15" s="291"/>
      <c r="I15" s="291"/>
      <c r="J15" s="115"/>
      <c r="K15" s="40"/>
      <c r="L15" s="229"/>
      <c r="M15" s="816"/>
      <c r="N15" s="226"/>
      <c r="O15" s="290"/>
      <c r="P15" s="289"/>
      <c r="Q15" s="289"/>
      <c r="R15" s="280"/>
    </row>
    <row r="16" spans="1:18" ht="22.5" customHeight="1" x14ac:dyDescent="0.25">
      <c r="B16" s="13"/>
      <c r="D16" s="18"/>
      <c r="E16" s="2"/>
      <c r="F16" s="2"/>
      <c r="G16" s="2"/>
      <c r="H16" s="2"/>
      <c r="I16" s="2"/>
      <c r="J16" s="115"/>
      <c r="K16" s="40"/>
      <c r="L16" s="229"/>
      <c r="M16" s="816"/>
      <c r="N16" s="226"/>
      <c r="O16" s="43"/>
      <c r="P16" s="10"/>
      <c r="Q16" s="10"/>
      <c r="R16" s="2"/>
    </row>
    <row r="17" spans="2:18" ht="22.5" customHeight="1" x14ac:dyDescent="0.25">
      <c r="B17" s="13"/>
      <c r="D17" s="337"/>
      <c r="E17" s="333" t="s">
        <v>157</v>
      </c>
      <c r="F17" s="299" t="s">
        <v>77</v>
      </c>
      <c r="G17" s="299" t="s">
        <v>78</v>
      </c>
      <c r="H17" s="493" t="s">
        <v>154</v>
      </c>
      <c r="I17" s="308"/>
      <c r="J17" s="69"/>
      <c r="K17" s="40"/>
      <c r="L17" s="532"/>
      <c r="M17" s="825"/>
      <c r="N17" s="233"/>
      <c r="O17" s="43"/>
      <c r="P17" s="10"/>
      <c r="Q17" s="10"/>
      <c r="R17" s="2"/>
    </row>
    <row r="18" spans="2:18" ht="22.5" customHeight="1" x14ac:dyDescent="0.25">
      <c r="B18" s="13"/>
      <c r="D18" s="18"/>
      <c r="E18" s="89"/>
      <c r="F18" s="42"/>
      <c r="G18" s="42"/>
      <c r="H18" s="42"/>
      <c r="I18" s="252"/>
      <c r="J18" s="69"/>
      <c r="K18" s="40"/>
      <c r="L18" s="39"/>
      <c r="M18" s="531"/>
      <c r="N18" s="290"/>
      <c r="O18" s="43"/>
      <c r="P18" s="10"/>
      <c r="Q18" s="10"/>
      <c r="R18" s="2"/>
    </row>
    <row r="19" spans="2:18" ht="22.5" customHeight="1" x14ac:dyDescent="0.25">
      <c r="B19" s="13"/>
      <c r="D19" s="18"/>
      <c r="E19" s="499">
        <v>2013</v>
      </c>
      <c r="F19" s="499"/>
      <c r="G19" s="499"/>
      <c r="H19" s="499"/>
      <c r="I19" s="168"/>
      <c r="J19" s="69"/>
      <c r="K19" s="40"/>
      <c r="L19" s="75"/>
      <c r="M19" s="531"/>
      <c r="N19" s="290"/>
      <c r="O19" s="43"/>
      <c r="P19" s="10"/>
      <c r="Q19" s="10"/>
      <c r="R19" s="2"/>
    </row>
    <row r="20" spans="2:18" ht="22.5" customHeight="1" x14ac:dyDescent="0.25">
      <c r="B20" s="13"/>
      <c r="D20" s="18"/>
      <c r="E20" s="341" t="s">
        <v>289</v>
      </c>
      <c r="F20" s="343">
        <v>13028.686207417599</v>
      </c>
      <c r="G20" s="343">
        <v>8104.2554057036978</v>
      </c>
      <c r="H20" s="343">
        <v>4924.4308017139001</v>
      </c>
      <c r="I20" s="43"/>
      <c r="J20" s="69"/>
      <c r="K20" s="40"/>
      <c r="L20" s="39"/>
      <c r="M20" s="525"/>
      <c r="N20" s="290"/>
      <c r="O20" s="43"/>
      <c r="P20" s="10"/>
    </row>
    <row r="21" spans="2:18" ht="22.5" customHeight="1" x14ac:dyDescent="0.25">
      <c r="B21" s="13"/>
      <c r="D21" s="18"/>
      <c r="E21" s="67" t="s">
        <v>69</v>
      </c>
      <c r="F21" s="33">
        <v>4034.6552256473005</v>
      </c>
      <c r="G21" s="33">
        <v>0</v>
      </c>
      <c r="H21" s="33">
        <v>4034.6547400618001</v>
      </c>
      <c r="I21" s="43"/>
      <c r="J21" s="69"/>
      <c r="K21" s="40"/>
      <c r="L21" s="75"/>
      <c r="M21" s="525"/>
      <c r="N21" s="290"/>
      <c r="O21" s="43"/>
      <c r="P21" s="10"/>
    </row>
    <row r="22" spans="2:18" ht="22.5" customHeight="1" x14ac:dyDescent="0.25">
      <c r="B22" s="13"/>
      <c r="D22" s="18"/>
      <c r="E22" s="67" t="s">
        <v>68</v>
      </c>
      <c r="F22" s="33">
        <v>8908.2921817708993</v>
      </c>
      <c r="G22" s="33">
        <v>8018.5161201187002</v>
      </c>
      <c r="H22" s="33">
        <v>889.77606165229997</v>
      </c>
      <c r="I22" s="43"/>
      <c r="J22" s="69"/>
      <c r="K22" s="40"/>
      <c r="L22" s="39"/>
      <c r="M22" s="522"/>
      <c r="N22" s="290"/>
      <c r="O22" s="290"/>
      <c r="P22" s="10"/>
    </row>
    <row r="23" spans="2:18" ht="22.5" customHeight="1" x14ac:dyDescent="0.25">
      <c r="B23" s="13"/>
      <c r="D23" s="18"/>
      <c r="E23" s="67" t="s">
        <v>66</v>
      </c>
      <c r="F23" s="33">
        <v>85.738799999299999</v>
      </c>
      <c r="G23" s="33">
        <v>85.738799999299999</v>
      </c>
      <c r="H23" s="33" t="s">
        <v>67</v>
      </c>
      <c r="I23" s="43"/>
      <c r="J23" s="69"/>
      <c r="K23" s="40"/>
      <c r="L23" s="39"/>
      <c r="M23" s="522"/>
      <c r="N23" s="290"/>
      <c r="O23" s="290"/>
      <c r="P23" s="10"/>
    </row>
    <row r="24" spans="2:18" ht="22.5" customHeight="1" x14ac:dyDescent="0.25">
      <c r="B24" s="13"/>
      <c r="D24" s="18"/>
      <c r="E24" s="67" t="s">
        <v>63</v>
      </c>
      <c r="F24" s="33">
        <v>29663.56</v>
      </c>
      <c r="G24" s="33">
        <v>26505.7</v>
      </c>
      <c r="H24" s="33">
        <v>3157.86</v>
      </c>
      <c r="I24" s="43"/>
      <c r="J24" s="69"/>
      <c r="K24" s="40"/>
      <c r="L24" s="39"/>
      <c r="M24" s="39"/>
      <c r="N24" s="39"/>
      <c r="O24" s="39"/>
      <c r="P24" s="10"/>
    </row>
    <row r="25" spans="2:18" ht="22.5" customHeight="1" x14ac:dyDescent="0.25">
      <c r="B25" s="13"/>
      <c r="D25" s="18"/>
      <c r="E25" s="67" t="s">
        <v>290</v>
      </c>
      <c r="F25" s="33">
        <v>439.21519222296979</v>
      </c>
      <c r="G25" s="33">
        <v>305.75519249458409</v>
      </c>
      <c r="H25" s="33">
        <v>1559.4202408320507</v>
      </c>
      <c r="I25" s="43"/>
      <c r="J25" s="77"/>
      <c r="K25" s="41"/>
      <c r="L25" s="10"/>
      <c r="M25" s="10"/>
      <c r="N25" s="10"/>
      <c r="O25" s="10"/>
      <c r="P25" s="10"/>
    </row>
    <row r="26" spans="2:18" ht="22.5" customHeight="1" x14ac:dyDescent="0.25">
      <c r="B26" s="13"/>
      <c r="C26" s="10"/>
      <c r="D26" s="18"/>
      <c r="E26" s="89"/>
      <c r="F26" s="42"/>
      <c r="G26" s="42"/>
      <c r="H26" s="42"/>
      <c r="I26" s="43"/>
      <c r="J26" s="78"/>
      <c r="K26" s="40"/>
      <c r="L26" s="10"/>
      <c r="M26" s="10"/>
      <c r="N26" s="10"/>
      <c r="O26" s="10"/>
      <c r="P26" s="10"/>
    </row>
    <row r="27" spans="2:18" s="279" customFormat="1" ht="22.5" customHeight="1" x14ac:dyDescent="0.25">
      <c r="B27" s="282"/>
      <c r="C27" s="289"/>
      <c r="D27" s="337"/>
      <c r="E27" s="333" t="s">
        <v>157</v>
      </c>
      <c r="F27" s="299" t="s">
        <v>77</v>
      </c>
      <c r="G27" s="299" t="s">
        <v>78</v>
      </c>
      <c r="H27" s="493" t="s">
        <v>154</v>
      </c>
      <c r="I27" s="335"/>
      <c r="J27" s="78"/>
      <c r="K27" s="40"/>
      <c r="L27" s="289"/>
      <c r="M27" s="289"/>
      <c r="N27" s="289"/>
      <c r="O27" s="289"/>
      <c r="P27" s="289"/>
    </row>
    <row r="28" spans="2:18" s="279" customFormat="1" ht="22.5" customHeight="1" x14ac:dyDescent="0.25">
      <c r="B28" s="282"/>
      <c r="C28" s="289"/>
      <c r="D28" s="18"/>
      <c r="E28" s="89"/>
      <c r="F28" s="42"/>
      <c r="G28" s="42"/>
      <c r="H28" s="42"/>
      <c r="I28" s="290"/>
      <c r="J28" s="78"/>
      <c r="K28" s="40"/>
      <c r="L28" s="289"/>
      <c r="M28" s="289"/>
      <c r="N28" s="289"/>
      <c r="O28" s="289"/>
      <c r="P28" s="289"/>
    </row>
    <row r="29" spans="2:18" ht="22.5" customHeight="1" x14ac:dyDescent="0.25">
      <c r="B29" s="13"/>
      <c r="C29" s="10"/>
      <c r="D29" s="18"/>
      <c r="E29" s="499">
        <v>2014</v>
      </c>
      <c r="F29" s="499"/>
      <c r="G29" s="499"/>
      <c r="H29" s="499"/>
      <c r="I29" s="168"/>
      <c r="J29" s="78"/>
      <c r="K29" s="40"/>
      <c r="L29" s="10"/>
      <c r="M29" s="10"/>
      <c r="N29" s="10"/>
      <c r="O29" s="10"/>
      <c r="P29" s="10"/>
    </row>
    <row r="30" spans="2:18" ht="22.5" customHeight="1" x14ac:dyDescent="0.25">
      <c r="B30" s="13"/>
      <c r="C30" s="10"/>
      <c r="D30" s="18"/>
      <c r="E30" s="341" t="s">
        <v>289</v>
      </c>
      <c r="F30" s="343">
        <v>11997.386683944198</v>
      </c>
      <c r="G30" s="343">
        <v>6653.9579443451985</v>
      </c>
      <c r="H30" s="343">
        <v>5343.4287395990996</v>
      </c>
      <c r="I30" s="43"/>
      <c r="J30" s="78"/>
      <c r="K30" s="40"/>
      <c r="L30" s="10"/>
      <c r="M30" s="10"/>
      <c r="N30" s="10"/>
      <c r="O30" s="10"/>
      <c r="P30" s="10"/>
      <c r="Q30" s="10"/>
      <c r="R30" s="2"/>
    </row>
    <row r="31" spans="2:18" ht="22.5" customHeight="1" x14ac:dyDescent="0.25">
      <c r="B31" s="13"/>
      <c r="C31" s="10"/>
      <c r="D31" s="18"/>
      <c r="E31" s="67" t="s">
        <v>69</v>
      </c>
      <c r="F31" s="33">
        <v>4354.0554724129979</v>
      </c>
      <c r="G31" s="33">
        <v>0</v>
      </c>
      <c r="H31" s="33">
        <v>4354.0554517507999</v>
      </c>
      <c r="I31" s="43"/>
      <c r="J31" s="77"/>
      <c r="K31" s="40"/>
      <c r="L31" s="10"/>
      <c r="M31" s="10"/>
      <c r="N31" s="10"/>
      <c r="O31" s="10"/>
      <c r="P31" s="10"/>
      <c r="Q31" s="10"/>
      <c r="R31" s="2"/>
    </row>
    <row r="32" spans="2:18" ht="22.5" customHeight="1" x14ac:dyDescent="0.25">
      <c r="B32" s="13"/>
      <c r="D32" s="18"/>
      <c r="E32" s="67" t="s">
        <v>68</v>
      </c>
      <c r="F32" s="33">
        <v>7561.4421615318997</v>
      </c>
      <c r="G32" s="33">
        <v>6572.0688736836</v>
      </c>
      <c r="H32" s="33">
        <v>989.37328784850001</v>
      </c>
      <c r="I32" s="43"/>
      <c r="J32" s="79"/>
      <c r="L32" s="10"/>
      <c r="M32" s="10"/>
      <c r="N32" s="10"/>
      <c r="O32" s="10"/>
      <c r="P32" s="10"/>
      <c r="Q32" s="10"/>
    </row>
    <row r="33" spans="2:17" ht="22.5" customHeight="1" x14ac:dyDescent="0.25">
      <c r="B33" s="13"/>
      <c r="D33" s="18"/>
      <c r="E33" s="67" t="s">
        <v>66</v>
      </c>
      <c r="F33" s="33">
        <v>81.889049999400001</v>
      </c>
      <c r="G33" s="33">
        <v>81.889049999400001</v>
      </c>
      <c r="H33" s="33" t="s">
        <v>67</v>
      </c>
      <c r="I33" s="43"/>
      <c r="J33" s="80"/>
      <c r="L33" s="10"/>
      <c r="M33" s="10"/>
      <c r="N33" s="10"/>
      <c r="O33" s="10"/>
      <c r="P33" s="10"/>
      <c r="Q33" s="10"/>
    </row>
    <row r="34" spans="2:17" ht="22.5" customHeight="1" x14ac:dyDescent="0.25">
      <c r="D34" s="18"/>
      <c r="E34" s="67" t="s">
        <v>63</v>
      </c>
      <c r="F34" s="33">
        <v>29799.08</v>
      </c>
      <c r="G34" s="33">
        <v>26542.799999999999</v>
      </c>
      <c r="H34" s="33">
        <v>3256.28</v>
      </c>
      <c r="I34" s="43"/>
      <c r="J34" s="80"/>
      <c r="L34" s="10"/>
      <c r="M34" s="117"/>
      <c r="N34" s="117"/>
      <c r="O34" s="117"/>
      <c r="P34" s="10"/>
      <c r="Q34" s="10"/>
    </row>
    <row r="35" spans="2:17" ht="22.5" customHeight="1" x14ac:dyDescent="0.25">
      <c r="D35" s="18"/>
      <c r="E35" s="67" t="s">
        <v>290</v>
      </c>
      <c r="F35" s="33">
        <v>402.60929813753302</v>
      </c>
      <c r="G35" s="33">
        <v>250.68786806008404</v>
      </c>
      <c r="H35" s="33">
        <v>1640.9610781625349</v>
      </c>
      <c r="I35" s="43"/>
      <c r="J35" s="80"/>
      <c r="L35" s="10"/>
      <c r="M35" s="118"/>
      <c r="N35" s="117"/>
      <c r="O35" s="117"/>
      <c r="P35" s="10"/>
      <c r="Q35" s="10"/>
    </row>
    <row r="36" spans="2:17" ht="22.5" customHeight="1" x14ac:dyDescent="0.25">
      <c r="D36" s="18"/>
      <c r="E36" s="89"/>
      <c r="F36" s="42"/>
      <c r="G36" s="42"/>
      <c r="H36" s="42"/>
      <c r="I36" s="43"/>
      <c r="J36" s="19"/>
    </row>
    <row r="37" spans="2:17" s="279" customFormat="1" ht="22.5" customHeight="1" x14ac:dyDescent="0.25">
      <c r="C37" s="282"/>
      <c r="D37" s="337"/>
      <c r="E37" s="333" t="s">
        <v>157</v>
      </c>
      <c r="F37" s="299" t="s">
        <v>77</v>
      </c>
      <c r="G37" s="299" t="s">
        <v>78</v>
      </c>
      <c r="H37" s="301" t="s">
        <v>154</v>
      </c>
      <c r="I37" s="335"/>
      <c r="J37" s="19"/>
    </row>
    <row r="38" spans="2:17" s="279" customFormat="1" ht="22.5" customHeight="1" x14ac:dyDescent="0.25">
      <c r="C38" s="282"/>
      <c r="D38" s="18"/>
      <c r="E38" s="89"/>
      <c r="F38" s="42"/>
      <c r="G38" s="42"/>
      <c r="H38" s="42"/>
      <c r="I38" s="290"/>
      <c r="J38" s="19"/>
    </row>
    <row r="39" spans="2:17" ht="22.5" customHeight="1" x14ac:dyDescent="0.25">
      <c r="D39" s="18"/>
      <c r="E39" s="822">
        <v>2015</v>
      </c>
      <c r="F39" s="822"/>
      <c r="G39" s="822"/>
      <c r="H39" s="822"/>
      <c r="I39" s="168"/>
      <c r="J39" s="19"/>
    </row>
    <row r="40" spans="2:17" ht="22.5" customHeight="1" x14ac:dyDescent="0.25">
      <c r="D40" s="18"/>
      <c r="E40" s="341" t="s">
        <v>289</v>
      </c>
      <c r="F40" s="343">
        <v>6614.2518390324994</v>
      </c>
      <c r="G40" s="343">
        <v>5762.5601812879995</v>
      </c>
      <c r="H40" s="343">
        <v>851.69165774449993</v>
      </c>
      <c r="I40" s="43"/>
      <c r="J40" s="19"/>
    </row>
    <row r="41" spans="2:17" ht="22.5" customHeight="1" x14ac:dyDescent="0.25">
      <c r="D41" s="18"/>
      <c r="E41" s="67" t="s">
        <v>69</v>
      </c>
      <c r="F41" s="33">
        <v>0</v>
      </c>
      <c r="G41" s="33">
        <v>0</v>
      </c>
      <c r="H41" s="33">
        <v>0</v>
      </c>
      <c r="I41" s="43"/>
      <c r="J41" s="19"/>
    </row>
    <row r="42" spans="2:17" ht="22.5" customHeight="1" x14ac:dyDescent="0.25">
      <c r="D42" s="18"/>
      <c r="E42" s="67" t="s">
        <v>68</v>
      </c>
      <c r="F42" s="33">
        <v>6539.8751538129</v>
      </c>
      <c r="G42" s="33">
        <v>5688.1836629887002</v>
      </c>
      <c r="H42" s="33">
        <v>851.69149082419995</v>
      </c>
      <c r="I42" s="43"/>
      <c r="J42" s="19"/>
    </row>
    <row r="43" spans="2:17" ht="22.5" customHeight="1" x14ac:dyDescent="0.25">
      <c r="D43" s="18"/>
      <c r="E43" s="67" t="s">
        <v>66</v>
      </c>
      <c r="F43" s="33">
        <v>74.376579999499995</v>
      </c>
      <c r="G43" s="33">
        <v>74.376579999499995</v>
      </c>
      <c r="H43" s="33" t="s">
        <v>67</v>
      </c>
      <c r="I43" s="43"/>
      <c r="J43" s="19"/>
    </row>
    <row r="44" spans="2:17" ht="22.5" customHeight="1" x14ac:dyDescent="0.25">
      <c r="D44" s="18"/>
      <c r="E44" s="67" t="s">
        <v>63</v>
      </c>
      <c r="F44" s="33">
        <v>30625.03</v>
      </c>
      <c r="G44" s="33">
        <v>27145.8</v>
      </c>
      <c r="H44" s="33">
        <v>3479.23</v>
      </c>
      <c r="I44" s="43"/>
      <c r="J44" s="19"/>
    </row>
    <row r="45" spans="2:17" ht="22.5" customHeight="1" x14ac:dyDescent="0.25">
      <c r="D45" s="18"/>
      <c r="E45" s="67" t="s">
        <v>290</v>
      </c>
      <c r="F45" s="33">
        <v>215.97535868642413</v>
      </c>
      <c r="G45" s="33">
        <v>212.28183296451013</v>
      </c>
      <c r="H45" s="33">
        <v>244.7931461112085</v>
      </c>
      <c r="I45" s="43"/>
      <c r="J45" s="19"/>
    </row>
    <row r="46" spans="2:17" ht="22.5" customHeight="1" x14ac:dyDescent="0.25">
      <c r="D46" s="18"/>
      <c r="I46" s="43"/>
      <c r="J46" s="19"/>
    </row>
    <row r="47" spans="2:17" ht="22.5" customHeight="1" x14ac:dyDescent="0.25">
      <c r="D47" s="81"/>
      <c r="E47" s="520"/>
      <c r="F47" s="521"/>
      <c r="G47" s="521"/>
      <c r="H47" s="521"/>
      <c r="I47" s="521"/>
      <c r="J47" s="53"/>
    </row>
    <row r="50" spans="5:10" ht="22.5" customHeight="1" x14ac:dyDescent="0.25">
      <c r="E50" s="745"/>
      <c r="F50" s="745"/>
      <c r="G50" s="745"/>
      <c r="H50" s="745"/>
      <c r="I50" s="745"/>
      <c r="J50" s="745"/>
    </row>
    <row r="51" spans="5:10" ht="22.5" customHeight="1" x14ac:dyDescent="0.25">
      <c r="E51" s="745"/>
      <c r="F51" s="745"/>
      <c r="G51" s="745"/>
      <c r="H51" s="745"/>
      <c r="I51" s="745"/>
      <c r="J51" s="745"/>
    </row>
    <row r="52" spans="5:10" ht="22.5" customHeight="1" x14ac:dyDescent="0.25">
      <c r="E52" s="745"/>
      <c r="F52" s="745"/>
      <c r="G52" s="745"/>
      <c r="H52" s="745"/>
      <c r="I52" s="745"/>
      <c r="J52" s="745"/>
    </row>
  </sheetData>
  <mergeCells count="8">
    <mergeCell ref="E50:J52"/>
    <mergeCell ref="E39:H39"/>
    <mergeCell ref="J8:K8"/>
    <mergeCell ref="M9:M17"/>
    <mergeCell ref="D1:E1"/>
    <mergeCell ref="B2:B3"/>
    <mergeCell ref="E2:E3"/>
    <mergeCell ref="L2:L3"/>
  </mergeCells>
  <hyperlinks>
    <hyperlink ref="B5" location="Sheet2!A1" display="BACK"/>
    <hyperlink ref="B5" location="Menu!A1" display="BACK"/>
  </hyperlinks>
  <pageMargins left="0.7" right="0.7" top="0.75" bottom="0.75" header="0.3" footer="0.3"/>
  <pageSetup paperSize="9" scale="96" orientation="landscape" verticalDpi="597" r:id="rId1"/>
  <colBreaks count="1" manualBreakCount="1">
    <brk id="10" max="44" man="1"/>
  </colBreaks>
  <ignoredErrors>
    <ignoredError sqref="F15" evalError="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autoPageBreaks="0"/>
  </sheetPr>
  <dimension ref="A1:R61"/>
  <sheetViews>
    <sheetView showGridLines="0" topLeftCell="A40" zoomScaleNormal="100" workbookViewId="0">
      <selection activeCell="M45" sqref="M45"/>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5.7109375" customWidth="1"/>
    <col min="6" max="8" width="14.28515625" customWidth="1"/>
    <col min="9" max="9" width="7.140625" customWidth="1"/>
    <col min="10" max="10" width="14.28515625" customWidth="1"/>
    <col min="11" max="11" width="5.28515625" customWidth="1"/>
    <col min="12" max="12" width="5.7109375" customWidth="1"/>
    <col min="13" max="13" width="48.42578125" customWidth="1"/>
    <col min="14" max="14" width="5.7109375" customWidth="1"/>
    <col min="15" max="17" width="14.28515625" customWidth="1"/>
    <col min="18" max="18" width="6.42578125" customWidth="1"/>
  </cols>
  <sheetData>
    <row r="1" spans="1:18" ht="52.5" customHeight="1" x14ac:dyDescent="0.25">
      <c r="D1" s="716"/>
      <c r="E1" s="716"/>
      <c r="L1" s="107"/>
      <c r="M1" s="107"/>
      <c r="N1" s="107"/>
      <c r="O1" s="107"/>
      <c r="P1" s="107"/>
      <c r="Q1" s="107"/>
    </row>
    <row r="2" spans="1:18" ht="15" customHeight="1" x14ac:dyDescent="0.25">
      <c r="B2" s="828"/>
      <c r="D2" s="22"/>
      <c r="E2" s="819" t="s">
        <v>33</v>
      </c>
      <c r="F2" s="23"/>
      <c r="G2" s="23"/>
      <c r="H2" s="23"/>
      <c r="I2" s="23"/>
      <c r="J2" s="24"/>
      <c r="L2" s="829"/>
      <c r="M2" s="108"/>
      <c r="N2" s="108"/>
      <c r="O2" s="108"/>
      <c r="P2" s="108"/>
      <c r="Q2" s="108"/>
    </row>
    <row r="3" spans="1:18" ht="15" customHeight="1" x14ac:dyDescent="0.25">
      <c r="A3" s="1"/>
      <c r="B3" s="828"/>
      <c r="C3" s="14"/>
      <c r="D3" s="25"/>
      <c r="E3" s="820"/>
      <c r="F3" s="26"/>
      <c r="G3" s="26"/>
      <c r="H3" s="26"/>
      <c r="I3" s="26"/>
      <c r="J3" s="27"/>
      <c r="L3" s="829"/>
      <c r="M3" s="108"/>
      <c r="N3" s="108"/>
      <c r="O3" s="108"/>
      <c r="P3" s="108"/>
      <c r="Q3" s="108"/>
    </row>
    <row r="4" spans="1:18" ht="15" customHeight="1" x14ac:dyDescent="0.25">
      <c r="A4" s="1"/>
      <c r="C4" s="15"/>
      <c r="D4" s="192"/>
      <c r="E4" s="193"/>
      <c r="F4" s="193"/>
      <c r="G4" s="193"/>
      <c r="H4" s="193"/>
      <c r="I4" s="193"/>
      <c r="J4" s="194"/>
      <c r="L4" s="107"/>
      <c r="M4" s="107"/>
      <c r="N4" s="107"/>
      <c r="O4" s="107"/>
      <c r="P4" s="107"/>
      <c r="Q4" s="107"/>
    </row>
    <row r="5" spans="1:18" ht="15" customHeight="1" x14ac:dyDescent="0.25">
      <c r="B5" s="255" t="s">
        <v>0</v>
      </c>
      <c r="D5" s="195"/>
      <c r="E5" s="295" t="s">
        <v>79</v>
      </c>
      <c r="F5" s="196"/>
      <c r="G5" s="196"/>
      <c r="H5" s="196"/>
      <c r="I5" s="196"/>
      <c r="J5" s="197"/>
      <c r="L5" s="109"/>
      <c r="M5" s="107"/>
      <c r="N5" s="107"/>
      <c r="O5" s="107"/>
      <c r="P5" s="107"/>
      <c r="Q5" s="107"/>
    </row>
    <row r="6" spans="1:18" ht="15" customHeight="1" x14ac:dyDescent="0.25">
      <c r="B6" s="13"/>
      <c r="C6" s="16"/>
      <c r="D6" s="55"/>
      <c r="E6" s="82"/>
      <c r="F6" s="82"/>
      <c r="G6" s="82"/>
      <c r="H6" s="82"/>
      <c r="I6" s="82"/>
      <c r="J6" s="90"/>
      <c r="K6" s="2"/>
      <c r="L6" s="107"/>
      <c r="M6" s="107"/>
      <c r="N6" s="107"/>
      <c r="O6" s="107"/>
      <c r="P6" s="107"/>
      <c r="Q6" s="107"/>
      <c r="R6" s="2"/>
    </row>
    <row r="7" spans="1:18" ht="22.5" customHeight="1" x14ac:dyDescent="0.25">
      <c r="B7" s="16"/>
      <c r="D7" s="18"/>
      <c r="E7" s="2"/>
      <c r="F7" s="2"/>
      <c r="G7" s="2"/>
      <c r="H7" s="2"/>
      <c r="I7" s="2"/>
      <c r="J7" s="19"/>
      <c r="K7" s="2"/>
      <c r="L7" s="107"/>
      <c r="M7" s="107"/>
      <c r="N7" s="107"/>
      <c r="O7" s="107"/>
      <c r="P7" s="107"/>
      <c r="Q7" s="107"/>
      <c r="R7" s="2"/>
    </row>
    <row r="8" spans="1:18" ht="22.5" customHeight="1" x14ac:dyDescent="0.25">
      <c r="B8" s="13"/>
      <c r="D8" s="329"/>
      <c r="E8" s="333" t="s">
        <v>298</v>
      </c>
      <c r="F8" s="299">
        <v>2013</v>
      </c>
      <c r="G8" s="299">
        <v>2014</v>
      </c>
      <c r="H8" s="299">
        <v>2015</v>
      </c>
      <c r="I8" s="495"/>
      <c r="J8" s="496"/>
      <c r="K8" s="497"/>
      <c r="L8" s="223"/>
      <c r="M8" s="224"/>
      <c r="N8" s="225"/>
      <c r="O8" s="107"/>
      <c r="P8" s="107"/>
      <c r="Q8" s="107"/>
      <c r="R8" s="2"/>
    </row>
    <row r="9" spans="1:18" ht="22.5" customHeight="1" x14ac:dyDescent="0.25">
      <c r="B9" s="13"/>
      <c r="D9" s="18"/>
      <c r="E9" s="67" t="s">
        <v>80</v>
      </c>
      <c r="F9" s="447">
        <f>F22</f>
        <v>10860.5989536943</v>
      </c>
      <c r="G9" s="447">
        <f>F35</f>
        <v>8300.6416463299993</v>
      </c>
      <c r="H9" s="447">
        <f>F48</f>
        <v>8807.9249388276003</v>
      </c>
      <c r="I9" s="65"/>
      <c r="J9" s="115"/>
      <c r="K9" s="40"/>
      <c r="L9" s="512"/>
      <c r="M9" s="816" t="s">
        <v>285</v>
      </c>
      <c r="N9" s="513"/>
      <c r="O9" s="43"/>
      <c r="P9" s="107"/>
      <c r="Q9" s="107"/>
      <c r="R9" s="2"/>
    </row>
    <row r="10" spans="1:18" ht="22.5" customHeight="1" x14ac:dyDescent="0.25">
      <c r="B10" s="13"/>
      <c r="D10" s="18"/>
      <c r="E10" s="67" t="s">
        <v>81</v>
      </c>
      <c r="F10" s="447">
        <f>F23</f>
        <v>4032.5331736500998</v>
      </c>
      <c r="G10" s="447">
        <v>3783.643</v>
      </c>
      <c r="H10" s="447">
        <f>F49</f>
        <v>3816.7596094801002</v>
      </c>
      <c r="I10" s="2"/>
      <c r="J10" s="115"/>
      <c r="K10" s="40"/>
      <c r="L10" s="512"/>
      <c r="M10" s="816"/>
      <c r="N10" s="513"/>
      <c r="O10" s="43"/>
      <c r="P10" s="107"/>
      <c r="Q10" s="107"/>
      <c r="R10" s="2"/>
    </row>
    <row r="11" spans="1:18" ht="22.5" customHeight="1" x14ac:dyDescent="0.25">
      <c r="B11" s="13"/>
      <c r="D11" s="18"/>
      <c r="E11" s="67" t="s">
        <v>82</v>
      </c>
      <c r="F11" s="447">
        <f>F24</f>
        <v>6.7358728299999999</v>
      </c>
      <c r="G11" s="447">
        <f>F37</f>
        <v>7.67168823</v>
      </c>
      <c r="H11" s="447">
        <f>F50</f>
        <v>7.6462537600999996</v>
      </c>
      <c r="I11" s="2"/>
      <c r="J11" s="115"/>
      <c r="K11" s="40"/>
      <c r="L11" s="512"/>
      <c r="M11" s="816"/>
      <c r="N11" s="513"/>
      <c r="O11" s="43"/>
      <c r="P11" s="107"/>
      <c r="Q11" s="107"/>
      <c r="R11" s="2"/>
    </row>
    <row r="12" spans="1:18" ht="22.5" customHeight="1" x14ac:dyDescent="0.25">
      <c r="B12" s="13"/>
      <c r="D12" s="18"/>
      <c r="E12" s="36" t="s">
        <v>83</v>
      </c>
      <c r="F12" s="439">
        <f>F26</f>
        <v>502.2953414955723</v>
      </c>
      <c r="G12" s="439">
        <f>F39</f>
        <v>405.78286896911243</v>
      </c>
      <c r="H12" s="439">
        <f>F52</f>
        <v>412.48386702209928</v>
      </c>
      <c r="I12" s="2"/>
      <c r="J12" s="42"/>
      <c r="K12" s="334"/>
      <c r="L12" s="512"/>
      <c r="M12" s="816"/>
      <c r="N12" s="513"/>
      <c r="O12" s="43"/>
      <c r="P12" s="107"/>
      <c r="Q12" s="107"/>
      <c r="R12" s="2"/>
    </row>
    <row r="13" spans="1:18" ht="22.5" customHeight="1" x14ac:dyDescent="0.25">
      <c r="B13" s="13"/>
      <c r="D13" s="18"/>
      <c r="E13" s="29"/>
      <c r="F13" s="50"/>
      <c r="G13" s="50"/>
      <c r="H13" s="50"/>
      <c r="I13" s="2"/>
      <c r="J13" s="115"/>
      <c r="K13" s="40"/>
      <c r="L13" s="512"/>
      <c r="M13" s="816"/>
      <c r="N13" s="513"/>
      <c r="O13" s="43"/>
      <c r="P13" s="107"/>
      <c r="Q13" s="107"/>
      <c r="R13" s="2"/>
    </row>
    <row r="14" spans="1:18" ht="22.5" customHeight="1" x14ac:dyDescent="0.25">
      <c r="B14" s="13"/>
      <c r="D14" s="18"/>
      <c r="E14" s="2"/>
      <c r="F14" s="2"/>
      <c r="G14" s="2"/>
      <c r="H14" s="2"/>
      <c r="I14" s="2"/>
      <c r="J14" s="115"/>
      <c r="K14" s="40"/>
      <c r="L14" s="512"/>
      <c r="M14" s="816"/>
      <c r="N14" s="513"/>
      <c r="O14" s="43"/>
      <c r="P14" s="107"/>
      <c r="Q14" s="107"/>
      <c r="R14" s="2"/>
    </row>
    <row r="15" spans="1:18" ht="22.5" customHeight="1" x14ac:dyDescent="0.25">
      <c r="B15" s="13"/>
      <c r="D15" s="329"/>
      <c r="E15" s="333" t="s">
        <v>157</v>
      </c>
      <c r="F15" s="299" t="s">
        <v>77</v>
      </c>
      <c r="G15" s="299" t="s">
        <v>78</v>
      </c>
      <c r="H15" s="299" t="s">
        <v>154</v>
      </c>
      <c r="I15" s="280"/>
      <c r="J15" s="69"/>
      <c r="K15" s="40"/>
      <c r="L15" s="514"/>
      <c r="M15" s="816"/>
      <c r="N15" s="515"/>
      <c r="O15" s="43"/>
      <c r="P15" s="107"/>
      <c r="Q15" s="107"/>
      <c r="R15" s="2"/>
    </row>
    <row r="16" spans="1:18" ht="22.5" customHeight="1" x14ac:dyDescent="0.25">
      <c r="B16" s="13"/>
      <c r="D16" s="18"/>
      <c r="E16" s="284"/>
      <c r="F16" s="290"/>
      <c r="G16" s="290"/>
      <c r="H16" s="290"/>
      <c r="I16" s="2"/>
      <c r="J16" s="69"/>
      <c r="K16" s="40"/>
      <c r="L16" s="514"/>
      <c r="M16" s="816"/>
      <c r="N16" s="515"/>
      <c r="O16" s="43"/>
      <c r="P16" s="107"/>
      <c r="Q16" s="107"/>
      <c r="R16" s="2"/>
    </row>
    <row r="17" spans="2:18" ht="22.5" customHeight="1" x14ac:dyDescent="0.25">
      <c r="B17" s="13"/>
      <c r="D17" s="18"/>
      <c r="E17" s="66" t="s">
        <v>65</v>
      </c>
      <c r="F17" s="72"/>
      <c r="G17" s="72"/>
      <c r="H17" s="72"/>
      <c r="I17" s="2"/>
      <c r="J17" s="69"/>
      <c r="K17" s="40"/>
      <c r="L17" s="516"/>
      <c r="M17" s="816"/>
      <c r="N17" s="515"/>
      <c r="O17" s="43"/>
      <c r="P17" s="107"/>
      <c r="Q17" s="107"/>
      <c r="R17" s="2"/>
    </row>
    <row r="18" spans="2:18" ht="22.5" customHeight="1" x14ac:dyDescent="0.25">
      <c r="B18" s="13"/>
      <c r="D18" s="18"/>
      <c r="E18" s="534" t="s">
        <v>70</v>
      </c>
      <c r="F18" s="343">
        <v>14899.8680001744</v>
      </c>
      <c r="G18" s="343">
        <v>13861.7857394648</v>
      </c>
      <c r="H18" s="343">
        <v>1038.0822607095001</v>
      </c>
      <c r="I18" s="2"/>
      <c r="J18" s="69"/>
      <c r="K18" s="40"/>
      <c r="L18" s="514"/>
      <c r="M18" s="816"/>
      <c r="N18" s="515"/>
      <c r="O18" s="43"/>
      <c r="P18" s="107"/>
      <c r="Q18" s="107"/>
      <c r="R18" s="2"/>
    </row>
    <row r="19" spans="2:18" ht="22.5" customHeight="1" x14ac:dyDescent="0.25">
      <c r="B19" s="13"/>
      <c r="D19" s="18"/>
      <c r="E19" s="95" t="s">
        <v>71</v>
      </c>
      <c r="F19" s="44">
        <v>2080.5070035847998</v>
      </c>
      <c r="G19" s="44">
        <v>1978.898948928</v>
      </c>
      <c r="H19" s="44">
        <v>101.60805465679999</v>
      </c>
      <c r="I19" s="2"/>
      <c r="J19" s="19"/>
      <c r="L19" s="227"/>
      <c r="M19" s="247"/>
      <c r="N19" s="228"/>
      <c r="O19" s="43"/>
      <c r="P19" s="107"/>
      <c r="Q19" s="107"/>
      <c r="R19" s="2"/>
    </row>
    <row r="20" spans="2:18" ht="22.5" customHeight="1" x14ac:dyDescent="0.25">
      <c r="B20" s="13"/>
      <c r="D20" s="18"/>
      <c r="E20" s="94" t="s">
        <v>72</v>
      </c>
      <c r="F20" s="33">
        <v>3708.6419558930002</v>
      </c>
      <c r="G20" s="33">
        <v>3504.5886081600001</v>
      </c>
      <c r="H20" s="33">
        <v>204.05334773300001</v>
      </c>
      <c r="I20" s="2"/>
      <c r="J20" s="19"/>
      <c r="O20" s="43"/>
      <c r="P20" s="107"/>
      <c r="Q20" s="107"/>
      <c r="R20" s="2"/>
    </row>
    <row r="21" spans="2:18" ht="22.5" customHeight="1" x14ac:dyDescent="0.25">
      <c r="B21" s="13"/>
      <c r="D21" s="18"/>
      <c r="E21" s="36" t="s">
        <v>73</v>
      </c>
      <c r="F21" s="33">
        <v>5071.4499942165003</v>
      </c>
      <c r="G21" s="33">
        <v>4932.0124613567996</v>
      </c>
      <c r="H21" s="33">
        <v>139.43753285970001</v>
      </c>
      <c r="I21" s="2"/>
      <c r="J21" s="19"/>
      <c r="O21" s="107"/>
      <c r="P21" s="107"/>
      <c r="Q21" s="107"/>
      <c r="R21" s="2"/>
    </row>
    <row r="22" spans="2:18" ht="22.5" customHeight="1" x14ac:dyDescent="0.25">
      <c r="B22" s="13"/>
      <c r="D22" s="18"/>
      <c r="E22" s="94" t="s">
        <v>84</v>
      </c>
      <c r="F22" s="33">
        <v>10860.5989536943</v>
      </c>
      <c r="G22" s="33">
        <v>10415.5000184448</v>
      </c>
      <c r="H22" s="33">
        <v>445.09893524950002</v>
      </c>
      <c r="I22" s="10"/>
      <c r="J22" s="69"/>
      <c r="K22" s="40"/>
      <c r="L22" s="39"/>
      <c r="M22" s="235"/>
      <c r="N22" s="290"/>
      <c r="O22" s="107"/>
      <c r="P22" s="107"/>
      <c r="Q22" s="107"/>
    </row>
    <row r="23" spans="2:18" ht="22.5" customHeight="1" x14ac:dyDescent="0.25">
      <c r="B23" s="13"/>
      <c r="C23" s="10"/>
      <c r="D23" s="76"/>
      <c r="E23" s="517" t="s">
        <v>286</v>
      </c>
      <c r="F23" s="71">
        <v>4032.5331736500998</v>
      </c>
      <c r="G23" s="71">
        <v>3445.21068251</v>
      </c>
      <c r="H23" s="71">
        <v>587.32249114000001</v>
      </c>
      <c r="I23" s="2"/>
      <c r="J23" s="69"/>
      <c r="K23" s="40"/>
      <c r="L23" s="39"/>
      <c r="M23" s="235"/>
      <c r="N23" s="43"/>
      <c r="O23" s="107"/>
      <c r="P23" s="107"/>
      <c r="Q23" s="107"/>
      <c r="R23" s="2"/>
    </row>
    <row r="24" spans="2:18" ht="22.5" customHeight="1" x14ac:dyDescent="0.25">
      <c r="B24" s="13"/>
      <c r="C24" s="10"/>
      <c r="D24" s="18"/>
      <c r="E24" s="29" t="s">
        <v>75</v>
      </c>
      <c r="F24" s="33">
        <v>6.7358728299999999</v>
      </c>
      <c r="G24" s="33">
        <v>1.0750385099999999</v>
      </c>
      <c r="H24" s="33">
        <v>5.6608343200000002</v>
      </c>
      <c r="I24" s="2"/>
      <c r="J24" s="78"/>
      <c r="K24" s="40"/>
      <c r="L24" s="107"/>
      <c r="M24" s="107"/>
      <c r="N24" s="107"/>
      <c r="O24" s="107"/>
      <c r="P24" s="107"/>
      <c r="Q24" s="107"/>
      <c r="R24" s="2"/>
    </row>
    <row r="25" spans="2:18" ht="22.5" customHeight="1" x14ac:dyDescent="0.25">
      <c r="B25" s="13"/>
      <c r="C25" s="10"/>
      <c r="D25" s="18"/>
      <c r="E25" s="36" t="s">
        <v>63</v>
      </c>
      <c r="F25" s="33">
        <v>29663.56</v>
      </c>
      <c r="G25" s="33">
        <v>26505.7</v>
      </c>
      <c r="H25" s="33">
        <v>3157.86</v>
      </c>
      <c r="I25" s="2"/>
      <c r="J25" s="77"/>
      <c r="K25" s="40"/>
      <c r="L25" s="107"/>
      <c r="M25" s="107"/>
      <c r="N25" s="107"/>
      <c r="O25" s="107"/>
      <c r="P25" s="107"/>
      <c r="Q25" s="107"/>
      <c r="R25" s="2"/>
    </row>
    <row r="26" spans="2:18" ht="22.5" customHeight="1" x14ac:dyDescent="0.25">
      <c r="B26" s="13"/>
      <c r="D26" s="18"/>
      <c r="E26" s="36" t="s">
        <v>85</v>
      </c>
      <c r="F26" s="33">
        <v>502.2953414955723</v>
      </c>
      <c r="G26" s="33">
        <v>522.97376562266982</v>
      </c>
      <c r="H26" s="33">
        <v>328.72966525099281</v>
      </c>
      <c r="I26" s="2"/>
      <c r="J26" s="79"/>
      <c r="L26" s="2"/>
      <c r="M26" s="2"/>
      <c r="N26" s="2"/>
      <c r="O26" s="2"/>
    </row>
    <row r="27" spans="2:18" ht="22.5" customHeight="1" x14ac:dyDescent="0.25">
      <c r="B27" s="13"/>
      <c r="D27" s="18"/>
      <c r="E27" s="101"/>
      <c r="F27" s="42"/>
      <c r="G27" s="42"/>
      <c r="H27" s="42"/>
      <c r="I27" s="2"/>
      <c r="J27" s="80"/>
      <c r="L27" s="2"/>
      <c r="M27" s="2"/>
      <c r="N27" s="2"/>
      <c r="O27" s="2"/>
    </row>
    <row r="28" spans="2:18" s="279" customFormat="1" ht="22.5" customHeight="1" x14ac:dyDescent="0.25">
      <c r="B28" s="282"/>
      <c r="C28" s="282"/>
      <c r="D28" s="329"/>
      <c r="E28" s="333" t="s">
        <v>157</v>
      </c>
      <c r="F28" s="299" t="s">
        <v>77</v>
      </c>
      <c r="G28" s="299" t="s">
        <v>78</v>
      </c>
      <c r="H28" s="299" t="s">
        <v>154</v>
      </c>
      <c r="I28" s="280"/>
      <c r="J28" s="80"/>
      <c r="L28" s="280"/>
      <c r="M28" s="280"/>
      <c r="N28" s="280"/>
      <c r="O28" s="280"/>
    </row>
    <row r="29" spans="2:18" s="279" customFormat="1" ht="22.5" customHeight="1" x14ac:dyDescent="0.25">
      <c r="B29" s="282"/>
      <c r="C29" s="282"/>
      <c r="D29" s="18"/>
      <c r="E29" s="89"/>
      <c r="F29" s="42"/>
      <c r="G29" s="42"/>
      <c r="H29" s="42"/>
      <c r="I29" s="280"/>
      <c r="J29" s="80"/>
      <c r="L29" s="280"/>
      <c r="M29" s="280"/>
      <c r="N29" s="280"/>
      <c r="O29" s="280"/>
    </row>
    <row r="30" spans="2:18" ht="22.5" customHeight="1" x14ac:dyDescent="0.25">
      <c r="D30" s="18"/>
      <c r="E30" s="102" t="s">
        <v>86</v>
      </c>
      <c r="F30" s="64"/>
      <c r="G30" s="64"/>
      <c r="H30" s="64"/>
      <c r="I30" s="2"/>
      <c r="J30" s="80"/>
      <c r="L30" s="2"/>
      <c r="M30" s="83"/>
      <c r="N30" s="83"/>
      <c r="O30" s="83"/>
    </row>
    <row r="31" spans="2:18" ht="22.5" customHeight="1" x14ac:dyDescent="0.25">
      <c r="D31" s="18"/>
      <c r="E31" s="534" t="s">
        <v>70</v>
      </c>
      <c r="F31" s="343">
        <v>12091.956175040099</v>
      </c>
      <c r="G31" s="343">
        <v>11194.406071250001</v>
      </c>
      <c r="H31" s="343">
        <v>897.55010378999998</v>
      </c>
      <c r="I31" s="2"/>
      <c r="J31" s="80"/>
      <c r="L31" s="2"/>
      <c r="M31" s="84"/>
      <c r="N31" s="83"/>
      <c r="O31" s="83"/>
    </row>
    <row r="32" spans="2:18" ht="22.5" customHeight="1" x14ac:dyDescent="0.25">
      <c r="D32" s="18"/>
      <c r="E32" s="36" t="s">
        <v>71</v>
      </c>
      <c r="F32" s="33">
        <v>2665.7458124</v>
      </c>
      <c r="G32" s="33">
        <v>2506.0833364</v>
      </c>
      <c r="H32" s="33">
        <v>159.662476</v>
      </c>
      <c r="I32" s="2"/>
      <c r="J32" s="19"/>
      <c r="L32" s="2"/>
      <c r="M32" s="2"/>
      <c r="N32" s="2"/>
      <c r="O32" s="2"/>
    </row>
    <row r="33" spans="3:15" ht="22.5" customHeight="1" x14ac:dyDescent="0.25">
      <c r="D33" s="18"/>
      <c r="E33" s="94" t="s">
        <v>72</v>
      </c>
      <c r="F33" s="33">
        <v>3787.43051169</v>
      </c>
      <c r="G33" s="33">
        <v>3707.2610462100001</v>
      </c>
      <c r="H33" s="33">
        <v>80.16946548</v>
      </c>
      <c r="I33" s="2"/>
      <c r="J33" s="19"/>
      <c r="L33" s="2"/>
      <c r="M33" s="2"/>
      <c r="N33" s="2"/>
      <c r="O33" s="2"/>
    </row>
    <row r="34" spans="3:15" ht="22.5" customHeight="1" x14ac:dyDescent="0.25">
      <c r="D34" s="18"/>
      <c r="E34" s="67" t="s">
        <v>73</v>
      </c>
      <c r="F34" s="33">
        <v>1847.46532224</v>
      </c>
      <c r="G34" s="33">
        <v>1806.9442228800001</v>
      </c>
      <c r="H34" s="33">
        <v>40.521099360000001</v>
      </c>
      <c r="I34" s="2"/>
      <c r="J34" s="19"/>
    </row>
    <row r="35" spans="3:15" ht="22.5" customHeight="1" x14ac:dyDescent="0.25">
      <c r="D35" s="18"/>
      <c r="E35" s="96" t="s">
        <v>84</v>
      </c>
      <c r="F35" s="169">
        <v>8300.6416463299993</v>
      </c>
      <c r="G35" s="169">
        <v>8020.28860549</v>
      </c>
      <c r="H35" s="169">
        <v>280.35304084000001</v>
      </c>
      <c r="I35" s="2"/>
      <c r="J35" s="19"/>
    </row>
    <row r="36" spans="3:15" ht="22.5" customHeight="1" x14ac:dyDescent="0.25">
      <c r="D36" s="18"/>
      <c r="E36" s="96" t="s">
        <v>286</v>
      </c>
      <c r="F36" s="169">
        <v>3783.6428404800999</v>
      </c>
      <c r="G36" s="169">
        <v>3173.2427701900001</v>
      </c>
      <c r="H36" s="169">
        <v>610.40007029000003</v>
      </c>
      <c r="I36" s="2"/>
      <c r="J36" s="19"/>
    </row>
    <row r="37" spans="3:15" ht="22.5" customHeight="1" x14ac:dyDescent="0.25">
      <c r="D37" s="18"/>
      <c r="E37" s="86" t="s">
        <v>75</v>
      </c>
      <c r="F37" s="71">
        <v>7.67168823</v>
      </c>
      <c r="G37" s="71">
        <v>0.87469556999999998</v>
      </c>
      <c r="H37" s="71">
        <v>6.7969926599999999</v>
      </c>
      <c r="I37" s="2"/>
      <c r="J37" s="19"/>
    </row>
    <row r="38" spans="3:15" ht="22.5" customHeight="1" x14ac:dyDescent="0.25">
      <c r="D38" s="18"/>
      <c r="E38" s="86" t="s">
        <v>63</v>
      </c>
      <c r="F38" s="71">
        <v>29799.08</v>
      </c>
      <c r="G38" s="71">
        <v>26542.799999999999</v>
      </c>
      <c r="H38" s="71">
        <v>3256.28</v>
      </c>
      <c r="I38" s="2"/>
      <c r="J38" s="19"/>
    </row>
    <row r="39" spans="3:15" ht="22.5" customHeight="1" x14ac:dyDescent="0.25">
      <c r="D39" s="18"/>
      <c r="E39" s="86" t="s">
        <v>85</v>
      </c>
      <c r="F39" s="71">
        <v>405.78286896911243</v>
      </c>
      <c r="G39" s="71">
        <v>421.74925295183635</v>
      </c>
      <c r="H39" s="71">
        <v>275.63664788961637</v>
      </c>
      <c r="I39" s="2"/>
      <c r="J39" s="19"/>
    </row>
    <row r="40" spans="3:15" ht="22.5" customHeight="1" x14ac:dyDescent="0.25">
      <c r="D40" s="18"/>
      <c r="E40" s="101"/>
      <c r="F40" s="42"/>
      <c r="G40" s="42"/>
      <c r="H40" s="42"/>
      <c r="I40" s="2"/>
      <c r="J40" s="19"/>
    </row>
    <row r="41" spans="3:15" s="279" customFormat="1" ht="22.5" customHeight="1" x14ac:dyDescent="0.25">
      <c r="C41" s="282"/>
      <c r="D41" s="329"/>
      <c r="E41" s="333" t="s">
        <v>157</v>
      </c>
      <c r="F41" s="299" t="s">
        <v>77</v>
      </c>
      <c r="G41" s="299" t="s">
        <v>78</v>
      </c>
      <c r="H41" s="299" t="s">
        <v>154</v>
      </c>
      <c r="I41" s="280"/>
      <c r="J41" s="19"/>
    </row>
    <row r="42" spans="3:15" s="279" customFormat="1" ht="22.5" customHeight="1" x14ac:dyDescent="0.25">
      <c r="C42" s="282"/>
      <c r="D42" s="18"/>
      <c r="E42" s="89"/>
      <c r="F42" s="42"/>
      <c r="G42" s="42"/>
      <c r="H42" s="42"/>
      <c r="I42" s="280"/>
      <c r="J42" s="19"/>
    </row>
    <row r="43" spans="3:15" ht="22.5" customHeight="1" x14ac:dyDescent="0.25">
      <c r="D43" s="18"/>
      <c r="E43" s="251">
        <v>2015</v>
      </c>
      <c r="F43" s="64"/>
      <c r="G43" s="64"/>
      <c r="H43" s="64"/>
      <c r="I43" s="2"/>
      <c r="J43" s="19"/>
    </row>
    <row r="44" spans="3:15" ht="22.5" customHeight="1" x14ac:dyDescent="0.25">
      <c r="D44" s="18"/>
      <c r="E44" s="534" t="s">
        <v>70</v>
      </c>
      <c r="F44" s="343">
        <f>F48+F49+F50</f>
        <v>12632.330802067801</v>
      </c>
      <c r="G44" s="343">
        <f>G48+G49+G50</f>
        <v>11661.166292799999</v>
      </c>
      <c r="H44" s="343">
        <f>H48+H49+H50</f>
        <v>971.16450926760012</v>
      </c>
      <c r="I44" s="2"/>
      <c r="J44" s="19"/>
    </row>
    <row r="45" spans="3:15" ht="22.5" customHeight="1" x14ac:dyDescent="0.25">
      <c r="D45" s="18"/>
      <c r="E45" s="36" t="s">
        <v>71</v>
      </c>
      <c r="F45" s="33">
        <v>2345.7595835330999</v>
      </c>
      <c r="G45" s="33">
        <v>2190.9922768800002</v>
      </c>
      <c r="H45" s="33">
        <v>154.76730665310001</v>
      </c>
      <c r="I45" s="2"/>
      <c r="J45" s="19"/>
      <c r="M45" s="140"/>
    </row>
    <row r="46" spans="3:15" ht="22.5" customHeight="1" x14ac:dyDescent="0.25">
      <c r="D46" s="18"/>
      <c r="E46" s="94" t="s">
        <v>72</v>
      </c>
      <c r="F46" s="33">
        <v>4596.6567906538003</v>
      </c>
      <c r="G46" s="33">
        <v>4454.5162259999997</v>
      </c>
      <c r="H46" s="33">
        <v>142.1405646538</v>
      </c>
      <c r="I46" s="2"/>
      <c r="J46" s="19"/>
    </row>
    <row r="47" spans="3:15" ht="22.5" customHeight="1" x14ac:dyDescent="0.25">
      <c r="D47" s="18"/>
      <c r="E47" s="67" t="s">
        <v>73</v>
      </c>
      <c r="F47" s="33">
        <v>1865.5085646406999</v>
      </c>
      <c r="G47" s="33">
        <v>1792.62630386</v>
      </c>
      <c r="H47" s="33">
        <v>72.882260780600006</v>
      </c>
      <c r="I47" s="2"/>
      <c r="J47" s="19"/>
    </row>
    <row r="48" spans="3:15" ht="22.5" customHeight="1" x14ac:dyDescent="0.25">
      <c r="D48" s="97"/>
      <c r="E48" s="96" t="s">
        <v>84</v>
      </c>
      <c r="F48" s="169">
        <f>SUM(F45:F47)</f>
        <v>8807.9249388276003</v>
      </c>
      <c r="G48" s="169">
        <f>SUM(G45:G47)</f>
        <v>8438.1348067399995</v>
      </c>
      <c r="H48" s="169">
        <f>SUM(H45:H47)</f>
        <v>369.79013208750001</v>
      </c>
      <c r="I48" s="92"/>
      <c r="J48" s="99"/>
    </row>
    <row r="49" spans="4:10" ht="22.5" customHeight="1" x14ac:dyDescent="0.25">
      <c r="D49" s="97"/>
      <c r="E49" s="96" t="s">
        <v>286</v>
      </c>
      <c r="F49" s="169">
        <v>3816.7596094801002</v>
      </c>
      <c r="G49" s="169">
        <v>3222.1374114800001</v>
      </c>
      <c r="H49" s="169">
        <v>594.62219800000003</v>
      </c>
      <c r="I49" s="92"/>
      <c r="J49" s="99"/>
    </row>
    <row r="50" spans="4:10" ht="22.5" customHeight="1" x14ac:dyDescent="0.25">
      <c r="D50" s="98"/>
      <c r="E50" s="86" t="s">
        <v>75</v>
      </c>
      <c r="F50" s="71">
        <v>7.6462537600999996</v>
      </c>
      <c r="G50" s="71">
        <v>0.89407457999999995</v>
      </c>
      <c r="H50" s="71">
        <v>6.7521791800999997</v>
      </c>
      <c r="I50" s="85"/>
      <c r="J50" s="100"/>
    </row>
    <row r="51" spans="4:10" ht="22.5" customHeight="1" x14ac:dyDescent="0.25">
      <c r="D51" s="98"/>
      <c r="E51" s="86" t="s">
        <v>63</v>
      </c>
      <c r="F51" s="71">
        <v>30625.03</v>
      </c>
      <c r="G51" s="71">
        <v>27145.8</v>
      </c>
      <c r="H51" s="71">
        <v>3479.23</v>
      </c>
      <c r="I51" s="85"/>
      <c r="J51" s="100"/>
    </row>
    <row r="52" spans="4:10" ht="22.5" customHeight="1" x14ac:dyDescent="0.25">
      <c r="D52" s="98"/>
      <c r="E52" s="86" t="s">
        <v>85</v>
      </c>
      <c r="F52" s="71">
        <f>(F44*1000)/F51</f>
        <v>412.48386702209928</v>
      </c>
      <c r="G52" s="71">
        <f>(G44*1000)/G51</f>
        <v>429.57534103986615</v>
      </c>
      <c r="H52" s="71">
        <f>(H44*1000)/H51</f>
        <v>279.13202325445576</v>
      </c>
      <c r="I52" s="85"/>
      <c r="J52" s="100"/>
    </row>
    <row r="53" spans="4:10" ht="22.5" customHeight="1" x14ac:dyDescent="0.25">
      <c r="D53" s="18"/>
      <c r="I53" s="2"/>
      <c r="J53" s="19"/>
    </row>
    <row r="54" spans="4:10" ht="22.5" customHeight="1" x14ac:dyDescent="0.25">
      <c r="D54" s="81"/>
      <c r="E54" s="52"/>
      <c r="F54" s="52"/>
      <c r="G54" s="52"/>
      <c r="H54" s="52"/>
      <c r="I54" s="52"/>
      <c r="J54" s="53"/>
    </row>
    <row r="55" spans="4:10" ht="22.5" customHeight="1" x14ac:dyDescent="0.25">
      <c r="E55" s="830"/>
      <c r="F55" s="830"/>
      <c r="G55" s="830"/>
      <c r="H55" s="830"/>
      <c r="I55" s="112"/>
      <c r="J55" s="112"/>
    </row>
    <row r="56" spans="4:10" ht="22.5" customHeight="1" x14ac:dyDescent="0.25">
      <c r="E56" s="827"/>
      <c r="F56" s="827"/>
      <c r="G56" s="827"/>
      <c r="H56" s="827"/>
      <c r="I56" s="112"/>
      <c r="J56" s="112"/>
    </row>
    <row r="57" spans="4:10" ht="22.5" customHeight="1" x14ac:dyDescent="0.25">
      <c r="E57" s="826"/>
      <c r="F57" s="826"/>
      <c r="G57" s="826"/>
      <c r="H57" s="826"/>
      <c r="I57" s="826"/>
      <c r="J57" s="826"/>
    </row>
    <row r="58" spans="4:10" ht="22.5" customHeight="1" x14ac:dyDescent="0.25">
      <c r="E58" s="826"/>
      <c r="F58" s="826"/>
      <c r="G58" s="826"/>
      <c r="H58" s="826"/>
      <c r="I58" s="826"/>
      <c r="J58" s="826"/>
    </row>
    <row r="59" spans="4:10" ht="22.5" customHeight="1" x14ac:dyDescent="0.25">
      <c r="E59" s="10"/>
      <c r="F59" s="10"/>
      <c r="G59" s="10"/>
      <c r="H59" s="10"/>
      <c r="I59" s="10"/>
      <c r="J59" s="10"/>
    </row>
    <row r="60" spans="4:10" ht="22.5" customHeight="1" x14ac:dyDescent="0.25">
      <c r="E60" s="10"/>
      <c r="F60" s="10"/>
      <c r="G60" s="10"/>
      <c r="H60" s="10"/>
      <c r="I60" s="10"/>
      <c r="J60" s="10"/>
    </row>
    <row r="61" spans="4:10" ht="22.5" customHeight="1" x14ac:dyDescent="0.25">
      <c r="E61" s="10"/>
      <c r="F61" s="10"/>
      <c r="G61" s="10"/>
      <c r="H61" s="10"/>
      <c r="I61" s="10"/>
      <c r="J61" s="10"/>
    </row>
  </sheetData>
  <mergeCells count="8">
    <mergeCell ref="M9:M18"/>
    <mergeCell ref="E57:J58"/>
    <mergeCell ref="E56:H56"/>
    <mergeCell ref="D1:E1"/>
    <mergeCell ref="B2:B3"/>
    <mergeCell ref="E2:E3"/>
    <mergeCell ref="L2:L3"/>
    <mergeCell ref="E55:H55"/>
  </mergeCells>
  <hyperlinks>
    <hyperlink ref="B5" location="Sheet2!A1" display="BACK"/>
    <hyperlink ref="B5" location="Menu!A1" display="BACK"/>
  </hyperlinks>
  <pageMargins left="0.7" right="0.7" top="0.75" bottom="0.75" header="0.3" footer="0.3"/>
  <pageSetup paperSize="9" scale="96" orientation="landscape" verticalDpi="597" r:id="rId1"/>
  <colBreaks count="1" manualBreakCount="1">
    <brk id="10" max="22" man="1"/>
  </colBreaks>
  <ignoredErrors>
    <ignoredError sqref="E17 E30"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autoPageBreaks="0"/>
  </sheetPr>
  <dimension ref="A1:R24"/>
  <sheetViews>
    <sheetView showGridLines="0" zoomScaleNormal="100" workbookViewId="0">
      <selection activeCell="H9" sqref="H9"/>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5.7109375" customWidth="1"/>
    <col min="6" max="8" width="14.28515625" customWidth="1"/>
    <col min="9" max="9" width="7.140625" style="279" customWidth="1"/>
    <col min="10" max="10" width="7.140625" customWidth="1"/>
    <col min="11" max="12" width="5.7109375" customWidth="1"/>
    <col min="13" max="13" width="42.85546875" customWidth="1"/>
    <col min="14" max="14" width="5.7109375" customWidth="1"/>
    <col min="15" max="17" width="14.28515625" customWidth="1"/>
    <col min="18" max="18" width="6.42578125" customWidth="1"/>
  </cols>
  <sheetData>
    <row r="1" spans="1:18" ht="52.5" customHeight="1" x14ac:dyDescent="0.25">
      <c r="D1" s="716"/>
      <c r="E1" s="716"/>
      <c r="L1" s="289"/>
      <c r="M1" s="10"/>
      <c r="N1" s="10"/>
      <c r="O1" s="10"/>
      <c r="P1" s="10"/>
      <c r="Q1" s="10"/>
    </row>
    <row r="2" spans="1:18" ht="15" customHeight="1" x14ac:dyDescent="0.25">
      <c r="B2" s="818"/>
      <c r="D2" s="22"/>
      <c r="E2" s="819" t="s">
        <v>33</v>
      </c>
      <c r="F2" s="23"/>
      <c r="G2" s="23"/>
      <c r="H2" s="23"/>
      <c r="I2" s="23"/>
      <c r="J2" s="24"/>
      <c r="L2" s="821"/>
      <c r="M2" s="112"/>
      <c r="N2" s="112"/>
      <c r="O2" s="112"/>
      <c r="P2" s="112"/>
      <c r="Q2" s="112"/>
    </row>
    <row r="3" spans="1:18" ht="15" customHeight="1" x14ac:dyDescent="0.25">
      <c r="A3" s="1"/>
      <c r="B3" s="818"/>
      <c r="C3" s="14"/>
      <c r="D3" s="25"/>
      <c r="E3" s="820"/>
      <c r="F3" s="26"/>
      <c r="G3" s="26"/>
      <c r="H3" s="26"/>
      <c r="I3" s="26"/>
      <c r="J3" s="27"/>
      <c r="L3" s="821"/>
      <c r="M3" s="112"/>
      <c r="N3" s="112"/>
      <c r="O3" s="112"/>
      <c r="P3" s="112"/>
      <c r="Q3" s="112"/>
    </row>
    <row r="4" spans="1:18" ht="15" customHeight="1" x14ac:dyDescent="0.25">
      <c r="A4" s="1"/>
      <c r="C4" s="15"/>
      <c r="D4" s="192"/>
      <c r="E4" s="193"/>
      <c r="F4" s="193"/>
      <c r="G4" s="193"/>
      <c r="H4" s="193"/>
      <c r="I4" s="193"/>
      <c r="J4" s="194"/>
      <c r="L4" s="10"/>
      <c r="M4" s="10"/>
      <c r="N4" s="10"/>
      <c r="O4" s="10"/>
      <c r="P4" s="10"/>
      <c r="Q4" s="10"/>
    </row>
    <row r="5" spans="1:18" ht="15" customHeight="1" x14ac:dyDescent="0.25">
      <c r="B5" s="255" t="s">
        <v>0</v>
      </c>
      <c r="D5" s="195"/>
      <c r="E5" s="295" t="s">
        <v>167</v>
      </c>
      <c r="F5" s="196"/>
      <c r="G5" s="196"/>
      <c r="H5" s="196"/>
      <c r="I5" s="196"/>
      <c r="J5" s="197"/>
      <c r="L5" s="137"/>
      <c r="M5" s="111"/>
      <c r="N5" s="111"/>
      <c r="O5" s="111"/>
      <c r="P5" s="111"/>
      <c r="Q5" s="111"/>
    </row>
    <row r="6" spans="1:18" ht="15" customHeight="1" x14ac:dyDescent="0.25">
      <c r="B6" s="13"/>
      <c r="C6" s="16"/>
      <c r="D6" s="55"/>
      <c r="E6" s="82"/>
      <c r="F6" s="82"/>
      <c r="G6" s="82"/>
      <c r="H6" s="82"/>
      <c r="I6" s="82"/>
      <c r="J6" s="90"/>
      <c r="K6" s="2"/>
      <c r="L6" s="10"/>
      <c r="M6" s="10"/>
      <c r="N6" s="10"/>
      <c r="O6" s="10"/>
      <c r="P6" s="10"/>
      <c r="Q6" s="10"/>
      <c r="R6" s="2"/>
    </row>
    <row r="7" spans="1:18" ht="22.5" customHeight="1" x14ac:dyDescent="0.25">
      <c r="B7" s="16"/>
      <c r="D7" s="18"/>
      <c r="E7" s="2"/>
      <c r="F7" s="2"/>
      <c r="G7" s="2"/>
      <c r="H7" s="2"/>
      <c r="I7" s="280"/>
      <c r="J7" s="19"/>
      <c r="K7" s="2"/>
      <c r="L7" s="10"/>
      <c r="M7" s="10"/>
      <c r="N7" s="10"/>
      <c r="O7" s="10"/>
      <c r="P7" s="10"/>
      <c r="Q7" s="10"/>
      <c r="R7" s="2"/>
    </row>
    <row r="8" spans="1:18" ht="22.5" customHeight="1" x14ac:dyDescent="0.25">
      <c r="B8" s="13"/>
      <c r="D8" s="329"/>
      <c r="E8" s="333" t="s">
        <v>298</v>
      </c>
      <c r="F8" s="299">
        <v>2013</v>
      </c>
      <c r="G8" s="299">
        <v>2014</v>
      </c>
      <c r="H8" s="493">
        <v>2015</v>
      </c>
      <c r="I8" s="392"/>
      <c r="J8" s="240"/>
      <c r="K8" s="241"/>
      <c r="L8" s="242"/>
      <c r="M8" s="243"/>
      <c r="N8" s="225"/>
      <c r="O8" s="10"/>
      <c r="P8" s="10"/>
      <c r="Q8" s="10"/>
      <c r="R8" s="2"/>
    </row>
    <row r="9" spans="1:18" ht="22.5" customHeight="1" x14ac:dyDescent="0.25">
      <c r="B9" s="13"/>
      <c r="D9" s="18"/>
      <c r="E9" s="331" t="s">
        <v>158</v>
      </c>
      <c r="F9" s="338">
        <v>387401.548965308</v>
      </c>
      <c r="G9" s="338">
        <v>388127</v>
      </c>
      <c r="H9" s="709">
        <v>383159</v>
      </c>
      <c r="I9" s="350"/>
      <c r="J9" s="171"/>
      <c r="K9" s="40"/>
      <c r="L9" s="244"/>
      <c r="M9" s="833" t="s">
        <v>284</v>
      </c>
      <c r="N9" s="226"/>
      <c r="O9" s="358"/>
      <c r="P9" s="10"/>
      <c r="Q9" s="10"/>
      <c r="R9" s="2"/>
    </row>
    <row r="10" spans="1:18" ht="22.5" customHeight="1" x14ac:dyDescent="0.25">
      <c r="B10" s="13"/>
      <c r="D10" s="18"/>
      <c r="E10" s="36" t="s">
        <v>114</v>
      </c>
      <c r="F10" s="33">
        <v>29663.56</v>
      </c>
      <c r="G10" s="33">
        <v>29799.1</v>
      </c>
      <c r="H10" s="558">
        <v>30625</v>
      </c>
      <c r="I10" s="347"/>
      <c r="J10" s="69"/>
      <c r="K10" s="40"/>
      <c r="L10" s="244"/>
      <c r="M10" s="833"/>
      <c r="N10" s="226"/>
      <c r="O10" s="290"/>
      <c r="P10" s="170"/>
      <c r="Q10" s="10"/>
      <c r="R10" s="2"/>
    </row>
    <row r="11" spans="1:18" ht="22.5" customHeight="1" x14ac:dyDescent="0.25">
      <c r="B11" s="13"/>
      <c r="D11" s="18"/>
      <c r="E11" s="36" t="s">
        <v>159</v>
      </c>
      <c r="F11" s="63">
        <f t="shared" ref="F11:H11" si="0">F9/F10</f>
        <v>13.059846794022969</v>
      </c>
      <c r="G11" s="63">
        <f t="shared" si="0"/>
        <v>13.024789339275348</v>
      </c>
      <c r="H11" s="63">
        <f t="shared" si="0"/>
        <v>12.511314285714286</v>
      </c>
      <c r="I11" s="393"/>
      <c r="J11" s="69"/>
      <c r="K11" s="40"/>
      <c r="L11" s="244"/>
      <c r="M11" s="833"/>
      <c r="N11" s="226"/>
      <c r="O11" s="238"/>
      <c r="P11" s="10"/>
      <c r="Q11" s="10"/>
      <c r="R11" s="2"/>
    </row>
    <row r="12" spans="1:18" ht="22.5" customHeight="1" x14ac:dyDescent="0.25">
      <c r="B12" s="13"/>
      <c r="D12" s="18"/>
      <c r="I12" s="65"/>
      <c r="J12" s="69"/>
      <c r="K12" s="40"/>
      <c r="L12" s="244"/>
      <c r="M12" s="833"/>
      <c r="N12" s="226"/>
      <c r="O12" s="235"/>
      <c r="P12" s="10"/>
      <c r="Q12" s="10"/>
      <c r="R12" s="2"/>
    </row>
    <row r="13" spans="1:18" ht="22.5" customHeight="1" x14ac:dyDescent="0.25">
      <c r="B13" s="13"/>
      <c r="D13" s="18"/>
      <c r="E13" s="66" t="s">
        <v>224</v>
      </c>
      <c r="I13" s="65"/>
      <c r="J13" s="69"/>
      <c r="K13" s="40"/>
      <c r="L13" s="245"/>
      <c r="M13" s="833"/>
      <c r="N13" s="246"/>
      <c r="O13" s="235"/>
      <c r="P13" s="10"/>
      <c r="Q13" s="10"/>
      <c r="R13" s="2"/>
    </row>
    <row r="14" spans="1:18" ht="22.5" customHeight="1" x14ac:dyDescent="0.25">
      <c r="B14" s="13"/>
      <c r="D14" s="18"/>
      <c r="E14" s="36" t="s">
        <v>158</v>
      </c>
      <c r="F14" s="142">
        <f>(H9-G9)/G9</f>
        <v>-1.2799934042207833E-2</v>
      </c>
      <c r="I14" s="65"/>
      <c r="J14" s="69"/>
      <c r="K14" s="40"/>
      <c r="L14" s="245"/>
      <c r="M14" s="833"/>
      <c r="N14" s="246"/>
      <c r="O14" s="235"/>
      <c r="P14" s="10"/>
      <c r="Q14" s="10"/>
      <c r="R14" s="2"/>
    </row>
    <row r="15" spans="1:18" s="279" customFormat="1" ht="22.5" customHeight="1" x14ac:dyDescent="0.25">
      <c r="B15" s="282"/>
      <c r="C15" s="282"/>
      <c r="D15" s="18"/>
      <c r="E15" s="36" t="s">
        <v>160</v>
      </c>
      <c r="F15" s="142">
        <f>(H11-G11)/G11</f>
        <v>-3.9422906596478506E-2</v>
      </c>
      <c r="I15" s="65"/>
      <c r="J15" s="69"/>
      <c r="K15" s="40"/>
      <c r="L15" s="245"/>
      <c r="M15" s="833"/>
      <c r="N15" s="246"/>
      <c r="O15" s="235"/>
      <c r="P15" s="289"/>
      <c r="Q15" s="289"/>
      <c r="R15" s="280"/>
    </row>
    <row r="16" spans="1:18" ht="22.5" customHeight="1" x14ac:dyDescent="0.25">
      <c r="B16" s="13"/>
      <c r="D16" s="18"/>
      <c r="I16" s="65"/>
      <c r="J16" s="69"/>
      <c r="K16" s="40"/>
      <c r="L16" s="245"/>
      <c r="M16" s="833"/>
      <c r="N16" s="246"/>
      <c r="O16" s="235"/>
      <c r="P16" s="10"/>
      <c r="Q16" s="10"/>
      <c r="R16" s="2"/>
    </row>
    <row r="17" spans="2:18" ht="22.5" customHeight="1" x14ac:dyDescent="0.25">
      <c r="B17" s="13"/>
      <c r="C17" s="289"/>
      <c r="D17" s="81"/>
      <c r="E17" s="52"/>
      <c r="F17" s="52"/>
      <c r="G17" s="52"/>
      <c r="H17" s="52"/>
      <c r="I17" s="511"/>
      <c r="J17" s="53"/>
      <c r="L17" s="227"/>
      <c r="M17" s="247"/>
      <c r="N17" s="228"/>
      <c r="O17" s="235"/>
      <c r="P17" s="10"/>
      <c r="Q17" s="10"/>
      <c r="R17" s="2"/>
    </row>
    <row r="18" spans="2:18" ht="22.5" customHeight="1" x14ac:dyDescent="0.25">
      <c r="B18" s="13"/>
      <c r="C18" s="289"/>
      <c r="D18" s="289"/>
      <c r="E18" s="831"/>
      <c r="F18" s="831"/>
      <c r="G18" s="831"/>
      <c r="H18" s="831"/>
      <c r="I18" s="831"/>
      <c r="J18" s="831"/>
      <c r="O18" s="10"/>
      <c r="P18" s="10"/>
      <c r="Q18" s="10"/>
      <c r="R18" s="10"/>
    </row>
    <row r="19" spans="2:18" ht="22.5" customHeight="1" x14ac:dyDescent="0.25">
      <c r="B19" s="13"/>
      <c r="C19" s="289"/>
      <c r="D19" s="280"/>
      <c r="E19" s="39"/>
      <c r="F19" s="290"/>
      <c r="G19" s="290"/>
      <c r="H19" s="42"/>
      <c r="I19" s="285"/>
      <c r="J19" s="285"/>
      <c r="K19" s="40"/>
      <c r="L19" s="10"/>
      <c r="M19" s="10"/>
      <c r="N19" s="10"/>
      <c r="O19" s="10"/>
      <c r="P19" s="10"/>
      <c r="Q19" s="10"/>
      <c r="R19" s="2"/>
    </row>
    <row r="20" spans="2:18" ht="22.5" customHeight="1" x14ac:dyDescent="0.25">
      <c r="B20" s="13"/>
      <c r="C20" s="289"/>
      <c r="D20" s="280"/>
      <c r="E20" s="39"/>
      <c r="F20" s="290"/>
      <c r="G20" s="290"/>
      <c r="H20" s="290"/>
      <c r="I20" s="268"/>
      <c r="J20" s="268"/>
      <c r="K20" s="40"/>
      <c r="L20" s="10"/>
      <c r="M20" s="10"/>
      <c r="N20" s="10"/>
      <c r="O20" s="10"/>
      <c r="P20" s="10"/>
      <c r="Q20" s="10"/>
      <c r="R20" s="2"/>
    </row>
    <row r="21" spans="2:18" ht="22.5" customHeight="1" x14ac:dyDescent="0.25">
      <c r="B21" s="13"/>
      <c r="E21" s="172"/>
      <c r="F21" s="172"/>
      <c r="G21" s="172"/>
      <c r="H21" s="172"/>
      <c r="I21" s="172"/>
      <c r="J21" s="37"/>
      <c r="L21" s="10"/>
      <c r="M21" s="10"/>
      <c r="N21" s="10"/>
      <c r="O21" s="10"/>
      <c r="P21" s="10"/>
      <c r="Q21" s="10"/>
    </row>
    <row r="22" spans="2:18" ht="22.5" customHeight="1" x14ac:dyDescent="0.25">
      <c r="B22" s="13"/>
      <c r="E22" s="172"/>
      <c r="F22" s="172"/>
      <c r="G22" s="172"/>
      <c r="H22" s="172"/>
      <c r="I22" s="172"/>
      <c r="J22" s="38"/>
      <c r="L22" s="10"/>
      <c r="M22" s="10"/>
      <c r="N22" s="10"/>
      <c r="O22" s="10"/>
      <c r="P22" s="10"/>
      <c r="Q22" s="10"/>
    </row>
    <row r="23" spans="2:18" ht="22.5" customHeight="1" x14ac:dyDescent="0.25">
      <c r="E23" s="832"/>
      <c r="F23" s="832"/>
      <c r="G23" s="832"/>
      <c r="H23" s="832"/>
      <c r="I23" s="356"/>
      <c r="J23" s="38"/>
      <c r="L23" s="10"/>
      <c r="M23" s="10"/>
      <c r="N23" s="10"/>
      <c r="O23" s="10"/>
      <c r="P23" s="10"/>
      <c r="Q23" s="10"/>
    </row>
    <row r="24" spans="2:18" ht="22.5" customHeight="1" x14ac:dyDescent="0.25">
      <c r="E24" s="5"/>
      <c r="F24" s="38"/>
      <c r="G24" s="38"/>
      <c r="H24" s="38"/>
      <c r="I24" s="38"/>
      <c r="J24" s="38"/>
    </row>
  </sheetData>
  <mergeCells count="7">
    <mergeCell ref="D1:E1"/>
    <mergeCell ref="E18:J18"/>
    <mergeCell ref="E23:H23"/>
    <mergeCell ref="M9:M16"/>
    <mergeCell ref="B2:B3"/>
    <mergeCell ref="E2:E3"/>
    <mergeCell ref="L2:L3"/>
  </mergeCells>
  <hyperlinks>
    <hyperlink ref="B5" location="Sheet2!A1" display="BACK"/>
    <hyperlink ref="B5" location="Menu!A1" display="BACK"/>
  </hyperlinks>
  <pageMargins left="0.7" right="0.7" top="0.75" bottom="0.75" header="0.3" footer="0.3"/>
  <pageSetup paperSize="9" scale="96" orientation="landscape" verticalDpi="597" r:id="rId1"/>
  <colBreaks count="1" manualBreakCount="1">
    <brk id="10" max="22"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autoPageBreaks="0"/>
  </sheetPr>
  <dimension ref="A1:T67"/>
  <sheetViews>
    <sheetView showGridLines="0" zoomScaleNormal="100" workbookViewId="0">
      <selection activeCell="N1" sqref="N1"/>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5.7109375" customWidth="1"/>
    <col min="6" max="9" width="14.28515625" customWidth="1"/>
    <col min="10" max="10" width="7.140625" style="279" customWidth="1"/>
    <col min="11" max="11" width="7.140625" customWidth="1"/>
    <col min="12" max="12" width="5.28515625" customWidth="1"/>
    <col min="13" max="13" width="5.7109375" customWidth="1"/>
    <col min="14" max="14" width="50.7109375" customWidth="1"/>
    <col min="15" max="15" width="5.7109375" customWidth="1"/>
    <col min="16" max="19" width="14.28515625" customWidth="1"/>
    <col min="20" max="20" width="6.42578125" customWidth="1"/>
  </cols>
  <sheetData>
    <row r="1" spans="1:20" ht="52.5" customHeight="1" x14ac:dyDescent="0.25">
      <c r="D1" s="716"/>
      <c r="E1" s="716"/>
      <c r="M1" s="10"/>
      <c r="N1" s="10"/>
      <c r="O1" s="10"/>
      <c r="P1" s="10"/>
      <c r="Q1" s="10"/>
      <c r="R1" s="10"/>
      <c r="S1" s="10"/>
    </row>
    <row r="2" spans="1:20" ht="15" customHeight="1" x14ac:dyDescent="0.25">
      <c r="B2" s="818"/>
      <c r="D2" s="22"/>
      <c r="E2" s="819" t="s">
        <v>33</v>
      </c>
      <c r="F2" s="23"/>
      <c r="G2" s="23"/>
      <c r="H2" s="23"/>
      <c r="I2" s="23"/>
      <c r="J2" s="23"/>
      <c r="K2" s="24"/>
      <c r="M2" s="112"/>
      <c r="N2" s="821"/>
      <c r="O2" s="112"/>
      <c r="P2" s="112"/>
      <c r="Q2" s="112"/>
      <c r="R2" s="112"/>
      <c r="S2" s="112"/>
    </row>
    <row r="3" spans="1:20" ht="15" customHeight="1" x14ac:dyDescent="0.25">
      <c r="A3" s="1"/>
      <c r="B3" s="818"/>
      <c r="C3" s="14"/>
      <c r="D3" s="25"/>
      <c r="E3" s="820"/>
      <c r="F3" s="26"/>
      <c r="G3" s="26"/>
      <c r="H3" s="26"/>
      <c r="I3" s="26"/>
      <c r="J3" s="26"/>
      <c r="K3" s="27"/>
      <c r="M3" s="112"/>
      <c r="N3" s="821"/>
      <c r="O3" s="112"/>
      <c r="P3" s="112"/>
      <c r="Q3" s="112"/>
      <c r="R3" s="112"/>
      <c r="S3" s="112"/>
    </row>
    <row r="4" spans="1:20" ht="15" customHeight="1" x14ac:dyDescent="0.25">
      <c r="A4" s="1"/>
      <c r="C4" s="15"/>
      <c r="D4" s="192"/>
      <c r="E4" s="193"/>
      <c r="F4" s="193"/>
      <c r="G4" s="193"/>
      <c r="H4" s="193"/>
      <c r="I4" s="193"/>
      <c r="J4" s="193"/>
      <c r="K4" s="194"/>
      <c r="M4" s="10"/>
      <c r="N4" s="10"/>
      <c r="O4" s="10"/>
      <c r="P4" s="10"/>
      <c r="Q4" s="10"/>
      <c r="R4" s="10"/>
      <c r="S4" s="10"/>
    </row>
    <row r="5" spans="1:20" ht="15" customHeight="1" x14ac:dyDescent="0.25">
      <c r="B5" s="255" t="s">
        <v>0</v>
      </c>
      <c r="D5" s="195"/>
      <c r="E5" s="295" t="s">
        <v>168</v>
      </c>
      <c r="F5" s="196"/>
      <c r="G5" s="196"/>
      <c r="H5" s="196"/>
      <c r="I5" s="196"/>
      <c r="J5" s="196"/>
      <c r="K5" s="197"/>
      <c r="M5" s="10"/>
      <c r="N5" s="113"/>
      <c r="O5" s="111"/>
      <c r="P5" s="111"/>
      <c r="Q5" s="111"/>
      <c r="R5" s="111"/>
      <c r="S5" s="111"/>
    </row>
    <row r="6" spans="1:20" ht="15" customHeight="1" x14ac:dyDescent="0.25">
      <c r="B6" s="13"/>
      <c r="C6" s="16"/>
      <c r="D6" s="55"/>
      <c r="E6" s="82"/>
      <c r="F6" s="82"/>
      <c r="G6" s="82"/>
      <c r="H6" s="82"/>
      <c r="I6" s="82"/>
      <c r="J6" s="82"/>
      <c r="K6" s="90"/>
      <c r="L6" s="2"/>
      <c r="M6" s="10"/>
      <c r="N6" s="10"/>
      <c r="O6" s="10"/>
      <c r="P6" s="10"/>
      <c r="Q6" s="10"/>
      <c r="R6" s="10"/>
      <c r="S6" s="10"/>
      <c r="T6" s="2"/>
    </row>
    <row r="7" spans="1:20" ht="22.5" customHeight="1" x14ac:dyDescent="0.25">
      <c r="B7" s="16"/>
      <c r="D7" s="18"/>
      <c r="E7" s="2"/>
      <c r="F7" s="2"/>
      <c r="G7" s="2"/>
      <c r="H7" s="2"/>
      <c r="I7" s="2"/>
      <c r="J7" s="280"/>
      <c r="K7" s="19"/>
      <c r="L7" s="2"/>
      <c r="M7" s="10"/>
      <c r="N7" s="10"/>
      <c r="O7" s="10"/>
      <c r="P7" s="10"/>
      <c r="Q7" s="10"/>
      <c r="R7" s="10"/>
      <c r="S7" s="10"/>
      <c r="T7" s="2"/>
    </row>
    <row r="8" spans="1:20" ht="22.5" customHeight="1" x14ac:dyDescent="0.25">
      <c r="B8" s="13"/>
      <c r="D8" s="329"/>
      <c r="E8" s="333" t="s">
        <v>298</v>
      </c>
      <c r="F8" s="299">
        <v>2013</v>
      </c>
      <c r="G8" s="299">
        <v>2014</v>
      </c>
      <c r="H8" s="299">
        <v>2015</v>
      </c>
      <c r="I8" s="357"/>
      <c r="J8" s="492"/>
      <c r="K8" s="344"/>
      <c r="L8" s="18"/>
      <c r="M8" s="10"/>
      <c r="N8" s="10"/>
      <c r="O8" s="10"/>
      <c r="P8" s="10"/>
      <c r="Q8" s="10"/>
      <c r="R8" s="10"/>
      <c r="S8" s="10"/>
      <c r="T8" s="2"/>
    </row>
    <row r="9" spans="1:20" ht="22.5" customHeight="1" x14ac:dyDescent="0.25">
      <c r="B9" s="13"/>
      <c r="D9" s="18"/>
      <c r="E9" s="67" t="s">
        <v>91</v>
      </c>
      <c r="F9" s="447">
        <f>G23</f>
        <v>2632601.2999999998</v>
      </c>
      <c r="G9" s="447">
        <f>G37</f>
        <v>2328272</v>
      </c>
      <c r="H9" s="447">
        <f>G51</f>
        <v>1940977</v>
      </c>
      <c r="I9" s="537"/>
      <c r="J9" s="42"/>
      <c r="K9" s="69"/>
      <c r="L9" s="40"/>
      <c r="M9" s="10"/>
      <c r="N9" s="75"/>
      <c r="O9" s="43"/>
      <c r="P9" s="43"/>
      <c r="Q9" s="43"/>
      <c r="R9" s="10"/>
      <c r="S9" s="10"/>
      <c r="T9" s="2"/>
    </row>
    <row r="10" spans="1:20" s="279" customFormat="1" ht="22.5" customHeight="1" x14ac:dyDescent="0.25">
      <c r="B10" s="282"/>
      <c r="C10" s="282"/>
      <c r="D10" s="18"/>
      <c r="E10" s="67" t="s">
        <v>87</v>
      </c>
      <c r="F10" s="447">
        <f t="shared" ref="F10:F13" si="0">G24</f>
        <v>1015875</v>
      </c>
      <c r="G10" s="447">
        <f t="shared" ref="G10:G13" si="1">G38</f>
        <v>902492</v>
      </c>
      <c r="H10" s="447">
        <f t="shared" ref="H10:H13" si="2">G52</f>
        <v>680482</v>
      </c>
      <c r="I10" s="537"/>
      <c r="J10" s="42"/>
      <c r="K10" s="69"/>
      <c r="L10" s="40"/>
      <c r="M10" s="289"/>
      <c r="N10" s="75"/>
      <c r="O10" s="290"/>
      <c r="P10" s="290"/>
      <c r="Q10" s="290"/>
      <c r="R10" s="289"/>
      <c r="S10" s="289"/>
      <c r="T10" s="280"/>
    </row>
    <row r="11" spans="1:20" ht="22.5" customHeight="1" x14ac:dyDescent="0.25">
      <c r="B11" s="13"/>
      <c r="D11" s="18"/>
      <c r="E11" s="67" t="s">
        <v>88</v>
      </c>
      <c r="F11" s="447">
        <f t="shared" si="0"/>
        <v>427341</v>
      </c>
      <c r="G11" s="447">
        <f t="shared" si="1"/>
        <v>300671</v>
      </c>
      <c r="H11" s="447">
        <f t="shared" si="2"/>
        <v>323051.7</v>
      </c>
      <c r="I11" s="537"/>
      <c r="J11" s="42"/>
      <c r="K11" s="69"/>
      <c r="L11" s="40"/>
      <c r="M11" s="10"/>
      <c r="N11" s="39"/>
      <c r="O11" s="43"/>
      <c r="P11" s="43"/>
      <c r="Q11" s="43"/>
      <c r="R11" s="10"/>
      <c r="S11" s="10"/>
      <c r="T11" s="2"/>
    </row>
    <row r="12" spans="1:20" ht="22.5" customHeight="1" x14ac:dyDescent="0.25">
      <c r="B12" s="13"/>
      <c r="D12" s="18"/>
      <c r="E12" s="67" t="s">
        <v>89</v>
      </c>
      <c r="F12" s="447">
        <f t="shared" si="0"/>
        <v>830346</v>
      </c>
      <c r="G12" s="447">
        <f t="shared" si="1"/>
        <v>776127</v>
      </c>
      <c r="H12" s="447">
        <f t="shared" si="2"/>
        <v>569910</v>
      </c>
      <c r="I12" s="537"/>
      <c r="J12" s="42"/>
      <c r="K12" s="823"/>
      <c r="L12" s="824"/>
      <c r="M12" s="223"/>
      <c r="N12" s="224"/>
      <c r="O12" s="225"/>
      <c r="P12" s="43"/>
      <c r="Q12" s="43"/>
      <c r="R12" s="10"/>
      <c r="S12" s="10"/>
      <c r="T12" s="2"/>
    </row>
    <row r="13" spans="1:20" ht="22.5" customHeight="1" x14ac:dyDescent="0.25">
      <c r="B13" s="13"/>
      <c r="D13" s="18"/>
      <c r="E13" s="36" t="s">
        <v>90</v>
      </c>
      <c r="F13" s="447">
        <f t="shared" si="0"/>
        <v>355946.8</v>
      </c>
      <c r="G13" s="447">
        <f t="shared" si="1"/>
        <v>344697</v>
      </c>
      <c r="H13" s="447">
        <f t="shared" si="2"/>
        <v>361392.3</v>
      </c>
      <c r="I13" s="537"/>
      <c r="J13" s="42"/>
      <c r="K13" s="115"/>
      <c r="L13" s="40"/>
      <c r="M13" s="229"/>
      <c r="N13" s="833" t="s">
        <v>283</v>
      </c>
      <c r="O13" s="226"/>
      <c r="P13" s="43"/>
      <c r="Q13" s="43"/>
      <c r="R13" s="10"/>
      <c r="S13" s="10"/>
      <c r="T13" s="2"/>
    </row>
    <row r="14" spans="1:20" ht="22.5" customHeight="1" x14ac:dyDescent="0.25">
      <c r="B14" s="13"/>
      <c r="D14" s="18"/>
      <c r="E14" s="36" t="s">
        <v>161</v>
      </c>
      <c r="F14" s="447">
        <f>G29</f>
        <v>3092.5</v>
      </c>
      <c r="G14" s="447">
        <f>G43</f>
        <v>4238</v>
      </c>
      <c r="H14" s="447">
        <f>G57</f>
        <v>6140.6</v>
      </c>
      <c r="I14" s="537"/>
      <c r="J14" s="42"/>
      <c r="K14" s="115"/>
      <c r="L14" s="40"/>
      <c r="M14" s="229"/>
      <c r="N14" s="833"/>
      <c r="O14" s="226"/>
      <c r="P14" s="43"/>
      <c r="Q14" s="43"/>
      <c r="R14" s="10"/>
      <c r="S14" s="10"/>
      <c r="T14" s="2"/>
    </row>
    <row r="15" spans="1:20" ht="22.5" customHeight="1" x14ac:dyDescent="0.25">
      <c r="B15" s="13"/>
      <c r="D15" s="18"/>
      <c r="E15" s="29"/>
      <c r="F15" s="518"/>
      <c r="G15" s="518"/>
      <c r="H15" s="518"/>
      <c r="I15" s="537"/>
      <c r="J15" s="42"/>
      <c r="K15" s="115"/>
      <c r="L15" s="40"/>
      <c r="M15" s="229"/>
      <c r="N15" s="833"/>
      <c r="O15" s="226"/>
      <c r="P15" s="585"/>
      <c r="Q15" s="43"/>
      <c r="R15" s="10"/>
      <c r="S15" s="10"/>
      <c r="T15" s="2"/>
    </row>
    <row r="16" spans="1:20" ht="22.5" customHeight="1" x14ac:dyDescent="0.25">
      <c r="B16" s="13"/>
      <c r="D16" s="18"/>
      <c r="E16" s="93" t="s">
        <v>299</v>
      </c>
      <c r="F16" s="447">
        <f>F9/G32</f>
        <v>90.439427668418702</v>
      </c>
      <c r="G16" s="447">
        <f>G9/G46</f>
        <v>80.061620989649597</v>
      </c>
      <c r="H16" s="447">
        <f>H9/G60</f>
        <v>74.736321281429284</v>
      </c>
      <c r="I16" s="537"/>
      <c r="J16" s="42"/>
      <c r="K16" s="115"/>
      <c r="L16" s="40"/>
      <c r="M16" s="229"/>
      <c r="N16" s="833"/>
      <c r="O16" s="226"/>
      <c r="P16" s="43"/>
      <c r="Q16" s="43"/>
      <c r="R16" s="10"/>
      <c r="S16" s="10"/>
      <c r="T16" s="2"/>
    </row>
    <row r="17" spans="2:20" ht="22.5" customHeight="1" x14ac:dyDescent="0.25">
      <c r="B17" s="13"/>
      <c r="D17" s="18"/>
      <c r="E17" s="29"/>
      <c r="F17" s="519"/>
      <c r="G17" s="518"/>
      <c r="H17" s="518"/>
      <c r="I17" s="2"/>
      <c r="J17" s="280"/>
      <c r="K17" s="115"/>
      <c r="L17" s="40"/>
      <c r="M17" s="229"/>
      <c r="N17" s="833"/>
      <c r="O17" s="226"/>
      <c r="P17" s="43"/>
      <c r="Q17" s="43"/>
      <c r="R17" s="10"/>
      <c r="S17" s="10"/>
      <c r="T17" s="2"/>
    </row>
    <row r="18" spans="2:20" ht="22.5" customHeight="1" x14ac:dyDescent="0.25">
      <c r="B18" s="13"/>
      <c r="D18" s="18"/>
      <c r="E18" s="184" t="s">
        <v>225</v>
      </c>
      <c r="F18" s="142">
        <f>(H9-G9)/G9</f>
        <v>-0.16634439618738703</v>
      </c>
      <c r="G18" s="518"/>
      <c r="H18" s="518"/>
      <c r="I18" s="2"/>
      <c r="J18" s="280"/>
      <c r="K18" s="115"/>
      <c r="L18" s="40"/>
      <c r="M18" s="229"/>
      <c r="N18" s="833"/>
      <c r="O18" s="226"/>
      <c r="P18" s="43"/>
      <c r="Q18" s="43"/>
      <c r="R18" s="10"/>
      <c r="S18" s="10"/>
      <c r="T18" s="2"/>
    </row>
    <row r="19" spans="2:20" ht="22.5" customHeight="1" x14ac:dyDescent="0.25">
      <c r="B19" s="13"/>
      <c r="D19" s="18"/>
      <c r="E19" s="2"/>
      <c r="F19" s="2"/>
      <c r="G19" s="2"/>
      <c r="H19" s="2"/>
      <c r="I19" s="2"/>
      <c r="J19" s="280"/>
      <c r="K19" s="69"/>
      <c r="L19" s="40"/>
      <c r="M19" s="230"/>
      <c r="N19" s="833"/>
      <c r="O19" s="231"/>
      <c r="P19" s="43"/>
      <c r="Q19" s="43"/>
      <c r="R19" s="10"/>
      <c r="S19" s="10"/>
      <c r="T19" s="2"/>
    </row>
    <row r="20" spans="2:20" ht="22.5" customHeight="1" x14ac:dyDescent="0.25">
      <c r="B20" s="13"/>
      <c r="D20" s="329"/>
      <c r="E20" s="333" t="s">
        <v>157</v>
      </c>
      <c r="F20" s="340"/>
      <c r="G20" s="299" t="s">
        <v>77</v>
      </c>
      <c r="H20" s="299" t="s">
        <v>78</v>
      </c>
      <c r="I20" s="301" t="s">
        <v>154</v>
      </c>
      <c r="J20" s="346"/>
      <c r="K20" s="69"/>
      <c r="L20" s="40"/>
      <c r="M20" s="230"/>
      <c r="N20" s="833"/>
      <c r="O20" s="231"/>
      <c r="P20" s="43"/>
      <c r="Q20" s="43"/>
      <c r="R20" s="10"/>
      <c r="S20" s="10"/>
      <c r="T20" s="2"/>
    </row>
    <row r="21" spans="2:20" ht="22.5" customHeight="1" x14ac:dyDescent="0.25">
      <c r="B21" s="13"/>
      <c r="D21" s="18"/>
      <c r="E21" s="58"/>
      <c r="G21" s="49"/>
      <c r="H21" s="49"/>
      <c r="I21" s="49"/>
      <c r="J21" s="345"/>
      <c r="K21" s="69"/>
      <c r="L21" s="40"/>
      <c r="M21" s="533"/>
      <c r="N21" s="236"/>
      <c r="O21" s="237"/>
      <c r="P21" s="43"/>
      <c r="Q21" s="43"/>
      <c r="R21" s="10"/>
      <c r="S21" s="10"/>
      <c r="T21" s="2"/>
    </row>
    <row r="22" spans="2:20" ht="22.5" customHeight="1" x14ac:dyDescent="0.25">
      <c r="D22" s="18"/>
      <c r="E22" s="102">
        <v>2013</v>
      </c>
      <c r="F22" s="73"/>
      <c r="G22" s="73"/>
      <c r="H22" s="73"/>
      <c r="I22" s="91"/>
      <c r="J22" s="349"/>
      <c r="K22" s="80"/>
      <c r="N22" s="2"/>
      <c r="O22" s="51"/>
      <c r="P22" s="83"/>
      <c r="Q22" s="83"/>
    </row>
    <row r="23" spans="2:20" ht="22.5" customHeight="1" x14ac:dyDescent="0.25">
      <c r="D23" s="18"/>
      <c r="E23" s="341" t="s">
        <v>91</v>
      </c>
      <c r="F23" s="342" t="s">
        <v>100</v>
      </c>
      <c r="G23" s="593">
        <v>2632601.2999999998</v>
      </c>
      <c r="H23" s="593">
        <v>2263013</v>
      </c>
      <c r="I23" s="594">
        <v>369588.3</v>
      </c>
      <c r="J23" s="350"/>
      <c r="K23" s="80"/>
      <c r="N23" s="2"/>
      <c r="O23" s="51"/>
      <c r="P23" s="83"/>
      <c r="Q23" s="83"/>
    </row>
    <row r="24" spans="2:20" ht="22.5" customHeight="1" x14ac:dyDescent="0.25">
      <c r="D24" s="18"/>
      <c r="E24" s="36" t="s">
        <v>92</v>
      </c>
      <c r="F24" s="103" t="s">
        <v>100</v>
      </c>
      <c r="G24" s="447">
        <v>1015875</v>
      </c>
      <c r="H24" s="447">
        <v>963424</v>
      </c>
      <c r="I24" s="596">
        <v>52451</v>
      </c>
      <c r="J24" s="350"/>
      <c r="K24" s="19"/>
      <c r="N24" s="2"/>
      <c r="O24" s="51"/>
      <c r="P24" s="2"/>
      <c r="Q24" s="2"/>
    </row>
    <row r="25" spans="2:20" ht="22.5" customHeight="1" x14ac:dyDescent="0.25">
      <c r="D25" s="18"/>
      <c r="E25" s="94" t="s">
        <v>93</v>
      </c>
      <c r="F25" s="103" t="s">
        <v>100</v>
      </c>
      <c r="G25" s="447">
        <v>427341</v>
      </c>
      <c r="H25" s="447">
        <v>427341</v>
      </c>
      <c r="I25" s="596">
        <v>0</v>
      </c>
      <c r="J25" s="350"/>
      <c r="K25" s="19"/>
      <c r="N25" s="2"/>
      <c r="O25" s="51"/>
      <c r="P25" s="2"/>
      <c r="Q25" s="2"/>
    </row>
    <row r="26" spans="2:20" ht="22.5" customHeight="1" x14ac:dyDescent="0.25">
      <c r="D26" s="18"/>
      <c r="E26" s="94" t="s">
        <v>94</v>
      </c>
      <c r="F26" s="103" t="s">
        <v>100</v>
      </c>
      <c r="G26" s="447">
        <v>830346</v>
      </c>
      <c r="H26" s="447">
        <v>830346</v>
      </c>
      <c r="I26" s="596">
        <v>0</v>
      </c>
      <c r="J26" s="350"/>
      <c r="K26" s="19"/>
      <c r="O26" s="51"/>
    </row>
    <row r="27" spans="2:20" ht="22.5" customHeight="1" x14ac:dyDescent="0.25">
      <c r="D27" s="18"/>
      <c r="E27" s="94" t="s">
        <v>95</v>
      </c>
      <c r="F27" s="104" t="s">
        <v>100</v>
      </c>
      <c r="G27" s="447">
        <v>355946.8</v>
      </c>
      <c r="H27" s="447">
        <v>38856</v>
      </c>
      <c r="I27" s="596">
        <v>317090.8</v>
      </c>
      <c r="J27" s="350"/>
      <c r="K27" s="19"/>
    </row>
    <row r="28" spans="2:20" ht="22.5" customHeight="1" x14ac:dyDescent="0.25">
      <c r="D28" s="18"/>
      <c r="E28" s="36" t="s">
        <v>96</v>
      </c>
      <c r="F28" s="103" t="s">
        <v>100</v>
      </c>
      <c r="G28" s="447">
        <v>0</v>
      </c>
      <c r="H28" s="447">
        <v>0</v>
      </c>
      <c r="I28" s="596" t="s">
        <v>67</v>
      </c>
      <c r="J28" s="350"/>
      <c r="K28" s="19"/>
    </row>
    <row r="29" spans="2:20" ht="22.5" customHeight="1" x14ac:dyDescent="0.25">
      <c r="D29" s="18"/>
      <c r="E29" s="94" t="s">
        <v>97</v>
      </c>
      <c r="F29" s="103" t="s">
        <v>100</v>
      </c>
      <c r="G29" s="447">
        <v>3092.5</v>
      </c>
      <c r="H29" s="447">
        <v>3046</v>
      </c>
      <c r="I29" s="596">
        <v>46.5</v>
      </c>
      <c r="J29" s="350"/>
      <c r="K29" s="19"/>
    </row>
    <row r="30" spans="2:20" ht="22.5" customHeight="1" x14ac:dyDescent="0.25">
      <c r="D30" s="18"/>
      <c r="E30" s="93" t="s">
        <v>98</v>
      </c>
      <c r="F30" s="103" t="s">
        <v>101</v>
      </c>
      <c r="G30" s="447">
        <f>G23/G32</f>
        <v>90.439427668418702</v>
      </c>
      <c r="H30" s="447">
        <f>H23/H32</f>
        <v>85.37835258076565</v>
      </c>
      <c r="I30" s="447">
        <f>I23/I32</f>
        <v>117.03758241340654</v>
      </c>
      <c r="J30" s="350"/>
      <c r="K30" s="19"/>
    </row>
    <row r="31" spans="2:20" ht="22.5" customHeight="1" x14ac:dyDescent="0.25">
      <c r="D31" s="18"/>
      <c r="E31" s="39" t="s">
        <v>99</v>
      </c>
      <c r="F31" s="103" t="s">
        <v>102</v>
      </c>
      <c r="G31" s="598">
        <v>0.54820910405233003</v>
      </c>
      <c r="H31" s="598">
        <v>0.61456341611824605</v>
      </c>
      <c r="I31" s="599">
        <v>0.141917371302068</v>
      </c>
      <c r="J31" s="350"/>
      <c r="K31" s="19"/>
    </row>
    <row r="32" spans="2:20" ht="22.5" customHeight="1" x14ac:dyDescent="0.25">
      <c r="D32" s="18"/>
      <c r="E32" s="35" t="s">
        <v>63</v>
      </c>
      <c r="F32" s="103" t="s">
        <v>64</v>
      </c>
      <c r="G32" s="536">
        <v>29109</v>
      </c>
      <c r="H32" s="536">
        <v>26505.7</v>
      </c>
      <c r="I32" s="600">
        <v>3157.86</v>
      </c>
      <c r="J32" s="350"/>
      <c r="K32" s="19"/>
    </row>
    <row r="33" spans="3:11" ht="22.5" customHeight="1" x14ac:dyDescent="0.25">
      <c r="D33" s="18"/>
      <c r="E33" s="101"/>
      <c r="F33" s="42"/>
      <c r="G33" s="42"/>
      <c r="H33" s="42"/>
      <c r="I33" s="42"/>
      <c r="J33" s="348"/>
      <c r="K33" s="19"/>
    </row>
    <row r="34" spans="3:11" s="279" customFormat="1" ht="22.5" customHeight="1" x14ac:dyDescent="0.25">
      <c r="C34" s="282"/>
      <c r="D34" s="329"/>
      <c r="E34" s="333" t="s">
        <v>157</v>
      </c>
      <c r="F34" s="340"/>
      <c r="G34" s="299" t="s">
        <v>77</v>
      </c>
      <c r="H34" s="299" t="s">
        <v>78</v>
      </c>
      <c r="I34" s="301" t="s">
        <v>154</v>
      </c>
      <c r="J34" s="346"/>
      <c r="K34" s="19"/>
    </row>
    <row r="35" spans="3:11" s="279" customFormat="1" ht="22.5" customHeight="1" x14ac:dyDescent="0.25">
      <c r="C35" s="282"/>
      <c r="D35" s="18"/>
      <c r="E35" s="89"/>
      <c r="F35" s="42"/>
      <c r="G35" s="42"/>
      <c r="H35" s="42"/>
      <c r="I35" s="42"/>
      <c r="J35" s="348"/>
      <c r="K35" s="19"/>
    </row>
    <row r="36" spans="3:11" ht="22.5" customHeight="1" x14ac:dyDescent="0.25">
      <c r="D36" s="18"/>
      <c r="E36" s="102">
        <v>2014</v>
      </c>
      <c r="F36" s="73"/>
      <c r="G36" s="73"/>
      <c r="H36" s="73"/>
      <c r="I36" s="91"/>
      <c r="J36" s="349"/>
      <c r="K36" s="19"/>
    </row>
    <row r="37" spans="3:11" ht="22.5" customHeight="1" x14ac:dyDescent="0.25">
      <c r="D37" s="18"/>
      <c r="E37" s="341" t="s">
        <v>91</v>
      </c>
      <c r="F37" s="342" t="s">
        <v>100</v>
      </c>
      <c r="G37" s="593">
        <v>2328272</v>
      </c>
      <c r="H37" s="593">
        <v>1973831</v>
      </c>
      <c r="I37" s="594">
        <v>354441</v>
      </c>
      <c r="J37" s="350"/>
      <c r="K37" s="19"/>
    </row>
    <row r="38" spans="3:11" ht="22.5" customHeight="1" x14ac:dyDescent="0.25">
      <c r="D38" s="18"/>
      <c r="E38" s="36" t="s">
        <v>92</v>
      </c>
      <c r="F38" s="103" t="s">
        <v>100</v>
      </c>
      <c r="G38" s="447">
        <v>902492</v>
      </c>
      <c r="H38" s="447">
        <v>849048</v>
      </c>
      <c r="I38" s="596">
        <v>53444</v>
      </c>
      <c r="J38" s="350"/>
      <c r="K38" s="19"/>
    </row>
    <row r="39" spans="3:11" ht="22.5" customHeight="1" x14ac:dyDescent="0.25">
      <c r="D39" s="18"/>
      <c r="E39" s="94" t="s">
        <v>93</v>
      </c>
      <c r="F39" s="103" t="s">
        <v>100</v>
      </c>
      <c r="G39" s="447">
        <v>300671</v>
      </c>
      <c r="H39" s="447">
        <v>300671</v>
      </c>
      <c r="I39" s="596">
        <v>0</v>
      </c>
      <c r="J39" s="350"/>
      <c r="K39" s="19"/>
    </row>
    <row r="40" spans="3:11" ht="22.5" customHeight="1" x14ac:dyDescent="0.25">
      <c r="D40" s="18"/>
      <c r="E40" s="94" t="s">
        <v>94</v>
      </c>
      <c r="F40" s="103" t="s">
        <v>100</v>
      </c>
      <c r="G40" s="447">
        <v>776127</v>
      </c>
      <c r="H40" s="447">
        <v>776127</v>
      </c>
      <c r="I40" s="596">
        <v>0</v>
      </c>
      <c r="J40" s="350"/>
      <c r="K40" s="19"/>
    </row>
    <row r="41" spans="3:11" ht="22.5" customHeight="1" x14ac:dyDescent="0.25">
      <c r="D41" s="97"/>
      <c r="E41" s="94" t="s">
        <v>95</v>
      </c>
      <c r="F41" s="104" t="s">
        <v>100</v>
      </c>
      <c r="G41" s="447">
        <v>344697</v>
      </c>
      <c r="H41" s="447">
        <v>43768</v>
      </c>
      <c r="I41" s="596">
        <v>300929</v>
      </c>
      <c r="J41" s="350"/>
      <c r="K41" s="99"/>
    </row>
    <row r="42" spans="3:11" ht="22.5" customHeight="1" x14ac:dyDescent="0.25">
      <c r="D42" s="97"/>
      <c r="E42" s="36" t="s">
        <v>96</v>
      </c>
      <c r="F42" s="103" t="s">
        <v>100</v>
      </c>
      <c r="G42" s="447">
        <v>46</v>
      </c>
      <c r="H42" s="447">
        <v>46</v>
      </c>
      <c r="I42" s="596">
        <v>0</v>
      </c>
      <c r="J42" s="350"/>
      <c r="K42" s="99"/>
    </row>
    <row r="43" spans="3:11" ht="22.5" customHeight="1" x14ac:dyDescent="0.25">
      <c r="D43" s="98"/>
      <c r="E43" s="94" t="s">
        <v>97</v>
      </c>
      <c r="F43" s="103" t="s">
        <v>100</v>
      </c>
      <c r="G43" s="447">
        <v>4238</v>
      </c>
      <c r="H43" s="447">
        <v>4170</v>
      </c>
      <c r="I43" s="596">
        <v>68</v>
      </c>
      <c r="J43" s="350"/>
      <c r="K43" s="100"/>
    </row>
    <row r="44" spans="3:11" ht="22.5" customHeight="1" x14ac:dyDescent="0.25">
      <c r="D44" s="98"/>
      <c r="E44" s="94" t="s">
        <v>98</v>
      </c>
      <c r="F44" s="103" t="s">
        <v>101</v>
      </c>
      <c r="G44" s="447">
        <f>G37/G46</f>
        <v>80.061620989649597</v>
      </c>
      <c r="H44" s="447">
        <f>H37/H46</f>
        <v>74.364083668640845</v>
      </c>
      <c r="I44" s="447">
        <f>I37/I46</f>
        <v>108.84777201117832</v>
      </c>
      <c r="J44" s="350"/>
      <c r="K44" s="100"/>
    </row>
    <row r="45" spans="3:11" ht="22.5" customHeight="1" x14ac:dyDescent="0.25">
      <c r="D45" s="98"/>
      <c r="E45" s="39" t="s">
        <v>99</v>
      </c>
      <c r="F45" s="103" t="s">
        <v>102</v>
      </c>
      <c r="G45" s="598">
        <v>0.51680000000000004</v>
      </c>
      <c r="H45" s="598">
        <v>0.58250000000000002</v>
      </c>
      <c r="I45" s="599">
        <v>0.15079999999999999</v>
      </c>
      <c r="J45" s="350"/>
      <c r="K45" s="100"/>
    </row>
    <row r="46" spans="3:11" ht="22.5" customHeight="1" x14ac:dyDescent="0.25">
      <c r="D46" s="98"/>
      <c r="E46" s="35" t="s">
        <v>63</v>
      </c>
      <c r="F46" s="103" t="s">
        <v>64</v>
      </c>
      <c r="G46" s="536">
        <v>29081</v>
      </c>
      <c r="H46" s="536">
        <v>26542.799999999999</v>
      </c>
      <c r="I46" s="600">
        <v>3256.3</v>
      </c>
      <c r="J46" s="350"/>
      <c r="K46" s="100"/>
    </row>
    <row r="47" spans="3:11" ht="22.5" customHeight="1" x14ac:dyDescent="0.25">
      <c r="D47" s="18"/>
      <c r="E47" s="101"/>
      <c r="F47" s="42"/>
      <c r="G47" s="42"/>
      <c r="H47" s="42"/>
      <c r="I47" s="42"/>
      <c r="J47" s="348"/>
      <c r="K47" s="19"/>
    </row>
    <row r="48" spans="3:11" s="279" customFormat="1" ht="22.5" customHeight="1" x14ac:dyDescent="0.25">
      <c r="C48" s="282"/>
      <c r="D48" s="329"/>
      <c r="E48" s="333" t="s">
        <v>157</v>
      </c>
      <c r="F48" s="340"/>
      <c r="G48" s="299" t="s">
        <v>77</v>
      </c>
      <c r="H48" s="299" t="s">
        <v>78</v>
      </c>
      <c r="I48" s="301" t="s">
        <v>154</v>
      </c>
      <c r="J48" s="346"/>
      <c r="K48" s="19"/>
    </row>
    <row r="49" spans="3:12" s="279" customFormat="1" ht="22.5" customHeight="1" x14ac:dyDescent="0.25">
      <c r="C49" s="282"/>
      <c r="D49" s="18"/>
      <c r="E49" s="89"/>
      <c r="F49" s="42"/>
      <c r="G49" s="42"/>
      <c r="H49" s="42"/>
      <c r="I49" s="42"/>
      <c r="J49" s="348"/>
      <c r="K49" s="19"/>
    </row>
    <row r="50" spans="3:12" ht="22.5" customHeight="1" x14ac:dyDescent="0.25">
      <c r="D50" s="18"/>
      <c r="E50" s="251">
        <v>2015</v>
      </c>
      <c r="F50" s="73"/>
      <c r="G50" s="73"/>
      <c r="H50" s="73"/>
      <c r="I50" s="91"/>
      <c r="J50" s="349"/>
      <c r="K50" s="19"/>
    </row>
    <row r="51" spans="3:12" ht="22.5" customHeight="1" x14ac:dyDescent="0.25">
      <c r="D51" s="18"/>
      <c r="E51" s="341" t="s">
        <v>91</v>
      </c>
      <c r="F51" s="342" t="s">
        <v>100</v>
      </c>
      <c r="G51" s="593">
        <v>1940977</v>
      </c>
      <c r="H51" s="593">
        <v>1573823</v>
      </c>
      <c r="I51" s="594">
        <v>367153.6</v>
      </c>
      <c r="J51" s="350"/>
      <c r="K51" s="19"/>
    </row>
    <row r="52" spans="3:12" ht="22.5" customHeight="1" x14ac:dyDescent="0.25">
      <c r="D52" s="18"/>
      <c r="E52" s="36" t="s">
        <v>92</v>
      </c>
      <c r="F52" s="103" t="s">
        <v>100</v>
      </c>
      <c r="G52" s="447">
        <v>680482</v>
      </c>
      <c r="H52" s="447">
        <v>618905</v>
      </c>
      <c r="I52" s="596">
        <v>61577</v>
      </c>
      <c r="J52" s="350"/>
      <c r="K52" s="19"/>
    </row>
    <row r="53" spans="3:12" ht="22.5" customHeight="1" x14ac:dyDescent="0.25">
      <c r="D53" s="18"/>
      <c r="E53" s="94" t="s">
        <v>93</v>
      </c>
      <c r="F53" s="103" t="s">
        <v>100</v>
      </c>
      <c r="G53" s="447">
        <v>323051.7</v>
      </c>
      <c r="H53" s="447">
        <v>323051.7</v>
      </c>
      <c r="I53" s="596">
        <v>0</v>
      </c>
      <c r="J53" s="350"/>
      <c r="K53" s="19"/>
    </row>
    <row r="54" spans="3:12" ht="22.5" customHeight="1" x14ac:dyDescent="0.25">
      <c r="D54" s="18"/>
      <c r="E54" s="94" t="s">
        <v>94</v>
      </c>
      <c r="F54" s="103" t="s">
        <v>100</v>
      </c>
      <c r="G54" s="447">
        <v>569910</v>
      </c>
      <c r="H54" s="447">
        <v>569910</v>
      </c>
      <c r="I54" s="596">
        <v>0</v>
      </c>
      <c r="J54" s="350"/>
      <c r="K54" s="19"/>
    </row>
    <row r="55" spans="3:12" ht="22.5" customHeight="1" x14ac:dyDescent="0.25">
      <c r="D55" s="97"/>
      <c r="E55" s="94" t="s">
        <v>95</v>
      </c>
      <c r="F55" s="104" t="s">
        <v>100</v>
      </c>
      <c r="G55" s="447">
        <v>361392.3</v>
      </c>
      <c r="H55" s="447">
        <v>55859.7</v>
      </c>
      <c r="I55" s="596">
        <v>305532.59999999998</v>
      </c>
      <c r="J55" s="350"/>
      <c r="K55" s="99"/>
    </row>
    <row r="56" spans="3:12" ht="22.5" customHeight="1" x14ac:dyDescent="0.25">
      <c r="D56" s="97"/>
      <c r="E56" s="36" t="s">
        <v>96</v>
      </c>
      <c r="F56" s="103" t="s">
        <v>100</v>
      </c>
      <c r="G56" s="447">
        <v>0</v>
      </c>
      <c r="H56" s="447">
        <v>0</v>
      </c>
      <c r="I56" s="596" t="s">
        <v>67</v>
      </c>
      <c r="J56" s="350"/>
      <c r="K56" s="99"/>
    </row>
    <row r="57" spans="3:12" ht="22.5" customHeight="1" x14ac:dyDescent="0.25">
      <c r="D57" s="98"/>
      <c r="E57" s="94" t="s">
        <v>97</v>
      </c>
      <c r="F57" s="103" t="s">
        <v>100</v>
      </c>
      <c r="G57" s="447">
        <v>6140.6</v>
      </c>
      <c r="H57" s="447">
        <v>6096.6</v>
      </c>
      <c r="I57" s="596">
        <v>44</v>
      </c>
      <c r="J57" s="350"/>
      <c r="K57" s="100"/>
    </row>
    <row r="58" spans="3:12" ht="22.5" customHeight="1" x14ac:dyDescent="0.25">
      <c r="D58" s="98"/>
      <c r="E58" s="94" t="s">
        <v>98</v>
      </c>
      <c r="F58" s="103" t="s">
        <v>101</v>
      </c>
      <c r="G58" s="447">
        <f>G51/G60</f>
        <v>74.736321281429284</v>
      </c>
      <c r="H58" s="447">
        <f>H51/H60</f>
        <v>65.691465827413197</v>
      </c>
      <c r="I58" s="447">
        <f>I51/I60</f>
        <v>182.37313729386051</v>
      </c>
      <c r="J58" s="350"/>
      <c r="K58" s="100"/>
    </row>
    <row r="59" spans="3:12" ht="22.5" customHeight="1" x14ac:dyDescent="0.25">
      <c r="D59" s="98"/>
      <c r="E59" s="39" t="s">
        <v>99</v>
      </c>
      <c r="F59" s="103" t="s">
        <v>102</v>
      </c>
      <c r="G59" s="598">
        <v>0.51812694865566999</v>
      </c>
      <c r="H59" s="598">
        <v>0.59982012349936498</v>
      </c>
      <c r="I59" s="599">
        <v>0.167714547807784</v>
      </c>
      <c r="J59" s="350"/>
      <c r="K59" s="100"/>
    </row>
    <row r="60" spans="3:12" ht="22.5" customHeight="1" x14ac:dyDescent="0.25">
      <c r="D60" s="98"/>
      <c r="E60" s="35" t="s">
        <v>63</v>
      </c>
      <c r="F60" s="103" t="s">
        <v>64</v>
      </c>
      <c r="G60" s="536">
        <v>25971</v>
      </c>
      <c r="H60" s="536">
        <v>23957.8</v>
      </c>
      <c r="I60" s="600">
        <v>2013.2</v>
      </c>
      <c r="J60" s="350"/>
      <c r="K60" s="100"/>
    </row>
    <row r="61" spans="3:12" ht="22.5" customHeight="1" x14ac:dyDescent="0.25">
      <c r="D61" s="98"/>
      <c r="E61" s="85"/>
      <c r="F61" s="85"/>
      <c r="G61" s="584"/>
      <c r="H61" s="584"/>
      <c r="I61" s="85"/>
      <c r="J61" s="85"/>
      <c r="K61" s="100"/>
    </row>
    <row r="62" spans="3:12" ht="22.5" customHeight="1" x14ac:dyDescent="0.25">
      <c r="D62" s="307"/>
      <c r="E62" s="376"/>
      <c r="F62" s="376"/>
      <c r="G62" s="376"/>
      <c r="H62" s="376"/>
      <c r="I62" s="376"/>
      <c r="J62" s="376"/>
      <c r="K62" s="278"/>
    </row>
    <row r="64" spans="3:12" ht="22.5" customHeight="1" x14ac:dyDescent="0.25">
      <c r="E64" s="834"/>
      <c r="F64" s="834"/>
      <c r="G64" s="834"/>
      <c r="H64" s="834"/>
      <c r="I64" s="834"/>
      <c r="J64" s="834"/>
      <c r="K64" s="834"/>
      <c r="L64" s="834"/>
    </row>
    <row r="65" spans="5:11" ht="22.5" customHeight="1" x14ac:dyDescent="0.25">
      <c r="E65" s="172"/>
      <c r="F65" s="172"/>
      <c r="G65" s="172"/>
      <c r="H65" s="172"/>
      <c r="I65" s="172"/>
      <c r="J65" s="172"/>
      <c r="K65" s="10"/>
    </row>
    <row r="66" spans="5:11" ht="22.5" customHeight="1" x14ac:dyDescent="0.25">
      <c r="E66" s="832"/>
      <c r="F66" s="832"/>
      <c r="G66" s="832"/>
      <c r="H66" s="832"/>
      <c r="I66" s="832"/>
      <c r="J66" s="256"/>
      <c r="K66" s="10"/>
    </row>
    <row r="67" spans="5:11" ht="22.5" customHeight="1" x14ac:dyDescent="0.25">
      <c r="E67" s="10"/>
      <c r="F67" s="10"/>
      <c r="G67" s="10"/>
      <c r="H67" s="10"/>
      <c r="I67" s="10"/>
      <c r="J67" s="289"/>
      <c r="K67" s="10"/>
    </row>
  </sheetData>
  <mergeCells count="8">
    <mergeCell ref="E66:I66"/>
    <mergeCell ref="E64:L64"/>
    <mergeCell ref="N13:N20"/>
    <mergeCell ref="D1:E1"/>
    <mergeCell ref="B2:B3"/>
    <mergeCell ref="E2:E3"/>
    <mergeCell ref="K12:L12"/>
    <mergeCell ref="N2:N3"/>
  </mergeCells>
  <hyperlinks>
    <hyperlink ref="B5" location="Sheet2!A1" display="BACK"/>
    <hyperlink ref="B5" location="Menu!A1" display="BACK"/>
  </hyperlinks>
  <pageMargins left="0.7" right="0.7" top="0.75" bottom="0.75" header="0.3" footer="0.3"/>
  <pageSetup paperSize="9" scale="96" orientation="landscape" verticalDpi="597" r:id="rId1"/>
  <colBreaks count="1" manualBreakCount="1">
    <brk id="11" max="22"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autoPageBreaks="0"/>
  </sheetPr>
  <dimension ref="A1:U23"/>
  <sheetViews>
    <sheetView showGridLines="0" zoomScaleNormal="100" workbookViewId="0">
      <selection activeCell="N1" sqref="N1"/>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5.7109375" customWidth="1"/>
    <col min="6" max="9" width="14.28515625" customWidth="1"/>
    <col min="10" max="10" width="7.140625" style="279" customWidth="1"/>
    <col min="11" max="11" width="7.140625" customWidth="1"/>
    <col min="12" max="13" width="5.28515625" customWidth="1"/>
    <col min="14" max="14" width="40" customWidth="1"/>
    <col min="15" max="15" width="5.7109375" customWidth="1"/>
    <col min="16" max="20" width="14.28515625" customWidth="1"/>
    <col min="21" max="21" width="6.42578125" customWidth="1"/>
  </cols>
  <sheetData>
    <row r="1" spans="1:21" ht="52.5" customHeight="1" x14ac:dyDescent="0.25">
      <c r="D1" s="716"/>
      <c r="E1" s="716"/>
      <c r="M1" s="289"/>
      <c r="N1" s="10"/>
      <c r="O1" s="10"/>
      <c r="P1" s="10"/>
      <c r="Q1" s="10"/>
      <c r="R1" s="10"/>
      <c r="S1" s="10"/>
      <c r="T1" s="10"/>
    </row>
    <row r="2" spans="1:21" ht="15" customHeight="1" x14ac:dyDescent="0.25">
      <c r="B2" s="818"/>
      <c r="D2" s="22"/>
      <c r="E2" s="819" t="s">
        <v>33</v>
      </c>
      <c r="F2" s="23"/>
      <c r="G2" s="23"/>
      <c r="H2" s="23"/>
      <c r="I2" s="23"/>
      <c r="J2" s="23"/>
      <c r="K2" s="24"/>
      <c r="N2" s="112"/>
      <c r="O2" s="821"/>
      <c r="P2" s="112"/>
      <c r="Q2" s="112"/>
      <c r="R2" s="112"/>
      <c r="S2" s="112"/>
      <c r="T2" s="112"/>
    </row>
    <row r="3" spans="1:21" ht="15" customHeight="1" x14ac:dyDescent="0.25">
      <c r="A3" s="1"/>
      <c r="B3" s="818"/>
      <c r="C3" s="14"/>
      <c r="D3" s="25"/>
      <c r="E3" s="820"/>
      <c r="F3" s="26"/>
      <c r="G3" s="26"/>
      <c r="H3" s="26"/>
      <c r="I3" s="26"/>
      <c r="J3" s="26"/>
      <c r="K3" s="27"/>
      <c r="N3" s="112"/>
      <c r="O3" s="821"/>
      <c r="P3" s="112"/>
      <c r="Q3" s="112"/>
      <c r="R3" s="112"/>
      <c r="S3" s="112"/>
      <c r="T3" s="112"/>
    </row>
    <row r="4" spans="1:21" ht="15" customHeight="1" x14ac:dyDescent="0.25">
      <c r="A4" s="1"/>
      <c r="C4" s="15"/>
      <c r="D4" s="192"/>
      <c r="E4" s="193"/>
      <c r="F4" s="193"/>
      <c r="G4" s="193"/>
      <c r="H4" s="193"/>
      <c r="I4" s="193"/>
      <c r="J4" s="193"/>
      <c r="K4" s="194"/>
      <c r="N4" s="10"/>
      <c r="O4" s="10"/>
      <c r="P4" s="10"/>
      <c r="Q4" s="10"/>
      <c r="R4" s="10"/>
      <c r="S4" s="10"/>
      <c r="T4" s="10"/>
    </row>
    <row r="5" spans="1:21" ht="15" customHeight="1" x14ac:dyDescent="0.25">
      <c r="B5" s="255" t="s">
        <v>0</v>
      </c>
      <c r="D5" s="195"/>
      <c r="E5" s="295" t="s">
        <v>105</v>
      </c>
      <c r="F5" s="196"/>
      <c r="G5" s="196"/>
      <c r="H5" s="196"/>
      <c r="I5" s="196"/>
      <c r="J5" s="196"/>
      <c r="K5" s="197"/>
      <c r="N5" s="10"/>
      <c r="O5" s="113"/>
      <c r="P5" s="111"/>
      <c r="Q5" s="510"/>
      <c r="R5" s="508"/>
      <c r="S5" s="508"/>
      <c r="T5" s="111"/>
    </row>
    <row r="6" spans="1:21" ht="15" customHeight="1" x14ac:dyDescent="0.25">
      <c r="B6" s="13"/>
      <c r="C6" s="16"/>
      <c r="D6" s="55"/>
      <c r="E6" s="82"/>
      <c r="F6" s="82"/>
      <c r="G6" s="82"/>
      <c r="H6" s="82"/>
      <c r="I6" s="82"/>
      <c r="J6" s="82"/>
      <c r="K6" s="90"/>
      <c r="L6" s="2"/>
      <c r="M6" s="2"/>
      <c r="N6" s="10"/>
      <c r="O6" s="10"/>
      <c r="P6" s="10"/>
      <c r="Q6" s="10"/>
      <c r="R6" s="10"/>
      <c r="S6" s="10"/>
      <c r="T6" s="10"/>
      <c r="U6" s="2"/>
    </row>
    <row r="7" spans="1:21" ht="22.5" customHeight="1" x14ac:dyDescent="0.25">
      <c r="B7" s="16"/>
      <c r="D7" s="18"/>
      <c r="E7" s="2"/>
      <c r="F7" s="2"/>
      <c r="G7" s="2"/>
      <c r="H7" s="2"/>
      <c r="I7" s="2"/>
      <c r="J7" s="280"/>
      <c r="K7" s="19"/>
      <c r="L7" s="2"/>
      <c r="M7" s="2"/>
      <c r="N7" s="10"/>
      <c r="O7" s="10"/>
      <c r="P7" s="10"/>
      <c r="Q7" s="151"/>
      <c r="R7" s="10"/>
      <c r="S7" s="10"/>
      <c r="T7" s="10"/>
      <c r="U7" s="2"/>
    </row>
    <row r="8" spans="1:21" ht="22.5" customHeight="1" x14ac:dyDescent="0.25">
      <c r="B8" s="13"/>
      <c r="D8" s="329"/>
      <c r="E8" s="333" t="s">
        <v>156</v>
      </c>
      <c r="F8" s="299">
        <v>2008</v>
      </c>
      <c r="G8" s="299">
        <v>2013</v>
      </c>
      <c r="H8" s="299">
        <v>2014</v>
      </c>
      <c r="I8" s="301">
        <v>2015</v>
      </c>
      <c r="J8" s="392"/>
      <c r="K8" s="332"/>
      <c r="L8" s="18"/>
      <c r="M8" s="2"/>
      <c r="N8" s="10"/>
      <c r="O8" s="10"/>
      <c r="P8" s="10"/>
      <c r="Q8" s="10"/>
      <c r="R8" s="10"/>
      <c r="S8" s="10"/>
      <c r="T8" s="10"/>
      <c r="U8" s="2"/>
    </row>
    <row r="9" spans="1:21" ht="22.5" customHeight="1" x14ac:dyDescent="0.25">
      <c r="B9" s="13"/>
      <c r="D9" s="18"/>
      <c r="E9" s="351" t="s">
        <v>103</v>
      </c>
      <c r="F9" s="601">
        <v>120896</v>
      </c>
      <c r="G9" s="601">
        <v>127012</v>
      </c>
      <c r="H9" s="601">
        <v>113071</v>
      </c>
      <c r="I9" s="602">
        <v>120800</v>
      </c>
      <c r="J9" s="335"/>
      <c r="K9" s="823"/>
      <c r="L9" s="824"/>
      <c r="M9" s="223"/>
      <c r="N9" s="224"/>
      <c r="O9" s="225"/>
      <c r="P9" s="43"/>
      <c r="Q9" s="43"/>
      <c r="R9" s="43"/>
      <c r="S9" s="10"/>
      <c r="T9" s="10"/>
      <c r="U9" s="2"/>
    </row>
    <row r="10" spans="1:21" ht="22.5" customHeight="1" x14ac:dyDescent="0.25">
      <c r="B10" s="13"/>
      <c r="D10" s="18"/>
      <c r="E10" s="70" t="s">
        <v>282</v>
      </c>
      <c r="F10" s="603"/>
      <c r="G10" s="603">
        <v>3.299581147574316E-2</v>
      </c>
      <c r="H10" s="603">
        <v>-0.10976128239851353</v>
      </c>
      <c r="I10" s="604">
        <v>6.8000000000000005E-2</v>
      </c>
      <c r="J10" s="395"/>
      <c r="K10" s="397"/>
      <c r="L10" s="40"/>
      <c r="M10" s="229"/>
      <c r="N10" s="816" t="s">
        <v>281</v>
      </c>
      <c r="O10" s="226"/>
      <c r="P10" s="43"/>
      <c r="Q10" s="43"/>
      <c r="R10" s="43"/>
      <c r="S10" s="10"/>
      <c r="T10" s="10"/>
      <c r="U10" s="2"/>
    </row>
    <row r="11" spans="1:21" s="279" customFormat="1" ht="22.5" customHeight="1" x14ac:dyDescent="0.25">
      <c r="B11" s="282"/>
      <c r="C11" s="282"/>
      <c r="D11" s="18"/>
      <c r="E11" s="509" t="s">
        <v>313</v>
      </c>
      <c r="F11" s="605">
        <v>75271133.799999997</v>
      </c>
      <c r="G11" s="605">
        <v>87316951</v>
      </c>
      <c r="H11" s="605">
        <v>87414533</v>
      </c>
      <c r="I11" s="605">
        <v>89330465</v>
      </c>
      <c r="J11" s="395"/>
      <c r="K11" s="397"/>
      <c r="L11" s="40"/>
      <c r="M11" s="229"/>
      <c r="N11" s="816"/>
      <c r="O11" s="226"/>
      <c r="P11" s="290"/>
      <c r="Q11" s="290"/>
      <c r="R11" s="290"/>
      <c r="S11" s="289"/>
      <c r="T11" s="289"/>
      <c r="U11" s="280"/>
    </row>
    <row r="12" spans="1:21" ht="22.5" customHeight="1" x14ac:dyDescent="0.25">
      <c r="B12" s="13"/>
      <c r="D12" s="18"/>
      <c r="E12" s="86" t="s">
        <v>104</v>
      </c>
      <c r="F12" s="606">
        <v>4.1724319919400701</v>
      </c>
      <c r="G12" s="606">
        <v>4.7918749551983204</v>
      </c>
      <c r="H12" s="606">
        <v>4.26</v>
      </c>
      <c r="I12" s="607">
        <v>4.45</v>
      </c>
      <c r="J12" s="396"/>
      <c r="K12" s="397"/>
      <c r="L12" s="40"/>
      <c r="M12" s="229"/>
      <c r="N12" s="816"/>
      <c r="O12" s="226"/>
      <c r="P12" s="43"/>
      <c r="Q12" s="43"/>
      <c r="R12" s="43"/>
      <c r="S12" s="10"/>
      <c r="T12" s="10"/>
      <c r="U12" s="2"/>
    </row>
    <row r="13" spans="1:21" ht="22.5" customHeight="1" x14ac:dyDescent="0.25">
      <c r="B13" s="13"/>
      <c r="D13" s="18"/>
      <c r="E13" s="86" t="s">
        <v>282</v>
      </c>
      <c r="F13" s="603"/>
      <c r="G13" s="603">
        <v>3.0825038144000162E-2</v>
      </c>
      <c r="H13" s="603">
        <v>-0.11099516581110536</v>
      </c>
      <c r="I13" s="604">
        <v>4.4999999999999998E-2</v>
      </c>
      <c r="J13" s="395"/>
      <c r="K13" s="397"/>
      <c r="L13" s="40"/>
      <c r="M13" s="229"/>
      <c r="N13" s="816"/>
      <c r="O13" s="226"/>
      <c r="P13" s="43"/>
      <c r="Q13" s="43"/>
      <c r="R13" s="43"/>
      <c r="S13" s="10"/>
      <c r="T13" s="10"/>
      <c r="U13" s="2"/>
    </row>
    <row r="14" spans="1:21" ht="22.5" customHeight="1" x14ac:dyDescent="0.25">
      <c r="B14" s="13"/>
      <c r="D14" s="18"/>
      <c r="E14" s="36" t="s">
        <v>114</v>
      </c>
      <c r="F14" s="608">
        <v>28975</v>
      </c>
      <c r="G14" s="608">
        <v>26506</v>
      </c>
      <c r="H14" s="608">
        <v>26543</v>
      </c>
      <c r="I14" s="605">
        <v>27146</v>
      </c>
      <c r="J14" s="335"/>
      <c r="K14" s="69"/>
      <c r="L14" s="40"/>
      <c r="M14" s="229"/>
      <c r="N14" s="816"/>
      <c r="O14" s="226"/>
      <c r="P14" s="43"/>
      <c r="Q14" s="43"/>
      <c r="R14" s="43"/>
      <c r="S14" s="10"/>
      <c r="T14" s="10"/>
      <c r="U14" s="2"/>
    </row>
    <row r="15" spans="1:21" ht="22.5" customHeight="1" x14ac:dyDescent="0.25">
      <c r="B15" s="13"/>
      <c r="D15" s="18"/>
      <c r="H15" s="65"/>
      <c r="I15" s="65"/>
      <c r="J15" s="65"/>
      <c r="K15" s="69"/>
      <c r="L15" s="40"/>
      <c r="M15" s="227"/>
      <c r="N15" s="825"/>
      <c r="O15" s="228"/>
      <c r="P15" s="43"/>
      <c r="Q15" s="43"/>
      <c r="R15" s="43"/>
      <c r="S15" s="10"/>
      <c r="T15" s="10"/>
      <c r="U15" s="2"/>
    </row>
    <row r="16" spans="1:21" ht="22.5" customHeight="1" x14ac:dyDescent="0.25">
      <c r="B16" s="13"/>
      <c r="D16" s="307"/>
      <c r="E16" s="836"/>
      <c r="F16" s="836"/>
      <c r="G16" s="836"/>
      <c r="H16" s="836"/>
      <c r="I16" s="400"/>
      <c r="J16" s="400"/>
      <c r="K16" s="401"/>
      <c r="L16" s="40"/>
      <c r="M16" s="280"/>
      <c r="N16" s="280"/>
      <c r="O16" s="280"/>
      <c r="P16" s="10"/>
      <c r="Q16" s="10"/>
      <c r="R16" s="10"/>
      <c r="S16" s="10"/>
      <c r="T16" s="10"/>
    </row>
    <row r="17" spans="2:21" ht="22.5" customHeight="1" x14ac:dyDescent="0.25">
      <c r="B17" s="13"/>
      <c r="C17" s="10"/>
      <c r="D17" s="2"/>
      <c r="E17" s="39"/>
      <c r="F17" s="43"/>
      <c r="G17" s="42"/>
      <c r="H17" s="31"/>
      <c r="I17" s="31"/>
      <c r="J17" s="285"/>
      <c r="K17" s="144"/>
      <c r="L17" s="40"/>
      <c r="P17" s="10"/>
      <c r="Q17" s="10"/>
      <c r="R17" s="10"/>
      <c r="S17" s="10"/>
      <c r="T17" s="10"/>
      <c r="U17" s="2"/>
    </row>
    <row r="18" spans="2:21" ht="22.5" customHeight="1" x14ac:dyDescent="0.25">
      <c r="B18" s="13"/>
      <c r="C18" s="10"/>
      <c r="D18" s="2"/>
      <c r="E18" s="835"/>
      <c r="F18" s="835"/>
      <c r="G18" s="835"/>
      <c r="H18" s="835"/>
      <c r="I18" s="835"/>
      <c r="J18" s="835"/>
      <c r="K18" s="835"/>
      <c r="L18" s="40"/>
      <c r="M18" s="40"/>
      <c r="N18" s="10"/>
      <c r="O18" s="10"/>
      <c r="P18" s="10"/>
      <c r="Q18" s="10"/>
      <c r="R18" s="10"/>
      <c r="S18" s="10"/>
      <c r="T18" s="10"/>
      <c r="U18" s="2"/>
    </row>
    <row r="19" spans="2:21" ht="22.5" customHeight="1" x14ac:dyDescent="0.25">
      <c r="B19" s="13"/>
      <c r="C19" s="10"/>
      <c r="D19" s="2"/>
      <c r="E19" s="835"/>
      <c r="F19" s="835"/>
      <c r="G19" s="835"/>
      <c r="H19" s="835"/>
      <c r="I19" s="835"/>
      <c r="J19" s="835"/>
      <c r="K19" s="835"/>
      <c r="L19" s="40"/>
      <c r="M19" s="40"/>
      <c r="N19" s="10"/>
      <c r="O19" s="10"/>
      <c r="P19" s="10"/>
      <c r="Q19" s="10"/>
      <c r="R19" s="10"/>
      <c r="S19" s="10"/>
      <c r="T19" s="10"/>
      <c r="U19" s="2"/>
    </row>
    <row r="20" spans="2:21" ht="22.5" customHeight="1" x14ac:dyDescent="0.25">
      <c r="B20" s="13"/>
      <c r="E20" s="835"/>
      <c r="F20" s="835"/>
      <c r="G20" s="835"/>
      <c r="H20" s="835"/>
      <c r="I20" s="835"/>
      <c r="J20" s="835"/>
      <c r="K20" s="835"/>
      <c r="N20" s="10"/>
      <c r="O20" s="10"/>
      <c r="P20" s="10"/>
      <c r="Q20" s="10"/>
      <c r="R20" s="10"/>
      <c r="S20" s="10"/>
      <c r="T20" s="10"/>
    </row>
    <row r="21" spans="2:21" ht="22.5" customHeight="1" x14ac:dyDescent="0.25">
      <c r="B21" s="13"/>
      <c r="E21" s="5"/>
      <c r="F21" s="38"/>
      <c r="G21" s="38"/>
      <c r="H21" s="38"/>
      <c r="I21" s="38"/>
      <c r="J21" s="38"/>
      <c r="K21" s="38"/>
      <c r="N21" s="10"/>
      <c r="O21" s="10"/>
      <c r="P21" s="10"/>
      <c r="Q21" s="10"/>
      <c r="R21" s="10"/>
      <c r="S21" s="10"/>
      <c r="T21" s="10"/>
    </row>
    <row r="22" spans="2:21" ht="22.5" customHeight="1" x14ac:dyDescent="0.25">
      <c r="E22" s="5"/>
      <c r="F22" s="38"/>
      <c r="G22" s="38"/>
      <c r="H22" s="38"/>
      <c r="I22" s="38"/>
      <c r="J22" s="38"/>
      <c r="K22" s="38"/>
      <c r="N22" s="10"/>
      <c r="O22" s="10"/>
      <c r="P22" s="10"/>
      <c r="Q22" s="10"/>
      <c r="R22" s="10"/>
      <c r="S22" s="10"/>
      <c r="T22" s="10"/>
    </row>
    <row r="23" spans="2:21" ht="22.5" customHeight="1" x14ac:dyDescent="0.25">
      <c r="E23" s="5"/>
      <c r="F23" s="38"/>
      <c r="G23" s="38"/>
      <c r="H23" s="38"/>
      <c r="I23" s="38"/>
      <c r="J23" s="38"/>
      <c r="K23" s="38"/>
      <c r="N23" s="10"/>
      <c r="O23" s="10"/>
      <c r="P23" s="10"/>
      <c r="Q23" s="10"/>
      <c r="R23" s="10"/>
      <c r="S23" s="10"/>
      <c r="T23" s="10"/>
    </row>
  </sheetData>
  <mergeCells count="8">
    <mergeCell ref="D1:E1"/>
    <mergeCell ref="B2:B3"/>
    <mergeCell ref="E2:E3"/>
    <mergeCell ref="O2:O3"/>
    <mergeCell ref="N10:N15"/>
    <mergeCell ref="E18:K20"/>
    <mergeCell ref="E16:H16"/>
    <mergeCell ref="K9:L9"/>
  </mergeCells>
  <hyperlinks>
    <hyperlink ref="B5" location="Sheet2!A1" display="BACK"/>
    <hyperlink ref="B5" location="Menu!A1" display="BACK"/>
  </hyperlinks>
  <pageMargins left="0.7" right="0.7" top="0.75" bottom="0.75" header="0.3" footer="0.3"/>
  <pageSetup paperSize="9" scale="96" orientation="landscape" verticalDpi="597" r:id="rId1"/>
  <colBreaks count="1" manualBreakCount="1">
    <brk id="11" max="21"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autoPageBreaks="0"/>
  </sheetPr>
  <dimension ref="A1:S31"/>
  <sheetViews>
    <sheetView showGridLines="0" zoomScaleNormal="100" workbookViewId="0">
      <selection activeCell="G19" sqref="G19"/>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52.85546875" customWidth="1"/>
    <col min="6" max="9" width="14.28515625" customWidth="1"/>
    <col min="10" max="10" width="7.140625" customWidth="1"/>
    <col min="11" max="11" width="5.28515625" customWidth="1"/>
    <col min="12" max="12" width="5.7109375" customWidth="1"/>
    <col min="13" max="13" width="45.7109375" customWidth="1"/>
    <col min="14" max="14" width="5.7109375" customWidth="1"/>
    <col min="15" max="18" width="14.28515625" customWidth="1"/>
    <col min="19" max="19" width="6.42578125" customWidth="1"/>
  </cols>
  <sheetData>
    <row r="1" spans="1:19" ht="52.5" customHeight="1" x14ac:dyDescent="0.25">
      <c r="D1" s="716"/>
      <c r="E1" s="716"/>
      <c r="L1" s="289"/>
      <c r="M1" s="289"/>
      <c r="N1" s="10"/>
      <c r="O1" s="10"/>
      <c r="P1" s="10"/>
      <c r="Q1" s="10"/>
      <c r="R1" s="10"/>
    </row>
    <row r="2" spans="1:19" ht="15" customHeight="1" x14ac:dyDescent="0.25">
      <c r="B2" s="818"/>
      <c r="D2" s="22"/>
      <c r="E2" s="819" t="s">
        <v>33</v>
      </c>
      <c r="F2" s="23"/>
      <c r="G2" s="23"/>
      <c r="H2" s="23"/>
      <c r="I2" s="23"/>
      <c r="J2" s="24"/>
      <c r="L2" s="112"/>
      <c r="M2" s="821"/>
      <c r="N2" s="112"/>
      <c r="O2" s="112"/>
      <c r="P2" s="112"/>
      <c r="Q2" s="112"/>
      <c r="R2" s="112"/>
    </row>
    <row r="3" spans="1:19" ht="15" customHeight="1" x14ac:dyDescent="0.25">
      <c r="A3" s="1"/>
      <c r="B3" s="818"/>
      <c r="C3" s="14"/>
      <c r="D3" s="25"/>
      <c r="E3" s="820"/>
      <c r="F3" s="26"/>
      <c r="G3" s="26"/>
      <c r="H3" s="26"/>
      <c r="I3" s="26"/>
      <c r="J3" s="27"/>
      <c r="L3" s="112"/>
      <c r="M3" s="821"/>
      <c r="N3" s="112"/>
      <c r="O3" s="112"/>
      <c r="P3" s="112"/>
      <c r="Q3" s="112"/>
      <c r="R3" s="112"/>
    </row>
    <row r="4" spans="1:19" ht="15" customHeight="1" x14ac:dyDescent="0.25">
      <c r="A4" s="1"/>
      <c r="C4" s="15"/>
      <c r="D4" s="192"/>
      <c r="E4" s="193"/>
      <c r="F4" s="193"/>
      <c r="G4" s="193"/>
      <c r="H4" s="193"/>
      <c r="I4" s="193"/>
      <c r="J4" s="194"/>
      <c r="L4" s="289"/>
      <c r="M4" s="289"/>
      <c r="N4" s="10"/>
      <c r="O4" s="10"/>
      <c r="P4" s="10"/>
      <c r="Q4" s="10"/>
      <c r="R4" s="10"/>
    </row>
    <row r="5" spans="1:19" ht="15" customHeight="1" x14ac:dyDescent="0.25">
      <c r="B5" s="255" t="s">
        <v>0</v>
      </c>
      <c r="D5" s="195"/>
      <c r="E5" s="295" t="s">
        <v>169</v>
      </c>
      <c r="F5" s="196"/>
      <c r="G5" s="196"/>
      <c r="H5" s="196"/>
      <c r="I5" s="196"/>
      <c r="J5" s="197"/>
      <c r="L5" s="289"/>
      <c r="M5" s="498"/>
      <c r="N5" s="111"/>
      <c r="O5" s="111"/>
      <c r="P5" s="111"/>
      <c r="Q5" s="111"/>
      <c r="R5" s="111"/>
    </row>
    <row r="6" spans="1:19" ht="15" customHeight="1" x14ac:dyDescent="0.25">
      <c r="B6" s="13"/>
      <c r="C6" s="16"/>
      <c r="D6" s="55"/>
      <c r="E6" s="82"/>
      <c r="F6" s="82"/>
      <c r="G6" s="82"/>
      <c r="H6" s="82"/>
      <c r="I6" s="82"/>
      <c r="J6" s="90"/>
      <c r="K6" s="2"/>
      <c r="L6" s="289"/>
      <c r="M6" s="289"/>
      <c r="N6" s="10"/>
      <c r="O6" s="10"/>
      <c r="P6" s="10"/>
      <c r="Q6" s="10"/>
      <c r="R6" s="10"/>
      <c r="S6" s="2"/>
    </row>
    <row r="7" spans="1:19" ht="22.5" customHeight="1" x14ac:dyDescent="0.25">
      <c r="B7" s="16"/>
      <c r="D7" s="18"/>
      <c r="E7" s="2"/>
      <c r="F7" s="2"/>
      <c r="G7" s="2"/>
      <c r="H7" s="2"/>
      <c r="I7" s="2"/>
      <c r="J7" s="19"/>
      <c r="K7" s="2"/>
      <c r="L7" s="289"/>
      <c r="M7" s="289"/>
      <c r="N7" s="10"/>
      <c r="O7" s="10"/>
      <c r="P7" s="10"/>
      <c r="Q7" s="10"/>
      <c r="R7" s="10"/>
      <c r="S7" s="2"/>
    </row>
    <row r="8" spans="1:19" ht="22.5" customHeight="1" x14ac:dyDescent="0.25">
      <c r="B8" s="13"/>
      <c r="D8" s="329"/>
      <c r="E8" s="333" t="s">
        <v>156</v>
      </c>
      <c r="F8" s="299">
        <v>2008</v>
      </c>
      <c r="G8" s="299">
        <v>2013</v>
      </c>
      <c r="H8" s="299">
        <v>2014</v>
      </c>
      <c r="I8" s="299">
        <v>2015</v>
      </c>
      <c r="J8" s="339"/>
      <c r="K8" s="18"/>
      <c r="L8" s="289"/>
      <c r="M8" s="289"/>
      <c r="N8" s="10"/>
      <c r="O8" s="10"/>
      <c r="P8" s="10"/>
      <c r="Q8" s="10"/>
      <c r="R8" s="10"/>
      <c r="S8" s="2"/>
    </row>
    <row r="9" spans="1:19" ht="22.5" customHeight="1" x14ac:dyDescent="0.25">
      <c r="B9" s="13"/>
      <c r="D9" s="18"/>
      <c r="E9" s="437" t="s">
        <v>219</v>
      </c>
      <c r="F9" s="445">
        <v>932.21600000000001</v>
      </c>
      <c r="G9" s="445">
        <v>701.43100000000004</v>
      </c>
      <c r="H9" s="445">
        <v>655.47199999999998</v>
      </c>
      <c r="I9" s="445">
        <v>539.4</v>
      </c>
      <c r="J9" s="837"/>
      <c r="K9" s="40"/>
      <c r="L9" s="289"/>
      <c r="M9" s="75"/>
      <c r="N9" s="43"/>
      <c r="O9" s="43"/>
      <c r="P9" s="43"/>
      <c r="Q9" s="10"/>
      <c r="R9" s="10"/>
      <c r="S9" s="2"/>
    </row>
    <row r="10" spans="1:19" ht="22.5" customHeight="1" x14ac:dyDescent="0.25">
      <c r="B10" s="13"/>
      <c r="D10" s="18"/>
      <c r="E10" s="436" t="s">
        <v>220</v>
      </c>
      <c r="F10" s="447">
        <v>3263.41</v>
      </c>
      <c r="G10" s="447">
        <v>1558.6769999999999</v>
      </c>
      <c r="H10" s="447">
        <v>1554.912</v>
      </c>
      <c r="I10" s="447">
        <v>1372.4</v>
      </c>
      <c r="J10" s="837"/>
      <c r="K10" s="40"/>
      <c r="L10" s="289"/>
      <c r="M10" s="39"/>
      <c r="N10" s="43"/>
      <c r="O10" s="43"/>
      <c r="P10" s="43"/>
      <c r="Q10" s="10"/>
      <c r="R10" s="10"/>
      <c r="S10" s="2"/>
    </row>
    <row r="11" spans="1:19" ht="22.5" customHeight="1" x14ac:dyDescent="0.25">
      <c r="B11" s="13"/>
      <c r="D11" s="18"/>
      <c r="E11" s="581" t="s">
        <v>221</v>
      </c>
      <c r="F11" s="442">
        <v>4195.6260000000002</v>
      </c>
      <c r="G11" s="442">
        <v>2260.1080000000002</v>
      </c>
      <c r="H11" s="442">
        <v>2210.384</v>
      </c>
      <c r="I11" s="442">
        <v>1911.4</v>
      </c>
      <c r="J11" s="837"/>
      <c r="K11" s="40"/>
      <c r="L11" s="10"/>
      <c r="M11" s="39"/>
      <c r="N11" s="43"/>
      <c r="O11" s="43"/>
      <c r="P11" s="43"/>
      <c r="Q11" s="10"/>
      <c r="R11" s="10"/>
      <c r="S11" s="2"/>
    </row>
    <row r="12" spans="1:19" ht="22.5" customHeight="1" x14ac:dyDescent="0.25">
      <c r="B12" s="13"/>
      <c r="D12" s="18"/>
      <c r="E12" s="582" t="s">
        <v>162</v>
      </c>
      <c r="F12" s="579">
        <v>32.173172493700399</v>
      </c>
      <c r="G12" s="579">
        <v>26.463402211599799</v>
      </c>
      <c r="H12" s="579">
        <v>24.69</v>
      </c>
      <c r="I12" s="579">
        <v>19.899999999999999</v>
      </c>
      <c r="J12" s="837"/>
      <c r="K12" s="40"/>
      <c r="L12" s="10"/>
      <c r="M12" s="39"/>
      <c r="N12" s="43"/>
      <c r="O12" s="43"/>
      <c r="P12" s="43"/>
      <c r="Q12" s="10"/>
      <c r="R12" s="10"/>
      <c r="S12" s="2"/>
    </row>
    <row r="13" spans="1:19" ht="22.5" customHeight="1" x14ac:dyDescent="0.25">
      <c r="B13" s="13"/>
      <c r="D13" s="18"/>
      <c r="E13" s="36" t="s">
        <v>163</v>
      </c>
      <c r="F13" s="580">
        <v>335.87999176615898</v>
      </c>
      <c r="G13" s="580">
        <v>148.906969268079</v>
      </c>
      <c r="H13" s="580">
        <v>150.6</v>
      </c>
      <c r="I13" s="580">
        <v>129.6</v>
      </c>
      <c r="J13" s="106"/>
      <c r="K13" s="40"/>
      <c r="L13" s="10"/>
      <c r="M13" s="39"/>
      <c r="N13" s="43"/>
      <c r="O13" s="43"/>
      <c r="P13" s="43"/>
      <c r="Q13" s="10"/>
      <c r="R13" s="10"/>
      <c r="S13" s="2"/>
    </row>
    <row r="14" spans="1:19" ht="22.5" customHeight="1" x14ac:dyDescent="0.25">
      <c r="B14" s="13"/>
      <c r="D14" s="18"/>
      <c r="E14" s="67" t="s">
        <v>114</v>
      </c>
      <c r="F14" s="447">
        <v>28975</v>
      </c>
      <c r="G14" s="447">
        <v>26506</v>
      </c>
      <c r="H14" s="447">
        <v>26543</v>
      </c>
      <c r="I14" s="447">
        <v>27146</v>
      </c>
      <c r="J14" s="69"/>
      <c r="K14" s="40"/>
      <c r="L14" s="10"/>
      <c r="M14" s="75"/>
      <c r="N14" s="43"/>
      <c r="O14" s="43"/>
      <c r="P14" s="43"/>
      <c r="Q14" s="10"/>
      <c r="R14" s="10"/>
      <c r="S14" s="2"/>
    </row>
    <row r="15" spans="1:19" ht="22.5" customHeight="1" x14ac:dyDescent="0.25">
      <c r="B15" s="13"/>
      <c r="D15" s="18"/>
      <c r="E15" s="68"/>
      <c r="F15" s="609"/>
      <c r="G15" s="609"/>
      <c r="H15" s="610"/>
      <c r="I15" s="610"/>
      <c r="J15" s="69"/>
      <c r="K15" s="40"/>
      <c r="L15" s="10"/>
      <c r="M15" s="39"/>
      <c r="N15" s="43"/>
      <c r="O15" s="43"/>
      <c r="P15" s="43"/>
      <c r="Q15" s="10"/>
      <c r="R15" s="10"/>
      <c r="S15" s="2"/>
    </row>
    <row r="16" spans="1:19" ht="22.5" customHeight="1" x14ac:dyDescent="0.25">
      <c r="B16" s="13"/>
      <c r="D16" s="18"/>
      <c r="F16" s="611"/>
      <c r="G16" s="611"/>
      <c r="H16" s="611"/>
      <c r="I16" s="612"/>
      <c r="J16" s="69"/>
      <c r="K16" s="40"/>
      <c r="L16" s="10"/>
      <c r="M16" s="75"/>
      <c r="N16" s="43"/>
      <c r="O16" s="43"/>
      <c r="P16" s="43"/>
      <c r="Q16" s="10"/>
      <c r="R16" s="10"/>
      <c r="S16" s="2"/>
    </row>
    <row r="17" spans="2:19" ht="22.5" customHeight="1" x14ac:dyDescent="0.25">
      <c r="B17" s="13"/>
      <c r="D17" s="18"/>
      <c r="E17" s="67" t="s">
        <v>277</v>
      </c>
      <c r="F17" s="142">
        <v>-0.19500000000000001</v>
      </c>
      <c r="G17" s="611"/>
      <c r="H17" s="611"/>
      <c r="I17" s="612"/>
      <c r="J17" s="823"/>
      <c r="K17" s="824"/>
      <c r="L17" s="223"/>
      <c r="M17" s="224"/>
      <c r="N17" s="225"/>
      <c r="O17" s="43"/>
      <c r="P17" s="43"/>
      <c r="Q17" s="10"/>
      <c r="R17" s="10"/>
      <c r="S17" s="2"/>
    </row>
    <row r="18" spans="2:19" ht="22.5" customHeight="1" x14ac:dyDescent="0.25">
      <c r="B18" s="13"/>
      <c r="D18" s="18"/>
      <c r="E18" s="67" t="s">
        <v>276</v>
      </c>
      <c r="F18" s="142">
        <v>-0.38200000000000001</v>
      </c>
      <c r="G18" s="611"/>
      <c r="H18" s="611"/>
      <c r="I18" s="612"/>
      <c r="J18" s="115"/>
      <c r="K18" s="40"/>
      <c r="L18" s="229"/>
      <c r="M18" s="816" t="s">
        <v>280</v>
      </c>
      <c r="N18" s="226"/>
      <c r="O18" s="43"/>
      <c r="P18" s="43"/>
      <c r="Q18" s="10"/>
      <c r="R18" s="10"/>
      <c r="S18" s="2"/>
    </row>
    <row r="19" spans="2:19" ht="22.5" customHeight="1" x14ac:dyDescent="0.25">
      <c r="B19" s="13"/>
      <c r="D19" s="18"/>
      <c r="E19" s="67" t="s">
        <v>278</v>
      </c>
      <c r="F19" s="142">
        <v>-0.14000000000000001</v>
      </c>
      <c r="G19" s="611"/>
      <c r="H19" s="611"/>
      <c r="I19" s="612"/>
      <c r="J19" s="115"/>
      <c r="K19" s="40"/>
      <c r="L19" s="229"/>
      <c r="M19" s="816"/>
      <c r="N19" s="226"/>
      <c r="O19" s="43"/>
      <c r="P19" s="43"/>
      <c r="Q19" s="10"/>
      <c r="R19" s="10"/>
      <c r="S19" s="2"/>
    </row>
    <row r="20" spans="2:19" ht="22.5" customHeight="1" x14ac:dyDescent="0.25">
      <c r="B20" s="13"/>
      <c r="D20" s="18"/>
      <c r="E20" s="67" t="s">
        <v>279</v>
      </c>
      <c r="F20" s="142">
        <f>(I13-F13)/F13</f>
        <v>-0.61414790050897694</v>
      </c>
      <c r="G20" s="611"/>
      <c r="H20" s="611"/>
      <c r="I20" s="612"/>
      <c r="J20" s="115"/>
      <c r="K20" s="40"/>
      <c r="L20" s="229"/>
      <c r="M20" s="816"/>
      <c r="N20" s="226"/>
      <c r="O20" s="43"/>
      <c r="P20" s="43"/>
      <c r="Q20" s="10"/>
      <c r="R20" s="10"/>
      <c r="S20" s="2"/>
    </row>
    <row r="21" spans="2:19" ht="22.5" customHeight="1" x14ac:dyDescent="0.25">
      <c r="B21" s="13"/>
      <c r="D21" s="18"/>
      <c r="E21" s="29"/>
      <c r="F21" s="164"/>
      <c r="G21" s="611"/>
      <c r="H21" s="611"/>
      <c r="I21" s="612"/>
      <c r="J21" s="115"/>
      <c r="K21" s="40"/>
      <c r="L21" s="229"/>
      <c r="M21" s="816"/>
      <c r="N21" s="226"/>
      <c r="O21" s="43"/>
      <c r="P21" s="43"/>
      <c r="Q21" s="10"/>
      <c r="R21" s="10"/>
      <c r="S21" s="2"/>
    </row>
    <row r="22" spans="2:19" ht="22.5" customHeight="1" x14ac:dyDescent="0.25">
      <c r="B22" s="13"/>
      <c r="D22" s="18"/>
      <c r="E22" s="67" t="s">
        <v>226</v>
      </c>
      <c r="F22" s="447">
        <v>10590000</v>
      </c>
      <c r="G22" s="611"/>
      <c r="H22" s="611"/>
      <c r="I22" s="612"/>
      <c r="J22" s="115"/>
      <c r="K22" s="40"/>
      <c r="L22" s="229"/>
      <c r="M22" s="816"/>
      <c r="N22" s="226"/>
      <c r="O22" s="43"/>
      <c r="P22" s="43"/>
      <c r="Q22" s="10"/>
      <c r="R22" s="10"/>
      <c r="S22" s="2"/>
    </row>
    <row r="23" spans="2:19" ht="22.5" customHeight="1" x14ac:dyDescent="0.25">
      <c r="B23" s="13"/>
      <c r="D23" s="18"/>
      <c r="I23" s="65"/>
      <c r="J23" s="115"/>
      <c r="K23" s="40"/>
      <c r="L23" s="229"/>
      <c r="M23" s="816"/>
      <c r="N23" s="226"/>
      <c r="O23" s="43"/>
      <c r="P23" s="43"/>
      <c r="Q23" s="10"/>
      <c r="R23" s="10"/>
      <c r="S23" s="2"/>
    </row>
    <row r="24" spans="2:19" ht="22.5" customHeight="1" x14ac:dyDescent="0.25">
      <c r="B24" s="13"/>
      <c r="D24" s="307"/>
      <c r="E24" s="836"/>
      <c r="F24" s="836"/>
      <c r="G24" s="836"/>
      <c r="H24" s="836"/>
      <c r="I24" s="836"/>
      <c r="J24" s="401"/>
      <c r="K24" s="40"/>
      <c r="L24" s="248"/>
      <c r="M24" s="234"/>
      <c r="N24" s="233"/>
      <c r="O24" s="10"/>
      <c r="P24" s="10"/>
      <c r="Q24" s="10"/>
      <c r="R24" s="10"/>
    </row>
    <row r="25" spans="2:19" ht="22.5" customHeight="1" x14ac:dyDescent="0.25">
      <c r="B25" s="13"/>
      <c r="C25" s="10"/>
      <c r="D25" s="2"/>
      <c r="E25" s="39"/>
      <c r="F25" s="43"/>
      <c r="G25" s="42"/>
      <c r="H25" s="42"/>
      <c r="I25" s="31"/>
      <c r="J25" s="65"/>
      <c r="K25" s="40"/>
      <c r="O25" s="10"/>
      <c r="P25" s="10"/>
      <c r="Q25" s="10"/>
      <c r="R25" s="10"/>
      <c r="S25" s="2"/>
    </row>
    <row r="26" spans="2:19" ht="22.5" customHeight="1" x14ac:dyDescent="0.25">
      <c r="B26" s="13"/>
      <c r="C26" s="10"/>
      <c r="D26" s="2"/>
      <c r="E26" s="838"/>
      <c r="F26" s="105"/>
      <c r="G26" s="105"/>
      <c r="H26" s="105"/>
      <c r="I26" s="105"/>
      <c r="J26" s="65"/>
      <c r="K26" s="40"/>
      <c r="O26" s="10"/>
      <c r="P26" s="10"/>
      <c r="Q26" s="10"/>
      <c r="R26" s="10"/>
      <c r="S26" s="2"/>
    </row>
    <row r="27" spans="2:19" ht="22.5" customHeight="1" x14ac:dyDescent="0.25">
      <c r="B27" s="13"/>
      <c r="C27" s="10"/>
      <c r="D27" s="2"/>
      <c r="E27" s="838"/>
      <c r="F27" s="105"/>
      <c r="G27" s="105"/>
      <c r="H27" s="105"/>
      <c r="I27" s="105"/>
      <c r="J27" s="32"/>
      <c r="K27" s="40"/>
      <c r="L27" s="10"/>
      <c r="M27" s="10"/>
      <c r="N27" s="10"/>
      <c r="O27" s="10"/>
      <c r="P27" s="10"/>
      <c r="Q27" s="10"/>
      <c r="R27" s="10"/>
      <c r="S27" s="2"/>
    </row>
    <row r="28" spans="2:19" ht="22.5" customHeight="1" x14ac:dyDescent="0.25">
      <c r="B28" s="13"/>
      <c r="E28" s="838"/>
      <c r="F28" s="37"/>
      <c r="G28" s="37"/>
      <c r="H28" s="37"/>
      <c r="I28" s="37"/>
      <c r="J28" s="37"/>
      <c r="L28" s="10"/>
      <c r="M28" s="10"/>
      <c r="N28" s="10"/>
      <c r="O28" s="10"/>
      <c r="P28" s="10"/>
      <c r="Q28" s="10"/>
      <c r="R28" s="10"/>
    </row>
    <row r="29" spans="2:19" ht="22.5" customHeight="1" x14ac:dyDescent="0.25">
      <c r="B29" s="13"/>
      <c r="E29" s="5"/>
      <c r="F29" s="38"/>
      <c r="G29" s="38"/>
      <c r="H29" s="38"/>
      <c r="I29" s="38"/>
      <c r="J29" s="38"/>
      <c r="L29" s="10"/>
      <c r="M29" s="10"/>
      <c r="N29" s="10"/>
      <c r="O29" s="10"/>
      <c r="P29" s="10"/>
      <c r="Q29" s="10"/>
      <c r="R29" s="10"/>
    </row>
    <row r="30" spans="2:19" ht="22.5" customHeight="1" x14ac:dyDescent="0.25">
      <c r="E30" s="5"/>
      <c r="F30" s="38"/>
      <c r="G30" s="38"/>
      <c r="H30" s="38"/>
      <c r="I30" s="38"/>
      <c r="J30" s="38"/>
    </row>
    <row r="31" spans="2:19" ht="22.5" customHeight="1" x14ac:dyDescent="0.25">
      <c r="E31" s="5"/>
      <c r="F31" s="38"/>
      <c r="G31" s="38"/>
      <c r="H31" s="38"/>
      <c r="I31" s="38"/>
      <c r="J31" s="38"/>
    </row>
  </sheetData>
  <mergeCells count="9">
    <mergeCell ref="E24:I24"/>
    <mergeCell ref="E26:E28"/>
    <mergeCell ref="D1:E1"/>
    <mergeCell ref="B2:B3"/>
    <mergeCell ref="E2:E3"/>
    <mergeCell ref="J17:K17"/>
    <mergeCell ref="M18:M23"/>
    <mergeCell ref="M2:M3"/>
    <mergeCell ref="J9:J12"/>
  </mergeCells>
  <hyperlinks>
    <hyperlink ref="B5" location="Sheet2!A1" display="BACK"/>
    <hyperlink ref="B5" location="Menu!A1" display="BACK"/>
  </hyperlinks>
  <pageMargins left="0.7" right="0.7" top="0.75" bottom="0.75" header="0.3" footer="0.3"/>
  <pageSetup paperSize="9" scale="96" orientation="landscape" verticalDpi="597" r:id="rId1"/>
  <colBreaks count="1" manualBreakCount="1">
    <brk id="10" max="4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autoPageBreaks="0"/>
  </sheetPr>
  <dimension ref="A1:W27"/>
  <sheetViews>
    <sheetView showGridLines="0" zoomScaleNormal="100" workbookViewId="0">
      <selection activeCell="H17" sqref="H17"/>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5.7109375" customWidth="1"/>
    <col min="6" max="9" width="14.28515625" customWidth="1"/>
    <col min="10" max="13" width="14.28515625" style="263" customWidth="1"/>
    <col min="14" max="14" width="14.28515625" customWidth="1"/>
    <col min="15" max="15" width="5.28515625" customWidth="1"/>
    <col min="16" max="16" width="5.7109375" style="10" customWidth="1"/>
    <col min="17" max="17" width="45.7109375" style="10" customWidth="1"/>
    <col min="18" max="22" width="14.28515625" style="10" customWidth="1"/>
    <col min="23" max="23" width="6.42578125" style="10" customWidth="1"/>
  </cols>
  <sheetData>
    <row r="1" spans="1:23" ht="52.5" customHeight="1" x14ac:dyDescent="0.25">
      <c r="D1" s="716"/>
      <c r="E1" s="716"/>
      <c r="P1" s="289"/>
    </row>
    <row r="2" spans="1:23" ht="15" customHeight="1" x14ac:dyDescent="0.25">
      <c r="B2" s="737"/>
      <c r="D2" s="22"/>
      <c r="E2" s="741" t="s">
        <v>236</v>
      </c>
      <c r="F2" s="741"/>
      <c r="G2" s="741"/>
      <c r="H2" s="741"/>
      <c r="I2" s="741"/>
      <c r="J2" s="741"/>
      <c r="K2" s="741"/>
      <c r="L2" s="741"/>
      <c r="M2" s="741"/>
      <c r="N2" s="742"/>
      <c r="P2" s="112"/>
      <c r="Q2" s="724"/>
      <c r="R2" s="112"/>
      <c r="S2" s="112"/>
      <c r="T2" s="112"/>
      <c r="U2" s="112"/>
      <c r="V2" s="112"/>
    </row>
    <row r="3" spans="1:23" ht="15" customHeight="1" x14ac:dyDescent="0.25">
      <c r="A3" s="1"/>
      <c r="B3" s="737"/>
      <c r="C3" s="14"/>
      <c r="D3" s="25"/>
      <c r="E3" s="743"/>
      <c r="F3" s="743"/>
      <c r="G3" s="743"/>
      <c r="H3" s="743"/>
      <c r="I3" s="743"/>
      <c r="J3" s="743"/>
      <c r="K3" s="743"/>
      <c r="L3" s="743"/>
      <c r="M3" s="743"/>
      <c r="N3" s="744"/>
      <c r="P3" s="112"/>
      <c r="Q3" s="724"/>
      <c r="R3" s="112"/>
      <c r="S3" s="112"/>
      <c r="T3" s="112"/>
      <c r="U3" s="112"/>
      <c r="V3" s="112"/>
    </row>
    <row r="4" spans="1:23" ht="15" customHeight="1" x14ac:dyDescent="0.25">
      <c r="A4" s="1"/>
      <c r="C4" s="15"/>
      <c r="D4" s="192"/>
      <c r="E4" s="193"/>
      <c r="F4" s="193"/>
      <c r="G4" s="193"/>
      <c r="H4" s="193"/>
      <c r="I4" s="193"/>
      <c r="J4" s="193"/>
      <c r="K4" s="193"/>
      <c r="L4" s="193"/>
      <c r="M4" s="193"/>
      <c r="N4" s="194"/>
    </row>
    <row r="5" spans="1:23" ht="15" customHeight="1" x14ac:dyDescent="0.25">
      <c r="B5" s="491" t="s">
        <v>0</v>
      </c>
      <c r="C5" s="545"/>
      <c r="D5" s="195"/>
      <c r="E5" s="360" t="s">
        <v>21</v>
      </c>
      <c r="F5" s="196"/>
      <c r="G5" s="196"/>
      <c r="H5" s="196"/>
      <c r="I5" s="196"/>
      <c r="J5" s="196"/>
      <c r="K5" s="196"/>
      <c r="L5" s="196"/>
      <c r="M5" s="196"/>
      <c r="N5" s="197"/>
      <c r="Q5" s="116"/>
      <c r="R5" s="111"/>
      <c r="S5" s="111"/>
      <c r="T5" s="111"/>
      <c r="U5" s="111"/>
      <c r="V5" s="111"/>
    </row>
    <row r="6" spans="1:23" ht="15" customHeight="1" x14ac:dyDescent="0.25">
      <c r="B6" s="544"/>
      <c r="D6" s="195"/>
      <c r="E6" s="738" t="s">
        <v>215</v>
      </c>
      <c r="F6" s="738"/>
      <c r="G6" s="738"/>
      <c r="H6" s="738"/>
      <c r="I6" s="738"/>
      <c r="J6" s="738"/>
      <c r="K6" s="738"/>
      <c r="L6" s="738"/>
      <c r="M6" s="738"/>
      <c r="N6" s="739"/>
      <c r="Q6" s="740"/>
      <c r="R6" s="740"/>
      <c r="S6" s="740"/>
      <c r="T6" s="740"/>
      <c r="U6" s="740"/>
      <c r="V6" s="740"/>
    </row>
    <row r="7" spans="1:23" ht="15" customHeight="1" x14ac:dyDescent="0.25">
      <c r="B7" s="282"/>
      <c r="C7" s="16"/>
      <c r="D7" s="55"/>
      <c r="E7" s="82"/>
      <c r="F7" s="82"/>
      <c r="G7" s="82"/>
      <c r="H7" s="82"/>
      <c r="I7" s="82"/>
      <c r="J7" s="82"/>
      <c r="K7" s="82"/>
      <c r="L7" s="82"/>
      <c r="M7" s="82"/>
      <c r="N7" s="90"/>
      <c r="O7" s="2"/>
    </row>
    <row r="8" spans="1:23" ht="22.5" customHeight="1" x14ac:dyDescent="0.25">
      <c r="B8" s="16"/>
      <c r="D8" s="18"/>
      <c r="E8" s="2"/>
      <c r="F8" s="2"/>
      <c r="G8" s="2"/>
      <c r="H8" s="2"/>
      <c r="I8" s="2"/>
      <c r="J8" s="264"/>
      <c r="K8" s="264"/>
      <c r="L8" s="264"/>
      <c r="M8" s="264"/>
      <c r="N8" s="19"/>
      <c r="O8" s="2"/>
    </row>
    <row r="9" spans="1:23" s="279" customFormat="1" ht="22.5" customHeight="1" x14ac:dyDescent="0.25">
      <c r="B9" s="16"/>
      <c r="C9" s="282"/>
      <c r="D9" s="18"/>
      <c r="E9" s="430" t="s">
        <v>238</v>
      </c>
      <c r="F9" s="88"/>
      <c r="G9" s="88"/>
      <c r="H9" s="88"/>
      <c r="I9" s="88"/>
      <c r="J9" s="88"/>
      <c r="K9" s="88"/>
      <c r="L9" s="88"/>
      <c r="M9" s="88"/>
      <c r="N9" s="464"/>
      <c r="O9" s="280"/>
      <c r="P9" s="289"/>
      <c r="Q9" s="289"/>
      <c r="R9" s="289"/>
      <c r="S9" s="289"/>
      <c r="T9" s="289"/>
      <c r="U9" s="289"/>
      <c r="V9" s="289"/>
      <c r="W9" s="289"/>
    </row>
    <row r="10" spans="1:23" ht="22.5" customHeight="1" x14ac:dyDescent="0.25">
      <c r="B10" s="13"/>
      <c r="D10" s="307"/>
      <c r="E10" s="306"/>
      <c r="F10" s="299" t="s">
        <v>22</v>
      </c>
      <c r="G10" s="299" t="s">
        <v>23</v>
      </c>
      <c r="H10" s="299" t="s">
        <v>24</v>
      </c>
      <c r="I10" s="299" t="s">
        <v>25</v>
      </c>
      <c r="J10" s="734"/>
      <c r="K10" s="735"/>
      <c r="L10" s="735"/>
      <c r="M10" s="735"/>
      <c r="N10" s="736"/>
      <c r="O10" s="2"/>
    </row>
    <row r="11" spans="1:23" ht="22.5" customHeight="1" x14ac:dyDescent="0.25">
      <c r="B11" s="13"/>
      <c r="D11" s="18"/>
      <c r="E11" s="286" t="s">
        <v>18</v>
      </c>
      <c r="F11" s="185">
        <v>0.97</v>
      </c>
      <c r="G11" s="185">
        <v>0.03</v>
      </c>
      <c r="H11" s="185">
        <v>0.9</v>
      </c>
      <c r="I11" s="185">
        <v>0.1</v>
      </c>
      <c r="J11" s="285"/>
      <c r="K11" s="285"/>
      <c r="L11" s="285"/>
      <c r="M11" s="285"/>
      <c r="N11" s="464"/>
      <c r="O11" s="2"/>
    </row>
    <row r="12" spans="1:23" ht="22.5" customHeight="1" x14ac:dyDescent="0.25">
      <c r="B12" s="13"/>
      <c r="D12" s="18"/>
      <c r="E12" s="286" t="s">
        <v>19</v>
      </c>
      <c r="F12" s="185">
        <v>0.97</v>
      </c>
      <c r="G12" s="185">
        <v>0.03</v>
      </c>
      <c r="H12" s="185">
        <v>0.97</v>
      </c>
      <c r="I12" s="185">
        <v>0.03</v>
      </c>
      <c r="J12" s="285"/>
      <c r="K12" s="285"/>
      <c r="L12" s="285"/>
      <c r="M12" s="285"/>
      <c r="N12" s="464"/>
      <c r="O12" s="2"/>
    </row>
    <row r="13" spans="1:23" ht="22.5" customHeight="1" x14ac:dyDescent="0.25">
      <c r="B13" s="13"/>
      <c r="D13" s="18"/>
      <c r="E13" s="283"/>
      <c r="F13" s="285"/>
      <c r="G13" s="285"/>
      <c r="H13" s="88"/>
      <c r="I13" s="88"/>
      <c r="J13" s="88"/>
      <c r="K13" s="88"/>
      <c r="L13" s="88"/>
      <c r="M13" s="88"/>
      <c r="N13" s="464"/>
      <c r="O13" s="2"/>
    </row>
    <row r="14" spans="1:23" s="279" customFormat="1" ht="22.5" customHeight="1" x14ac:dyDescent="0.25">
      <c r="B14" s="282"/>
      <c r="C14" s="282"/>
      <c r="D14" s="18"/>
      <c r="E14" s="430" t="s">
        <v>253</v>
      </c>
      <c r="F14" s="285"/>
      <c r="G14" s="285"/>
      <c r="H14" s="88"/>
      <c r="I14" s="88"/>
      <c r="J14" s="88"/>
      <c r="K14" s="88"/>
      <c r="L14" s="88"/>
      <c r="M14" s="88"/>
      <c r="N14" s="464"/>
      <c r="O14" s="280"/>
      <c r="P14" s="289"/>
      <c r="Q14" s="289"/>
      <c r="R14" s="289"/>
      <c r="S14" s="289"/>
      <c r="T14" s="289"/>
      <c r="U14" s="289"/>
      <c r="V14" s="289"/>
      <c r="W14" s="289"/>
    </row>
    <row r="15" spans="1:23" ht="22.5" customHeight="1" x14ac:dyDescent="0.25">
      <c r="B15" s="13"/>
      <c r="D15" s="304"/>
      <c r="E15" s="303"/>
      <c r="F15" s="732" t="s">
        <v>22</v>
      </c>
      <c r="G15" s="733"/>
      <c r="H15" s="732" t="s">
        <v>23</v>
      </c>
      <c r="I15" s="733"/>
      <c r="J15" s="732" t="s">
        <v>24</v>
      </c>
      <c r="K15" s="733"/>
      <c r="L15" s="732" t="s">
        <v>25</v>
      </c>
      <c r="M15" s="733"/>
      <c r="N15" s="465"/>
      <c r="O15" s="2"/>
    </row>
    <row r="16" spans="1:23" ht="22.5" customHeight="1" x14ac:dyDescent="0.25">
      <c r="B16" s="13"/>
      <c r="D16" s="307"/>
      <c r="E16" s="306"/>
      <c r="F16" s="300">
        <v>2014</v>
      </c>
      <c r="G16" s="300" t="s">
        <v>232</v>
      </c>
      <c r="H16" s="300">
        <v>2014</v>
      </c>
      <c r="I16" s="300" t="s">
        <v>232</v>
      </c>
      <c r="J16" s="300">
        <v>2014</v>
      </c>
      <c r="K16" s="300" t="s">
        <v>232</v>
      </c>
      <c r="L16" s="300">
        <v>2014</v>
      </c>
      <c r="M16" s="300" t="s">
        <v>232</v>
      </c>
      <c r="N16" s="465"/>
      <c r="O16" s="2"/>
    </row>
    <row r="17" spans="2:15" ht="22.5" customHeight="1" x14ac:dyDescent="0.25">
      <c r="B17" s="13"/>
      <c r="D17" s="18"/>
      <c r="E17" s="286" t="s">
        <v>18</v>
      </c>
      <c r="F17" s="185">
        <v>0.96299999999999997</v>
      </c>
      <c r="G17" s="185">
        <f>F11</f>
        <v>0.97</v>
      </c>
      <c r="H17" s="185">
        <v>3.6999999999999998E-2</v>
      </c>
      <c r="I17" s="185">
        <f>G11</f>
        <v>0.03</v>
      </c>
      <c r="J17" s="185">
        <v>0.85699999999999998</v>
      </c>
      <c r="K17" s="185">
        <f>H11</f>
        <v>0.9</v>
      </c>
      <c r="L17" s="185">
        <v>0.14299999999999999</v>
      </c>
      <c r="M17" s="185">
        <f>I11</f>
        <v>0.1</v>
      </c>
      <c r="N17" s="464"/>
      <c r="O17" s="2"/>
    </row>
    <row r="18" spans="2:15" ht="22.5" customHeight="1" x14ac:dyDescent="0.25">
      <c r="B18" s="13"/>
      <c r="D18" s="18"/>
      <c r="E18" s="286" t="s">
        <v>19</v>
      </c>
      <c r="F18" s="185">
        <v>0.96199999999999997</v>
      </c>
      <c r="G18" s="185">
        <f>F12</f>
        <v>0.97</v>
      </c>
      <c r="H18" s="185">
        <v>0.04</v>
      </c>
      <c r="I18" s="185">
        <f>G12</f>
        <v>0.03</v>
      </c>
      <c r="J18" s="185">
        <v>0.95799999999999996</v>
      </c>
      <c r="K18" s="185">
        <f>H12</f>
        <v>0.97</v>
      </c>
      <c r="L18" s="185">
        <v>4.2000000000000003E-2</v>
      </c>
      <c r="M18" s="185">
        <f>I12</f>
        <v>0.03</v>
      </c>
      <c r="N18" s="464"/>
      <c r="O18" s="2"/>
    </row>
    <row r="19" spans="2:15" ht="22.5" customHeight="1" x14ac:dyDescent="0.25">
      <c r="B19" s="13"/>
      <c r="D19" s="18"/>
      <c r="E19" s="30"/>
      <c r="F19" s="32"/>
      <c r="G19" s="32"/>
      <c r="H19" s="2"/>
      <c r="I19" s="2"/>
      <c r="J19" s="264"/>
      <c r="K19" s="264"/>
      <c r="L19" s="264"/>
      <c r="M19" s="264"/>
      <c r="N19" s="19"/>
      <c r="O19" s="2"/>
    </row>
    <row r="20" spans="2:15" ht="22.5" customHeight="1" x14ac:dyDescent="0.25">
      <c r="B20" s="13"/>
      <c r="D20" s="307"/>
      <c r="E20" s="383" t="s">
        <v>133</v>
      </c>
      <c r="F20" s="378"/>
      <c r="G20" s="378"/>
      <c r="H20" s="379"/>
      <c r="I20" s="379"/>
      <c r="J20" s="379"/>
      <c r="K20" s="379"/>
      <c r="L20" s="379"/>
      <c r="M20" s="379"/>
      <c r="N20" s="380"/>
    </row>
    <row r="21" spans="2:15" ht="22.5" customHeight="1" x14ac:dyDescent="0.25">
      <c r="B21" s="13"/>
      <c r="C21" s="10"/>
      <c r="D21" s="2"/>
      <c r="E21" s="11"/>
      <c r="F21" s="12"/>
      <c r="G21" s="12"/>
      <c r="H21" s="2"/>
      <c r="I21" s="2"/>
      <c r="J21" s="264"/>
      <c r="K21" s="264"/>
      <c r="L21" s="264"/>
      <c r="M21" s="264"/>
      <c r="N21" s="2"/>
      <c r="O21" s="2"/>
    </row>
    <row r="22" spans="2:15" ht="22.5" customHeight="1" x14ac:dyDescent="0.25">
      <c r="B22" s="13"/>
      <c r="C22" s="10"/>
      <c r="D22" s="2"/>
      <c r="E22" s="11"/>
      <c r="F22" s="12"/>
      <c r="G22" s="12"/>
      <c r="H22" s="2"/>
      <c r="I22" s="2"/>
      <c r="J22" s="264"/>
      <c r="K22" s="264"/>
      <c r="L22" s="264"/>
      <c r="M22" s="264"/>
      <c r="N22" s="2"/>
      <c r="O22" s="2"/>
    </row>
    <row r="23" spans="2:15" ht="22.5" customHeight="1" x14ac:dyDescent="0.25">
      <c r="B23" s="13"/>
      <c r="C23" s="10"/>
      <c r="D23" s="2"/>
      <c r="E23" s="14"/>
      <c r="F23" s="731"/>
      <c r="G23" s="731"/>
      <c r="H23" s="731"/>
      <c r="I23" s="731"/>
      <c r="J23" s="731"/>
      <c r="K23" s="731"/>
      <c r="L23" s="731"/>
      <c r="M23" s="731"/>
      <c r="N23" s="10"/>
      <c r="O23" s="2"/>
    </row>
    <row r="24" spans="2:15" ht="22.5" customHeight="1" x14ac:dyDescent="0.25">
      <c r="B24" s="13"/>
      <c r="E24" s="453"/>
      <c r="F24" s="463"/>
      <c r="G24" s="463"/>
      <c r="H24" s="463"/>
      <c r="I24" s="463"/>
      <c r="J24" s="463"/>
      <c r="K24" s="463"/>
      <c r="L24" s="463"/>
      <c r="M24" s="463"/>
      <c r="N24" s="467"/>
    </row>
    <row r="25" spans="2:15" ht="22.5" customHeight="1" x14ac:dyDescent="0.25">
      <c r="B25" s="13"/>
      <c r="E25" s="454"/>
      <c r="F25" s="345"/>
      <c r="G25" s="345"/>
      <c r="H25" s="345"/>
      <c r="I25" s="345"/>
      <c r="J25" s="345"/>
      <c r="K25" s="345"/>
      <c r="L25" s="345"/>
      <c r="M25" s="345"/>
      <c r="N25" s="468"/>
    </row>
    <row r="26" spans="2:15" ht="22.5" customHeight="1" x14ac:dyDescent="0.25">
      <c r="E26" s="5"/>
      <c r="F26" s="38"/>
      <c r="G26" s="38"/>
      <c r="H26" s="38"/>
      <c r="I26" s="38"/>
      <c r="J26" s="38"/>
      <c r="K26" s="38"/>
      <c r="L26" s="38"/>
      <c r="M26" s="38"/>
      <c r="N26" s="38"/>
    </row>
    <row r="27" spans="2:15" ht="22.5" customHeight="1" x14ac:dyDescent="0.25">
      <c r="E27" s="5"/>
      <c r="F27" s="38"/>
      <c r="G27" s="38"/>
      <c r="H27" s="38"/>
      <c r="I27" s="38"/>
      <c r="J27" s="38"/>
      <c r="K27" s="38"/>
      <c r="L27" s="38"/>
      <c r="M27" s="38"/>
      <c r="N27" s="38"/>
    </row>
  </sheetData>
  <mergeCells count="15">
    <mergeCell ref="J10:N10"/>
    <mergeCell ref="D1:E1"/>
    <mergeCell ref="B2:B3"/>
    <mergeCell ref="Q2:Q3"/>
    <mergeCell ref="E6:N6"/>
    <mergeCell ref="Q6:V6"/>
    <mergeCell ref="E2:N3"/>
    <mergeCell ref="F23:G23"/>
    <mergeCell ref="H23:I23"/>
    <mergeCell ref="J23:K23"/>
    <mergeCell ref="L23:M23"/>
    <mergeCell ref="F15:G15"/>
    <mergeCell ref="H15:I15"/>
    <mergeCell ref="J15:K15"/>
    <mergeCell ref="L15:M15"/>
  </mergeCells>
  <hyperlinks>
    <hyperlink ref="B5" location="Sheet2!A1" display="BACK"/>
    <hyperlink ref="B5:B6" location="Menu!A1" display="BACK"/>
  </hyperlinks>
  <pageMargins left="0.7" right="0.7" top="0.75" bottom="0.75" header="0.3" footer="0.3"/>
  <pageSetup paperSize="9" scale="96" orientation="landscape" verticalDpi="597" r:id="rId1"/>
  <colBreaks count="1" manualBreakCount="1">
    <brk id="14" max="22" man="1"/>
  </colBreaks>
  <ignoredErrors>
    <ignoredError sqref="F16:M16" numberStoredAsText="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autoPageBreaks="0"/>
  </sheetPr>
  <dimension ref="A1:AH63"/>
  <sheetViews>
    <sheetView showGridLines="0" zoomScaleNormal="100" workbookViewId="0">
      <selection activeCell="P32" sqref="P32"/>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5.7109375" customWidth="1"/>
    <col min="6" max="9" width="14.28515625" customWidth="1"/>
    <col min="10" max="10" width="7.140625" style="279" customWidth="1"/>
    <col min="11" max="11" width="7.140625" customWidth="1"/>
    <col min="12" max="12" width="5.28515625" customWidth="1"/>
    <col min="13" max="13" width="5.7109375" customWidth="1"/>
    <col min="14" max="14" width="45.7109375" customWidth="1"/>
    <col min="15" max="15" width="5.7109375" customWidth="1"/>
    <col min="16" max="19" width="14.28515625" customWidth="1"/>
    <col min="20" max="20" width="6.42578125" customWidth="1"/>
  </cols>
  <sheetData>
    <row r="1" spans="1:20" ht="52.5" customHeight="1" x14ac:dyDescent="0.25">
      <c r="D1" s="716"/>
      <c r="E1" s="716"/>
      <c r="M1" s="10"/>
      <c r="N1" s="10"/>
      <c r="O1" s="10"/>
      <c r="P1" s="10"/>
      <c r="Q1" s="10"/>
      <c r="R1" s="10"/>
      <c r="S1" s="10"/>
    </row>
    <row r="2" spans="1:20" ht="15" customHeight="1" x14ac:dyDescent="0.25">
      <c r="B2" s="818"/>
      <c r="D2" s="22"/>
      <c r="E2" s="819" t="s">
        <v>33</v>
      </c>
      <c r="F2" s="23"/>
      <c r="G2" s="23"/>
      <c r="H2" s="23"/>
      <c r="I2" s="23"/>
      <c r="J2" s="23"/>
      <c r="K2" s="24"/>
      <c r="M2" s="112"/>
      <c r="N2" s="821"/>
      <c r="O2" s="112"/>
      <c r="P2" s="112"/>
      <c r="Q2" s="112"/>
      <c r="R2" s="112"/>
      <c r="S2" s="112"/>
    </row>
    <row r="3" spans="1:20" ht="15" customHeight="1" x14ac:dyDescent="0.25">
      <c r="A3" s="1"/>
      <c r="B3" s="818"/>
      <c r="C3" s="14"/>
      <c r="D3" s="25"/>
      <c r="E3" s="820"/>
      <c r="F3" s="26"/>
      <c r="G3" s="26"/>
      <c r="H3" s="26"/>
      <c r="I3" s="26"/>
      <c r="J3" s="26"/>
      <c r="K3" s="27"/>
      <c r="M3" s="112"/>
      <c r="N3" s="821"/>
      <c r="O3" s="112"/>
      <c r="P3" s="112"/>
      <c r="Q3" s="112"/>
      <c r="R3" s="112"/>
      <c r="S3" s="112"/>
    </row>
    <row r="4" spans="1:20" ht="15" customHeight="1" x14ac:dyDescent="0.25">
      <c r="A4" s="1"/>
      <c r="C4" s="15"/>
      <c r="D4" s="192"/>
      <c r="E4" s="193"/>
      <c r="F4" s="193"/>
      <c r="G4" s="193"/>
      <c r="H4" s="193"/>
      <c r="I4" s="193"/>
      <c r="J4" s="193"/>
      <c r="K4" s="194"/>
      <c r="M4" s="10"/>
      <c r="N4" s="10"/>
      <c r="O4" s="10"/>
      <c r="P4" s="10"/>
      <c r="Q4" s="10"/>
      <c r="R4" s="10"/>
      <c r="S4" s="10"/>
    </row>
    <row r="5" spans="1:20" ht="15" customHeight="1" x14ac:dyDescent="0.25">
      <c r="B5" s="255" t="s">
        <v>0</v>
      </c>
      <c r="D5" s="195"/>
      <c r="E5" s="295" t="s">
        <v>106</v>
      </c>
      <c r="F5" s="196"/>
      <c r="G5" s="196"/>
      <c r="H5" s="196"/>
      <c r="I5" s="196"/>
      <c r="J5" s="196"/>
      <c r="K5" s="197"/>
      <c r="M5" s="10"/>
      <c r="N5" s="110"/>
      <c r="O5" s="111"/>
      <c r="P5" s="111"/>
      <c r="Q5" s="111"/>
      <c r="R5" s="111"/>
      <c r="S5" s="111"/>
    </row>
    <row r="6" spans="1:20" ht="15" customHeight="1" x14ac:dyDescent="0.25">
      <c r="B6" s="13"/>
      <c r="C6" s="16"/>
      <c r="D6" s="55"/>
      <c r="E6" s="82"/>
      <c r="F6" s="82"/>
      <c r="G6" s="82"/>
      <c r="H6" s="82"/>
      <c r="I6" s="82"/>
      <c r="J6" s="82"/>
      <c r="K6" s="90"/>
      <c r="L6" s="2"/>
      <c r="M6" s="10"/>
      <c r="N6" s="10"/>
      <c r="O6" s="10"/>
      <c r="P6" s="10"/>
      <c r="Q6" s="10"/>
      <c r="R6" s="10"/>
      <c r="S6" s="10"/>
      <c r="T6" s="2"/>
    </row>
    <row r="7" spans="1:20" ht="22.5" customHeight="1" x14ac:dyDescent="0.25">
      <c r="B7" s="16"/>
      <c r="D7" s="18"/>
      <c r="E7" s="2"/>
      <c r="F7" s="2"/>
      <c r="G7" s="2"/>
      <c r="H7" s="2"/>
      <c r="I7" s="2"/>
      <c r="J7" s="280"/>
      <c r="K7" s="19"/>
      <c r="L7" s="2"/>
      <c r="M7" s="10"/>
      <c r="N7" s="10"/>
      <c r="O7" s="10"/>
      <c r="P7" s="10"/>
      <c r="Q7" s="10"/>
      <c r="R7" s="10"/>
      <c r="S7" s="10"/>
      <c r="T7" s="2"/>
    </row>
    <row r="8" spans="1:20" ht="22.5" customHeight="1" x14ac:dyDescent="0.25">
      <c r="B8" s="13"/>
      <c r="D8" s="329"/>
      <c r="E8" s="636" t="s">
        <v>156</v>
      </c>
      <c r="F8" s="613">
        <v>2008</v>
      </c>
      <c r="G8" s="613">
        <v>2013</v>
      </c>
      <c r="H8" s="613">
        <v>2014</v>
      </c>
      <c r="I8" s="613">
        <v>2015</v>
      </c>
      <c r="J8" s="614"/>
      <c r="K8" s="615"/>
      <c r="L8" s="616"/>
      <c r="M8" s="10"/>
      <c r="N8" s="10"/>
      <c r="O8" s="10"/>
      <c r="P8" s="10"/>
      <c r="Q8" s="10"/>
      <c r="R8" s="10"/>
      <c r="S8" s="10"/>
      <c r="T8" s="2"/>
    </row>
    <row r="9" spans="1:20" ht="22.5" customHeight="1" x14ac:dyDescent="0.25">
      <c r="B9" s="13"/>
      <c r="D9" s="18"/>
      <c r="E9" s="29"/>
      <c r="F9" s="634"/>
      <c r="G9" s="518"/>
      <c r="H9" s="518"/>
      <c r="I9" s="518"/>
      <c r="J9" s="518"/>
      <c r="K9" s="617"/>
      <c r="L9" s="618"/>
      <c r="M9" s="10"/>
      <c r="N9" s="30"/>
      <c r="O9" s="32"/>
      <c r="P9" s="43"/>
      <c r="Q9" s="43"/>
      <c r="R9" s="10"/>
      <c r="S9" s="10"/>
      <c r="T9" s="2"/>
    </row>
    <row r="10" spans="1:20" s="279" customFormat="1" ht="22.5" customHeight="1" x14ac:dyDescent="0.25">
      <c r="B10" s="282"/>
      <c r="C10" s="282"/>
      <c r="D10" s="18"/>
      <c r="E10" s="292" t="s">
        <v>109</v>
      </c>
      <c r="F10" s="535">
        <f>G21</f>
        <v>243044.32</v>
      </c>
      <c r="G10" s="536">
        <f>G31</f>
        <v>218213.99529427799</v>
      </c>
      <c r="H10" s="536">
        <f>G41</f>
        <v>211054.52979281501</v>
      </c>
      <c r="I10" s="536">
        <f>G51</f>
        <v>194682.02224484499</v>
      </c>
      <c r="J10" s="518"/>
      <c r="K10" s="617"/>
      <c r="L10" s="618"/>
      <c r="M10" s="289"/>
      <c r="N10" s="284"/>
      <c r="O10" s="268"/>
      <c r="P10" s="290"/>
      <c r="Q10" s="290"/>
      <c r="R10" s="289"/>
      <c r="S10" s="289"/>
      <c r="T10" s="280"/>
    </row>
    <row r="11" spans="1:20" s="279" customFormat="1" ht="22.5" customHeight="1" x14ac:dyDescent="0.25">
      <c r="B11" s="282"/>
      <c r="C11" s="282"/>
      <c r="D11" s="18"/>
      <c r="E11" s="292" t="s">
        <v>112</v>
      </c>
      <c r="F11" s="538">
        <f>G25</f>
        <v>8388.0847713685907</v>
      </c>
      <c r="G11" s="536">
        <f>G35</f>
        <v>7356.2982783295001</v>
      </c>
      <c r="H11" s="536">
        <f>G45</f>
        <v>7082.5854306105502</v>
      </c>
      <c r="I11" s="536">
        <f>G55</f>
        <v>6356.9577662752699</v>
      </c>
      <c r="J11" s="518"/>
      <c r="K11" s="617"/>
      <c r="L11" s="618"/>
      <c r="M11" s="289"/>
      <c r="N11" s="284"/>
      <c r="O11" s="268"/>
      <c r="P11" s="290"/>
      <c r="Q11" s="290"/>
      <c r="R11" s="289"/>
      <c r="S11" s="289"/>
      <c r="T11" s="280"/>
    </row>
    <row r="12" spans="1:20" s="279" customFormat="1" ht="22.5" customHeight="1" x14ac:dyDescent="0.25">
      <c r="B12" s="282"/>
      <c r="C12" s="282"/>
      <c r="D12" s="18"/>
      <c r="E12" s="283"/>
      <c r="F12" s="634"/>
      <c r="G12" s="518"/>
      <c r="H12" s="518"/>
      <c r="I12" s="518"/>
      <c r="J12" s="518"/>
      <c r="K12" s="619"/>
      <c r="L12" s="618"/>
      <c r="M12" s="289"/>
      <c r="N12" s="284"/>
      <c r="O12" s="268"/>
      <c r="P12" s="290"/>
      <c r="Q12" s="290"/>
      <c r="R12" s="289"/>
      <c r="S12" s="289"/>
      <c r="T12" s="280"/>
    </row>
    <row r="13" spans="1:20" ht="22.5" customHeight="1" x14ac:dyDescent="0.25">
      <c r="B13" s="13"/>
      <c r="D13" s="18"/>
      <c r="E13" s="67" t="s">
        <v>306</v>
      </c>
      <c r="F13" s="635">
        <f>(G55-G25)/G25</f>
        <v>-0.24214431070442369</v>
      </c>
      <c r="G13" s="620"/>
      <c r="H13" s="518"/>
      <c r="I13" s="518"/>
      <c r="J13" s="518"/>
      <c r="K13" s="840"/>
      <c r="L13" s="841"/>
      <c r="M13" s="223"/>
      <c r="N13" s="224"/>
      <c r="O13" s="225"/>
      <c r="P13" s="43"/>
      <c r="Q13" s="43"/>
      <c r="R13" s="10"/>
      <c r="S13" s="10"/>
      <c r="T13" s="2"/>
    </row>
    <row r="14" spans="1:20" ht="22.5" customHeight="1" x14ac:dyDescent="0.25">
      <c r="B14" s="13"/>
      <c r="D14" s="18"/>
      <c r="E14" s="20" t="s">
        <v>307</v>
      </c>
      <c r="F14" s="635">
        <f>(G55-G45)/G45</f>
        <v>-0.10245237017532564</v>
      </c>
      <c r="G14" s="620"/>
      <c r="H14" s="518"/>
      <c r="I14" s="518"/>
      <c r="J14" s="518"/>
      <c r="K14" s="617"/>
      <c r="L14" s="618"/>
      <c r="M14" s="229"/>
      <c r="N14" s="816" t="s">
        <v>359</v>
      </c>
      <c r="O14" s="226"/>
      <c r="P14" s="43"/>
      <c r="Q14" s="43"/>
      <c r="R14" s="10"/>
      <c r="S14" s="10"/>
      <c r="T14" s="2"/>
    </row>
    <row r="15" spans="1:20" ht="22.5" customHeight="1" x14ac:dyDescent="0.25">
      <c r="B15" s="13"/>
      <c r="D15" s="18"/>
      <c r="E15" s="36" t="s">
        <v>164</v>
      </c>
      <c r="F15" s="142">
        <v>0.3</v>
      </c>
      <c r="G15" s="621"/>
      <c r="H15" s="518"/>
      <c r="I15" s="518"/>
      <c r="J15" s="518"/>
      <c r="K15" s="617"/>
      <c r="L15" s="618"/>
      <c r="M15" s="229"/>
      <c r="N15" s="816"/>
      <c r="O15" s="226"/>
      <c r="P15" s="43"/>
      <c r="Q15" s="43"/>
      <c r="R15" s="10"/>
      <c r="S15" s="10"/>
      <c r="T15" s="2"/>
    </row>
    <row r="16" spans="1:20" ht="22.5" customHeight="1" x14ac:dyDescent="0.25">
      <c r="B16" s="13"/>
      <c r="D16" s="18"/>
      <c r="E16" s="284"/>
      <c r="F16" s="559"/>
      <c r="G16" s="165"/>
      <c r="H16" s="518"/>
      <c r="I16" s="518"/>
      <c r="J16" s="518"/>
      <c r="K16" s="617"/>
      <c r="L16" s="618"/>
      <c r="M16" s="229"/>
      <c r="N16" s="816"/>
      <c r="O16" s="226"/>
      <c r="P16" s="43"/>
      <c r="Q16" s="43"/>
      <c r="R16" s="10"/>
      <c r="S16" s="10"/>
      <c r="T16" s="2"/>
    </row>
    <row r="17" spans="2:20" ht="22.5" customHeight="1" x14ac:dyDescent="0.25">
      <c r="B17" s="13"/>
      <c r="D17" s="18"/>
      <c r="E17" s="87"/>
      <c r="F17" s="87"/>
      <c r="G17" s="622"/>
      <c r="H17" s="622"/>
      <c r="I17" s="616"/>
      <c r="J17" s="616"/>
      <c r="K17" s="617"/>
      <c r="L17" s="618"/>
      <c r="M17" s="229"/>
      <c r="N17" s="816"/>
      <c r="O17" s="226"/>
      <c r="P17" s="43"/>
      <c r="Q17" s="43"/>
      <c r="R17" s="10"/>
      <c r="S17" s="10"/>
      <c r="T17" s="2"/>
    </row>
    <row r="18" spans="2:20" ht="22.5" customHeight="1" x14ac:dyDescent="0.25">
      <c r="B18" s="13"/>
      <c r="D18" s="329"/>
      <c r="E18" s="333" t="s">
        <v>157</v>
      </c>
      <c r="F18" s="340"/>
      <c r="G18" s="613" t="s">
        <v>77</v>
      </c>
      <c r="H18" s="613" t="s">
        <v>78</v>
      </c>
      <c r="I18" s="613" t="s">
        <v>154</v>
      </c>
      <c r="J18" s="811"/>
      <c r="K18" s="839"/>
      <c r="L18" s="623"/>
      <c r="M18" s="229"/>
      <c r="N18" s="816"/>
      <c r="O18" s="226"/>
      <c r="P18" s="43"/>
      <c r="Q18" s="43"/>
      <c r="R18" s="10"/>
      <c r="S18" s="10"/>
      <c r="T18" s="2"/>
    </row>
    <row r="19" spans="2:20" ht="22.5" customHeight="1" x14ac:dyDescent="0.25">
      <c r="B19" s="13"/>
      <c r="D19" s="18"/>
      <c r="E19" s="58"/>
      <c r="F19" s="2"/>
      <c r="G19" s="587"/>
      <c r="H19" s="587"/>
      <c r="I19" s="587"/>
      <c r="J19" s="587"/>
      <c r="K19" s="617"/>
      <c r="L19" s="618"/>
      <c r="M19" s="229"/>
      <c r="N19" s="816"/>
      <c r="O19" s="226"/>
      <c r="P19" s="43"/>
      <c r="Q19" s="43"/>
      <c r="R19" s="10"/>
      <c r="S19" s="10"/>
      <c r="T19" s="2"/>
    </row>
    <row r="20" spans="2:20" ht="22.5" customHeight="1" x14ac:dyDescent="0.25">
      <c r="B20" s="13"/>
      <c r="D20" s="18"/>
      <c r="E20" s="138">
        <v>2008</v>
      </c>
      <c r="F20" s="73"/>
      <c r="G20" s="624"/>
      <c r="H20" s="624"/>
      <c r="I20" s="625"/>
      <c r="J20" s="625"/>
      <c r="K20" s="626"/>
      <c r="L20" s="618"/>
      <c r="M20" s="229"/>
      <c r="N20" s="816"/>
      <c r="O20" s="226"/>
      <c r="P20" s="43"/>
      <c r="Q20" s="43"/>
      <c r="R20" s="10"/>
      <c r="S20" s="10"/>
      <c r="T20" s="2"/>
    </row>
    <row r="21" spans="2:20" ht="22.5" customHeight="1" x14ac:dyDescent="0.25">
      <c r="B21" s="13"/>
      <c r="D21" s="18"/>
      <c r="E21" s="527" t="s">
        <v>109</v>
      </c>
      <c r="F21" s="403" t="s">
        <v>107</v>
      </c>
      <c r="G21" s="449">
        <v>243044.32</v>
      </c>
      <c r="H21" s="449">
        <v>243044.32</v>
      </c>
      <c r="I21" s="449" t="s">
        <v>67</v>
      </c>
      <c r="J21" s="537"/>
      <c r="K21" s="627"/>
      <c r="L21" s="618"/>
      <c r="M21" s="232"/>
      <c r="N21" s="816"/>
      <c r="O21" s="231"/>
      <c r="P21" s="43"/>
      <c r="Q21" s="43"/>
      <c r="R21" s="10"/>
      <c r="S21" s="10"/>
      <c r="T21" s="2"/>
    </row>
    <row r="22" spans="2:20" ht="22.5" customHeight="1" x14ac:dyDescent="0.25">
      <c r="B22" s="13"/>
      <c r="D22" s="18"/>
      <c r="E22" s="67" t="s">
        <v>1</v>
      </c>
      <c r="F22" s="114" t="s">
        <v>107</v>
      </c>
      <c r="G22" s="447">
        <v>145650.74</v>
      </c>
      <c r="H22" s="447">
        <v>145650.74</v>
      </c>
      <c r="I22" s="447" t="s">
        <v>67</v>
      </c>
      <c r="J22" s="537"/>
      <c r="K22" s="627"/>
      <c r="L22" s="618"/>
      <c r="M22" s="229"/>
      <c r="N22" s="816"/>
      <c r="O22" s="231"/>
      <c r="P22" s="43"/>
      <c r="Q22" s="43"/>
      <c r="R22" s="10"/>
      <c r="S22" s="10"/>
      <c r="T22" s="2"/>
    </row>
    <row r="23" spans="2:20" ht="22.5" customHeight="1" x14ac:dyDescent="0.25">
      <c r="B23" s="13"/>
      <c r="D23" s="18"/>
      <c r="E23" s="67" t="s">
        <v>110</v>
      </c>
      <c r="F23" s="114" t="s">
        <v>107</v>
      </c>
      <c r="G23" s="447">
        <v>88765.38</v>
      </c>
      <c r="H23" s="447">
        <v>88765.38</v>
      </c>
      <c r="I23" s="447" t="s">
        <v>67</v>
      </c>
      <c r="J23" s="537"/>
      <c r="K23" s="627"/>
      <c r="L23" s="638"/>
      <c r="M23" s="637"/>
      <c r="N23" s="816"/>
      <c r="O23" s="231"/>
      <c r="P23" s="43"/>
      <c r="Q23" s="43"/>
      <c r="R23" s="10"/>
      <c r="S23" s="10"/>
      <c r="T23" s="2"/>
    </row>
    <row r="24" spans="2:20" ht="22.5" customHeight="1" x14ac:dyDescent="0.25">
      <c r="B24" s="13"/>
      <c r="D24" s="18"/>
      <c r="E24" s="67" t="s">
        <v>111</v>
      </c>
      <c r="F24" s="114" t="s">
        <v>107</v>
      </c>
      <c r="G24" s="447">
        <v>8628.2000000000007</v>
      </c>
      <c r="H24" s="447">
        <v>8628.2000000000007</v>
      </c>
      <c r="I24" s="447" t="s">
        <v>67</v>
      </c>
      <c r="J24" s="537"/>
      <c r="K24" s="627"/>
      <c r="L24" s="638"/>
      <c r="M24" s="637"/>
      <c r="N24" s="816"/>
      <c r="O24" s="231"/>
      <c r="P24" s="43"/>
      <c r="Q24" s="43"/>
      <c r="R24" s="10"/>
      <c r="S24" s="10"/>
      <c r="T24" s="2"/>
    </row>
    <row r="25" spans="2:20" ht="22.5" customHeight="1" x14ac:dyDescent="0.25">
      <c r="B25" s="13"/>
      <c r="D25" s="18"/>
      <c r="E25" s="67" t="s">
        <v>112</v>
      </c>
      <c r="F25" s="114" t="s">
        <v>108</v>
      </c>
      <c r="G25" s="447">
        <v>8388.0847713685907</v>
      </c>
      <c r="H25" s="447">
        <v>8388.0847713685907</v>
      </c>
      <c r="I25" s="447" t="s">
        <v>67</v>
      </c>
      <c r="J25" s="537"/>
      <c r="K25" s="627"/>
      <c r="L25" s="638"/>
      <c r="M25" s="637"/>
      <c r="N25" s="816"/>
      <c r="O25" s="231"/>
      <c r="P25" s="43"/>
      <c r="Q25" s="43"/>
      <c r="R25" s="10"/>
      <c r="S25" s="10"/>
      <c r="T25" s="2"/>
    </row>
    <row r="26" spans="2:20" ht="22.5" customHeight="1" x14ac:dyDescent="0.25">
      <c r="B26" s="13"/>
      <c r="D26" s="76"/>
      <c r="E26" s="67" t="s">
        <v>63</v>
      </c>
      <c r="F26" s="114" t="s">
        <v>64</v>
      </c>
      <c r="G26" s="447">
        <v>28974.948</v>
      </c>
      <c r="H26" s="447">
        <v>28974.948</v>
      </c>
      <c r="I26" s="447" t="s">
        <v>67</v>
      </c>
      <c r="J26" s="537"/>
      <c r="K26" s="167"/>
      <c r="L26" s="638"/>
      <c r="M26" s="637"/>
      <c r="N26" s="816"/>
      <c r="O26" s="226"/>
      <c r="P26" s="10"/>
      <c r="Q26" s="10"/>
      <c r="R26" s="10"/>
      <c r="S26" s="10"/>
    </row>
    <row r="27" spans="2:20" ht="22.5" customHeight="1" x14ac:dyDescent="0.25">
      <c r="D27" s="18"/>
      <c r="E27" s="39"/>
      <c r="F27" s="74"/>
      <c r="G27" s="628"/>
      <c r="H27" s="624"/>
      <c r="I27" s="624"/>
      <c r="J27" s="628"/>
      <c r="K27" s="629"/>
      <c r="L27" s="639"/>
      <c r="M27" s="637"/>
      <c r="N27" s="816"/>
      <c r="O27" s="226"/>
      <c r="P27" s="2"/>
      <c r="Q27" s="2"/>
    </row>
    <row r="28" spans="2:20" s="279" customFormat="1" ht="22.5" customHeight="1" x14ac:dyDescent="0.25">
      <c r="C28" s="282"/>
      <c r="D28" s="329"/>
      <c r="E28" s="333" t="s">
        <v>157</v>
      </c>
      <c r="F28" s="340"/>
      <c r="G28" s="613" t="s">
        <v>77</v>
      </c>
      <c r="H28" s="613" t="s">
        <v>78</v>
      </c>
      <c r="I28" s="613" t="s">
        <v>154</v>
      </c>
      <c r="J28" s="628"/>
      <c r="K28" s="629"/>
      <c r="L28" s="639"/>
      <c r="M28" s="247"/>
      <c r="N28" s="825"/>
      <c r="O28" s="228"/>
    </row>
    <row r="29" spans="2:20" s="279" customFormat="1" ht="22.5" customHeight="1" x14ac:dyDescent="0.25">
      <c r="C29" s="282"/>
      <c r="D29" s="18"/>
      <c r="E29" s="283"/>
      <c r="F29" s="73"/>
      <c r="G29" s="624"/>
      <c r="H29" s="624"/>
      <c r="I29" s="624"/>
      <c r="J29" s="628"/>
      <c r="K29" s="629"/>
      <c r="L29" s="622"/>
      <c r="M29" s="280"/>
      <c r="N29" s="280"/>
      <c r="O29" s="280"/>
    </row>
    <row r="30" spans="2:20" ht="22.5" customHeight="1" x14ac:dyDescent="0.25">
      <c r="D30" s="18"/>
      <c r="E30" s="138">
        <v>2013</v>
      </c>
      <c r="F30" s="73"/>
      <c r="G30" s="624"/>
      <c r="H30" s="624"/>
      <c r="I30" s="624"/>
      <c r="J30" s="628"/>
      <c r="K30" s="629"/>
      <c r="L30" s="622"/>
    </row>
    <row r="31" spans="2:20" ht="22.5" customHeight="1" x14ac:dyDescent="0.25">
      <c r="D31" s="18"/>
      <c r="E31" s="527" t="s">
        <v>109</v>
      </c>
      <c r="F31" s="403" t="s">
        <v>107</v>
      </c>
      <c r="G31" s="449">
        <v>218213.99529427799</v>
      </c>
      <c r="H31" s="449">
        <v>205297.77137056901</v>
      </c>
      <c r="I31" s="449">
        <v>12916.2239237092</v>
      </c>
      <c r="J31" s="537"/>
      <c r="K31" s="629"/>
      <c r="L31" s="622"/>
    </row>
    <row r="32" spans="2:20" ht="22.5" customHeight="1" x14ac:dyDescent="0.25">
      <c r="D32" s="18"/>
      <c r="E32" s="67" t="s">
        <v>1</v>
      </c>
      <c r="F32" s="114" t="s">
        <v>107</v>
      </c>
      <c r="G32" s="447">
        <v>122573.853432451</v>
      </c>
      <c r="H32" s="447">
        <v>113768.58894971</v>
      </c>
      <c r="I32" s="447">
        <v>8805.2644827415006</v>
      </c>
      <c r="J32" s="537"/>
      <c r="K32" s="629"/>
      <c r="L32" s="622"/>
    </row>
    <row r="33" spans="3:12" ht="22.5" customHeight="1" x14ac:dyDescent="0.25">
      <c r="D33" s="18"/>
      <c r="E33" s="67" t="s">
        <v>110</v>
      </c>
      <c r="F33" s="114" t="s">
        <v>107</v>
      </c>
      <c r="G33" s="447">
        <v>89551.461863580596</v>
      </c>
      <c r="H33" s="447">
        <v>85440.502422612597</v>
      </c>
      <c r="I33" s="447">
        <v>4110.9594409677402</v>
      </c>
      <c r="J33" s="537"/>
      <c r="K33" s="629"/>
      <c r="L33" s="622"/>
    </row>
    <row r="34" spans="3:12" ht="22.5" customHeight="1" x14ac:dyDescent="0.25">
      <c r="D34" s="18"/>
      <c r="E34" s="67" t="s">
        <v>111</v>
      </c>
      <c r="F34" s="114" t="s">
        <v>107</v>
      </c>
      <c r="G34" s="447">
        <v>6088.6799982464599</v>
      </c>
      <c r="H34" s="447">
        <v>6088.6799982464599</v>
      </c>
      <c r="I34" s="447" t="s">
        <v>67</v>
      </c>
      <c r="J34" s="537"/>
      <c r="K34" s="629"/>
      <c r="L34" s="622"/>
    </row>
    <row r="35" spans="3:12" ht="22.5" customHeight="1" x14ac:dyDescent="0.25">
      <c r="D35" s="18"/>
      <c r="E35" s="67" t="s">
        <v>112</v>
      </c>
      <c r="F35" s="114" t="s">
        <v>108</v>
      </c>
      <c r="G35" s="447">
        <v>7356.2982783295001</v>
      </c>
      <c r="H35" s="447">
        <v>7745.4197183886699</v>
      </c>
      <c r="I35" s="447">
        <v>4090.18256902748</v>
      </c>
      <c r="J35" s="537"/>
      <c r="K35" s="629"/>
      <c r="L35" s="622"/>
    </row>
    <row r="36" spans="3:12" ht="22.5" customHeight="1" x14ac:dyDescent="0.25">
      <c r="D36" s="18"/>
      <c r="E36" s="67" t="s">
        <v>63</v>
      </c>
      <c r="F36" s="114" t="s">
        <v>64</v>
      </c>
      <c r="G36" s="447">
        <v>29663.56</v>
      </c>
      <c r="H36" s="447">
        <v>26505.7</v>
      </c>
      <c r="I36" s="447">
        <v>3157.86</v>
      </c>
      <c r="J36" s="537"/>
      <c r="K36" s="629"/>
      <c r="L36" s="622"/>
    </row>
    <row r="37" spans="3:12" ht="22.5" customHeight="1" x14ac:dyDescent="0.25">
      <c r="D37" s="18"/>
      <c r="E37" s="56"/>
      <c r="F37" s="173"/>
      <c r="G37" s="630"/>
      <c r="H37" s="630"/>
      <c r="I37" s="630"/>
      <c r="J37" s="551"/>
      <c r="K37" s="629"/>
      <c r="L37" s="622"/>
    </row>
    <row r="38" spans="3:12" s="279" customFormat="1" ht="22.5" customHeight="1" x14ac:dyDescent="0.25">
      <c r="C38" s="282"/>
      <c r="D38" s="329"/>
      <c r="E38" s="333" t="s">
        <v>157</v>
      </c>
      <c r="F38" s="340"/>
      <c r="G38" s="613" t="s">
        <v>77</v>
      </c>
      <c r="H38" s="613" t="s">
        <v>78</v>
      </c>
      <c r="I38" s="613" t="s">
        <v>154</v>
      </c>
      <c r="J38" s="551"/>
      <c r="K38" s="629"/>
      <c r="L38" s="622"/>
    </row>
    <row r="39" spans="3:12" s="279" customFormat="1" ht="22.5" customHeight="1" x14ac:dyDescent="0.25">
      <c r="C39" s="282"/>
      <c r="D39" s="18"/>
      <c r="E39" s="56"/>
      <c r="F39" s="173"/>
      <c r="G39" s="630"/>
      <c r="H39" s="630"/>
      <c r="I39" s="630"/>
      <c r="J39" s="551"/>
      <c r="K39" s="629"/>
      <c r="L39" s="622"/>
    </row>
    <row r="40" spans="3:12" ht="22.5" customHeight="1" x14ac:dyDescent="0.25">
      <c r="D40" s="18"/>
      <c r="E40" s="138">
        <v>2014</v>
      </c>
      <c r="F40" s="73"/>
      <c r="G40" s="624"/>
      <c r="H40" s="624"/>
      <c r="I40" s="624"/>
      <c r="J40" s="628"/>
      <c r="K40" s="629"/>
      <c r="L40" s="622"/>
    </row>
    <row r="41" spans="3:12" ht="22.5" customHeight="1" x14ac:dyDescent="0.25">
      <c r="D41" s="18"/>
      <c r="E41" s="527" t="s">
        <v>109</v>
      </c>
      <c r="F41" s="403" t="s">
        <v>107</v>
      </c>
      <c r="G41" s="449">
        <v>211054.52979281501</v>
      </c>
      <c r="H41" s="449">
        <v>196904.14529941499</v>
      </c>
      <c r="I41" s="449">
        <v>14150.384493399601</v>
      </c>
      <c r="J41" s="537"/>
      <c r="K41" s="629"/>
      <c r="L41" s="622"/>
    </row>
    <row r="42" spans="3:12" ht="22.5" customHeight="1" x14ac:dyDescent="0.25">
      <c r="D42" s="18"/>
      <c r="E42" s="67" t="s">
        <v>1</v>
      </c>
      <c r="F42" s="114" t="s">
        <v>107</v>
      </c>
      <c r="G42" s="447">
        <v>123135.565416524</v>
      </c>
      <c r="H42" s="447">
        <v>113549.342419509</v>
      </c>
      <c r="I42" s="447">
        <v>9586.2229970143599</v>
      </c>
      <c r="J42" s="537"/>
      <c r="K42" s="629"/>
      <c r="L42" s="622"/>
    </row>
    <row r="43" spans="3:12" ht="22.5" customHeight="1" x14ac:dyDescent="0.25">
      <c r="D43" s="18"/>
      <c r="E43" s="67" t="s">
        <v>110</v>
      </c>
      <c r="F43" s="114" t="s">
        <v>107</v>
      </c>
      <c r="G43" s="447">
        <v>82986.260377711602</v>
      </c>
      <c r="H43" s="447">
        <v>78422.098881326194</v>
      </c>
      <c r="I43" s="447">
        <v>4564.1614963852799</v>
      </c>
      <c r="J43" s="537"/>
      <c r="K43" s="629"/>
      <c r="L43" s="622"/>
    </row>
    <row r="44" spans="3:12" ht="22.5" customHeight="1" x14ac:dyDescent="0.25">
      <c r="D44" s="18"/>
      <c r="E44" s="67" t="s">
        <v>111</v>
      </c>
      <c r="F44" s="114" t="s">
        <v>107</v>
      </c>
      <c r="G44" s="447">
        <v>4932.7039985793799</v>
      </c>
      <c r="H44" s="447">
        <v>4932.7039985793799</v>
      </c>
      <c r="I44" s="447" t="s">
        <v>67</v>
      </c>
      <c r="J44" s="537"/>
      <c r="K44" s="629"/>
      <c r="L44" s="622"/>
    </row>
    <row r="45" spans="3:12" ht="22.5" customHeight="1" x14ac:dyDescent="0.25">
      <c r="D45" s="18"/>
      <c r="E45" s="67" t="s">
        <v>112</v>
      </c>
      <c r="F45" s="114" t="s">
        <v>108</v>
      </c>
      <c r="G45" s="447">
        <v>7082.5854306105502</v>
      </c>
      <c r="H45" s="447">
        <v>7418.3637504755798</v>
      </c>
      <c r="I45" s="447">
        <v>4345.5674872784102</v>
      </c>
      <c r="J45" s="537"/>
      <c r="K45" s="629"/>
      <c r="L45" s="622"/>
    </row>
    <row r="46" spans="3:12" ht="22.5" customHeight="1" x14ac:dyDescent="0.25">
      <c r="D46" s="18"/>
      <c r="E46" s="67" t="s">
        <v>63</v>
      </c>
      <c r="F46" s="114" t="s">
        <v>64</v>
      </c>
      <c r="G46" s="447">
        <v>29799.08</v>
      </c>
      <c r="H46" s="447">
        <v>26542.799999999999</v>
      </c>
      <c r="I46" s="447">
        <v>3256.28</v>
      </c>
      <c r="J46" s="537"/>
      <c r="K46" s="629"/>
      <c r="L46" s="622"/>
    </row>
    <row r="47" spans="3:12" ht="22.5" customHeight="1" x14ac:dyDescent="0.25">
      <c r="D47" s="18"/>
      <c r="E47" s="56"/>
      <c r="F47" s="173"/>
      <c r="G47" s="630"/>
      <c r="H47" s="630"/>
      <c r="I47" s="630"/>
      <c r="J47" s="551"/>
      <c r="K47" s="629"/>
      <c r="L47" s="622"/>
    </row>
    <row r="48" spans="3:12" s="279" customFormat="1" ht="22.5" customHeight="1" x14ac:dyDescent="0.25">
      <c r="C48" s="282"/>
      <c r="D48" s="329"/>
      <c r="E48" s="333" t="s">
        <v>157</v>
      </c>
      <c r="F48" s="340"/>
      <c r="G48" s="613" t="s">
        <v>77</v>
      </c>
      <c r="H48" s="613" t="s">
        <v>78</v>
      </c>
      <c r="I48" s="613" t="s">
        <v>154</v>
      </c>
      <c r="J48" s="551"/>
      <c r="K48" s="629"/>
      <c r="L48" s="622"/>
    </row>
    <row r="49" spans="2:34" s="279" customFormat="1" ht="22.5" customHeight="1" x14ac:dyDescent="0.25">
      <c r="C49" s="282"/>
      <c r="D49" s="18"/>
      <c r="E49" s="56"/>
      <c r="F49" s="173"/>
      <c r="G49" s="630"/>
      <c r="H49" s="630"/>
      <c r="I49" s="630"/>
      <c r="J49" s="551"/>
      <c r="K49" s="629"/>
      <c r="L49" s="622"/>
    </row>
    <row r="50" spans="2:34" ht="22.5" customHeight="1" x14ac:dyDescent="0.25">
      <c r="D50" s="18"/>
      <c r="E50" s="251">
        <v>2015</v>
      </c>
      <c r="F50" s="73"/>
      <c r="G50" s="624"/>
      <c r="H50" s="624"/>
      <c r="I50" s="624"/>
      <c r="J50" s="628"/>
      <c r="K50" s="629"/>
      <c r="L50" s="622"/>
    </row>
    <row r="51" spans="2:34" ht="22.5" customHeight="1" x14ac:dyDescent="0.25">
      <c r="D51" s="18"/>
      <c r="E51" s="527" t="s">
        <v>109</v>
      </c>
      <c r="F51" s="403" t="s">
        <v>107</v>
      </c>
      <c r="G51" s="449">
        <v>194682.02224484499</v>
      </c>
      <c r="H51" s="449">
        <v>182081.378307459</v>
      </c>
      <c r="I51" s="449">
        <v>12600.6439373863</v>
      </c>
      <c r="J51" s="537"/>
      <c r="K51" s="629"/>
      <c r="L51" s="622"/>
    </row>
    <row r="52" spans="2:34" ht="22.5" customHeight="1" x14ac:dyDescent="0.25">
      <c r="D52" s="18"/>
      <c r="E52" s="67" t="s">
        <v>1</v>
      </c>
      <c r="F52" s="114" t="s">
        <v>107</v>
      </c>
      <c r="G52" s="447">
        <v>119480.330476938</v>
      </c>
      <c r="H52" s="447">
        <v>110688.54548294201</v>
      </c>
      <c r="I52" s="447">
        <v>8791.7849939958196</v>
      </c>
      <c r="J52" s="537"/>
      <c r="K52" s="629"/>
      <c r="L52" s="622"/>
    </row>
    <row r="53" spans="2:34" ht="22.5" customHeight="1" x14ac:dyDescent="0.25">
      <c r="D53" s="18"/>
      <c r="E53" s="67" t="s">
        <v>110</v>
      </c>
      <c r="F53" s="114" t="s">
        <v>107</v>
      </c>
      <c r="G53" s="447">
        <v>69547.724769535402</v>
      </c>
      <c r="H53" s="447">
        <v>65738.8658261448</v>
      </c>
      <c r="I53" s="447">
        <v>3808.8589433905199</v>
      </c>
      <c r="J53" s="537"/>
      <c r="K53" s="629"/>
      <c r="L53" s="622"/>
    </row>
    <row r="54" spans="2:34" ht="22.5" customHeight="1" x14ac:dyDescent="0.25">
      <c r="D54" s="18"/>
      <c r="E54" s="67" t="s">
        <v>111</v>
      </c>
      <c r="F54" s="114" t="s">
        <v>107</v>
      </c>
      <c r="G54" s="447">
        <v>5653.9669983716603</v>
      </c>
      <c r="H54" s="447">
        <v>5653.9669983716603</v>
      </c>
      <c r="I54" s="447" t="s">
        <v>67</v>
      </c>
      <c r="J54" s="537"/>
      <c r="K54" s="629"/>
      <c r="L54" s="622"/>
    </row>
    <row r="55" spans="2:34" ht="22.5" customHeight="1" x14ac:dyDescent="0.25">
      <c r="D55" s="18"/>
      <c r="E55" s="67" t="s">
        <v>112</v>
      </c>
      <c r="F55" s="114" t="s">
        <v>108</v>
      </c>
      <c r="G55" s="447">
        <v>6356.9577662752699</v>
      </c>
      <c r="H55" s="447">
        <v>6707.5340700917995</v>
      </c>
      <c r="I55" s="447">
        <v>3621.6760435542701</v>
      </c>
      <c r="J55" s="537"/>
      <c r="K55" s="629"/>
      <c r="L55" s="622"/>
    </row>
    <row r="56" spans="2:34" ht="22.5" customHeight="1" x14ac:dyDescent="0.25">
      <c r="D56" s="18"/>
      <c r="E56" s="67" t="s">
        <v>63</v>
      </c>
      <c r="F56" s="114" t="s">
        <v>64</v>
      </c>
      <c r="G56" s="447">
        <v>30625.03</v>
      </c>
      <c r="H56" s="447">
        <v>27145.8</v>
      </c>
      <c r="I56" s="447">
        <v>3479.23</v>
      </c>
      <c r="J56" s="537"/>
      <c r="K56" s="629"/>
      <c r="L56" s="622"/>
    </row>
    <row r="57" spans="2:34" ht="22.5" customHeight="1" x14ac:dyDescent="0.25">
      <c r="D57" s="18"/>
      <c r="E57" s="29"/>
      <c r="F57" s="173"/>
      <c r="G57" s="518"/>
      <c r="H57" s="518"/>
      <c r="I57" s="518"/>
      <c r="J57" s="518"/>
      <c r="K57" s="629"/>
      <c r="L57" s="616"/>
      <c r="M57" s="2"/>
      <c r="N57" s="2"/>
      <c r="O57" s="2"/>
      <c r="P57" s="2"/>
      <c r="Q57" s="2"/>
      <c r="R57" s="2"/>
      <c r="S57" s="2"/>
      <c r="T57" s="2"/>
      <c r="U57" s="2"/>
      <c r="V57" s="2"/>
      <c r="W57" s="2"/>
      <c r="X57" s="2"/>
      <c r="Y57" s="2"/>
    </row>
    <row r="58" spans="2:34" ht="22.5" customHeight="1" x14ac:dyDescent="0.25">
      <c r="B58" s="13"/>
      <c r="C58" s="16"/>
      <c r="D58" s="329"/>
      <c r="E58" s="333" t="s">
        <v>199</v>
      </c>
      <c r="F58" s="352"/>
      <c r="G58" s="631"/>
      <c r="H58" s="631"/>
      <c r="I58" s="631"/>
      <c r="J58" s="631"/>
      <c r="K58" s="632"/>
      <c r="L58" s="633"/>
      <c r="M58" s="10"/>
      <c r="N58" s="10"/>
      <c r="O58" s="10"/>
      <c r="P58" s="10"/>
      <c r="Q58" s="10"/>
      <c r="R58" s="10"/>
      <c r="S58" s="10"/>
      <c r="T58" s="10"/>
      <c r="U58" s="10"/>
      <c r="V58" s="10"/>
      <c r="W58" s="10"/>
      <c r="X58" s="10"/>
      <c r="Y58" s="10"/>
      <c r="Z58" s="2"/>
      <c r="AA58" s="10"/>
      <c r="AB58" s="10"/>
      <c r="AC58" s="10"/>
      <c r="AD58" s="10"/>
      <c r="AE58" s="10"/>
      <c r="AF58" s="10"/>
      <c r="AG58" s="10"/>
      <c r="AH58" s="10"/>
    </row>
    <row r="59" spans="2:34" ht="22.5" customHeight="1" x14ac:dyDescent="0.25">
      <c r="D59" s="18"/>
      <c r="E59" s="56"/>
      <c r="F59" s="173"/>
      <c r="G59" s="630"/>
      <c r="H59" s="630"/>
      <c r="I59" s="630"/>
      <c r="J59" s="630"/>
      <c r="K59" s="629"/>
      <c r="L59" s="616"/>
      <c r="M59" s="2"/>
      <c r="N59" s="2"/>
      <c r="O59" s="2"/>
      <c r="P59" s="2"/>
      <c r="Q59" s="2"/>
      <c r="R59" s="2"/>
      <c r="S59" s="2"/>
      <c r="T59" s="2"/>
      <c r="U59" s="2"/>
      <c r="V59" s="2"/>
      <c r="W59" s="2"/>
      <c r="X59" s="2"/>
      <c r="Y59" s="2"/>
    </row>
    <row r="60" spans="2:34" ht="22.5" customHeight="1" x14ac:dyDescent="0.25">
      <c r="D60" s="18"/>
      <c r="E60" s="67" t="s">
        <v>165</v>
      </c>
      <c r="F60" s="114" t="s">
        <v>107</v>
      </c>
      <c r="G60" s="447">
        <f>H25*0.85</f>
        <v>7129.8720556633016</v>
      </c>
      <c r="H60" s="630"/>
      <c r="I60" s="630"/>
      <c r="J60" s="630"/>
      <c r="K60" s="629"/>
      <c r="L60" s="622"/>
    </row>
    <row r="61" spans="2:34" ht="22.5" customHeight="1" x14ac:dyDescent="0.25">
      <c r="D61" s="18"/>
      <c r="E61" s="67" t="s">
        <v>166</v>
      </c>
      <c r="F61" s="114" t="s">
        <v>107</v>
      </c>
      <c r="G61" s="447">
        <f>(G60*H46)/1000</f>
        <v>189246.7679990599</v>
      </c>
      <c r="H61" s="630"/>
      <c r="I61" s="630"/>
      <c r="J61" s="630"/>
      <c r="K61" s="629"/>
      <c r="L61" s="622"/>
    </row>
    <row r="62" spans="2:34" ht="22.5" customHeight="1" x14ac:dyDescent="0.25">
      <c r="D62" s="18"/>
      <c r="E62" s="29"/>
      <c r="F62" s="42"/>
      <c r="G62" s="42"/>
      <c r="H62" s="42"/>
      <c r="I62" s="2"/>
      <c r="J62" s="280"/>
      <c r="K62" s="19"/>
    </row>
    <row r="63" spans="2:34" ht="22.5" customHeight="1" x14ac:dyDescent="0.25">
      <c r="D63" s="307"/>
      <c r="E63" s="376"/>
      <c r="F63" s="376"/>
      <c r="G63" s="376"/>
      <c r="H63" s="376"/>
      <c r="I63" s="376"/>
      <c r="J63" s="376"/>
      <c r="K63" s="278"/>
    </row>
  </sheetData>
  <mergeCells count="7">
    <mergeCell ref="J18:K18"/>
    <mergeCell ref="D1:E1"/>
    <mergeCell ref="B2:B3"/>
    <mergeCell ref="E2:E3"/>
    <mergeCell ref="N2:N3"/>
    <mergeCell ref="K13:L13"/>
    <mergeCell ref="N14:N28"/>
  </mergeCells>
  <hyperlinks>
    <hyperlink ref="B5" location="Sheet2!A1" display="BACK"/>
    <hyperlink ref="B5" location="Menu!A1" display="BACK"/>
  </hyperlinks>
  <pageMargins left="0.7" right="0.7" top="0.75" bottom="0.75" header="0.3" footer="0.3"/>
  <pageSetup paperSize="9" scale="96" orientation="landscape" verticalDpi="597" r:id="rId1"/>
  <colBreaks count="1" manualBreakCount="1">
    <brk id="11" max="48"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autoPageBreaks="0"/>
  </sheetPr>
  <dimension ref="A1:S52"/>
  <sheetViews>
    <sheetView showGridLines="0" zoomScaleNormal="100" workbookViewId="0">
      <selection activeCell="J48" sqref="J48"/>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5.7109375" customWidth="1"/>
    <col min="6" max="8" width="14.28515625" customWidth="1"/>
    <col min="9" max="11" width="7.140625" customWidth="1"/>
    <col min="12" max="12" width="5.28515625" customWidth="1"/>
    <col min="13" max="13" width="45.7109375" customWidth="1"/>
    <col min="14" max="14" width="5.42578125" customWidth="1"/>
    <col min="15" max="18" width="14.28515625" customWidth="1"/>
    <col min="19" max="19" width="6.42578125" customWidth="1"/>
  </cols>
  <sheetData>
    <row r="1" spans="1:19" ht="52.5" customHeight="1" x14ac:dyDescent="0.25">
      <c r="D1" s="716"/>
      <c r="E1" s="716"/>
      <c r="M1" s="10"/>
      <c r="N1" s="10"/>
      <c r="O1" s="10"/>
      <c r="P1" s="10"/>
      <c r="Q1" s="10"/>
      <c r="R1" s="10"/>
    </row>
    <row r="2" spans="1:19" ht="15" customHeight="1" x14ac:dyDescent="0.25">
      <c r="B2" s="818"/>
      <c r="D2" s="22"/>
      <c r="E2" s="819" t="s">
        <v>33</v>
      </c>
      <c r="F2" s="23"/>
      <c r="G2" s="23"/>
      <c r="H2" s="23"/>
      <c r="I2" s="23"/>
      <c r="J2" s="24"/>
      <c r="M2" s="821"/>
      <c r="N2" s="112"/>
      <c r="O2" s="112"/>
      <c r="P2" s="112"/>
      <c r="Q2" s="112"/>
      <c r="R2" s="112"/>
    </row>
    <row r="3" spans="1:19" ht="15" customHeight="1" x14ac:dyDescent="0.25">
      <c r="A3" s="1"/>
      <c r="B3" s="818"/>
      <c r="C3" s="14"/>
      <c r="D3" s="25"/>
      <c r="E3" s="820"/>
      <c r="F3" s="26"/>
      <c r="G3" s="26"/>
      <c r="H3" s="26"/>
      <c r="I3" s="26"/>
      <c r="J3" s="27"/>
      <c r="M3" s="821"/>
      <c r="N3" s="112"/>
      <c r="O3" s="112"/>
      <c r="P3" s="112"/>
      <c r="Q3" s="112"/>
      <c r="R3" s="112"/>
    </row>
    <row r="4" spans="1:19" ht="15" customHeight="1" x14ac:dyDescent="0.25">
      <c r="A4" s="1"/>
      <c r="C4" s="15"/>
      <c r="D4" s="192"/>
      <c r="E4" s="193"/>
      <c r="F4" s="193"/>
      <c r="G4" s="193"/>
      <c r="H4" s="193"/>
      <c r="I4" s="193"/>
      <c r="J4" s="194"/>
      <c r="M4" s="10"/>
      <c r="N4" s="10"/>
      <c r="O4" s="10"/>
      <c r="P4" s="10"/>
      <c r="Q4" s="10"/>
      <c r="R4" s="10"/>
    </row>
    <row r="5" spans="1:19" ht="15" customHeight="1" x14ac:dyDescent="0.25">
      <c r="B5" s="255" t="s">
        <v>0</v>
      </c>
      <c r="D5" s="195"/>
      <c r="E5" s="295" t="s">
        <v>183</v>
      </c>
      <c r="F5" s="196"/>
      <c r="G5" s="196"/>
      <c r="H5" s="196"/>
      <c r="I5" s="196"/>
      <c r="J5" s="197"/>
      <c r="M5" s="110"/>
      <c r="N5" s="111"/>
      <c r="O5" s="111"/>
      <c r="P5" s="111"/>
      <c r="Q5" s="111"/>
      <c r="R5" s="111"/>
    </row>
    <row r="6" spans="1:19" ht="15" customHeight="1" x14ac:dyDescent="0.25">
      <c r="B6" s="13"/>
      <c r="C6" s="16"/>
      <c r="D6" s="55"/>
      <c r="E6" s="82"/>
      <c r="F6" s="82"/>
      <c r="G6" s="82"/>
      <c r="H6" s="82"/>
      <c r="I6" s="82"/>
      <c r="J6" s="90"/>
      <c r="K6" s="2"/>
      <c r="L6" s="2"/>
      <c r="M6" s="10"/>
      <c r="N6" s="10"/>
      <c r="O6" s="10"/>
      <c r="P6" s="10"/>
      <c r="Q6" s="10"/>
      <c r="R6" s="10"/>
      <c r="S6" s="2"/>
    </row>
    <row r="7" spans="1:19" ht="22.5" customHeight="1" x14ac:dyDescent="0.25">
      <c r="B7" s="16"/>
      <c r="D7" s="18"/>
      <c r="E7" s="2"/>
      <c r="F7" s="2"/>
      <c r="G7" s="2"/>
      <c r="H7" s="2"/>
      <c r="I7" s="2"/>
      <c r="J7" s="17"/>
      <c r="K7" s="2"/>
      <c r="L7" s="2"/>
      <c r="M7" s="10"/>
      <c r="N7" s="10"/>
      <c r="O7" s="10"/>
      <c r="P7" s="10"/>
      <c r="Q7" s="10"/>
      <c r="R7" s="10"/>
      <c r="S7" s="2"/>
    </row>
    <row r="8" spans="1:19" ht="22.5" customHeight="1" x14ac:dyDescent="0.25">
      <c r="B8" s="13"/>
      <c r="D8" s="329"/>
      <c r="E8" s="636" t="s">
        <v>113</v>
      </c>
      <c r="F8" s="613">
        <v>2008</v>
      </c>
      <c r="G8" s="613">
        <v>2014</v>
      </c>
      <c r="H8" s="613">
        <v>2015</v>
      </c>
      <c r="I8" s="587"/>
      <c r="J8" s="840"/>
      <c r="K8" s="841"/>
      <c r="L8" s="640"/>
      <c r="M8" s="641"/>
      <c r="N8" s="642"/>
      <c r="O8" s="10"/>
      <c r="P8" s="10"/>
      <c r="Q8" s="10"/>
      <c r="R8" s="10"/>
      <c r="S8" s="2"/>
    </row>
    <row r="9" spans="1:19" ht="22.5" customHeight="1" x14ac:dyDescent="0.25">
      <c r="B9" s="13"/>
      <c r="D9" s="18"/>
      <c r="E9" s="434" t="s">
        <v>115</v>
      </c>
      <c r="F9" s="442">
        <v>243044.32</v>
      </c>
      <c r="G9" s="442">
        <v>196904</v>
      </c>
      <c r="H9" s="442">
        <v>182081</v>
      </c>
      <c r="I9" s="518"/>
      <c r="J9" s="617"/>
      <c r="K9" s="618"/>
      <c r="L9" s="512"/>
      <c r="M9" s="816" t="s">
        <v>335</v>
      </c>
      <c r="N9" s="513"/>
      <c r="O9" s="43"/>
      <c r="P9" s="43"/>
      <c r="Q9" s="10"/>
      <c r="R9" s="10"/>
      <c r="S9" s="2"/>
    </row>
    <row r="10" spans="1:19" ht="22.5" customHeight="1" x14ac:dyDescent="0.25">
      <c r="B10" s="13"/>
      <c r="D10" s="18"/>
      <c r="E10" s="434" t="s">
        <v>114</v>
      </c>
      <c r="F10" s="442">
        <v>28975</v>
      </c>
      <c r="G10" s="442">
        <v>26543</v>
      </c>
      <c r="H10" s="442">
        <v>27146</v>
      </c>
      <c r="I10" s="518"/>
      <c r="J10" s="617"/>
      <c r="K10" s="618"/>
      <c r="L10" s="512"/>
      <c r="M10" s="816"/>
      <c r="N10" s="513"/>
      <c r="O10" s="43"/>
      <c r="P10" s="43"/>
      <c r="Q10" s="10"/>
      <c r="R10" s="10"/>
      <c r="S10" s="2"/>
    </row>
    <row r="11" spans="1:19" ht="22.5" customHeight="1" x14ac:dyDescent="0.25">
      <c r="B11" s="13"/>
      <c r="D11" s="18"/>
      <c r="E11" s="434" t="s">
        <v>314</v>
      </c>
      <c r="F11" s="442">
        <v>8388.0847713685907</v>
      </c>
      <c r="G11" s="442">
        <v>7418</v>
      </c>
      <c r="H11" s="442">
        <v>6708</v>
      </c>
      <c r="I11" s="518"/>
      <c r="J11" s="617"/>
      <c r="K11" s="618"/>
      <c r="L11" s="512"/>
      <c r="M11" s="816"/>
      <c r="N11" s="513"/>
      <c r="O11" s="43"/>
      <c r="P11" s="43"/>
      <c r="Q11" s="10"/>
      <c r="R11" s="10"/>
      <c r="S11" s="2"/>
    </row>
    <row r="12" spans="1:19" s="279" customFormat="1" ht="22.5" customHeight="1" x14ac:dyDescent="0.25">
      <c r="B12" s="282"/>
      <c r="C12" s="282"/>
      <c r="D12" s="18"/>
      <c r="E12" s="434" t="s">
        <v>315</v>
      </c>
      <c r="F12" s="442">
        <v>1293517</v>
      </c>
      <c r="G12" s="442">
        <v>1064973</v>
      </c>
      <c r="H12" s="442">
        <v>1054639</v>
      </c>
      <c r="I12" s="518"/>
      <c r="J12" s="617"/>
      <c r="K12" s="618"/>
      <c r="L12" s="512"/>
      <c r="M12" s="816"/>
      <c r="N12" s="513"/>
      <c r="O12" s="290"/>
      <c r="P12" s="585"/>
      <c r="Q12" s="289"/>
      <c r="R12" s="289"/>
      <c r="S12" s="280"/>
    </row>
    <row r="13" spans="1:19" s="279" customFormat="1" ht="22.5" customHeight="1" x14ac:dyDescent="0.25">
      <c r="B13" s="282"/>
      <c r="C13" s="282"/>
      <c r="D13" s="18"/>
      <c r="E13" s="643"/>
      <c r="F13" s="644"/>
      <c r="G13" s="644"/>
      <c r="H13" s="644"/>
      <c r="I13" s="518"/>
      <c r="J13" s="617"/>
      <c r="K13" s="618"/>
      <c r="L13" s="512"/>
      <c r="M13" s="816"/>
      <c r="N13" s="513"/>
      <c r="O13" s="290"/>
      <c r="P13" s="290"/>
      <c r="Q13" s="289"/>
      <c r="R13" s="289"/>
      <c r="S13" s="280"/>
    </row>
    <row r="14" spans="1:19" ht="22.5" customHeight="1" x14ac:dyDescent="0.25">
      <c r="B14" s="13"/>
      <c r="D14" s="18"/>
      <c r="E14" s="434" t="s">
        <v>316</v>
      </c>
      <c r="F14" s="645">
        <f>(H11-F11)/F11</f>
        <v>-0.20029420507328397</v>
      </c>
      <c r="G14" s="646"/>
      <c r="H14" s="646"/>
      <c r="I14" s="518"/>
      <c r="J14" s="617"/>
      <c r="K14" s="618"/>
      <c r="L14" s="647"/>
      <c r="M14" s="526"/>
      <c r="N14" s="647"/>
      <c r="O14" s="43"/>
      <c r="P14" s="43"/>
      <c r="Q14" s="10"/>
      <c r="R14" s="10"/>
      <c r="S14" s="2"/>
    </row>
    <row r="15" spans="1:19" ht="22.5" customHeight="1" x14ac:dyDescent="0.25">
      <c r="B15" s="13"/>
      <c r="D15" s="18"/>
      <c r="E15" s="434" t="s">
        <v>317</v>
      </c>
      <c r="F15" s="645">
        <f>(H11-G11)/G11</f>
        <v>-9.5713130223779988E-2</v>
      </c>
      <c r="G15" s="646"/>
      <c r="H15" s="646"/>
      <c r="I15" s="518"/>
      <c r="J15" s="617"/>
      <c r="K15" s="618"/>
      <c r="L15" s="633"/>
      <c r="M15" s="525"/>
      <c r="N15" s="633"/>
      <c r="O15" s="43"/>
      <c r="P15" s="43"/>
      <c r="Q15" s="10"/>
      <c r="R15" s="10"/>
      <c r="S15" s="2"/>
    </row>
    <row r="16" spans="1:19" ht="22.5" customHeight="1" x14ac:dyDescent="0.25">
      <c r="B16" s="13"/>
      <c r="D16" s="18"/>
      <c r="E16" s="434" t="s">
        <v>318</v>
      </c>
      <c r="F16" s="645">
        <f>(H9-F9)/F9</f>
        <v>-0.25083211160828611</v>
      </c>
      <c r="G16" s="646"/>
      <c r="H16" s="646"/>
      <c r="I16" s="518"/>
      <c r="J16" s="617"/>
      <c r="K16" s="618"/>
      <c r="L16" s="633"/>
      <c r="M16" s="648"/>
      <c r="N16" s="633"/>
      <c r="O16" s="43"/>
      <c r="P16" s="43"/>
      <c r="Q16" s="10"/>
      <c r="R16" s="10"/>
      <c r="S16" s="2"/>
    </row>
    <row r="17" spans="2:19" ht="22.5" customHeight="1" x14ac:dyDescent="0.25">
      <c r="B17" s="13"/>
      <c r="D17" s="18"/>
      <c r="E17" s="434" t="s">
        <v>336</v>
      </c>
      <c r="F17" s="645">
        <f>(H9-G9)/G9</f>
        <v>-7.5280339657904358E-2</v>
      </c>
      <c r="G17" s="646"/>
      <c r="H17" s="646"/>
      <c r="I17" s="610"/>
      <c r="J17" s="627"/>
      <c r="K17" s="618"/>
      <c r="L17" s="618"/>
      <c r="M17" s="597"/>
      <c r="N17" s="537"/>
      <c r="O17" s="43"/>
      <c r="P17" s="43"/>
      <c r="Q17" s="10"/>
      <c r="R17" s="10"/>
      <c r="S17" s="2"/>
    </row>
    <row r="18" spans="2:19" s="279" customFormat="1" ht="22.5" customHeight="1" x14ac:dyDescent="0.25">
      <c r="B18" s="282"/>
      <c r="C18" s="282"/>
      <c r="D18" s="18"/>
      <c r="E18" s="434" t="s">
        <v>319</v>
      </c>
      <c r="F18" s="649">
        <f>(H12-F12)/F12</f>
        <v>-0.18467325902945225</v>
      </c>
      <c r="G18" s="646"/>
      <c r="H18" s="646"/>
      <c r="I18" s="610"/>
      <c r="J18" s="627"/>
      <c r="K18" s="618"/>
      <c r="L18" s="618"/>
      <c r="M18" s="597"/>
      <c r="N18" s="537"/>
      <c r="O18" s="290"/>
      <c r="P18" s="290"/>
      <c r="Q18" s="289"/>
      <c r="R18" s="289"/>
      <c r="S18" s="280"/>
    </row>
    <row r="19" spans="2:19" s="279" customFormat="1" ht="22.5" customHeight="1" x14ac:dyDescent="0.25">
      <c r="B19" s="282"/>
      <c r="C19" s="282"/>
      <c r="D19" s="18"/>
      <c r="E19" s="434" t="s">
        <v>320</v>
      </c>
      <c r="F19" s="649">
        <f>(H10-F10)/F10</f>
        <v>-6.3123382226056943E-2</v>
      </c>
      <c r="G19" s="646"/>
      <c r="H19" s="646"/>
      <c r="I19" s="610"/>
      <c r="J19" s="627"/>
      <c r="K19" s="618"/>
      <c r="L19" s="618"/>
      <c r="M19" s="597"/>
      <c r="N19" s="537"/>
      <c r="O19" s="290"/>
      <c r="P19" s="290"/>
      <c r="Q19" s="289"/>
      <c r="R19" s="289"/>
      <c r="S19" s="280"/>
    </row>
    <row r="20" spans="2:19" s="279" customFormat="1" ht="22.5" customHeight="1" x14ac:dyDescent="0.25">
      <c r="B20" s="282"/>
      <c r="C20" s="282"/>
      <c r="D20" s="18"/>
      <c r="E20" s="643"/>
      <c r="F20" s="650"/>
      <c r="G20" s="646"/>
      <c r="H20" s="646"/>
      <c r="I20" s="610"/>
      <c r="J20" s="627"/>
      <c r="K20" s="618"/>
      <c r="L20" s="618"/>
      <c r="M20" s="597"/>
      <c r="N20" s="537"/>
      <c r="O20" s="290"/>
      <c r="P20" s="290"/>
      <c r="Q20" s="289"/>
      <c r="R20" s="289"/>
      <c r="S20" s="280"/>
    </row>
    <row r="21" spans="2:19" ht="22.5" customHeight="1" x14ac:dyDescent="0.25">
      <c r="B21" s="13"/>
      <c r="D21" s="18"/>
      <c r="E21" s="643"/>
      <c r="F21" s="650"/>
      <c r="G21" s="650"/>
      <c r="H21" s="650"/>
      <c r="I21" s="610"/>
      <c r="J21" s="627"/>
      <c r="K21" s="618"/>
      <c r="L21" s="618"/>
      <c r="M21" s="597"/>
      <c r="N21" s="537"/>
      <c r="O21" s="43"/>
      <c r="P21" s="43"/>
      <c r="Q21" s="10"/>
      <c r="R21" s="10"/>
      <c r="S21" s="2"/>
    </row>
    <row r="22" spans="2:19" ht="22.5" customHeight="1" x14ac:dyDescent="0.25">
      <c r="B22" s="13"/>
      <c r="D22" s="329"/>
      <c r="E22" s="636" t="s">
        <v>122</v>
      </c>
      <c r="F22" s="613">
        <v>2008</v>
      </c>
      <c r="G22" s="613">
        <v>2014</v>
      </c>
      <c r="H22" s="613">
        <v>2015</v>
      </c>
      <c r="I22" s="587"/>
      <c r="J22" s="840"/>
      <c r="K22" s="841"/>
      <c r="L22" s="640"/>
      <c r="M22" s="641"/>
      <c r="N22" s="642"/>
      <c r="O22" s="43"/>
      <c r="P22" s="43"/>
      <c r="Q22" s="10"/>
      <c r="R22" s="10"/>
      <c r="S22" s="2"/>
    </row>
    <row r="23" spans="2:19" ht="22.5" customHeight="1" x14ac:dyDescent="0.25">
      <c r="B23" s="13"/>
      <c r="D23" s="18"/>
      <c r="E23" s="434" t="s">
        <v>116</v>
      </c>
      <c r="F23" s="442">
        <v>932216</v>
      </c>
      <c r="G23" s="442">
        <v>655472</v>
      </c>
      <c r="H23" s="442">
        <v>539434</v>
      </c>
      <c r="I23" s="518"/>
      <c r="J23" s="617"/>
      <c r="K23" s="618"/>
      <c r="L23" s="512"/>
      <c r="M23" s="816" t="s">
        <v>360</v>
      </c>
      <c r="N23" s="513"/>
      <c r="O23" s="43"/>
      <c r="P23" s="43"/>
      <c r="Q23" s="10"/>
      <c r="R23" s="10"/>
      <c r="S23" s="2"/>
    </row>
    <row r="24" spans="2:19" ht="22.5" customHeight="1" x14ac:dyDescent="0.25">
      <c r="B24" s="13"/>
      <c r="D24" s="18"/>
      <c r="E24" s="436" t="s">
        <v>117</v>
      </c>
      <c r="F24" s="447">
        <v>32.17</v>
      </c>
      <c r="G24" s="447">
        <v>24.69</v>
      </c>
      <c r="H24" s="447">
        <v>20</v>
      </c>
      <c r="I24" s="518"/>
      <c r="J24" s="617"/>
      <c r="K24" s="618"/>
      <c r="L24" s="512"/>
      <c r="M24" s="816"/>
      <c r="N24" s="513"/>
      <c r="O24" s="43"/>
      <c r="P24" s="43"/>
      <c r="Q24" s="10"/>
      <c r="R24" s="10"/>
      <c r="S24" s="2"/>
    </row>
    <row r="25" spans="2:19" s="279" customFormat="1" ht="22.5" customHeight="1" x14ac:dyDescent="0.25">
      <c r="B25" s="282"/>
      <c r="C25" s="282"/>
      <c r="D25" s="18"/>
      <c r="E25" s="651"/>
      <c r="F25" s="518"/>
      <c r="G25" s="518"/>
      <c r="H25" s="518"/>
      <c r="I25" s="518"/>
      <c r="J25" s="617"/>
      <c r="K25" s="618"/>
      <c r="L25" s="512"/>
      <c r="M25" s="816"/>
      <c r="N25" s="513"/>
      <c r="O25" s="290"/>
      <c r="P25" s="290"/>
      <c r="Q25" s="289"/>
      <c r="R25" s="289"/>
      <c r="S25" s="280"/>
    </row>
    <row r="26" spans="2:19" ht="22.5" customHeight="1" x14ac:dyDescent="0.25">
      <c r="B26" s="13"/>
      <c r="D26" s="18"/>
      <c r="E26" s="436" t="s">
        <v>326</v>
      </c>
      <c r="F26" s="446">
        <f>(H24-F24)/F24</f>
        <v>-0.37830276655268885</v>
      </c>
      <c r="G26" s="164"/>
      <c r="H26" s="164"/>
      <c r="I26" s="518"/>
      <c r="J26" s="617"/>
      <c r="K26" s="618"/>
      <c r="L26" s="512"/>
      <c r="M26" s="816"/>
      <c r="N26" s="513"/>
      <c r="O26" s="43"/>
      <c r="P26" s="43"/>
      <c r="Q26" s="10"/>
      <c r="R26" s="10"/>
      <c r="S26" s="2"/>
    </row>
    <row r="27" spans="2:19" ht="22.5" customHeight="1" x14ac:dyDescent="0.25">
      <c r="B27" s="13"/>
      <c r="D27" s="18"/>
      <c r="E27" s="436" t="s">
        <v>327</v>
      </c>
      <c r="F27" s="446">
        <f>(H24-G24)/G24</f>
        <v>-0.18995544754961527</v>
      </c>
      <c r="G27" s="164"/>
      <c r="H27" s="164"/>
      <c r="I27" s="518"/>
      <c r="J27" s="617"/>
      <c r="K27" s="618"/>
      <c r="L27" s="512"/>
      <c r="M27" s="816"/>
      <c r="N27" s="513"/>
      <c r="O27" s="43"/>
      <c r="P27" s="43"/>
      <c r="Q27" s="10"/>
      <c r="R27" s="10"/>
      <c r="S27" s="2"/>
    </row>
    <row r="28" spans="2:19" ht="22.5" customHeight="1" x14ac:dyDescent="0.25">
      <c r="B28" s="13"/>
      <c r="D28" s="18"/>
      <c r="E28" s="436" t="s">
        <v>328</v>
      </c>
      <c r="F28" s="446">
        <f>(H23-F23)/F23</f>
        <v>-0.42134226402464664</v>
      </c>
      <c r="G28" s="164"/>
      <c r="H28" s="164"/>
      <c r="I28" s="518"/>
      <c r="J28" s="617"/>
      <c r="K28" s="618"/>
      <c r="L28" s="652"/>
      <c r="M28" s="825"/>
      <c r="N28" s="653"/>
      <c r="O28" s="43"/>
      <c r="P28" s="43"/>
      <c r="Q28" s="10"/>
      <c r="R28" s="10"/>
      <c r="S28" s="2"/>
    </row>
    <row r="29" spans="2:19" ht="22.5" customHeight="1" x14ac:dyDescent="0.25">
      <c r="B29" s="13"/>
      <c r="D29" s="18"/>
      <c r="E29" s="436" t="s">
        <v>329</v>
      </c>
      <c r="F29" s="446">
        <f>(H23-G23)/G23</f>
        <v>-0.17702968242731956</v>
      </c>
      <c r="G29" s="164"/>
      <c r="H29" s="164"/>
      <c r="I29" s="518"/>
      <c r="J29" s="617"/>
      <c r="K29" s="618"/>
      <c r="L29" s="633"/>
      <c r="M29" s="633"/>
      <c r="N29" s="633"/>
      <c r="O29" s="43"/>
      <c r="P29" s="43"/>
      <c r="Q29" s="10"/>
      <c r="R29" s="10"/>
      <c r="S29" s="2"/>
    </row>
    <row r="30" spans="2:19" s="279" customFormat="1" ht="22.5" customHeight="1" x14ac:dyDescent="0.25">
      <c r="B30" s="282"/>
      <c r="C30" s="282"/>
      <c r="D30" s="18"/>
      <c r="E30" s="651"/>
      <c r="F30" s="518"/>
      <c r="G30" s="164"/>
      <c r="H30" s="164"/>
      <c r="I30" s="518"/>
      <c r="J30" s="617"/>
      <c r="K30" s="618"/>
      <c r="L30" s="633"/>
      <c r="M30" s="633"/>
      <c r="N30" s="633"/>
      <c r="O30" s="290"/>
      <c r="P30" s="290"/>
      <c r="Q30" s="289"/>
      <c r="R30" s="289"/>
      <c r="S30" s="280"/>
    </row>
    <row r="31" spans="2:19" ht="22.5" customHeight="1" x14ac:dyDescent="0.25">
      <c r="B31" s="13"/>
      <c r="D31" s="18"/>
      <c r="E31" s="651"/>
      <c r="F31" s="616"/>
      <c r="G31" s="616"/>
      <c r="H31" s="616"/>
      <c r="I31" s="610"/>
      <c r="J31" s="627"/>
      <c r="K31" s="618"/>
      <c r="L31" s="618"/>
      <c r="M31" s="597"/>
      <c r="N31" s="537"/>
      <c r="O31" s="43"/>
      <c r="P31" s="43"/>
      <c r="Q31" s="10"/>
      <c r="R31" s="10"/>
      <c r="S31" s="2"/>
    </row>
    <row r="32" spans="2:19" ht="22.5" customHeight="1" x14ac:dyDescent="0.25">
      <c r="B32" s="13"/>
      <c r="D32" s="329"/>
      <c r="E32" s="636" t="s">
        <v>121</v>
      </c>
      <c r="F32" s="613">
        <v>2008</v>
      </c>
      <c r="G32" s="613">
        <v>2014</v>
      </c>
      <c r="H32" s="613">
        <v>2015</v>
      </c>
      <c r="I32" s="587"/>
      <c r="J32" s="840"/>
      <c r="K32" s="841"/>
      <c r="L32" s="640"/>
      <c r="M32" s="641"/>
      <c r="N32" s="642"/>
      <c r="O32" s="43"/>
      <c r="P32" s="43"/>
      <c r="Q32" s="10"/>
      <c r="R32" s="10"/>
      <c r="S32" s="2"/>
    </row>
    <row r="33" spans="2:19" ht="22.5" customHeight="1" x14ac:dyDescent="0.25">
      <c r="B33" s="13"/>
      <c r="D33" s="18"/>
      <c r="E33" s="434" t="s">
        <v>118</v>
      </c>
      <c r="F33" s="442">
        <v>3263410</v>
      </c>
      <c r="G33" s="442">
        <v>1554912</v>
      </c>
      <c r="H33" s="442">
        <v>1371990</v>
      </c>
      <c r="I33" s="518"/>
      <c r="J33" s="617"/>
      <c r="K33" s="618"/>
      <c r="L33" s="512"/>
      <c r="M33" s="816" t="s">
        <v>334</v>
      </c>
      <c r="N33" s="513"/>
      <c r="O33" s="43"/>
      <c r="P33" s="43"/>
      <c r="Q33" s="10"/>
      <c r="R33" s="10"/>
      <c r="S33" s="2"/>
    </row>
    <row r="34" spans="2:19" ht="22.5" customHeight="1" x14ac:dyDescent="0.25">
      <c r="B34" s="13"/>
      <c r="D34" s="18"/>
      <c r="E34" s="436" t="s">
        <v>119</v>
      </c>
      <c r="F34" s="447">
        <v>9716000</v>
      </c>
      <c r="G34" s="447">
        <v>10325423</v>
      </c>
      <c r="H34" s="447">
        <v>10590000</v>
      </c>
      <c r="I34" s="518"/>
      <c r="J34" s="617"/>
      <c r="K34" s="618"/>
      <c r="L34" s="512"/>
      <c r="M34" s="816"/>
      <c r="N34" s="513"/>
      <c r="O34" s="43"/>
      <c r="P34" s="43"/>
      <c r="Q34" s="10"/>
      <c r="R34" s="10"/>
      <c r="S34" s="2"/>
    </row>
    <row r="35" spans="2:19" ht="22.5" customHeight="1" x14ac:dyDescent="0.25">
      <c r="B35" s="13"/>
      <c r="D35" s="18"/>
      <c r="E35" s="436" t="s">
        <v>120</v>
      </c>
      <c r="F35" s="447">
        <v>335.87999176615898</v>
      </c>
      <c r="G35" s="447">
        <v>150.6</v>
      </c>
      <c r="H35" s="447">
        <v>129.6</v>
      </c>
      <c r="I35" s="518"/>
      <c r="J35" s="617"/>
      <c r="K35" s="618"/>
      <c r="L35" s="512"/>
      <c r="M35" s="816"/>
      <c r="N35" s="513"/>
      <c r="O35" s="43"/>
      <c r="P35" s="43"/>
      <c r="Q35" s="10"/>
      <c r="R35" s="10"/>
      <c r="S35" s="2"/>
    </row>
    <row r="36" spans="2:19" s="279" customFormat="1" ht="22.5" customHeight="1" x14ac:dyDescent="0.25">
      <c r="B36" s="282"/>
      <c r="C36" s="282"/>
      <c r="D36" s="18"/>
      <c r="E36" s="651"/>
      <c r="F36" s="518"/>
      <c r="G36" s="518"/>
      <c r="H36" s="518"/>
      <c r="I36" s="518"/>
      <c r="J36" s="617"/>
      <c r="K36" s="618"/>
      <c r="L36" s="512"/>
      <c r="M36" s="816"/>
      <c r="N36" s="513"/>
      <c r="O36" s="290"/>
      <c r="P36" s="290"/>
      <c r="Q36" s="289"/>
      <c r="R36" s="289"/>
      <c r="S36" s="280"/>
    </row>
    <row r="37" spans="2:19" ht="22.5" customHeight="1" x14ac:dyDescent="0.25">
      <c r="B37" s="13"/>
      <c r="D37" s="18"/>
      <c r="E37" s="436" t="s">
        <v>330</v>
      </c>
      <c r="F37" s="142">
        <f>(H35-F35)/F35</f>
        <v>-0.61414790050897694</v>
      </c>
      <c r="G37" s="518"/>
      <c r="H37" s="518"/>
      <c r="I37" s="518"/>
      <c r="J37" s="617"/>
      <c r="K37" s="618"/>
      <c r="L37" s="512"/>
      <c r="M37" s="816"/>
      <c r="N37" s="513"/>
      <c r="O37" s="43"/>
      <c r="P37" s="43"/>
      <c r="Q37" s="10"/>
      <c r="R37" s="10"/>
      <c r="S37" s="2"/>
    </row>
    <row r="38" spans="2:19" ht="22.5" customHeight="1" x14ac:dyDescent="0.25">
      <c r="B38" s="13"/>
      <c r="D38" s="18"/>
      <c r="E38" s="436" t="s">
        <v>331</v>
      </c>
      <c r="F38" s="142">
        <f>(H35-G35)/G35</f>
        <v>-0.13944223107569723</v>
      </c>
      <c r="G38" s="518"/>
      <c r="H38" s="518"/>
      <c r="I38" s="518"/>
      <c r="J38" s="617"/>
      <c r="K38" s="618"/>
      <c r="L38" s="512"/>
      <c r="M38" s="816"/>
      <c r="N38" s="513"/>
      <c r="O38" s="43"/>
      <c r="P38" s="43"/>
      <c r="Q38" s="10"/>
      <c r="R38" s="10"/>
      <c r="S38" s="2"/>
    </row>
    <row r="39" spans="2:19" ht="22.5" customHeight="1" x14ac:dyDescent="0.25">
      <c r="B39" s="13"/>
      <c r="D39" s="18"/>
      <c r="E39" s="436" t="s">
        <v>332</v>
      </c>
      <c r="F39" s="142">
        <f>(H33-F33)/F33</f>
        <v>-0.57958393214459725</v>
      </c>
      <c r="G39" s="164"/>
      <c r="H39" s="164"/>
      <c r="I39" s="518"/>
      <c r="J39" s="617"/>
      <c r="K39" s="618"/>
      <c r="L39" s="647"/>
      <c r="M39" s="654"/>
      <c r="N39" s="647"/>
      <c r="O39" s="43"/>
      <c r="P39" s="43"/>
      <c r="Q39" s="10"/>
      <c r="R39" s="10"/>
      <c r="S39" s="2"/>
    </row>
    <row r="40" spans="2:19" ht="22.5" customHeight="1" x14ac:dyDescent="0.25">
      <c r="B40" s="13"/>
      <c r="D40" s="18"/>
      <c r="E40" s="436" t="s">
        <v>333</v>
      </c>
      <c r="F40" s="142">
        <f>(H33-G33)/G33</f>
        <v>-0.1176413842069519</v>
      </c>
      <c r="G40" s="164"/>
      <c r="H40" s="164"/>
      <c r="I40" s="610"/>
      <c r="J40" s="627"/>
      <c r="K40" s="618"/>
      <c r="L40" s="618"/>
      <c r="M40" s="597"/>
      <c r="N40" s="537"/>
      <c r="O40" s="43"/>
      <c r="P40" s="43"/>
      <c r="Q40" s="10"/>
      <c r="R40" s="10"/>
      <c r="S40" s="2"/>
    </row>
    <row r="41" spans="2:19" s="279" customFormat="1" ht="22.5" customHeight="1" x14ac:dyDescent="0.25">
      <c r="B41" s="282"/>
      <c r="C41" s="282"/>
      <c r="D41" s="18"/>
      <c r="E41" s="651"/>
      <c r="F41" s="616"/>
      <c r="G41" s="164"/>
      <c r="H41" s="164"/>
      <c r="I41" s="610"/>
      <c r="J41" s="627"/>
      <c r="K41" s="618"/>
      <c r="L41" s="618"/>
      <c r="M41" s="597"/>
      <c r="N41" s="537"/>
      <c r="O41" s="290"/>
      <c r="P41" s="290"/>
      <c r="Q41" s="289"/>
      <c r="R41" s="289"/>
      <c r="S41" s="280"/>
    </row>
    <row r="42" spans="2:19" ht="22.5" customHeight="1" x14ac:dyDescent="0.25">
      <c r="D42" s="18"/>
      <c r="E42" s="437"/>
      <c r="F42" s="655"/>
      <c r="G42" s="655"/>
      <c r="H42" s="655"/>
      <c r="I42" s="610"/>
      <c r="J42" s="627"/>
      <c r="K42" s="622"/>
      <c r="L42" s="622"/>
      <c r="M42" s="622"/>
      <c r="N42" s="622"/>
    </row>
    <row r="43" spans="2:19" ht="22.5" customHeight="1" x14ac:dyDescent="0.25">
      <c r="D43" s="329"/>
      <c r="E43" s="636" t="s">
        <v>123</v>
      </c>
      <c r="F43" s="613">
        <v>2008</v>
      </c>
      <c r="G43" s="613">
        <v>2014</v>
      </c>
      <c r="H43" s="613">
        <v>2015</v>
      </c>
      <c r="I43" s="587"/>
      <c r="J43" s="840"/>
      <c r="K43" s="841"/>
      <c r="L43" s="640"/>
      <c r="M43" s="641"/>
      <c r="N43" s="642"/>
    </row>
    <row r="44" spans="2:19" ht="22.5" customHeight="1" x14ac:dyDescent="0.25">
      <c r="D44" s="18"/>
      <c r="E44" s="434" t="s">
        <v>323</v>
      </c>
      <c r="F44" s="442">
        <v>120896</v>
      </c>
      <c r="G44" s="442">
        <v>113071</v>
      </c>
      <c r="H44" s="442">
        <v>120800</v>
      </c>
      <c r="I44" s="518"/>
      <c r="J44" s="617"/>
      <c r="K44" s="622"/>
      <c r="L44" s="512"/>
      <c r="M44" s="816" t="s">
        <v>321</v>
      </c>
      <c r="N44" s="513"/>
    </row>
    <row r="45" spans="2:19" ht="22.5" customHeight="1" x14ac:dyDescent="0.25">
      <c r="D45" s="18"/>
      <c r="E45" s="436" t="s">
        <v>218</v>
      </c>
      <c r="F45" s="656">
        <v>4.17</v>
      </c>
      <c r="G45" s="656">
        <v>4.26</v>
      </c>
      <c r="H45" s="656">
        <v>4.45</v>
      </c>
      <c r="I45" s="518"/>
      <c r="J45" s="617"/>
      <c r="K45" s="622"/>
      <c r="L45" s="512"/>
      <c r="M45" s="816"/>
      <c r="N45" s="513"/>
    </row>
    <row r="46" spans="2:19" s="279" customFormat="1" ht="22.5" customHeight="1" x14ac:dyDescent="0.25">
      <c r="C46" s="282"/>
      <c r="D46" s="18"/>
      <c r="E46" s="651"/>
      <c r="F46" s="657"/>
      <c r="G46" s="657"/>
      <c r="H46" s="657"/>
      <c r="I46" s="518"/>
      <c r="J46" s="617"/>
      <c r="K46" s="622"/>
      <c r="L46" s="512"/>
      <c r="M46" s="816"/>
      <c r="N46" s="513"/>
    </row>
    <row r="47" spans="2:19" ht="22.5" customHeight="1" x14ac:dyDescent="0.25">
      <c r="D47" s="18"/>
      <c r="E47" s="436" t="s">
        <v>322</v>
      </c>
      <c r="F47" s="142">
        <f>(H45-F45)/F45</f>
        <v>6.7146282973621157E-2</v>
      </c>
      <c r="G47" s="164"/>
      <c r="H47" s="164"/>
      <c r="I47" s="518"/>
      <c r="J47" s="617"/>
      <c r="K47" s="622"/>
      <c r="L47" s="512"/>
      <c r="M47" s="816"/>
      <c r="N47" s="513"/>
    </row>
    <row r="48" spans="2:19" ht="22.5" customHeight="1" x14ac:dyDescent="0.25">
      <c r="D48" s="18"/>
      <c r="E48" s="436" t="s">
        <v>337</v>
      </c>
      <c r="F48" s="142">
        <f>(H45-G45)/G45</f>
        <v>4.4600938967136246E-2</v>
      </c>
      <c r="G48" s="164"/>
      <c r="H48" s="164"/>
      <c r="I48" s="518"/>
      <c r="J48" s="617"/>
      <c r="K48" s="622"/>
      <c r="L48" s="512"/>
      <c r="M48" s="816"/>
      <c r="N48" s="513"/>
    </row>
    <row r="49" spans="4:15" ht="22.5" customHeight="1" x14ac:dyDescent="0.25">
      <c r="D49" s="18"/>
      <c r="E49" s="436" t="s">
        <v>324</v>
      </c>
      <c r="F49" s="142">
        <f>(H44-F44)/F44</f>
        <v>-7.9407093700370566E-4</v>
      </c>
      <c r="G49" s="164"/>
      <c r="H49" s="164"/>
      <c r="I49" s="518"/>
      <c r="J49" s="617"/>
      <c r="K49" s="622"/>
      <c r="L49" s="652"/>
      <c r="M49" s="825"/>
      <c r="N49" s="653"/>
    </row>
    <row r="50" spans="4:15" ht="22.5" customHeight="1" x14ac:dyDescent="0.25">
      <c r="D50" s="18"/>
      <c r="E50" s="436" t="s">
        <v>325</v>
      </c>
      <c r="F50" s="142">
        <f>(H44-G44)/G44</f>
        <v>6.8355281195001366E-2</v>
      </c>
      <c r="G50" s="164"/>
      <c r="H50" s="164"/>
      <c r="I50" s="518"/>
      <c r="J50" s="617"/>
      <c r="K50" s="622"/>
      <c r="L50" s="633"/>
      <c r="M50" s="525"/>
      <c r="N50" s="633"/>
      <c r="O50" s="289"/>
    </row>
    <row r="51" spans="4:15" ht="22.5" customHeight="1" x14ac:dyDescent="0.25">
      <c r="D51" s="18"/>
      <c r="E51" s="651"/>
      <c r="F51" s="616"/>
      <c r="G51" s="616"/>
      <c r="H51" s="616"/>
      <c r="I51" s="610"/>
      <c r="J51" s="627"/>
      <c r="K51" s="622"/>
      <c r="L51" s="622"/>
      <c r="M51" s="622"/>
      <c r="N51" s="622"/>
    </row>
    <row r="52" spans="4:15" ht="22.5" customHeight="1" x14ac:dyDescent="0.25">
      <c r="D52" s="307"/>
      <c r="E52" s="376"/>
      <c r="F52" s="376"/>
      <c r="G52" s="376"/>
      <c r="H52" s="376"/>
      <c r="I52" s="376"/>
      <c r="J52" s="278"/>
    </row>
  </sheetData>
  <mergeCells count="12">
    <mergeCell ref="D1:E1"/>
    <mergeCell ref="M44:M49"/>
    <mergeCell ref="M33:M38"/>
    <mergeCell ref="B2:B3"/>
    <mergeCell ref="E2:E3"/>
    <mergeCell ref="M2:M3"/>
    <mergeCell ref="J43:K43"/>
    <mergeCell ref="J8:K8"/>
    <mergeCell ref="J22:K22"/>
    <mergeCell ref="J32:K32"/>
    <mergeCell ref="M23:M28"/>
    <mergeCell ref="M9:M13"/>
  </mergeCells>
  <hyperlinks>
    <hyperlink ref="B5" location="Sheet2!A1" display="BACK"/>
  </hyperlinks>
  <pageMargins left="0.7" right="0.7" top="0.75" bottom="0.75" header="0.3" footer="0.3"/>
  <pageSetup paperSize="9" scale="96" orientation="landscape" verticalDpi="597" r:id="rId1"/>
  <colBreaks count="1" manualBreakCount="1">
    <brk id="10" max="22"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6600"/>
    <pageSetUpPr autoPageBreaks="0"/>
  </sheetPr>
  <dimension ref="A1:S23"/>
  <sheetViews>
    <sheetView showGridLines="0" topLeftCell="A4" zoomScaleNormal="100" workbookViewId="0">
      <selection activeCell="I20" sqref="I20"/>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5.7109375" customWidth="1"/>
    <col min="6" max="9" width="14.28515625" customWidth="1"/>
    <col min="10" max="10" width="7.140625" customWidth="1"/>
    <col min="11" max="11" width="5.28515625" customWidth="1"/>
    <col min="12" max="12" width="5.7109375" customWidth="1"/>
    <col min="13" max="13" width="45.7109375" customWidth="1"/>
    <col min="14" max="18" width="14.28515625" customWidth="1"/>
    <col min="19" max="19" width="6.42578125" customWidth="1"/>
  </cols>
  <sheetData>
    <row r="1" spans="1:19" ht="52.5" customHeight="1" x14ac:dyDescent="0.25">
      <c r="D1" s="716"/>
      <c r="E1" s="716"/>
      <c r="L1" s="10"/>
      <c r="M1" s="10"/>
      <c r="N1" s="10"/>
      <c r="O1" s="10"/>
      <c r="P1" s="10"/>
      <c r="Q1" s="10"/>
      <c r="R1" s="10"/>
      <c r="S1" s="10"/>
    </row>
    <row r="2" spans="1:19" ht="15" customHeight="1" x14ac:dyDescent="0.25">
      <c r="B2" s="842"/>
      <c r="D2" s="22"/>
      <c r="E2" s="843" t="s">
        <v>124</v>
      </c>
      <c r="F2" s="23"/>
      <c r="G2" s="23"/>
      <c r="H2" s="23"/>
      <c r="I2" s="23"/>
      <c r="J2" s="24"/>
      <c r="L2" s="112"/>
      <c r="M2" s="724"/>
      <c r="N2" s="112"/>
      <c r="O2" s="112"/>
      <c r="P2" s="112"/>
      <c r="Q2" s="112"/>
      <c r="R2" s="112"/>
      <c r="S2" s="10"/>
    </row>
    <row r="3" spans="1:19" ht="15" customHeight="1" x14ac:dyDescent="0.25">
      <c r="A3" s="1"/>
      <c r="B3" s="842"/>
      <c r="C3" s="14"/>
      <c r="D3" s="25"/>
      <c r="E3" s="844"/>
      <c r="F3" s="26"/>
      <c r="G3" s="26"/>
      <c r="H3" s="26"/>
      <c r="I3" s="26"/>
      <c r="J3" s="27"/>
      <c r="L3" s="112"/>
      <c r="M3" s="724"/>
      <c r="N3" s="112"/>
      <c r="O3" s="112"/>
      <c r="P3" s="112"/>
      <c r="Q3" s="112"/>
      <c r="R3" s="112"/>
      <c r="S3" s="10"/>
    </row>
    <row r="4" spans="1:19" ht="15" customHeight="1" x14ac:dyDescent="0.25">
      <c r="A4" s="1"/>
      <c r="C4" s="15"/>
      <c r="D4" s="192"/>
      <c r="E4" s="193"/>
      <c r="F4" s="193"/>
      <c r="G4" s="193"/>
      <c r="H4" s="193"/>
      <c r="I4" s="193"/>
      <c r="J4" s="194"/>
      <c r="L4" s="10"/>
      <c r="M4" s="10"/>
      <c r="N4" s="10"/>
      <c r="O4" s="10"/>
      <c r="P4" s="10"/>
      <c r="Q4" s="10"/>
      <c r="R4" s="10"/>
      <c r="S4" s="10"/>
    </row>
    <row r="5" spans="1:19" ht="15" customHeight="1" x14ac:dyDescent="0.25">
      <c r="B5" s="255" t="s">
        <v>0</v>
      </c>
      <c r="D5" s="195"/>
      <c r="E5" s="212" t="s">
        <v>188</v>
      </c>
      <c r="F5" s="196"/>
      <c r="G5" s="196"/>
      <c r="H5" s="196"/>
      <c r="I5" s="196"/>
      <c r="J5" s="197"/>
      <c r="L5" s="10"/>
      <c r="M5" s="139"/>
      <c r="N5" s="111"/>
      <c r="O5" s="111"/>
      <c r="P5" s="111"/>
      <c r="Q5" s="111"/>
      <c r="R5" s="111"/>
      <c r="S5" s="10"/>
    </row>
    <row r="6" spans="1:19" ht="15" customHeight="1" x14ac:dyDescent="0.25">
      <c r="B6" s="13"/>
      <c r="C6" s="16"/>
      <c r="D6" s="55"/>
      <c r="E6" s="82"/>
      <c r="F6" s="82"/>
      <c r="G6" s="82"/>
      <c r="H6" s="82"/>
      <c r="I6" s="82"/>
      <c r="J6" s="90"/>
      <c r="K6" s="2"/>
      <c r="L6" s="10"/>
      <c r="M6" s="10"/>
      <c r="N6" s="10"/>
      <c r="O6" s="10"/>
      <c r="P6" s="10"/>
      <c r="Q6" s="10"/>
      <c r="R6" s="10"/>
      <c r="S6" s="10"/>
    </row>
    <row r="7" spans="1:19" ht="22.5" customHeight="1" x14ac:dyDescent="0.25">
      <c r="B7" s="16"/>
      <c r="D7" s="18"/>
      <c r="E7" s="2"/>
      <c r="F7" s="2"/>
      <c r="G7" s="2"/>
      <c r="H7" s="2"/>
      <c r="I7" s="2"/>
      <c r="J7" s="19"/>
      <c r="K7" s="2"/>
      <c r="L7" s="10"/>
      <c r="M7" s="10"/>
      <c r="N7" s="10"/>
      <c r="O7" s="10"/>
      <c r="P7" s="10"/>
      <c r="Q7" s="10"/>
      <c r="R7" s="10"/>
      <c r="S7" s="10"/>
    </row>
    <row r="8" spans="1:19" ht="22.5" customHeight="1" x14ac:dyDescent="0.25">
      <c r="B8" s="16"/>
      <c r="D8" s="18"/>
      <c r="E8" s="2"/>
      <c r="F8" s="763">
        <v>2014</v>
      </c>
      <c r="G8" s="764"/>
      <c r="H8" s="763">
        <v>2015</v>
      </c>
      <c r="I8" s="764"/>
      <c r="J8" s="19"/>
      <c r="K8" s="2"/>
      <c r="L8" s="10"/>
      <c r="M8" s="10"/>
      <c r="N8" s="10"/>
      <c r="O8" s="10"/>
      <c r="P8" s="10"/>
      <c r="Q8" s="10"/>
      <c r="R8" s="10"/>
      <c r="S8" s="10"/>
    </row>
    <row r="9" spans="1:19" ht="22.5" customHeight="1" x14ac:dyDescent="0.25">
      <c r="B9" s="13"/>
      <c r="D9" s="81"/>
      <c r="E9" s="354"/>
      <c r="F9" s="321" t="s">
        <v>214</v>
      </c>
      <c r="G9" s="321" t="s">
        <v>250</v>
      </c>
      <c r="H9" s="321" t="s">
        <v>214</v>
      </c>
      <c r="I9" s="355" t="s">
        <v>250</v>
      </c>
      <c r="J9" s="353"/>
      <c r="K9" s="18"/>
      <c r="L9" s="10"/>
      <c r="M9" s="10"/>
      <c r="N9" s="10"/>
      <c r="O9" s="10"/>
      <c r="P9" s="10"/>
      <c r="Q9" s="10"/>
      <c r="R9" s="10"/>
      <c r="S9" s="10"/>
    </row>
    <row r="10" spans="1:19" ht="22.5" customHeight="1" x14ac:dyDescent="0.25">
      <c r="B10" s="13"/>
      <c r="D10" s="18"/>
      <c r="E10" s="437" t="s">
        <v>189</v>
      </c>
      <c r="F10" s="447">
        <v>5453</v>
      </c>
      <c r="G10" s="446">
        <f>F10/F15</f>
        <v>0.82408946652561588</v>
      </c>
      <c r="H10" s="447">
        <v>5870</v>
      </c>
      <c r="I10" s="446">
        <f>H10/H15</f>
        <v>0.86603717910888167</v>
      </c>
      <c r="J10" s="60"/>
      <c r="K10" s="2"/>
      <c r="L10" s="10"/>
      <c r="M10" s="10"/>
      <c r="N10" s="10"/>
      <c r="O10" s="10"/>
      <c r="P10" s="10"/>
      <c r="Q10" s="10"/>
      <c r="R10" s="10"/>
      <c r="S10" s="10"/>
    </row>
    <row r="11" spans="1:19" ht="22.5" customHeight="1" x14ac:dyDescent="0.25">
      <c r="B11" s="13"/>
      <c r="D11" s="18"/>
      <c r="E11" s="658" t="s">
        <v>190</v>
      </c>
      <c r="F11" s="659">
        <v>5155</v>
      </c>
      <c r="G11" s="142"/>
      <c r="H11" s="659">
        <v>5302</v>
      </c>
      <c r="I11" s="446"/>
      <c r="J11" s="61"/>
      <c r="K11" s="2"/>
      <c r="L11" s="10"/>
      <c r="M11" s="10"/>
      <c r="N11" s="10"/>
      <c r="O11" s="10"/>
      <c r="P11" s="10"/>
      <c r="Q11" s="10"/>
      <c r="R11" s="10"/>
      <c r="S11" s="10"/>
    </row>
    <row r="12" spans="1:19" ht="22.5" customHeight="1" x14ac:dyDescent="0.25">
      <c r="B12" s="13"/>
      <c r="D12" s="18"/>
      <c r="E12" s="660" t="s">
        <v>191</v>
      </c>
      <c r="F12" s="659">
        <v>298</v>
      </c>
      <c r="G12" s="142"/>
      <c r="H12" s="659">
        <v>568</v>
      </c>
      <c r="I12" s="446"/>
      <c r="J12" s="61"/>
      <c r="K12" s="2"/>
      <c r="L12" s="10"/>
      <c r="M12" s="10"/>
      <c r="N12" s="10"/>
      <c r="O12" s="10"/>
      <c r="P12" s="10"/>
      <c r="Q12" s="10"/>
      <c r="R12" s="10"/>
      <c r="S12" s="10"/>
    </row>
    <row r="13" spans="1:19" ht="22.5" customHeight="1" x14ac:dyDescent="0.25">
      <c r="B13" s="13"/>
      <c r="D13" s="18"/>
      <c r="E13" s="661" t="s">
        <v>192</v>
      </c>
      <c r="F13" s="447">
        <v>474</v>
      </c>
      <c r="G13" s="446">
        <f>F13/F15</f>
        <v>7.163367084781623E-2</v>
      </c>
      <c r="H13" s="447">
        <v>524</v>
      </c>
      <c r="I13" s="446">
        <f>H13/H15</f>
        <v>7.7308940690469161E-2</v>
      </c>
      <c r="J13" s="61"/>
      <c r="K13" s="2"/>
      <c r="L13" s="10"/>
      <c r="M13" s="10"/>
      <c r="N13" s="10"/>
      <c r="O13" s="10"/>
      <c r="P13" s="10"/>
      <c r="Q13" s="10"/>
      <c r="R13" s="10"/>
      <c r="S13" s="10"/>
    </row>
    <row r="14" spans="1:19" ht="22.5" customHeight="1" x14ac:dyDescent="0.25">
      <c r="B14" s="13"/>
      <c r="D14" s="18"/>
      <c r="E14" s="437" t="s">
        <v>193</v>
      </c>
      <c r="F14" s="447">
        <v>690</v>
      </c>
      <c r="G14" s="446">
        <f>F14/F15</f>
        <v>0.10427686262656793</v>
      </c>
      <c r="H14" s="447">
        <v>384</v>
      </c>
      <c r="I14" s="446">
        <f>H14/H15</f>
        <v>5.6653880200649161E-2</v>
      </c>
      <c r="J14" s="61"/>
      <c r="K14" s="2"/>
      <c r="L14" s="10"/>
      <c r="M14" s="10"/>
      <c r="N14" s="10"/>
      <c r="O14" s="10"/>
      <c r="P14" s="10"/>
      <c r="Q14" s="10"/>
      <c r="R14" s="10"/>
      <c r="S14" s="10"/>
    </row>
    <row r="15" spans="1:19" ht="22.5" customHeight="1" x14ac:dyDescent="0.25">
      <c r="B15" s="13"/>
      <c r="D15" s="18"/>
      <c r="E15" s="591" t="s">
        <v>20</v>
      </c>
      <c r="F15" s="593">
        <f>F10+F13+F14</f>
        <v>6617</v>
      </c>
      <c r="G15" s="662"/>
      <c r="H15" s="593">
        <f>H10+H13+H14</f>
        <v>6778</v>
      </c>
      <c r="I15" s="662"/>
      <c r="J15" s="61"/>
      <c r="K15" s="2"/>
      <c r="L15" s="10"/>
      <c r="M15" s="10"/>
      <c r="N15" s="10"/>
      <c r="O15" s="10"/>
      <c r="P15" s="10"/>
      <c r="Q15" s="10"/>
      <c r="R15" s="10"/>
      <c r="S15" s="10"/>
    </row>
    <row r="16" spans="1:19" ht="22.5" customHeight="1" x14ac:dyDescent="0.25">
      <c r="B16" s="13"/>
      <c r="D16" s="18"/>
      <c r="E16" s="29"/>
      <c r="F16" s="50"/>
      <c r="G16" s="50"/>
      <c r="H16" s="50"/>
      <c r="I16" s="50"/>
      <c r="J16" s="61"/>
      <c r="K16" s="2"/>
      <c r="L16" s="10"/>
      <c r="M16" s="10"/>
      <c r="N16" s="10"/>
      <c r="O16" s="10"/>
      <c r="P16" s="10"/>
      <c r="Q16" s="10"/>
      <c r="R16" s="10"/>
      <c r="S16" s="10"/>
    </row>
    <row r="17" spans="2:19" ht="22.5" customHeight="1" x14ac:dyDescent="0.25">
      <c r="B17" s="13"/>
      <c r="D17" s="307"/>
      <c r="E17" s="391"/>
      <c r="F17" s="378"/>
      <c r="G17" s="378"/>
      <c r="H17" s="379"/>
      <c r="I17" s="379"/>
      <c r="J17" s="380"/>
      <c r="L17" s="10"/>
      <c r="M17" s="10"/>
      <c r="N17" s="10"/>
      <c r="O17" s="10"/>
      <c r="P17" s="10"/>
      <c r="Q17" s="10"/>
      <c r="R17" s="10"/>
      <c r="S17" s="10"/>
    </row>
    <row r="18" spans="2:19" ht="22.5" customHeight="1" x14ac:dyDescent="0.25">
      <c r="B18" s="13"/>
      <c r="C18" s="10"/>
      <c r="D18" s="2"/>
      <c r="E18" s="11"/>
      <c r="F18" s="12"/>
      <c r="G18" s="12"/>
      <c r="H18" s="2"/>
      <c r="I18" s="2"/>
      <c r="J18" s="2"/>
      <c r="K18" s="2"/>
      <c r="L18" s="10"/>
      <c r="M18" s="10"/>
      <c r="N18" s="10"/>
      <c r="O18" s="10"/>
      <c r="P18" s="10"/>
      <c r="Q18" s="10"/>
      <c r="R18" s="10"/>
      <c r="S18" s="10"/>
    </row>
    <row r="19" spans="2:19" ht="22.5" customHeight="1" x14ac:dyDescent="0.25">
      <c r="B19" s="13"/>
      <c r="C19" s="10"/>
      <c r="D19" s="2"/>
      <c r="E19" s="11"/>
      <c r="F19" s="12"/>
      <c r="G19" s="12"/>
      <c r="H19" s="2"/>
      <c r="I19" s="2"/>
      <c r="J19" s="2"/>
      <c r="K19" s="2"/>
      <c r="L19" s="10"/>
      <c r="M19" s="10"/>
      <c r="N19" s="10"/>
      <c r="O19" s="10"/>
      <c r="P19" s="10"/>
      <c r="Q19" s="10"/>
      <c r="R19" s="10"/>
      <c r="S19" s="10"/>
    </row>
    <row r="20" spans="2:19" ht="22.5" customHeight="1" x14ac:dyDescent="0.25">
      <c r="B20" s="13"/>
      <c r="C20" s="10"/>
      <c r="D20" s="2"/>
      <c r="E20" s="11"/>
      <c r="F20" s="12"/>
      <c r="G20" s="12"/>
      <c r="H20" s="2"/>
      <c r="I20" s="2"/>
      <c r="J20" s="2"/>
      <c r="K20" s="2"/>
      <c r="L20" s="10"/>
      <c r="M20" s="10"/>
      <c r="N20" s="10"/>
      <c r="O20" s="10"/>
      <c r="P20" s="10"/>
      <c r="Q20" s="10"/>
      <c r="R20" s="10"/>
      <c r="S20" s="10"/>
    </row>
    <row r="21" spans="2:19" ht="22.5" customHeight="1" x14ac:dyDescent="0.25">
      <c r="B21" s="13"/>
      <c r="E21" s="8"/>
      <c r="F21" s="9"/>
      <c r="G21" s="9"/>
      <c r="L21" s="10"/>
      <c r="M21" s="10"/>
      <c r="N21" s="10"/>
      <c r="O21" s="10"/>
      <c r="P21" s="10"/>
      <c r="Q21" s="10"/>
      <c r="R21" s="10"/>
      <c r="S21" s="10"/>
    </row>
    <row r="22" spans="2:19" ht="22.5" customHeight="1" x14ac:dyDescent="0.25">
      <c r="B22" s="13"/>
      <c r="E22" s="3"/>
      <c r="F22" s="4"/>
      <c r="G22" s="4"/>
      <c r="L22" s="10"/>
      <c r="M22" s="10"/>
      <c r="N22" s="10"/>
      <c r="O22" s="10"/>
      <c r="P22" s="10"/>
      <c r="Q22" s="10"/>
      <c r="R22" s="10"/>
      <c r="S22" s="10"/>
    </row>
    <row r="23" spans="2:19" ht="22.5" customHeight="1" x14ac:dyDescent="0.25">
      <c r="L23" s="10"/>
      <c r="M23" s="10"/>
      <c r="N23" s="10"/>
      <c r="O23" s="10"/>
      <c r="P23" s="10"/>
      <c r="Q23" s="10"/>
      <c r="R23" s="10"/>
      <c r="S23" s="10"/>
    </row>
  </sheetData>
  <mergeCells count="6">
    <mergeCell ref="M2:M3"/>
    <mergeCell ref="F8:G8"/>
    <mergeCell ref="H8:I8"/>
    <mergeCell ref="D1:E1"/>
    <mergeCell ref="B2:B3"/>
    <mergeCell ref="E2:E3"/>
  </mergeCells>
  <hyperlinks>
    <hyperlink ref="B5" location="Sheet2!A1" display="BACK"/>
  </hyperlinks>
  <pageMargins left="0.7" right="0.7" top="0.75" bottom="0.75" header="0.3" footer="0.3"/>
  <pageSetup paperSize="9" scale="96" orientation="landscape" verticalDpi="597" r:id="rId1"/>
  <colBreaks count="1" manualBreakCount="1">
    <brk id="10" max="22"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85808"/>
    <pageSetUpPr autoPageBreaks="0"/>
  </sheetPr>
  <dimension ref="A1:AM38"/>
  <sheetViews>
    <sheetView showGridLines="0" zoomScaleNormal="100" workbookViewId="0">
      <selection activeCell="N26" sqref="N26"/>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25.7109375" customWidth="1"/>
    <col min="6" max="32" width="7.140625" customWidth="1"/>
    <col min="33" max="33" width="45.7109375" customWidth="1"/>
    <col min="34" max="38" width="14.28515625" customWidth="1"/>
    <col min="39" max="39" width="6.42578125" customWidth="1"/>
  </cols>
  <sheetData>
    <row r="1" spans="1:39" ht="52.5" customHeight="1" x14ac:dyDescent="0.25">
      <c r="D1" s="716"/>
      <c r="E1" s="716"/>
      <c r="F1" s="174"/>
      <c r="G1" s="174"/>
      <c r="H1" s="174"/>
      <c r="I1" s="174"/>
      <c r="J1" s="174"/>
      <c r="K1" s="174"/>
      <c r="L1" s="174"/>
      <c r="Q1" s="174"/>
      <c r="R1" s="174"/>
      <c r="S1" s="174"/>
      <c r="T1" s="174"/>
      <c r="U1" s="174"/>
      <c r="V1" s="174"/>
      <c r="W1" s="174"/>
      <c r="AF1" s="289"/>
      <c r="AG1" s="10"/>
      <c r="AH1" s="10"/>
      <c r="AI1" s="10"/>
      <c r="AJ1" s="10"/>
      <c r="AK1" s="10"/>
      <c r="AL1" s="10"/>
      <c r="AM1" s="10"/>
    </row>
    <row r="2" spans="1:39" ht="15" customHeight="1" x14ac:dyDescent="0.25">
      <c r="B2" s="842"/>
      <c r="D2" s="22"/>
      <c r="E2" s="845" t="s">
        <v>194</v>
      </c>
      <c r="F2" s="175"/>
      <c r="G2" s="175"/>
      <c r="H2" s="253"/>
      <c r="I2" s="175"/>
      <c r="J2" s="253"/>
      <c r="K2" s="175"/>
      <c r="L2" s="175"/>
      <c r="M2" s="23"/>
      <c r="N2" s="23"/>
      <c r="O2" s="23"/>
      <c r="P2" s="23"/>
      <c r="Q2" s="175"/>
      <c r="R2" s="253"/>
      <c r="S2" s="175"/>
      <c r="T2" s="175"/>
      <c r="U2" s="175"/>
      <c r="V2" s="253"/>
      <c r="W2" s="175"/>
      <c r="X2" s="23"/>
      <c r="Y2" s="23"/>
      <c r="Z2" s="23"/>
      <c r="AA2" s="23"/>
      <c r="AB2" s="23"/>
      <c r="AC2" s="23"/>
      <c r="AD2" s="24"/>
      <c r="AF2" s="112"/>
      <c r="AG2" s="724"/>
      <c r="AH2" s="112"/>
      <c r="AI2" s="112"/>
      <c r="AJ2" s="112"/>
      <c r="AK2" s="112"/>
      <c r="AL2" s="112"/>
      <c r="AM2" s="10"/>
    </row>
    <row r="3" spans="1:39" ht="15" customHeight="1" x14ac:dyDescent="0.25">
      <c r="A3" s="1"/>
      <c r="B3" s="842"/>
      <c r="C3" s="14"/>
      <c r="D3" s="25"/>
      <c r="E3" s="846"/>
      <c r="F3" s="176"/>
      <c r="G3" s="176"/>
      <c r="H3" s="254"/>
      <c r="I3" s="176"/>
      <c r="J3" s="254"/>
      <c r="K3" s="176"/>
      <c r="L3" s="176"/>
      <c r="M3" s="26"/>
      <c r="N3" s="26"/>
      <c r="O3" s="26"/>
      <c r="P3" s="26"/>
      <c r="Q3" s="176"/>
      <c r="R3" s="254"/>
      <c r="S3" s="176"/>
      <c r="T3" s="176"/>
      <c r="U3" s="176"/>
      <c r="V3" s="254"/>
      <c r="W3" s="176"/>
      <c r="X3" s="26"/>
      <c r="Y3" s="26"/>
      <c r="Z3" s="26"/>
      <c r="AA3" s="26"/>
      <c r="AB3" s="26"/>
      <c r="AC3" s="26"/>
      <c r="AD3" s="27"/>
      <c r="AF3" s="112"/>
      <c r="AG3" s="724"/>
      <c r="AH3" s="112"/>
      <c r="AI3" s="112"/>
      <c r="AJ3" s="112"/>
      <c r="AK3" s="112"/>
      <c r="AL3" s="112"/>
      <c r="AM3" s="10"/>
    </row>
    <row r="4" spans="1:39" ht="15" customHeight="1" x14ac:dyDescent="0.25">
      <c r="A4" s="1"/>
      <c r="C4" s="15"/>
      <c r="D4" s="192"/>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4"/>
      <c r="AF4" s="10"/>
      <c r="AG4" s="10"/>
      <c r="AH4" s="10"/>
      <c r="AI4" s="10"/>
      <c r="AJ4" s="10"/>
      <c r="AK4" s="10"/>
      <c r="AL4" s="10"/>
      <c r="AM4" s="10"/>
    </row>
    <row r="5" spans="1:39" ht="15" customHeight="1" x14ac:dyDescent="0.25">
      <c r="B5" s="255" t="s">
        <v>0</v>
      </c>
      <c r="D5" s="195"/>
      <c r="E5" s="213" t="s">
        <v>216</v>
      </c>
      <c r="F5" s="213"/>
      <c r="G5" s="213"/>
      <c r="H5" s="213"/>
      <c r="I5" s="213"/>
      <c r="J5" s="213"/>
      <c r="K5" s="213"/>
      <c r="L5" s="213"/>
      <c r="M5" s="196"/>
      <c r="N5" s="196"/>
      <c r="O5" s="196"/>
      <c r="P5" s="196"/>
      <c r="Q5" s="213"/>
      <c r="R5" s="213"/>
      <c r="S5" s="213"/>
      <c r="T5" s="213"/>
      <c r="U5" s="213"/>
      <c r="V5" s="213"/>
      <c r="W5" s="213"/>
      <c r="X5" s="196"/>
      <c r="Y5" s="196"/>
      <c r="Z5" s="196"/>
      <c r="AA5" s="196"/>
      <c r="AB5" s="196"/>
      <c r="AC5" s="196"/>
      <c r="AD5" s="197"/>
      <c r="AF5" s="10"/>
      <c r="AG5" s="139"/>
      <c r="AH5" s="111"/>
      <c r="AI5" s="111"/>
      <c r="AJ5" s="111"/>
      <c r="AK5" s="111"/>
      <c r="AL5" s="111"/>
      <c r="AM5" s="10"/>
    </row>
    <row r="6" spans="1:39" ht="15" customHeight="1" x14ac:dyDescent="0.25">
      <c r="B6" s="13"/>
      <c r="C6" s="16"/>
      <c r="D6" s="55"/>
      <c r="E6" s="82"/>
      <c r="F6" s="82"/>
      <c r="G6" s="82"/>
      <c r="H6" s="82"/>
      <c r="I6" s="82"/>
      <c r="J6" s="82"/>
      <c r="K6" s="82"/>
      <c r="L6" s="82"/>
      <c r="M6" s="82"/>
      <c r="N6" s="82"/>
      <c r="O6" s="82"/>
      <c r="P6" s="82"/>
      <c r="Q6" s="82"/>
      <c r="R6" s="82"/>
      <c r="S6" s="82"/>
      <c r="T6" s="82"/>
      <c r="U6" s="82"/>
      <c r="V6" s="82"/>
      <c r="W6" s="82"/>
      <c r="X6" s="82"/>
      <c r="Y6" s="82"/>
      <c r="Z6" s="82"/>
      <c r="AA6" s="82"/>
      <c r="AB6" s="82"/>
      <c r="AC6" s="82"/>
      <c r="AD6" s="90"/>
      <c r="AE6" s="2"/>
      <c r="AF6" s="10"/>
      <c r="AG6" s="10"/>
      <c r="AH6" s="10"/>
      <c r="AI6" s="10"/>
      <c r="AJ6" s="10"/>
      <c r="AK6" s="10"/>
      <c r="AL6" s="10"/>
      <c r="AM6" s="10"/>
    </row>
    <row r="7" spans="1:39" ht="22.5" customHeight="1" x14ac:dyDescent="0.25">
      <c r="B7" s="13"/>
      <c r="C7" s="16"/>
      <c r="D7" s="76"/>
      <c r="E7" s="10"/>
      <c r="F7" s="10"/>
      <c r="G7" s="10"/>
      <c r="H7" s="10"/>
      <c r="I7" s="10"/>
      <c r="J7" s="10"/>
      <c r="K7" s="10"/>
      <c r="L7" s="10"/>
      <c r="M7" s="10"/>
      <c r="N7" s="10"/>
      <c r="O7" s="10"/>
      <c r="P7" s="10"/>
      <c r="Q7" s="10"/>
      <c r="R7" s="10"/>
      <c r="S7" s="10"/>
      <c r="T7" s="10"/>
      <c r="U7" s="10"/>
      <c r="V7" s="10"/>
      <c r="W7" s="10"/>
      <c r="X7" s="10"/>
      <c r="Y7" s="10"/>
      <c r="Z7" s="10"/>
      <c r="AA7" s="10"/>
      <c r="AB7" s="10"/>
      <c r="AC7" s="10"/>
      <c r="AD7" s="179"/>
      <c r="AE7" s="2"/>
      <c r="AF7" s="10"/>
      <c r="AG7" s="10"/>
      <c r="AH7" s="10"/>
      <c r="AI7" s="10"/>
      <c r="AJ7" s="10"/>
      <c r="AK7" s="10"/>
      <c r="AL7" s="10"/>
      <c r="AM7" s="10"/>
    </row>
    <row r="8" spans="1:39" ht="22.5" customHeight="1" x14ac:dyDescent="0.25">
      <c r="B8" s="13"/>
      <c r="C8" s="16"/>
      <c r="D8" s="76"/>
      <c r="E8" s="550" t="s">
        <v>228</v>
      </c>
      <c r="F8" s="633"/>
      <c r="G8" s="633"/>
      <c r="H8" s="633"/>
      <c r="I8" s="633"/>
      <c r="J8" s="633"/>
      <c r="K8" s="633"/>
      <c r="L8" s="633"/>
      <c r="M8" s="633"/>
      <c r="N8" s="633"/>
      <c r="O8" s="633"/>
      <c r="P8" s="633"/>
      <c r="Q8" s="633"/>
      <c r="R8" s="633"/>
      <c r="S8" s="633"/>
      <c r="T8" s="633"/>
      <c r="U8" s="633"/>
      <c r="V8" s="633"/>
      <c r="W8" s="633"/>
      <c r="X8" s="633"/>
      <c r="Y8" s="633"/>
      <c r="Z8" s="633"/>
      <c r="AA8" s="633"/>
      <c r="AB8" s="633"/>
      <c r="AC8" s="633"/>
      <c r="AD8" s="179"/>
      <c r="AE8" s="2"/>
      <c r="AF8" s="10"/>
      <c r="AG8" s="10"/>
      <c r="AH8" s="10"/>
      <c r="AI8" s="10"/>
      <c r="AJ8" s="10"/>
      <c r="AK8" s="10"/>
      <c r="AL8" s="10"/>
      <c r="AM8" s="10"/>
    </row>
    <row r="9" spans="1:39" ht="22.5" customHeight="1" x14ac:dyDescent="0.25">
      <c r="B9" s="13"/>
      <c r="C9" s="16"/>
      <c r="D9" s="76"/>
      <c r="E9" s="633"/>
      <c r="F9" s="633"/>
      <c r="G9" s="633"/>
      <c r="H9" s="633"/>
      <c r="I9" s="633"/>
      <c r="J9" s="633"/>
      <c r="K9" s="633"/>
      <c r="L9" s="633"/>
      <c r="M9" s="633"/>
      <c r="N9" s="633"/>
      <c r="O9" s="633"/>
      <c r="P9" s="633"/>
      <c r="Q9" s="633"/>
      <c r="R9" s="633"/>
      <c r="S9" s="633"/>
      <c r="T9" s="633"/>
      <c r="U9" s="633"/>
      <c r="V9" s="633"/>
      <c r="W9" s="633"/>
      <c r="X9" s="633"/>
      <c r="Y9" s="633"/>
      <c r="Z9" s="633"/>
      <c r="AA9" s="633"/>
      <c r="AB9" s="633"/>
      <c r="AC9" s="633"/>
      <c r="AD9" s="179"/>
      <c r="AE9" s="2"/>
      <c r="AF9" s="10"/>
      <c r="AG9" s="10"/>
      <c r="AH9" s="10"/>
      <c r="AI9" s="10"/>
      <c r="AJ9" s="10"/>
      <c r="AK9" s="10"/>
      <c r="AL9" s="10"/>
      <c r="AM9" s="10"/>
    </row>
    <row r="10" spans="1:39" ht="22.5" customHeight="1" x14ac:dyDescent="0.25">
      <c r="B10" s="13"/>
      <c r="C10" s="16"/>
      <c r="D10" s="81"/>
      <c r="E10" s="663"/>
      <c r="F10" s="613">
        <v>2012</v>
      </c>
      <c r="G10" s="613">
        <v>2013</v>
      </c>
      <c r="H10" s="613">
        <v>2014</v>
      </c>
      <c r="I10" s="664">
        <v>2015</v>
      </c>
      <c r="J10" s="586"/>
      <c r="K10" s="633"/>
      <c r="L10" s="633"/>
      <c r="M10" s="633"/>
      <c r="N10" s="633"/>
      <c r="O10" s="633"/>
      <c r="P10" s="633"/>
      <c r="Q10" s="633"/>
      <c r="R10" s="633"/>
      <c r="S10" s="633"/>
      <c r="T10" s="633"/>
      <c r="U10" s="633"/>
      <c r="V10" s="633"/>
      <c r="W10" s="633"/>
      <c r="X10" s="633"/>
      <c r="Y10" s="633"/>
      <c r="Z10" s="633"/>
      <c r="AA10" s="633"/>
      <c r="AB10" s="633"/>
      <c r="AC10" s="633"/>
      <c r="AD10" s="289"/>
      <c r="AE10" s="18"/>
      <c r="AF10" s="10"/>
      <c r="AG10" s="10"/>
      <c r="AH10" s="10"/>
      <c r="AI10" s="10"/>
      <c r="AJ10" s="10"/>
      <c r="AK10" s="10"/>
      <c r="AL10" s="10"/>
      <c r="AM10" s="10"/>
    </row>
    <row r="11" spans="1:39" ht="22.5" customHeight="1" x14ac:dyDescent="0.25">
      <c r="B11" s="13"/>
      <c r="C11" s="16"/>
      <c r="D11" s="18"/>
      <c r="E11" s="437" t="s">
        <v>195</v>
      </c>
      <c r="F11" s="665">
        <v>1000</v>
      </c>
      <c r="G11" s="665">
        <v>927</v>
      </c>
      <c r="H11" s="666">
        <v>908</v>
      </c>
      <c r="I11" s="665">
        <v>956</v>
      </c>
      <c r="J11" s="667"/>
      <c r="K11" s="668"/>
      <c r="L11" s="633"/>
      <c r="M11" s="633"/>
      <c r="N11" s="633"/>
      <c r="O11" s="633"/>
      <c r="P11" s="633"/>
      <c r="Q11" s="633"/>
      <c r="R11" s="633"/>
      <c r="S11" s="633"/>
      <c r="T11" s="633"/>
      <c r="U11" s="633"/>
      <c r="V11" s="633"/>
      <c r="W11" s="633"/>
      <c r="X11" s="633"/>
      <c r="Y11" s="633"/>
      <c r="Z11" s="633"/>
      <c r="AA11" s="633"/>
      <c r="AB11" s="633"/>
      <c r="AC11" s="633"/>
      <c r="AD11" s="179"/>
      <c r="AE11" s="2"/>
      <c r="AF11" s="10"/>
      <c r="AG11" s="10"/>
      <c r="AH11" s="10"/>
      <c r="AI11" s="10"/>
      <c r="AJ11" s="10"/>
      <c r="AK11" s="10"/>
      <c r="AL11" s="10"/>
      <c r="AM11" s="10"/>
    </row>
    <row r="12" spans="1:39" ht="22.5" customHeight="1" x14ac:dyDescent="0.25">
      <c r="B12" s="13"/>
      <c r="C12" s="16"/>
      <c r="D12" s="18"/>
      <c r="E12" s="661" t="s">
        <v>196</v>
      </c>
      <c r="F12" s="665">
        <v>410</v>
      </c>
      <c r="G12" s="665">
        <v>398</v>
      </c>
      <c r="H12" s="666">
        <v>406</v>
      </c>
      <c r="I12" s="665">
        <v>420</v>
      </c>
      <c r="J12" s="667"/>
      <c r="K12" s="668"/>
      <c r="L12" s="633"/>
      <c r="M12" s="633"/>
      <c r="N12" s="633"/>
      <c r="O12" s="633"/>
      <c r="P12" s="633"/>
      <c r="Q12" s="633"/>
      <c r="R12" s="633"/>
      <c r="S12" s="633"/>
      <c r="T12" s="633"/>
      <c r="U12" s="633"/>
      <c r="V12" s="633"/>
      <c r="W12" s="633"/>
      <c r="X12" s="633"/>
      <c r="Y12" s="633"/>
      <c r="Z12" s="633"/>
      <c r="AA12" s="633"/>
      <c r="AB12" s="633"/>
      <c r="AC12" s="633"/>
      <c r="AD12" s="179"/>
      <c r="AE12" s="2"/>
      <c r="AF12" s="10"/>
      <c r="AG12" s="10"/>
      <c r="AH12" s="10"/>
      <c r="AI12" s="10"/>
      <c r="AJ12" s="10"/>
      <c r="AK12" s="10"/>
      <c r="AL12" s="10"/>
      <c r="AM12" s="10"/>
    </row>
    <row r="13" spans="1:39" ht="22.5" customHeight="1" x14ac:dyDescent="0.25">
      <c r="B13" s="13"/>
      <c r="C13" s="16"/>
      <c r="D13" s="18"/>
      <c r="E13" s="437" t="s">
        <v>198</v>
      </c>
      <c r="F13" s="665">
        <v>89</v>
      </c>
      <c r="G13" s="665">
        <v>183</v>
      </c>
      <c r="H13" s="666">
        <v>193</v>
      </c>
      <c r="I13" s="665">
        <v>147</v>
      </c>
      <c r="J13" s="667"/>
      <c r="K13" s="668"/>
      <c r="L13" s="633"/>
      <c r="M13" s="633"/>
      <c r="N13" s="633"/>
      <c r="O13" s="633"/>
      <c r="P13" s="633"/>
      <c r="Q13" s="633"/>
      <c r="R13" s="633"/>
      <c r="S13" s="633"/>
      <c r="T13" s="633"/>
      <c r="U13" s="633"/>
      <c r="V13" s="633"/>
      <c r="W13" s="633"/>
      <c r="X13" s="633"/>
      <c r="Y13" s="633"/>
      <c r="Z13" s="633"/>
      <c r="AA13" s="633"/>
      <c r="AB13" s="633"/>
      <c r="AC13" s="633"/>
      <c r="AD13" s="179"/>
      <c r="AE13" s="2"/>
      <c r="AF13" s="10"/>
      <c r="AG13" s="10"/>
      <c r="AH13" s="10"/>
      <c r="AI13" s="10"/>
      <c r="AJ13" s="10"/>
      <c r="AK13" s="10"/>
      <c r="AL13" s="10"/>
      <c r="AM13" s="10"/>
    </row>
    <row r="14" spans="1:39" ht="22.5" customHeight="1" x14ac:dyDescent="0.25">
      <c r="B14" s="16"/>
      <c r="D14" s="18"/>
      <c r="E14" s="591" t="s">
        <v>20</v>
      </c>
      <c r="F14" s="669">
        <v>1499</v>
      </c>
      <c r="G14" s="669">
        <v>1508</v>
      </c>
      <c r="H14" s="669">
        <v>1507</v>
      </c>
      <c r="I14" s="669">
        <v>1523</v>
      </c>
      <c r="J14" s="670"/>
      <c r="K14" s="668"/>
      <c r="L14" s="616"/>
      <c r="M14" s="616"/>
      <c r="N14" s="616"/>
      <c r="O14" s="616"/>
      <c r="P14" s="616"/>
      <c r="Q14" s="616"/>
      <c r="R14" s="616"/>
      <c r="S14" s="616"/>
      <c r="T14" s="616"/>
      <c r="U14" s="616"/>
      <c r="V14" s="616"/>
      <c r="W14" s="616"/>
      <c r="X14" s="616"/>
      <c r="Y14" s="616"/>
      <c r="Z14" s="616"/>
      <c r="AA14" s="616"/>
      <c r="AB14" s="616"/>
      <c r="AC14" s="616"/>
      <c r="AD14" s="19"/>
      <c r="AE14" s="2"/>
      <c r="AF14" s="10"/>
      <c r="AG14" s="10"/>
      <c r="AH14" s="10"/>
      <c r="AI14" s="10"/>
      <c r="AJ14" s="10"/>
      <c r="AK14" s="10"/>
      <c r="AL14" s="10"/>
      <c r="AM14" s="10"/>
    </row>
    <row r="15" spans="1:39" ht="22.5" customHeight="1" x14ac:dyDescent="0.25">
      <c r="B15" s="16"/>
      <c r="D15" s="18"/>
      <c r="E15" s="671"/>
      <c r="F15" s="672"/>
      <c r="G15" s="672"/>
      <c r="H15" s="672"/>
      <c r="I15" s="672"/>
      <c r="J15" s="672"/>
      <c r="K15" s="616"/>
      <c r="L15" s="616"/>
      <c r="M15" s="616"/>
      <c r="N15" s="616"/>
      <c r="O15" s="616"/>
      <c r="P15" s="616"/>
      <c r="Q15" s="616"/>
      <c r="R15" s="616"/>
      <c r="S15" s="616"/>
      <c r="T15" s="616"/>
      <c r="U15" s="616"/>
      <c r="V15" s="616"/>
      <c r="W15" s="616"/>
      <c r="X15" s="616"/>
      <c r="Y15" s="616"/>
      <c r="Z15" s="616"/>
      <c r="AA15" s="616"/>
      <c r="AB15" s="616"/>
      <c r="AC15" s="616"/>
      <c r="AD15" s="19"/>
      <c r="AE15" s="2"/>
      <c r="AF15" s="10"/>
      <c r="AG15" s="10"/>
      <c r="AH15" s="10"/>
      <c r="AI15" s="10"/>
      <c r="AJ15" s="10"/>
      <c r="AK15" s="10"/>
      <c r="AL15" s="10"/>
      <c r="AM15" s="10"/>
    </row>
    <row r="16" spans="1:39" ht="22.5" customHeight="1" x14ac:dyDescent="0.25">
      <c r="B16" s="13"/>
      <c r="C16" s="16"/>
      <c r="D16" s="76"/>
      <c r="E16" s="550" t="s">
        <v>227</v>
      </c>
      <c r="F16" s="633"/>
      <c r="G16" s="633"/>
      <c r="H16" s="633"/>
      <c r="I16" s="633"/>
      <c r="J16" s="633"/>
      <c r="K16" s="633"/>
      <c r="L16" s="633"/>
      <c r="M16" s="633"/>
      <c r="N16" s="633"/>
      <c r="O16" s="633"/>
      <c r="P16" s="633"/>
      <c r="Q16" s="633"/>
      <c r="R16" s="633"/>
      <c r="S16" s="633"/>
      <c r="T16" s="633"/>
      <c r="U16" s="633"/>
      <c r="V16" s="633"/>
      <c r="W16" s="633"/>
      <c r="X16" s="633"/>
      <c r="Y16" s="633"/>
      <c r="Z16" s="633"/>
      <c r="AA16" s="633"/>
      <c r="AB16" s="633"/>
      <c r="AC16" s="633"/>
      <c r="AD16" s="179"/>
      <c r="AE16" s="2"/>
      <c r="AF16" s="10"/>
      <c r="AG16" s="10"/>
      <c r="AH16" s="10"/>
      <c r="AI16" s="10"/>
      <c r="AJ16" s="10"/>
      <c r="AK16" s="10"/>
      <c r="AL16" s="10"/>
      <c r="AM16" s="10"/>
    </row>
    <row r="17" spans="2:39" ht="22.5" customHeight="1" x14ac:dyDescent="0.25">
      <c r="B17" s="16"/>
      <c r="D17" s="18"/>
      <c r="E17" s="616"/>
      <c r="F17" s="616"/>
      <c r="G17" s="616"/>
      <c r="H17" s="616"/>
      <c r="I17" s="616"/>
      <c r="J17" s="616"/>
      <c r="K17" s="616"/>
      <c r="L17" s="616"/>
      <c r="M17" s="616"/>
      <c r="N17" s="616"/>
      <c r="O17" s="616"/>
      <c r="P17" s="616"/>
      <c r="Q17" s="616"/>
      <c r="R17" s="616"/>
      <c r="S17" s="616"/>
      <c r="T17" s="616"/>
      <c r="U17" s="616"/>
      <c r="V17" s="616"/>
      <c r="W17" s="616"/>
      <c r="X17" s="616"/>
      <c r="Y17" s="616"/>
      <c r="Z17" s="616"/>
      <c r="AA17" s="616"/>
      <c r="AB17" s="616"/>
      <c r="AC17" s="616"/>
      <c r="AD17" s="19"/>
      <c r="AE17" s="2"/>
      <c r="AF17" s="10"/>
      <c r="AG17" s="10"/>
      <c r="AH17" s="10"/>
      <c r="AI17" s="10"/>
      <c r="AJ17" s="10"/>
      <c r="AK17" s="10"/>
      <c r="AL17" s="10"/>
      <c r="AM17" s="10"/>
    </row>
    <row r="18" spans="2:39" ht="22.5" customHeight="1" x14ac:dyDescent="0.25">
      <c r="B18" s="16"/>
      <c r="D18" s="18"/>
      <c r="E18" s="616"/>
      <c r="F18" s="761" t="s">
        <v>17</v>
      </c>
      <c r="G18" s="847"/>
      <c r="H18" s="847"/>
      <c r="I18" s="762"/>
      <c r="J18" s="761" t="s">
        <v>16</v>
      </c>
      <c r="K18" s="847"/>
      <c r="L18" s="847"/>
      <c r="M18" s="762"/>
      <c r="N18" s="761" t="s">
        <v>14</v>
      </c>
      <c r="O18" s="847"/>
      <c r="P18" s="847"/>
      <c r="Q18" s="762"/>
      <c r="R18" s="761" t="s">
        <v>15</v>
      </c>
      <c r="S18" s="847"/>
      <c r="T18" s="847"/>
      <c r="U18" s="847"/>
      <c r="V18" s="674"/>
      <c r="W18" s="848"/>
      <c r="X18" s="848"/>
      <c r="Y18" s="848"/>
      <c r="Z18" s="675"/>
      <c r="AA18" s="848"/>
      <c r="AB18" s="848"/>
      <c r="AC18" s="848"/>
      <c r="AD18" s="135"/>
      <c r="AE18" s="18"/>
      <c r="AF18" s="10"/>
      <c r="AG18" s="10"/>
      <c r="AH18" s="10"/>
      <c r="AI18" s="10"/>
      <c r="AJ18" s="10"/>
      <c r="AK18" s="10"/>
      <c r="AL18" s="10"/>
      <c r="AM18" s="10"/>
    </row>
    <row r="19" spans="2:39" ht="22.5" customHeight="1" x14ac:dyDescent="0.25">
      <c r="B19" s="16"/>
      <c r="D19" s="81"/>
      <c r="E19" s="663"/>
      <c r="F19" s="613">
        <v>2012</v>
      </c>
      <c r="G19" s="613">
        <v>2013</v>
      </c>
      <c r="H19" s="613">
        <v>2014</v>
      </c>
      <c r="I19" s="613">
        <v>2015</v>
      </c>
      <c r="J19" s="613">
        <v>2012</v>
      </c>
      <c r="K19" s="613">
        <v>2013</v>
      </c>
      <c r="L19" s="613">
        <v>2014</v>
      </c>
      <c r="M19" s="613">
        <v>2015</v>
      </c>
      <c r="N19" s="613">
        <v>2012</v>
      </c>
      <c r="O19" s="613">
        <v>2013</v>
      </c>
      <c r="P19" s="613">
        <v>2014</v>
      </c>
      <c r="Q19" s="613">
        <v>2015</v>
      </c>
      <c r="R19" s="613">
        <v>2012</v>
      </c>
      <c r="S19" s="613">
        <v>2013</v>
      </c>
      <c r="T19" s="613">
        <v>2014</v>
      </c>
      <c r="U19" s="613">
        <v>2015</v>
      </c>
      <c r="V19" s="587"/>
      <c r="W19" s="676"/>
      <c r="X19" s="676"/>
      <c r="Y19" s="676"/>
      <c r="Z19" s="676"/>
      <c r="AA19" s="676"/>
      <c r="AB19" s="676"/>
      <c r="AC19" s="676"/>
      <c r="AD19" s="60"/>
      <c r="AE19" s="2"/>
      <c r="AF19" s="10"/>
      <c r="AG19" s="10"/>
      <c r="AH19" s="10"/>
      <c r="AI19" s="10"/>
      <c r="AJ19" s="10"/>
      <c r="AK19" s="10"/>
      <c r="AL19" s="10"/>
      <c r="AM19" s="10"/>
    </row>
    <row r="20" spans="2:39" ht="22.5" customHeight="1" x14ac:dyDescent="0.25">
      <c r="B20" s="16"/>
      <c r="D20" s="18"/>
      <c r="E20" s="437" t="s">
        <v>195</v>
      </c>
      <c r="F20" s="595">
        <v>242</v>
      </c>
      <c r="G20" s="595">
        <v>275</v>
      </c>
      <c r="H20" s="595">
        <v>261</v>
      </c>
      <c r="I20" s="677">
        <v>258.55920500246577</v>
      </c>
      <c r="J20" s="595">
        <v>201</v>
      </c>
      <c r="K20" s="595">
        <v>148</v>
      </c>
      <c r="L20" s="678">
        <v>172</v>
      </c>
      <c r="M20" s="679">
        <v>247.04373550713149</v>
      </c>
      <c r="N20" s="677">
        <v>271</v>
      </c>
      <c r="O20" s="680">
        <v>126</v>
      </c>
      <c r="P20" s="595">
        <v>149</v>
      </c>
      <c r="Q20" s="677">
        <v>93.642586385889729</v>
      </c>
      <c r="R20" s="595">
        <v>169</v>
      </c>
      <c r="S20" s="595">
        <v>274</v>
      </c>
      <c r="T20" s="595">
        <v>193</v>
      </c>
      <c r="U20" s="677">
        <v>189.99769015940592</v>
      </c>
      <c r="V20" s="681"/>
      <c r="W20" s="672"/>
      <c r="X20" s="670"/>
      <c r="Y20" s="682"/>
      <c r="Z20" s="682"/>
      <c r="AA20" s="682"/>
      <c r="AB20" s="683"/>
      <c r="AC20" s="614"/>
      <c r="AD20" s="60"/>
      <c r="AE20" s="2"/>
      <c r="AF20" s="10"/>
      <c r="AG20" s="10"/>
      <c r="AH20" s="10"/>
      <c r="AI20" s="10"/>
      <c r="AJ20" s="10"/>
      <c r="AK20" s="10"/>
      <c r="AL20" s="10"/>
      <c r="AM20" s="10"/>
    </row>
    <row r="21" spans="2:39" ht="22.5" customHeight="1" x14ac:dyDescent="0.25">
      <c r="B21" s="16"/>
      <c r="D21" s="18"/>
      <c r="E21" s="661" t="s">
        <v>196</v>
      </c>
      <c r="F21" s="595">
        <v>103</v>
      </c>
      <c r="G21" s="595">
        <v>97</v>
      </c>
      <c r="H21" s="595">
        <v>111</v>
      </c>
      <c r="I21" s="677">
        <v>112.80811140759502</v>
      </c>
      <c r="J21" s="595">
        <v>21</v>
      </c>
      <c r="K21" s="595">
        <v>22</v>
      </c>
      <c r="L21" s="678">
        <v>30</v>
      </c>
      <c r="M21" s="679">
        <v>26.699028839340901</v>
      </c>
      <c r="N21" s="677">
        <v>48</v>
      </c>
      <c r="O21" s="677">
        <v>45</v>
      </c>
      <c r="P21" s="595">
        <v>47</v>
      </c>
      <c r="Q21" s="677">
        <v>45.363183126548378</v>
      </c>
      <c r="R21" s="595">
        <v>192</v>
      </c>
      <c r="S21" s="595">
        <v>196</v>
      </c>
      <c r="T21" s="595">
        <v>185</v>
      </c>
      <c r="U21" s="677">
        <v>204.49150267086767</v>
      </c>
      <c r="V21" s="681"/>
      <c r="W21" s="672"/>
      <c r="X21" s="670"/>
      <c r="Y21" s="682"/>
      <c r="Z21" s="682"/>
      <c r="AA21" s="682"/>
      <c r="AB21" s="682"/>
      <c r="AC21" s="682"/>
      <c r="AD21" s="61"/>
      <c r="AE21" s="2"/>
      <c r="AF21" s="10"/>
      <c r="AG21" s="10"/>
      <c r="AH21" s="10"/>
      <c r="AI21" s="10"/>
      <c r="AJ21" s="10"/>
      <c r="AK21" s="10"/>
      <c r="AL21" s="10"/>
      <c r="AM21" s="10"/>
    </row>
    <row r="22" spans="2:39" ht="22.5" customHeight="1" x14ac:dyDescent="0.25">
      <c r="B22" s="16"/>
      <c r="D22" s="18"/>
      <c r="E22" s="437" t="s">
        <v>198</v>
      </c>
      <c r="F22" s="595">
        <v>32</v>
      </c>
      <c r="G22" s="595">
        <v>52</v>
      </c>
      <c r="H22" s="595">
        <v>53</v>
      </c>
      <c r="I22" s="677">
        <v>60.709000000000003</v>
      </c>
      <c r="J22" s="595">
        <v>0</v>
      </c>
      <c r="K22" s="595">
        <v>51</v>
      </c>
      <c r="L22" s="678">
        <v>60</v>
      </c>
      <c r="M22" s="679">
        <v>0.76700000000000002</v>
      </c>
      <c r="N22" s="677">
        <v>0</v>
      </c>
      <c r="O22" s="677">
        <v>16</v>
      </c>
      <c r="P22" s="595">
        <v>11</v>
      </c>
      <c r="Q22" s="677">
        <v>8.577</v>
      </c>
      <c r="R22" s="595">
        <v>57</v>
      </c>
      <c r="S22" s="595">
        <v>63</v>
      </c>
      <c r="T22" s="595">
        <v>68</v>
      </c>
      <c r="U22" s="677">
        <v>75.713999999999999</v>
      </c>
      <c r="V22" s="681"/>
      <c r="W22" s="672"/>
      <c r="X22" s="670"/>
      <c r="Y22" s="682"/>
      <c r="Z22" s="682"/>
      <c r="AA22" s="682"/>
      <c r="AB22" s="682"/>
      <c r="AC22" s="682"/>
      <c r="AD22" s="61"/>
      <c r="AE22" s="2"/>
      <c r="AF22" s="10"/>
      <c r="AG22" s="10"/>
      <c r="AH22" s="10"/>
      <c r="AI22" s="10"/>
      <c r="AJ22" s="10"/>
      <c r="AK22" s="10"/>
      <c r="AL22" s="10"/>
      <c r="AM22" s="10"/>
    </row>
    <row r="23" spans="2:39" ht="22.5" customHeight="1" x14ac:dyDescent="0.25">
      <c r="B23" s="16"/>
      <c r="D23" s="18"/>
      <c r="E23" s="591" t="s">
        <v>20</v>
      </c>
      <c r="F23" s="592">
        <f>SUM(F20:F22)</f>
        <v>377</v>
      </c>
      <c r="G23" s="592">
        <f t="shared" ref="G23" si="0">SUM(G20:G22)</f>
        <v>424</v>
      </c>
      <c r="H23" s="592">
        <f t="shared" ref="H23:I23" si="1">SUM(H20:H22)</f>
        <v>425</v>
      </c>
      <c r="I23" s="684">
        <f t="shared" si="1"/>
        <v>432.07631641006077</v>
      </c>
      <c r="J23" s="592">
        <f t="shared" ref="J23:M23" si="2">SUM(J20:J22)</f>
        <v>222</v>
      </c>
      <c r="K23" s="592">
        <f t="shared" si="2"/>
        <v>221</v>
      </c>
      <c r="L23" s="592">
        <f t="shared" si="2"/>
        <v>262</v>
      </c>
      <c r="M23" s="684">
        <f t="shared" si="2"/>
        <v>274.50976434647237</v>
      </c>
      <c r="N23" s="592">
        <f>SUM(N20:N22)</f>
        <v>319</v>
      </c>
      <c r="O23" s="592">
        <f>SUM(O20:O22)</f>
        <v>187</v>
      </c>
      <c r="P23" s="592">
        <f>SUM(P20:P22)</f>
        <v>207</v>
      </c>
      <c r="Q23" s="684">
        <f>SUM(Q20:Q22)</f>
        <v>147.58276951243812</v>
      </c>
      <c r="R23" s="592">
        <f t="shared" ref="R23:U23" si="3">SUM(R20:R22)</f>
        <v>418</v>
      </c>
      <c r="S23" s="592">
        <f t="shared" si="3"/>
        <v>533</v>
      </c>
      <c r="T23" s="592">
        <f t="shared" si="3"/>
        <v>446</v>
      </c>
      <c r="U23" s="684">
        <f t="shared" si="3"/>
        <v>470.20319283027362</v>
      </c>
      <c r="V23" s="672"/>
      <c r="W23" s="672"/>
      <c r="X23" s="670"/>
      <c r="Y23" s="682"/>
      <c r="Z23" s="682"/>
      <c r="AA23" s="682"/>
      <c r="AB23" s="682"/>
      <c r="AC23" s="682"/>
      <c r="AD23" s="61"/>
      <c r="AE23" s="2"/>
      <c r="AF23" s="10"/>
      <c r="AG23" s="10"/>
      <c r="AH23" s="10"/>
      <c r="AI23" s="10"/>
      <c r="AJ23" s="10"/>
      <c r="AK23" s="10"/>
      <c r="AL23" s="10"/>
      <c r="AM23" s="10"/>
    </row>
    <row r="24" spans="2:39" ht="22.5" customHeight="1" x14ac:dyDescent="0.25">
      <c r="B24" s="16"/>
      <c r="D24" s="18"/>
      <c r="E24" s="671"/>
      <c r="F24" s="672"/>
      <c r="G24" s="672"/>
      <c r="H24" s="672"/>
      <c r="I24" s="672"/>
      <c r="J24" s="672"/>
      <c r="K24" s="672"/>
      <c r="L24" s="672"/>
      <c r="M24" s="667"/>
      <c r="N24" s="667"/>
      <c r="O24" s="685"/>
      <c r="P24" s="685"/>
      <c r="Q24" s="672"/>
      <c r="R24" s="672"/>
      <c r="S24" s="672"/>
      <c r="T24" s="672"/>
      <c r="U24" s="672"/>
      <c r="V24" s="672"/>
      <c r="W24" s="672"/>
      <c r="X24" s="667"/>
      <c r="Y24" s="685"/>
      <c r="Z24" s="685"/>
      <c r="AA24" s="685"/>
      <c r="AB24" s="685"/>
      <c r="AC24" s="685"/>
      <c r="AD24" s="61"/>
      <c r="AE24" s="2"/>
      <c r="AF24" s="10"/>
      <c r="AG24" s="10"/>
      <c r="AH24" s="10"/>
      <c r="AI24" s="10"/>
      <c r="AJ24" s="10"/>
      <c r="AK24" s="10"/>
      <c r="AL24" s="10"/>
      <c r="AM24" s="10"/>
    </row>
    <row r="25" spans="2:39" ht="22.5" customHeight="1" x14ac:dyDescent="0.25">
      <c r="B25" s="16"/>
      <c r="D25" s="18"/>
      <c r="E25" s="616"/>
      <c r="F25" s="761" t="s">
        <v>9</v>
      </c>
      <c r="G25" s="847"/>
      <c r="H25" s="847"/>
      <c r="I25" s="762"/>
      <c r="J25" s="761" t="s">
        <v>11</v>
      </c>
      <c r="K25" s="847"/>
      <c r="L25" s="847"/>
      <c r="M25" s="762"/>
      <c r="N25" s="761" t="s">
        <v>10</v>
      </c>
      <c r="O25" s="847"/>
      <c r="P25" s="847"/>
      <c r="Q25" s="762"/>
      <c r="R25" s="761" t="s">
        <v>29</v>
      </c>
      <c r="S25" s="847"/>
      <c r="T25" s="847"/>
      <c r="U25" s="762"/>
      <c r="V25" s="761" t="s">
        <v>12</v>
      </c>
      <c r="W25" s="847"/>
      <c r="X25" s="847"/>
      <c r="Y25" s="762"/>
      <c r="Z25" s="761" t="s">
        <v>197</v>
      </c>
      <c r="AA25" s="847"/>
      <c r="AB25" s="847"/>
      <c r="AC25" s="847"/>
      <c r="AD25" s="302"/>
      <c r="AE25" s="18"/>
      <c r="AF25" s="10"/>
      <c r="AG25" s="10"/>
      <c r="AH25" s="10"/>
      <c r="AI25" s="10"/>
      <c r="AJ25" s="10"/>
      <c r="AK25" s="10"/>
      <c r="AL25" s="10"/>
      <c r="AM25" s="10"/>
    </row>
    <row r="26" spans="2:39" ht="22.5" customHeight="1" x14ac:dyDescent="0.25">
      <c r="B26" s="13"/>
      <c r="D26" s="81"/>
      <c r="E26" s="663"/>
      <c r="F26" s="613">
        <v>2012</v>
      </c>
      <c r="G26" s="613">
        <v>2013</v>
      </c>
      <c r="H26" s="613">
        <v>2014</v>
      </c>
      <c r="I26" s="613">
        <v>2015</v>
      </c>
      <c r="J26" s="613">
        <v>2012</v>
      </c>
      <c r="K26" s="613">
        <v>2013</v>
      </c>
      <c r="L26" s="613">
        <v>2014</v>
      </c>
      <c r="M26" s="613">
        <v>2015</v>
      </c>
      <c r="N26" s="613">
        <v>2012</v>
      </c>
      <c r="O26" s="613">
        <v>2013</v>
      </c>
      <c r="P26" s="613">
        <v>2014</v>
      </c>
      <c r="Q26" s="613">
        <v>2015</v>
      </c>
      <c r="R26" s="613">
        <v>2012</v>
      </c>
      <c r="S26" s="613">
        <v>2013</v>
      </c>
      <c r="T26" s="613">
        <v>2014</v>
      </c>
      <c r="U26" s="613">
        <v>2015</v>
      </c>
      <c r="V26" s="613">
        <v>2012</v>
      </c>
      <c r="W26" s="613">
        <v>2013</v>
      </c>
      <c r="X26" s="613">
        <v>2014</v>
      </c>
      <c r="Y26" s="613">
        <v>2015</v>
      </c>
      <c r="Z26" s="613">
        <v>2012</v>
      </c>
      <c r="AA26" s="613">
        <v>2013</v>
      </c>
      <c r="AB26" s="613">
        <v>2014</v>
      </c>
      <c r="AC26" s="613">
        <v>2015</v>
      </c>
      <c r="AD26" s="60"/>
      <c r="AE26" s="2"/>
      <c r="AF26" s="10"/>
      <c r="AG26" s="10"/>
      <c r="AH26" s="10"/>
      <c r="AI26" s="10"/>
      <c r="AJ26" s="10"/>
      <c r="AK26" s="10"/>
      <c r="AL26" s="10"/>
      <c r="AM26" s="10"/>
    </row>
    <row r="27" spans="2:39" ht="22.5" customHeight="1" x14ac:dyDescent="0.25">
      <c r="B27" s="13"/>
      <c r="D27" s="18"/>
      <c r="E27" s="437" t="s">
        <v>195</v>
      </c>
      <c r="F27" s="595">
        <v>10</v>
      </c>
      <c r="G27" s="595">
        <v>10</v>
      </c>
      <c r="H27" s="595">
        <v>3</v>
      </c>
      <c r="I27" s="677">
        <v>12.4</v>
      </c>
      <c r="J27" s="595">
        <v>4</v>
      </c>
      <c r="K27" s="595">
        <v>1</v>
      </c>
      <c r="L27" s="678">
        <v>3</v>
      </c>
      <c r="M27" s="678">
        <v>7</v>
      </c>
      <c r="N27" s="677">
        <v>1</v>
      </c>
      <c r="O27" s="686">
        <v>2</v>
      </c>
      <c r="P27" s="595">
        <v>4</v>
      </c>
      <c r="Q27" s="677">
        <v>2</v>
      </c>
      <c r="R27" s="595">
        <v>24</v>
      </c>
      <c r="S27" s="595">
        <v>17</v>
      </c>
      <c r="T27" s="595">
        <v>19</v>
      </c>
      <c r="U27" s="677">
        <v>12.2</v>
      </c>
      <c r="V27" s="595">
        <v>26</v>
      </c>
      <c r="W27" s="678">
        <v>36</v>
      </c>
      <c r="X27" s="677">
        <v>46</v>
      </c>
      <c r="Y27" s="677">
        <v>66.3</v>
      </c>
      <c r="Z27" s="677">
        <v>52</v>
      </c>
      <c r="AA27" s="687">
        <v>38</v>
      </c>
      <c r="AB27" s="595">
        <v>58</v>
      </c>
      <c r="AC27" s="677">
        <v>67.400000000000006</v>
      </c>
      <c r="AD27" s="60"/>
      <c r="AE27" s="2"/>
      <c r="AF27" s="10"/>
      <c r="AG27" s="10"/>
      <c r="AH27" s="10"/>
      <c r="AI27" s="10"/>
      <c r="AJ27" s="10"/>
      <c r="AK27" s="10"/>
      <c r="AL27" s="10"/>
      <c r="AM27" s="10"/>
    </row>
    <row r="28" spans="2:39" ht="22.5" customHeight="1" x14ac:dyDescent="0.25">
      <c r="B28" s="13"/>
      <c r="D28" s="18"/>
      <c r="E28" s="661" t="s">
        <v>196</v>
      </c>
      <c r="F28" s="595">
        <v>6</v>
      </c>
      <c r="G28" s="595">
        <v>4</v>
      </c>
      <c r="H28" s="595">
        <v>4</v>
      </c>
      <c r="I28" s="677">
        <v>4.4000000000000004</v>
      </c>
      <c r="J28" s="595">
        <v>5</v>
      </c>
      <c r="K28" s="595">
        <v>3</v>
      </c>
      <c r="L28" s="678">
        <v>2</v>
      </c>
      <c r="M28" s="678">
        <v>2</v>
      </c>
      <c r="N28" s="677">
        <v>5</v>
      </c>
      <c r="O28" s="677">
        <v>2</v>
      </c>
      <c r="P28" s="595">
        <v>3</v>
      </c>
      <c r="Q28" s="677">
        <v>0.3</v>
      </c>
      <c r="R28" s="595">
        <v>14</v>
      </c>
      <c r="S28" s="595">
        <v>13</v>
      </c>
      <c r="T28" s="595">
        <v>11</v>
      </c>
      <c r="U28" s="677">
        <v>10.6</v>
      </c>
      <c r="V28" s="595">
        <v>5</v>
      </c>
      <c r="W28" s="678">
        <v>5</v>
      </c>
      <c r="X28" s="677">
        <v>8</v>
      </c>
      <c r="Y28" s="677">
        <v>5.4</v>
      </c>
      <c r="Z28" s="677">
        <v>11</v>
      </c>
      <c r="AA28" s="677">
        <v>11</v>
      </c>
      <c r="AB28" s="677">
        <v>5</v>
      </c>
      <c r="AC28" s="677">
        <v>7.4</v>
      </c>
      <c r="AD28" s="61"/>
      <c r="AE28" s="2"/>
      <c r="AF28" s="10"/>
      <c r="AG28" s="10"/>
      <c r="AH28" s="10"/>
      <c r="AI28" s="10"/>
      <c r="AJ28" s="10"/>
      <c r="AK28" s="10"/>
      <c r="AL28" s="10"/>
      <c r="AM28" s="10"/>
    </row>
    <row r="29" spans="2:39" ht="22.5" customHeight="1" x14ac:dyDescent="0.25">
      <c r="B29" s="13"/>
      <c r="D29" s="18"/>
      <c r="E29" s="437" t="s">
        <v>198</v>
      </c>
      <c r="F29" s="595">
        <v>0</v>
      </c>
      <c r="G29" s="595">
        <v>0</v>
      </c>
      <c r="H29" s="595">
        <v>0</v>
      </c>
      <c r="I29" s="677">
        <v>0</v>
      </c>
      <c r="J29" s="595">
        <v>0</v>
      </c>
      <c r="K29" s="595">
        <v>1</v>
      </c>
      <c r="L29" s="678">
        <v>1</v>
      </c>
      <c r="M29" s="678">
        <v>1</v>
      </c>
      <c r="N29" s="677">
        <v>0</v>
      </c>
      <c r="O29" s="677">
        <v>0</v>
      </c>
      <c r="P29" s="595">
        <v>0</v>
      </c>
      <c r="Q29" s="677">
        <v>0</v>
      </c>
      <c r="R29" s="595">
        <v>0</v>
      </c>
      <c r="S29" s="595">
        <v>0</v>
      </c>
      <c r="T29" s="595">
        <v>0</v>
      </c>
      <c r="U29" s="677">
        <v>0</v>
      </c>
      <c r="V29" s="595">
        <v>0</v>
      </c>
      <c r="W29" s="678">
        <v>0</v>
      </c>
      <c r="X29" s="677">
        <v>0</v>
      </c>
      <c r="Y29" s="677">
        <v>0</v>
      </c>
      <c r="Z29" s="677">
        <v>0</v>
      </c>
      <c r="AA29" s="677">
        <v>0</v>
      </c>
      <c r="AB29" s="677">
        <v>0</v>
      </c>
      <c r="AC29" s="677">
        <v>0</v>
      </c>
      <c r="AD29" s="61"/>
      <c r="AE29" s="2"/>
      <c r="AF29" s="10"/>
      <c r="AG29" s="10"/>
      <c r="AH29" s="10"/>
      <c r="AI29" s="10"/>
      <c r="AJ29" s="10"/>
      <c r="AK29" s="10"/>
      <c r="AL29" s="10"/>
      <c r="AM29" s="10"/>
    </row>
    <row r="30" spans="2:39" ht="22.5" customHeight="1" x14ac:dyDescent="0.25">
      <c r="B30" s="13"/>
      <c r="D30" s="18"/>
      <c r="E30" s="591" t="s">
        <v>20</v>
      </c>
      <c r="F30" s="592">
        <f>SUM(F27:F29)</f>
        <v>16</v>
      </c>
      <c r="G30" s="592">
        <f t="shared" ref="G30" si="4">SUM(G27:G29)</f>
        <v>14</v>
      </c>
      <c r="H30" s="592">
        <f t="shared" ref="H30:I30" si="5">SUM(H27:H29)</f>
        <v>7</v>
      </c>
      <c r="I30" s="684">
        <f t="shared" si="5"/>
        <v>16.8</v>
      </c>
      <c r="J30" s="592">
        <f t="shared" ref="J30:M30" si="6">SUM(J27:J29)</f>
        <v>9</v>
      </c>
      <c r="K30" s="592">
        <f t="shared" si="6"/>
        <v>5</v>
      </c>
      <c r="L30" s="592">
        <f t="shared" si="6"/>
        <v>6</v>
      </c>
      <c r="M30" s="592">
        <f t="shared" si="6"/>
        <v>10</v>
      </c>
      <c r="N30" s="592">
        <f t="shared" ref="N30:Q30" si="7">SUM(N27:N29)</f>
        <v>6</v>
      </c>
      <c r="O30" s="592">
        <f t="shared" si="7"/>
        <v>4</v>
      </c>
      <c r="P30" s="592">
        <f t="shared" si="7"/>
        <v>7</v>
      </c>
      <c r="Q30" s="684">
        <f t="shared" si="7"/>
        <v>2.2999999999999998</v>
      </c>
      <c r="R30" s="592">
        <f t="shared" ref="R30:U30" si="8">SUM(R27:R29)</f>
        <v>38</v>
      </c>
      <c r="S30" s="592">
        <f t="shared" si="8"/>
        <v>30</v>
      </c>
      <c r="T30" s="684">
        <f t="shared" si="8"/>
        <v>30</v>
      </c>
      <c r="U30" s="684">
        <f t="shared" si="8"/>
        <v>22.799999999999997</v>
      </c>
      <c r="V30" s="592">
        <f t="shared" ref="V30:Y30" si="9">SUM(V27:V29)</f>
        <v>31</v>
      </c>
      <c r="W30" s="592">
        <f t="shared" si="9"/>
        <v>41</v>
      </c>
      <c r="X30" s="592">
        <f t="shared" si="9"/>
        <v>54</v>
      </c>
      <c r="Y30" s="684">
        <f t="shared" si="9"/>
        <v>71.7</v>
      </c>
      <c r="Z30" s="592">
        <f t="shared" ref="Z30:AC30" si="10">SUM(Z27:Z29)</f>
        <v>63</v>
      </c>
      <c r="AA30" s="592">
        <f t="shared" si="10"/>
        <v>49</v>
      </c>
      <c r="AB30" s="592">
        <f t="shared" si="10"/>
        <v>63</v>
      </c>
      <c r="AC30" s="684">
        <f t="shared" si="10"/>
        <v>74.800000000000011</v>
      </c>
      <c r="AD30" s="61"/>
      <c r="AE30" s="2"/>
      <c r="AF30" s="10"/>
      <c r="AG30" s="10"/>
      <c r="AH30" s="10"/>
      <c r="AI30" s="10"/>
      <c r="AJ30" s="10"/>
      <c r="AK30" s="10"/>
      <c r="AL30" s="10"/>
      <c r="AM30" s="10"/>
    </row>
    <row r="31" spans="2:39" ht="22.5" customHeight="1" x14ac:dyDescent="0.25">
      <c r="B31" s="13"/>
      <c r="D31" s="18"/>
      <c r="E31" s="29"/>
      <c r="F31" s="29"/>
      <c r="G31" s="29"/>
      <c r="H31" s="29"/>
      <c r="I31" s="29"/>
      <c r="J31" s="29"/>
      <c r="K31" s="29"/>
      <c r="L31" s="29"/>
      <c r="M31" s="50"/>
      <c r="N31" s="50"/>
      <c r="O31" s="50"/>
      <c r="P31" s="50"/>
      <c r="Q31" s="29"/>
      <c r="R31" s="29"/>
      <c r="S31" s="29"/>
      <c r="T31" s="29"/>
      <c r="U31" s="29"/>
      <c r="V31" s="29"/>
      <c r="W31" s="29"/>
      <c r="X31" s="50"/>
      <c r="Y31" s="50"/>
      <c r="Z31" s="50"/>
      <c r="AA31" s="50"/>
      <c r="AB31" s="50"/>
      <c r="AC31" s="50"/>
      <c r="AD31" s="61"/>
      <c r="AE31" s="2"/>
      <c r="AF31" s="10"/>
      <c r="AG31" s="10"/>
      <c r="AH31" s="10"/>
      <c r="AI31" s="10"/>
      <c r="AJ31" s="10"/>
      <c r="AK31" s="10"/>
      <c r="AL31" s="10"/>
      <c r="AM31" s="10"/>
    </row>
    <row r="32" spans="2:39" ht="22.5" customHeight="1" x14ac:dyDescent="0.25">
      <c r="B32" s="13"/>
      <c r="D32" s="307"/>
      <c r="E32" s="391"/>
      <c r="F32" s="391"/>
      <c r="G32" s="391"/>
      <c r="H32" s="391"/>
      <c r="I32" s="391"/>
      <c r="J32" s="391"/>
      <c r="K32" s="391"/>
      <c r="L32" s="391"/>
      <c r="M32" s="378"/>
      <c r="N32" s="378"/>
      <c r="O32" s="378"/>
      <c r="P32" s="379"/>
      <c r="Q32" s="391"/>
      <c r="R32" s="391"/>
      <c r="S32" s="391"/>
      <c r="T32" s="391"/>
      <c r="U32" s="391"/>
      <c r="V32" s="391"/>
      <c r="W32" s="391"/>
      <c r="X32" s="378"/>
      <c r="Y32" s="378"/>
      <c r="Z32" s="378"/>
      <c r="AA32" s="378"/>
      <c r="AB32" s="379"/>
      <c r="AC32" s="379"/>
      <c r="AD32" s="380"/>
      <c r="AF32" s="10"/>
      <c r="AG32" s="10"/>
      <c r="AH32" s="10"/>
      <c r="AI32" s="10"/>
      <c r="AJ32" s="10"/>
      <c r="AK32" s="10"/>
      <c r="AL32" s="10"/>
      <c r="AM32" s="10"/>
    </row>
    <row r="33" spans="2:39" ht="22.5" customHeight="1" x14ac:dyDescent="0.25">
      <c r="B33" s="13"/>
      <c r="C33" s="10"/>
      <c r="D33" s="2"/>
      <c r="E33" s="11"/>
      <c r="F33" s="11"/>
      <c r="G33" s="11"/>
      <c r="H33" s="11"/>
      <c r="I33" s="11"/>
      <c r="J33" s="11"/>
      <c r="K33" s="11"/>
      <c r="L33" s="11"/>
      <c r="M33" s="12"/>
      <c r="N33" s="12"/>
      <c r="O33" s="12"/>
      <c r="P33" s="2"/>
      <c r="Q33" s="11"/>
      <c r="R33" s="11"/>
      <c r="S33" s="11"/>
      <c r="T33" s="11"/>
      <c r="U33" s="11"/>
      <c r="V33" s="11"/>
      <c r="W33" s="11"/>
      <c r="X33" s="12"/>
      <c r="Y33" s="12"/>
      <c r="Z33" s="12"/>
      <c r="AA33" s="12"/>
      <c r="AB33" s="2"/>
      <c r="AC33" s="2"/>
      <c r="AD33" s="2"/>
      <c r="AE33" s="2"/>
      <c r="AF33" s="10"/>
      <c r="AG33" s="10"/>
      <c r="AH33" s="10"/>
      <c r="AI33" s="10"/>
      <c r="AJ33" s="10"/>
      <c r="AK33" s="10"/>
      <c r="AL33" s="10"/>
      <c r="AM33" s="10"/>
    </row>
    <row r="34" spans="2:39" ht="22.5" customHeight="1" x14ac:dyDescent="0.25">
      <c r="B34" s="13"/>
      <c r="C34" s="10"/>
      <c r="D34" s="2"/>
      <c r="E34" s="11"/>
      <c r="F34" s="11"/>
      <c r="G34" s="11"/>
      <c r="H34" s="11"/>
      <c r="I34" s="11"/>
      <c r="J34" s="11"/>
      <c r="K34" s="11"/>
      <c r="L34" s="11"/>
      <c r="M34" s="12"/>
      <c r="N34" s="12"/>
      <c r="O34" s="12"/>
      <c r="P34" s="2"/>
      <c r="Q34" s="11"/>
      <c r="R34" s="11"/>
      <c r="S34" s="11"/>
      <c r="T34" s="11"/>
      <c r="U34" s="11"/>
      <c r="V34" s="11"/>
      <c r="W34" s="11"/>
      <c r="X34" s="12"/>
      <c r="Y34" s="12"/>
      <c r="Z34" s="12"/>
      <c r="AA34" s="12"/>
      <c r="AB34" s="2"/>
      <c r="AC34" s="2"/>
      <c r="AD34" s="2"/>
      <c r="AE34" s="2"/>
      <c r="AF34" s="10"/>
      <c r="AG34" s="10"/>
      <c r="AH34" s="10"/>
      <c r="AI34" s="10"/>
      <c r="AJ34" s="10"/>
      <c r="AK34" s="10"/>
      <c r="AL34" s="10"/>
      <c r="AM34" s="10"/>
    </row>
    <row r="35" spans="2:39" ht="22.5" customHeight="1" x14ac:dyDescent="0.25">
      <c r="B35" s="13"/>
      <c r="C35" s="10"/>
      <c r="D35" s="2"/>
      <c r="E35" s="11"/>
      <c r="F35" s="11"/>
      <c r="G35" s="11"/>
      <c r="H35" s="11"/>
      <c r="I35" s="11"/>
      <c r="J35" s="11"/>
      <c r="K35" s="11"/>
      <c r="L35" s="11"/>
      <c r="M35" s="12"/>
      <c r="N35" s="12"/>
      <c r="O35" s="12"/>
      <c r="P35" s="2"/>
      <c r="Q35" s="11"/>
      <c r="R35" s="11"/>
      <c r="S35" s="11"/>
      <c r="T35" s="11"/>
      <c r="U35" s="11"/>
      <c r="V35" s="11"/>
      <c r="W35" s="11"/>
      <c r="X35" s="12"/>
      <c r="Y35" s="12"/>
      <c r="Z35" s="12"/>
      <c r="AA35" s="12"/>
      <c r="AB35" s="2"/>
      <c r="AC35" s="2"/>
      <c r="AD35" s="2"/>
      <c r="AE35" s="2"/>
      <c r="AF35" s="10"/>
      <c r="AG35" s="10"/>
      <c r="AH35" s="10"/>
      <c r="AI35" s="10"/>
      <c r="AJ35" s="10"/>
      <c r="AK35" s="10"/>
      <c r="AL35" s="10"/>
      <c r="AM35" s="10"/>
    </row>
    <row r="36" spans="2:39" ht="22.5" customHeight="1" x14ac:dyDescent="0.25">
      <c r="B36" s="13"/>
      <c r="E36" s="8"/>
      <c r="F36" s="8"/>
      <c r="G36" s="8"/>
      <c r="H36" s="8"/>
      <c r="I36" s="8"/>
      <c r="J36" s="8"/>
      <c r="K36" s="8"/>
      <c r="L36" s="8"/>
      <c r="M36" s="9"/>
      <c r="N36" s="9"/>
      <c r="O36" s="9"/>
      <c r="Q36" s="8"/>
      <c r="R36" s="8"/>
      <c r="S36" s="8"/>
      <c r="T36" s="8"/>
      <c r="U36" s="8"/>
      <c r="V36" s="8"/>
      <c r="W36" s="8"/>
      <c r="X36" s="9"/>
      <c r="Y36" s="9"/>
      <c r="Z36" s="9"/>
      <c r="AA36" s="9"/>
      <c r="AF36" s="10"/>
      <c r="AG36" s="10"/>
      <c r="AH36" s="10"/>
      <c r="AI36" s="10"/>
      <c r="AJ36" s="10"/>
      <c r="AK36" s="10"/>
      <c r="AL36" s="10"/>
      <c r="AM36" s="10"/>
    </row>
    <row r="37" spans="2:39" ht="22.5" customHeight="1" x14ac:dyDescent="0.25">
      <c r="B37" s="13"/>
      <c r="E37" s="3"/>
      <c r="F37" s="3"/>
      <c r="G37" s="3"/>
      <c r="H37" s="3"/>
      <c r="I37" s="3"/>
      <c r="J37" s="3"/>
      <c r="K37" s="3"/>
      <c r="L37" s="3"/>
      <c r="M37" s="4"/>
      <c r="N37" s="4"/>
      <c r="O37" s="4"/>
      <c r="Q37" s="3"/>
      <c r="R37" s="3"/>
      <c r="S37" s="3"/>
      <c r="T37" s="3"/>
      <c r="U37" s="3"/>
      <c r="V37" s="3"/>
      <c r="W37" s="3"/>
      <c r="X37" s="4"/>
      <c r="Y37" s="4"/>
      <c r="Z37" s="4"/>
      <c r="AA37" s="4"/>
      <c r="AF37" s="10"/>
      <c r="AG37" s="10"/>
      <c r="AH37" s="10"/>
      <c r="AI37" s="10"/>
      <c r="AJ37" s="10"/>
      <c r="AK37" s="10"/>
      <c r="AL37" s="10"/>
      <c r="AM37" s="10"/>
    </row>
    <row r="38" spans="2:39" ht="22.5" customHeight="1" x14ac:dyDescent="0.25">
      <c r="AF38" s="10"/>
      <c r="AG38" s="10"/>
      <c r="AH38" s="10"/>
      <c r="AI38" s="10"/>
      <c r="AJ38" s="10"/>
      <c r="AK38" s="10"/>
      <c r="AL38" s="10"/>
      <c r="AM38" s="10"/>
    </row>
  </sheetData>
  <mergeCells count="16">
    <mergeCell ref="D1:E1"/>
    <mergeCell ref="AA18:AC18"/>
    <mergeCell ref="F25:I25"/>
    <mergeCell ref="F18:I18"/>
    <mergeCell ref="W18:Y18"/>
    <mergeCell ref="J18:M18"/>
    <mergeCell ref="N18:Q18"/>
    <mergeCell ref="R18:U18"/>
    <mergeCell ref="J25:M25"/>
    <mergeCell ref="B2:B3"/>
    <mergeCell ref="E2:E3"/>
    <mergeCell ref="AG2:AG3"/>
    <mergeCell ref="N25:Q25"/>
    <mergeCell ref="R25:U25"/>
    <mergeCell ref="V25:Y25"/>
    <mergeCell ref="Z25:AC25"/>
  </mergeCells>
  <hyperlinks>
    <hyperlink ref="B5" location="Sheet2!A1" display="BACK"/>
  </hyperlinks>
  <pageMargins left="0.7" right="0.7" top="0.75" bottom="0.75" header="0.3" footer="0.3"/>
  <pageSetup paperSize="9" scale="96" orientation="landscape" verticalDpi="597" r:id="rId1"/>
  <colBreaks count="1" manualBreakCount="1">
    <brk id="30" max="22" man="1"/>
  </colBreaks>
  <ignoredErrors>
    <ignoredError sqref="F30:H30 F23:G23 H23:U23 Z30:AB30 V30:X30 R30:T30 N30:P30 J30:L30 I30 M30 Q30 U30 Y30 AC30" formulaRange="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autoPageBreaks="0"/>
  </sheetPr>
  <dimension ref="A1:R19"/>
  <sheetViews>
    <sheetView showGridLines="0" zoomScaleNormal="100" workbookViewId="0">
      <selection activeCell="G16" sqref="G16"/>
    </sheetView>
  </sheetViews>
  <sheetFormatPr defaultRowHeight="22.5" customHeight="1" x14ac:dyDescent="0.25"/>
  <cols>
    <col min="1" max="1" width="1.42578125" style="279" customWidth="1"/>
    <col min="2" max="2" width="5.7109375" style="279" customWidth="1"/>
    <col min="3" max="3" width="5.7109375" style="282" customWidth="1"/>
    <col min="4" max="4" width="2.85546875" style="279" customWidth="1"/>
    <col min="5" max="5" width="45.7109375" style="279" customWidth="1"/>
    <col min="6" max="11" width="14.28515625" style="279" customWidth="1"/>
    <col min="12" max="12" width="45.7109375" style="279" customWidth="1"/>
    <col min="13" max="17" width="14.28515625" style="279" customWidth="1"/>
    <col min="18" max="18" width="6.42578125" style="279" customWidth="1"/>
    <col min="19" max="16384" width="9.140625" style="279"/>
  </cols>
  <sheetData>
    <row r="1" spans="1:18" ht="52.5" customHeight="1" x14ac:dyDescent="0.25">
      <c r="D1" s="716"/>
      <c r="E1" s="716"/>
      <c r="F1" s="174"/>
      <c r="K1" s="289"/>
      <c r="L1" s="289"/>
      <c r="M1" s="289"/>
      <c r="N1" s="289"/>
      <c r="O1" s="289"/>
      <c r="P1" s="289"/>
      <c r="Q1" s="289"/>
    </row>
    <row r="2" spans="1:18" ht="15" customHeight="1" x14ac:dyDescent="0.25">
      <c r="B2" s="849"/>
      <c r="D2" s="22"/>
      <c r="E2" s="850" t="s">
        <v>201</v>
      </c>
      <c r="F2" s="479"/>
      <c r="G2" s="23"/>
      <c r="H2" s="23"/>
      <c r="I2" s="24"/>
      <c r="K2" s="112"/>
      <c r="L2" s="724"/>
      <c r="M2" s="112"/>
      <c r="N2" s="112"/>
      <c r="O2" s="112"/>
      <c r="P2" s="112"/>
      <c r="Q2" s="112"/>
    </row>
    <row r="3" spans="1:18" ht="15" customHeight="1" x14ac:dyDescent="0.25">
      <c r="A3" s="1"/>
      <c r="B3" s="818"/>
      <c r="C3" s="14"/>
      <c r="D3" s="25"/>
      <c r="E3" s="851"/>
      <c r="F3" s="480"/>
      <c r="G3" s="26"/>
      <c r="H3" s="26"/>
      <c r="I3" s="27"/>
      <c r="K3" s="112"/>
      <c r="L3" s="724"/>
      <c r="M3" s="112"/>
      <c r="N3" s="112"/>
      <c r="O3" s="112"/>
      <c r="P3" s="112"/>
      <c r="Q3" s="112"/>
    </row>
    <row r="4" spans="1:18" ht="15" customHeight="1" x14ac:dyDescent="0.25">
      <c r="A4" s="1"/>
      <c r="C4" s="15"/>
      <c r="D4" s="192"/>
      <c r="E4" s="193"/>
      <c r="F4" s="193"/>
      <c r="G4" s="193"/>
      <c r="H4" s="193"/>
      <c r="I4" s="194"/>
      <c r="K4" s="289"/>
      <c r="L4" s="289"/>
      <c r="M4" s="289"/>
      <c r="N4" s="289"/>
      <c r="O4" s="289"/>
      <c r="P4" s="289"/>
      <c r="Q4" s="289"/>
    </row>
    <row r="5" spans="1:18" ht="15" customHeight="1" x14ac:dyDescent="0.25">
      <c r="B5" s="478" t="s">
        <v>0</v>
      </c>
      <c r="D5" s="195"/>
      <c r="E5" s="214" t="s">
        <v>269</v>
      </c>
      <c r="F5" s="214"/>
      <c r="G5" s="196"/>
      <c r="H5" s="196"/>
      <c r="I5" s="197"/>
      <c r="K5" s="289"/>
      <c r="L5" s="477"/>
      <c r="M5" s="111"/>
      <c r="N5" s="111"/>
      <c r="O5" s="111"/>
      <c r="P5" s="111"/>
      <c r="Q5" s="111"/>
    </row>
    <row r="6" spans="1:18" ht="15" customHeight="1" x14ac:dyDescent="0.25">
      <c r="B6" s="282"/>
      <c r="C6" s="16"/>
      <c r="D6" s="55"/>
      <c r="E6" s="82"/>
      <c r="F6" s="82"/>
      <c r="G6" s="82"/>
      <c r="H6" s="82"/>
      <c r="I6" s="90"/>
      <c r="J6" s="280"/>
      <c r="K6" s="289"/>
      <c r="L6" s="289"/>
      <c r="M6" s="289"/>
      <c r="N6" s="289"/>
      <c r="O6" s="186"/>
      <c r="P6" s="289"/>
      <c r="Q6" s="289"/>
      <c r="R6" s="280"/>
    </row>
    <row r="7" spans="1:18" ht="22.5" customHeight="1" x14ac:dyDescent="0.25">
      <c r="B7" s="16"/>
      <c r="D7" s="18"/>
      <c r="E7" s="280"/>
      <c r="F7" s="280"/>
      <c r="G7" s="280"/>
      <c r="H7" s="280"/>
      <c r="I7" s="19"/>
      <c r="J7" s="280"/>
      <c r="K7" s="289"/>
      <c r="L7" s="289"/>
      <c r="M7" s="289"/>
      <c r="N7" s="289"/>
      <c r="O7" s="186"/>
      <c r="P7" s="289"/>
      <c r="Q7" s="289"/>
      <c r="R7" s="280"/>
    </row>
    <row r="8" spans="1:18" ht="22.5" customHeight="1" x14ac:dyDescent="0.25">
      <c r="B8" s="282"/>
      <c r="D8" s="329"/>
      <c r="E8" s="688"/>
      <c r="F8" s="613">
        <v>2013</v>
      </c>
      <c r="G8" s="613">
        <v>2014</v>
      </c>
      <c r="H8" s="613">
        <v>2015</v>
      </c>
      <c r="I8" s="280"/>
      <c r="J8" s="18"/>
      <c r="K8" s="289"/>
      <c r="L8" s="289"/>
      <c r="M8" s="289"/>
      <c r="N8" s="289"/>
      <c r="O8" s="186"/>
      <c r="P8" s="289"/>
      <c r="Q8" s="289"/>
      <c r="R8" s="280"/>
    </row>
    <row r="9" spans="1:18" ht="22.5" customHeight="1" x14ac:dyDescent="0.25">
      <c r="B9" s="282"/>
      <c r="D9" s="18"/>
      <c r="E9" s="434" t="s">
        <v>270</v>
      </c>
      <c r="F9" s="442">
        <v>1000</v>
      </c>
      <c r="G9" s="442">
        <v>1200</v>
      </c>
      <c r="H9" s="689">
        <v>700</v>
      </c>
      <c r="I9" s="19"/>
      <c r="J9" s="280"/>
      <c r="K9" s="289"/>
      <c r="L9" s="283"/>
      <c r="M9" s="65"/>
      <c r="N9" s="289"/>
      <c r="O9" s="186"/>
      <c r="P9" s="289"/>
      <c r="Q9" s="289"/>
      <c r="R9" s="280"/>
    </row>
    <row r="10" spans="1:18" ht="22.5" customHeight="1" x14ac:dyDescent="0.25">
      <c r="B10" s="282"/>
      <c r="D10" s="18"/>
      <c r="E10" s="6"/>
      <c r="F10" s="441"/>
      <c r="G10" s="441"/>
      <c r="H10" s="441"/>
      <c r="I10" s="19"/>
      <c r="J10" s="280"/>
      <c r="K10" s="289"/>
      <c r="L10" s="283"/>
      <c r="M10" s="65"/>
      <c r="N10" s="289"/>
      <c r="O10" s="186"/>
      <c r="P10" s="289"/>
      <c r="Q10" s="289"/>
      <c r="R10" s="280"/>
    </row>
    <row r="11" spans="1:18" ht="22.5" customHeight="1" x14ac:dyDescent="0.25">
      <c r="B11" s="282"/>
      <c r="D11" s="307"/>
      <c r="E11" s="404"/>
      <c r="F11" s="404"/>
      <c r="G11" s="378"/>
      <c r="H11" s="378"/>
      <c r="I11" s="380"/>
      <c r="K11" s="289"/>
      <c r="L11" s="284"/>
      <c r="M11" s="289"/>
      <c r="N11" s="289"/>
      <c r="O11" s="289"/>
      <c r="P11" s="289"/>
      <c r="Q11" s="289"/>
    </row>
    <row r="12" spans="1:18" ht="22.5" customHeight="1" x14ac:dyDescent="0.25">
      <c r="B12" s="282"/>
      <c r="C12" s="289"/>
      <c r="D12" s="280"/>
      <c r="E12" s="11"/>
      <c r="F12" s="11"/>
      <c r="G12" s="12"/>
      <c r="H12" s="12"/>
      <c r="I12" s="280"/>
      <c r="J12" s="280"/>
      <c r="K12" s="289"/>
      <c r="L12" s="280"/>
      <c r="M12" s="289"/>
      <c r="N12" s="289"/>
      <c r="O12" s="289"/>
      <c r="P12" s="289"/>
      <c r="Q12" s="289"/>
      <c r="R12" s="280"/>
    </row>
    <row r="13" spans="1:18" ht="22.5" customHeight="1" x14ac:dyDescent="0.25">
      <c r="B13" s="282"/>
      <c r="C13" s="289"/>
      <c r="D13" s="280"/>
      <c r="E13" s="14"/>
      <c r="F13" s="14"/>
      <c r="G13" s="12"/>
      <c r="H13" s="12"/>
      <c r="I13" s="280"/>
      <c r="J13" s="280"/>
      <c r="K13" s="289"/>
      <c r="L13" s="289"/>
      <c r="M13" s="289"/>
      <c r="N13" s="289"/>
      <c r="O13" s="289"/>
      <c r="P13" s="289"/>
      <c r="Q13" s="289"/>
      <c r="R13" s="280"/>
    </row>
    <row r="14" spans="1:18" ht="22.5" customHeight="1" x14ac:dyDescent="0.25">
      <c r="B14" s="282"/>
      <c r="C14" s="289"/>
      <c r="D14" s="280"/>
      <c r="E14" s="11"/>
      <c r="F14" s="11"/>
      <c r="G14" s="12"/>
      <c r="H14" s="12"/>
      <c r="I14" s="280"/>
      <c r="J14" s="280"/>
      <c r="K14" s="289"/>
      <c r="L14" s="289"/>
      <c r="M14" s="289"/>
      <c r="N14" s="289"/>
      <c r="O14" s="289"/>
      <c r="P14" s="289"/>
      <c r="Q14" s="289"/>
      <c r="R14" s="280"/>
    </row>
    <row r="15" spans="1:18" ht="22.5" customHeight="1" x14ac:dyDescent="0.25">
      <c r="B15" s="282"/>
      <c r="E15" s="8"/>
      <c r="F15" s="8"/>
      <c r="G15" s="9"/>
      <c r="H15" s="9"/>
      <c r="K15" s="289"/>
      <c r="L15" s="289"/>
      <c r="M15" s="289"/>
      <c r="N15" s="289"/>
      <c r="O15" s="289"/>
      <c r="P15" s="289"/>
      <c r="Q15" s="289"/>
    </row>
    <row r="16" spans="1:18" ht="22.5" customHeight="1" x14ac:dyDescent="0.25">
      <c r="B16" s="282"/>
      <c r="E16" s="46"/>
      <c r="F16" s="46"/>
      <c r="G16" s="46"/>
      <c r="H16" s="46"/>
    </row>
    <row r="17" spans="5:9" ht="22.5" customHeight="1" x14ac:dyDescent="0.25">
      <c r="E17" s="46"/>
      <c r="F17" s="46"/>
      <c r="G17" s="46"/>
      <c r="H17" s="46"/>
    </row>
    <row r="18" spans="5:9" ht="22.5" customHeight="1" x14ac:dyDescent="0.25">
      <c r="E18" s="46"/>
      <c r="F18" s="46"/>
      <c r="G18" s="46"/>
      <c r="H18" s="46"/>
      <c r="I18" s="279" t="s">
        <v>254</v>
      </c>
    </row>
    <row r="19" spans="5:9" ht="22.5" customHeight="1" x14ac:dyDescent="0.25">
      <c r="E19" s="46"/>
      <c r="F19" s="46"/>
      <c r="G19" s="46"/>
      <c r="H19" s="46"/>
    </row>
  </sheetData>
  <mergeCells count="4">
    <mergeCell ref="D1:E1"/>
    <mergeCell ref="B2:B3"/>
    <mergeCell ref="E2:E3"/>
    <mergeCell ref="L2:L3"/>
  </mergeCells>
  <hyperlinks>
    <hyperlink ref="B5" location="Menu!A1" display="BACK"/>
  </hyperlinks>
  <pageMargins left="0.7" right="0.7" top="0.75" bottom="0.75" header="0.3" footer="0.3"/>
  <pageSetup paperSize="9" scale="96" orientation="landscape" verticalDpi="597" r:id="rId1"/>
  <colBreaks count="1" manualBreakCount="1">
    <brk id="9" max="21"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autoPageBreaks="0"/>
  </sheetPr>
  <dimension ref="A1:S23"/>
  <sheetViews>
    <sheetView showGridLines="0" zoomScaleNormal="100" workbookViewId="0">
      <selection activeCell="M26" sqref="M26"/>
    </sheetView>
  </sheetViews>
  <sheetFormatPr defaultRowHeight="22.5" customHeight="1" x14ac:dyDescent="0.25"/>
  <cols>
    <col min="1" max="1" width="1.42578125" style="279" customWidth="1"/>
    <col min="2" max="2" width="5.7109375" style="279" customWidth="1"/>
    <col min="3" max="3" width="5.7109375" style="282" customWidth="1"/>
    <col min="4" max="4" width="2.85546875" style="279" customWidth="1"/>
    <col min="5" max="5" width="45.7109375" style="279" customWidth="1"/>
    <col min="6" max="12" width="14.28515625" style="279" customWidth="1"/>
    <col min="13" max="13" width="45.7109375" style="279" customWidth="1"/>
    <col min="14" max="18" width="14.28515625" style="279" customWidth="1"/>
    <col min="19" max="19" width="6.42578125" style="279" customWidth="1"/>
    <col min="20" max="16384" width="9.140625" style="279"/>
  </cols>
  <sheetData>
    <row r="1" spans="1:19" ht="52.5" customHeight="1" x14ac:dyDescent="0.25">
      <c r="D1" s="716"/>
      <c r="E1" s="716"/>
      <c r="F1" s="174"/>
      <c r="L1" s="289"/>
      <c r="M1" s="289"/>
      <c r="N1" s="289"/>
      <c r="O1" s="289"/>
      <c r="P1" s="289"/>
      <c r="Q1" s="289"/>
      <c r="R1" s="289"/>
    </row>
    <row r="2" spans="1:19" ht="15" customHeight="1" x14ac:dyDescent="0.25">
      <c r="B2" s="849"/>
      <c r="D2" s="22"/>
      <c r="E2" s="850" t="s">
        <v>201</v>
      </c>
      <c r="F2" s="479"/>
      <c r="G2" s="23"/>
      <c r="H2" s="23"/>
      <c r="I2" s="23"/>
      <c r="J2" s="24"/>
      <c r="L2" s="112"/>
      <c r="M2" s="724"/>
      <c r="N2" s="112"/>
      <c r="O2" s="112"/>
      <c r="P2" s="112"/>
      <c r="Q2" s="112"/>
      <c r="R2" s="112"/>
    </row>
    <row r="3" spans="1:19" ht="15" customHeight="1" x14ac:dyDescent="0.25">
      <c r="A3" s="1"/>
      <c r="B3" s="818"/>
      <c r="C3" s="14"/>
      <c r="D3" s="25"/>
      <c r="E3" s="851"/>
      <c r="F3" s="480"/>
      <c r="G3" s="26"/>
      <c r="H3" s="26"/>
      <c r="I3" s="26"/>
      <c r="J3" s="27"/>
      <c r="L3" s="112"/>
      <c r="M3" s="724"/>
      <c r="N3" s="112"/>
      <c r="O3" s="112"/>
      <c r="P3" s="112"/>
      <c r="Q3" s="112"/>
      <c r="R3" s="112"/>
    </row>
    <row r="4" spans="1:19" ht="15" customHeight="1" x14ac:dyDescent="0.25">
      <c r="A4" s="1"/>
      <c r="C4" s="15"/>
      <c r="D4" s="192"/>
      <c r="E4" s="193"/>
      <c r="F4" s="193"/>
      <c r="G4" s="193"/>
      <c r="H4" s="193"/>
      <c r="I4" s="193"/>
      <c r="J4" s="194"/>
      <c r="L4" s="289"/>
      <c r="M4" s="289"/>
      <c r="N4" s="289"/>
      <c r="O4" s="289"/>
      <c r="P4" s="289"/>
      <c r="Q4" s="289"/>
      <c r="R4" s="289"/>
    </row>
    <row r="5" spans="1:19" ht="15" customHeight="1" x14ac:dyDescent="0.25">
      <c r="B5" s="411" t="s">
        <v>0</v>
      </c>
      <c r="D5" s="195"/>
      <c r="E5" s="214" t="s">
        <v>210</v>
      </c>
      <c r="F5" s="214"/>
      <c r="G5" s="196"/>
      <c r="H5" s="196"/>
      <c r="I5" s="196"/>
      <c r="J5" s="197"/>
      <c r="L5" s="289"/>
      <c r="M5" s="410"/>
      <c r="N5" s="111"/>
      <c r="O5" s="111"/>
      <c r="P5" s="111"/>
      <c r="Q5" s="111"/>
      <c r="R5" s="111"/>
    </row>
    <row r="6" spans="1:19" ht="15" customHeight="1" x14ac:dyDescent="0.25">
      <c r="B6" s="282"/>
      <c r="C6" s="16"/>
      <c r="D6" s="55"/>
      <c r="E6" s="82"/>
      <c r="F6" s="82"/>
      <c r="G6" s="82"/>
      <c r="H6" s="82"/>
      <c r="I6" s="82"/>
      <c r="J6" s="90"/>
      <c r="K6" s="280"/>
      <c r="L6" s="289"/>
      <c r="M6" s="289"/>
      <c r="N6" s="289"/>
      <c r="O6" s="289"/>
      <c r="P6" s="186"/>
      <c r="Q6" s="289"/>
      <c r="R6" s="289"/>
      <c r="S6" s="280"/>
    </row>
    <row r="7" spans="1:19" ht="22.5" customHeight="1" x14ac:dyDescent="0.25">
      <c r="B7" s="16"/>
      <c r="D7" s="18"/>
      <c r="E7" s="280"/>
      <c r="F7" s="280"/>
      <c r="G7" s="280"/>
      <c r="H7" s="280"/>
      <c r="I7" s="280"/>
      <c r="J7" s="19"/>
      <c r="K7" s="280"/>
      <c r="L7" s="289"/>
      <c r="M7" s="289"/>
      <c r="N7" s="289"/>
      <c r="O7" s="289"/>
      <c r="P7" s="186"/>
      <c r="Q7" s="289"/>
      <c r="R7" s="289"/>
      <c r="S7" s="280"/>
    </row>
    <row r="8" spans="1:19" ht="22.5" customHeight="1" x14ac:dyDescent="0.25">
      <c r="B8" s="282"/>
      <c r="D8" s="329"/>
      <c r="E8" s="688" t="s">
        <v>207</v>
      </c>
      <c r="F8" s="613">
        <v>2013</v>
      </c>
      <c r="G8" s="613">
        <v>2014</v>
      </c>
      <c r="H8" s="664">
        <v>2015</v>
      </c>
      <c r="I8" s="613" t="s">
        <v>308</v>
      </c>
      <c r="J8" s="280"/>
      <c r="K8" s="18"/>
      <c r="L8" s="289"/>
      <c r="M8" s="289"/>
      <c r="N8" s="289"/>
      <c r="O8" s="289"/>
      <c r="P8" s="186"/>
      <c r="Q8" s="289"/>
      <c r="R8" s="289"/>
      <c r="S8" s="280"/>
    </row>
    <row r="9" spans="1:19" ht="22.5" customHeight="1" x14ac:dyDescent="0.25">
      <c r="B9" s="282"/>
      <c r="D9" s="18"/>
      <c r="E9" s="434" t="s">
        <v>229</v>
      </c>
      <c r="F9" s="689">
        <v>2.258</v>
      </c>
      <c r="G9" s="689">
        <v>2.282</v>
      </c>
      <c r="H9" s="689">
        <v>2.2749999999999999</v>
      </c>
      <c r="I9" s="142">
        <f>H9/G9-1</f>
        <v>-3.0674846625767804E-3</v>
      </c>
      <c r="J9" s="19"/>
      <c r="K9" s="280"/>
      <c r="L9" s="289"/>
      <c r="M9" s="283"/>
      <c r="N9" s="65"/>
      <c r="O9" s="289"/>
      <c r="P9" s="186"/>
      <c r="Q9" s="289"/>
      <c r="R9" s="289"/>
      <c r="S9" s="280"/>
    </row>
    <row r="10" spans="1:19" ht="22.5" customHeight="1" x14ac:dyDescent="0.25">
      <c r="B10" s="282"/>
      <c r="D10" s="18"/>
      <c r="E10" s="690"/>
      <c r="F10" s="691"/>
      <c r="G10" s="691"/>
      <c r="H10" s="691"/>
      <c r="I10" s="587"/>
      <c r="J10" s="19"/>
      <c r="K10" s="280"/>
      <c r="L10" s="289"/>
      <c r="M10" s="283"/>
      <c r="N10" s="65"/>
      <c r="O10" s="289"/>
      <c r="P10" s="186"/>
      <c r="Q10" s="289"/>
      <c r="R10" s="289"/>
      <c r="S10" s="280"/>
    </row>
    <row r="11" spans="1:19" ht="22.5" customHeight="1" x14ac:dyDescent="0.25">
      <c r="B11" s="282"/>
      <c r="D11" s="18"/>
      <c r="E11" s="436" t="s">
        <v>213</v>
      </c>
      <c r="F11" s="446">
        <v>0.73399999999999999</v>
      </c>
      <c r="G11" s="446">
        <v>0.75</v>
      </c>
      <c r="H11" s="446">
        <v>0.76</v>
      </c>
      <c r="I11" s="519"/>
      <c r="J11" s="19"/>
      <c r="K11" s="280"/>
      <c r="L11" s="289"/>
      <c r="M11" s="283"/>
      <c r="N11" s="65"/>
      <c r="O11" s="289"/>
      <c r="P11" s="186"/>
      <c r="Q11" s="289"/>
      <c r="R11" s="289"/>
      <c r="S11" s="280"/>
    </row>
    <row r="12" spans="1:19" ht="22.5" customHeight="1" x14ac:dyDescent="0.25">
      <c r="A12" s="187"/>
      <c r="B12" s="282"/>
      <c r="D12" s="18"/>
      <c r="E12" s="437" t="s">
        <v>212</v>
      </c>
      <c r="F12" s="440">
        <v>0.251</v>
      </c>
      <c r="G12" s="440">
        <v>0.23</v>
      </c>
      <c r="H12" s="440">
        <v>0.23</v>
      </c>
      <c r="I12" s="616"/>
      <c r="J12" s="19"/>
      <c r="K12" s="280"/>
      <c r="L12" s="289"/>
      <c r="M12" s="283"/>
      <c r="N12" s="65"/>
      <c r="O12" s="289"/>
      <c r="P12" s="289"/>
      <c r="Q12" s="289"/>
      <c r="R12" s="289"/>
      <c r="S12" s="280"/>
    </row>
    <row r="13" spans="1:19" ht="22.5" customHeight="1" x14ac:dyDescent="0.25">
      <c r="B13" s="282"/>
      <c r="D13" s="18"/>
      <c r="E13" s="437" t="s">
        <v>211</v>
      </c>
      <c r="F13" s="440">
        <v>1.4999999999999999E-2</v>
      </c>
      <c r="G13" s="440">
        <v>0.02</v>
      </c>
      <c r="H13" s="440">
        <v>0.01</v>
      </c>
      <c r="I13" s="616"/>
      <c r="J13" s="19"/>
      <c r="K13" s="280"/>
      <c r="L13" s="289"/>
      <c r="M13" s="284"/>
      <c r="N13" s="289"/>
      <c r="O13" s="289"/>
      <c r="P13" s="289"/>
      <c r="Q13" s="289"/>
      <c r="R13" s="289"/>
      <c r="S13" s="280"/>
    </row>
    <row r="14" spans="1:19" ht="22.5" customHeight="1" x14ac:dyDescent="0.25">
      <c r="B14" s="282"/>
      <c r="D14" s="18"/>
      <c r="G14" s="7"/>
      <c r="H14" s="7"/>
      <c r="I14" s="280"/>
      <c r="J14" s="19"/>
      <c r="K14" s="280"/>
      <c r="L14" s="289"/>
      <c r="M14" s="284"/>
      <c r="N14" s="289"/>
      <c r="O14" s="289"/>
      <c r="P14" s="289"/>
      <c r="Q14" s="289"/>
      <c r="R14" s="289"/>
      <c r="S14" s="280"/>
    </row>
    <row r="15" spans="1:19" ht="22.5" customHeight="1" x14ac:dyDescent="0.25">
      <c r="B15" s="282"/>
      <c r="D15" s="307"/>
      <c r="E15" s="404"/>
      <c r="F15" s="404"/>
      <c r="G15" s="378"/>
      <c r="H15" s="378"/>
      <c r="I15" s="379"/>
      <c r="J15" s="380"/>
      <c r="L15" s="289"/>
      <c r="M15" s="284"/>
      <c r="N15" s="289"/>
      <c r="O15" s="289"/>
      <c r="P15" s="289"/>
      <c r="Q15" s="289"/>
      <c r="R15" s="289"/>
    </row>
    <row r="16" spans="1:19" ht="22.5" customHeight="1" x14ac:dyDescent="0.25">
      <c r="B16" s="282"/>
      <c r="C16" s="289"/>
      <c r="D16" s="280"/>
      <c r="E16" s="11"/>
      <c r="F16" s="11"/>
      <c r="G16" s="12"/>
      <c r="H16" s="12"/>
      <c r="I16" s="280"/>
      <c r="J16" s="280"/>
      <c r="K16" s="280"/>
      <c r="L16" s="289"/>
      <c r="M16" s="280"/>
      <c r="N16" s="289"/>
      <c r="O16" s="289"/>
      <c r="P16" s="289"/>
      <c r="Q16" s="289"/>
      <c r="R16" s="289"/>
      <c r="S16" s="280"/>
    </row>
    <row r="17" spans="2:19" ht="22.5" customHeight="1" x14ac:dyDescent="0.25">
      <c r="B17" s="282"/>
      <c r="C17" s="289"/>
      <c r="D17" s="280"/>
      <c r="E17" s="14"/>
      <c r="F17" s="14"/>
      <c r="G17" s="12"/>
      <c r="H17" s="12"/>
      <c r="I17" s="280"/>
      <c r="J17" s="280"/>
      <c r="K17" s="280"/>
      <c r="L17" s="289"/>
      <c r="M17" s="289"/>
      <c r="N17" s="289"/>
      <c r="O17" s="289"/>
      <c r="P17" s="289"/>
      <c r="Q17" s="289"/>
      <c r="R17" s="289"/>
      <c r="S17" s="280"/>
    </row>
    <row r="18" spans="2:19" ht="22.5" customHeight="1" x14ac:dyDescent="0.25">
      <c r="B18" s="282"/>
      <c r="C18" s="289"/>
      <c r="D18" s="280"/>
      <c r="E18" s="11"/>
      <c r="F18" s="11"/>
      <c r="G18" s="12"/>
      <c r="H18" s="12"/>
      <c r="I18" s="280"/>
      <c r="J18" s="280"/>
      <c r="K18" s="280"/>
      <c r="L18" s="289"/>
      <c r="M18" s="289"/>
      <c r="N18" s="289"/>
      <c r="O18" s="289"/>
      <c r="P18" s="289"/>
      <c r="Q18" s="289"/>
      <c r="R18" s="289"/>
      <c r="S18" s="280"/>
    </row>
    <row r="19" spans="2:19" ht="22.5" customHeight="1" x14ac:dyDescent="0.25">
      <c r="B19" s="282"/>
      <c r="E19" s="8"/>
      <c r="F19" s="8"/>
      <c r="G19" s="9"/>
      <c r="H19" s="9"/>
      <c r="L19" s="289"/>
      <c r="M19" s="289"/>
      <c r="N19" s="289"/>
      <c r="O19" s="289"/>
      <c r="P19" s="289"/>
      <c r="Q19" s="289"/>
      <c r="R19" s="289"/>
    </row>
    <row r="20" spans="2:19" ht="22.5" customHeight="1" x14ac:dyDescent="0.25">
      <c r="B20" s="282"/>
      <c r="E20" s="46"/>
      <c r="F20" s="46"/>
      <c r="G20" s="46"/>
      <c r="H20" s="46"/>
    </row>
    <row r="21" spans="2:19" ht="22.5" customHeight="1" x14ac:dyDescent="0.25">
      <c r="E21" s="46"/>
      <c r="F21" s="46"/>
      <c r="G21" s="46"/>
      <c r="H21" s="46"/>
    </row>
    <row r="22" spans="2:19" ht="22.5" customHeight="1" x14ac:dyDescent="0.25">
      <c r="E22" s="46"/>
      <c r="F22" s="46"/>
      <c r="G22" s="46"/>
      <c r="H22" s="46"/>
      <c r="J22" s="279" t="s">
        <v>254</v>
      </c>
    </row>
    <row r="23" spans="2:19" ht="22.5" customHeight="1" x14ac:dyDescent="0.25">
      <c r="E23" s="46"/>
      <c r="F23" s="46"/>
      <c r="G23" s="46"/>
      <c r="H23" s="46"/>
    </row>
  </sheetData>
  <mergeCells count="4">
    <mergeCell ref="M2:M3"/>
    <mergeCell ref="D1:E1"/>
    <mergeCell ref="B2:B3"/>
    <mergeCell ref="E2:E3"/>
  </mergeCells>
  <hyperlinks>
    <hyperlink ref="B5" location="Menu!A1" display="BACK"/>
  </hyperlinks>
  <pageMargins left="0.7" right="0.7" top="0.75" bottom="0.75" header="0.3" footer="0.3"/>
  <pageSetup paperSize="9" scale="96" orientation="landscape" verticalDpi="597" r:id="rId1"/>
  <colBreaks count="1" manualBreakCount="1">
    <brk id="10" max="21"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autoPageBreaks="0"/>
  </sheetPr>
  <dimension ref="A1:U23"/>
  <sheetViews>
    <sheetView showGridLines="0" zoomScaleNormal="100" workbookViewId="0">
      <selection activeCell="F13" sqref="F13"/>
    </sheetView>
  </sheetViews>
  <sheetFormatPr defaultRowHeight="22.5" customHeight="1" x14ac:dyDescent="0.25"/>
  <cols>
    <col min="1" max="1" width="1.42578125" style="279" customWidth="1"/>
    <col min="2" max="2" width="5.7109375" style="279" customWidth="1"/>
    <col min="3" max="3" width="5.7109375" style="282" customWidth="1"/>
    <col min="4" max="4" width="2.85546875" style="279" customWidth="1"/>
    <col min="5" max="5" width="45.7109375" style="279" customWidth="1"/>
    <col min="6" max="12" width="14.28515625" style="279" customWidth="1"/>
    <col min="13" max="13" width="5.28515625" style="279" customWidth="1"/>
    <col min="14" max="14" width="5.7109375" style="279" customWidth="1"/>
    <col min="15" max="15" width="45.7109375" style="279" customWidth="1"/>
    <col min="16" max="20" width="14.28515625" style="279" customWidth="1"/>
    <col min="21" max="21" width="6.42578125" style="279" customWidth="1"/>
    <col min="22" max="16384" width="9.140625" style="279"/>
  </cols>
  <sheetData>
    <row r="1" spans="1:21" ht="52.5" customHeight="1" x14ac:dyDescent="0.25">
      <c r="D1" s="716"/>
      <c r="E1" s="716"/>
      <c r="F1" s="174"/>
      <c r="G1" s="174"/>
      <c r="L1" s="282"/>
      <c r="N1" s="289"/>
      <c r="O1" s="289"/>
      <c r="P1" s="289"/>
      <c r="Q1" s="289"/>
      <c r="R1" s="289"/>
      <c r="S1" s="289"/>
      <c r="T1" s="289"/>
    </row>
    <row r="2" spans="1:21" ht="15" customHeight="1" x14ac:dyDescent="0.25">
      <c r="B2" s="849"/>
      <c r="D2" s="22"/>
      <c r="E2" s="850" t="s">
        <v>201</v>
      </c>
      <c r="F2" s="432"/>
      <c r="G2" s="432"/>
      <c r="H2" s="23"/>
      <c r="I2" s="23"/>
      <c r="J2" s="23"/>
      <c r="K2" s="23"/>
      <c r="L2" s="24"/>
      <c r="N2" s="112"/>
      <c r="O2" s="724"/>
      <c r="P2" s="112"/>
      <c r="Q2" s="112"/>
      <c r="R2" s="112"/>
      <c r="S2" s="112"/>
      <c r="T2" s="112"/>
    </row>
    <row r="3" spans="1:21" ht="15" customHeight="1" x14ac:dyDescent="0.25">
      <c r="A3" s="1"/>
      <c r="B3" s="818"/>
      <c r="C3" s="14"/>
      <c r="D3" s="25"/>
      <c r="E3" s="851"/>
      <c r="F3" s="433"/>
      <c r="G3" s="433"/>
      <c r="H3" s="26"/>
      <c r="I3" s="26"/>
      <c r="J3" s="26"/>
      <c r="K3" s="26"/>
      <c r="L3" s="27"/>
      <c r="N3" s="112"/>
      <c r="O3" s="724"/>
      <c r="P3" s="112"/>
      <c r="Q3" s="112"/>
      <c r="R3" s="112"/>
      <c r="S3" s="112"/>
      <c r="T3" s="112"/>
    </row>
    <row r="4" spans="1:21" ht="15" customHeight="1" x14ac:dyDescent="0.25">
      <c r="A4" s="1"/>
      <c r="C4" s="15"/>
      <c r="D4" s="192"/>
      <c r="E4" s="193"/>
      <c r="F4" s="193"/>
      <c r="G4" s="193"/>
      <c r="H4" s="193"/>
      <c r="I4" s="193"/>
      <c r="J4" s="193"/>
      <c r="K4" s="193"/>
      <c r="L4" s="194"/>
      <c r="N4" s="289"/>
      <c r="O4" s="289"/>
      <c r="P4" s="289"/>
      <c r="Q4" s="289"/>
      <c r="R4" s="289"/>
      <c r="S4" s="289"/>
      <c r="T4" s="289"/>
    </row>
    <row r="5" spans="1:21" ht="15" customHeight="1" x14ac:dyDescent="0.25">
      <c r="B5" s="411" t="s">
        <v>0</v>
      </c>
      <c r="D5" s="195"/>
      <c r="E5" s="214" t="s">
        <v>241</v>
      </c>
      <c r="F5" s="214"/>
      <c r="G5" s="214"/>
      <c r="H5" s="196"/>
      <c r="I5" s="196"/>
      <c r="J5" s="196"/>
      <c r="K5" s="196"/>
      <c r="L5" s="197"/>
      <c r="N5" s="289"/>
      <c r="O5" s="410"/>
      <c r="P5" s="111"/>
      <c r="Q5" s="111"/>
      <c r="R5" s="111"/>
      <c r="S5" s="111"/>
      <c r="T5" s="111"/>
    </row>
    <row r="6" spans="1:21" ht="15" customHeight="1" x14ac:dyDescent="0.25">
      <c r="B6" s="282"/>
      <c r="C6" s="16"/>
      <c r="D6" s="55"/>
      <c r="E6" s="82"/>
      <c r="F6" s="82"/>
      <c r="G6" s="82"/>
      <c r="H6" s="82"/>
      <c r="I6" s="82"/>
      <c r="J6" s="82"/>
      <c r="K6" s="82"/>
      <c r="L6" s="90"/>
      <c r="M6" s="280"/>
      <c r="N6" s="289"/>
      <c r="O6" s="289"/>
      <c r="P6" s="289"/>
      <c r="Q6" s="289"/>
      <c r="R6" s="186"/>
      <c r="S6" s="289"/>
      <c r="T6" s="289"/>
      <c r="U6" s="280"/>
    </row>
    <row r="7" spans="1:21" ht="22.5" customHeight="1" x14ac:dyDescent="0.25">
      <c r="B7" s="16"/>
      <c r="D7" s="18"/>
      <c r="E7" s="280"/>
      <c r="F7" s="280"/>
      <c r="G7" s="280"/>
      <c r="H7" s="280"/>
      <c r="I7" s="280"/>
      <c r="J7" s="280"/>
      <c r="K7" s="280"/>
      <c r="L7" s="19"/>
      <c r="M7" s="280"/>
      <c r="N7" s="289"/>
      <c r="O7" s="289"/>
      <c r="P7" s="289"/>
      <c r="Q7" s="289"/>
      <c r="R7" s="186"/>
      <c r="S7" s="289"/>
      <c r="T7" s="289"/>
      <c r="U7" s="280"/>
    </row>
    <row r="8" spans="1:21" ht="22.5" customHeight="1" x14ac:dyDescent="0.25">
      <c r="B8" s="282"/>
      <c r="D8" s="329"/>
      <c r="E8" s="688" t="s">
        <v>207</v>
      </c>
      <c r="F8" s="613">
        <v>2013</v>
      </c>
      <c r="G8" s="664" t="s">
        <v>250</v>
      </c>
      <c r="H8" s="613">
        <v>2014</v>
      </c>
      <c r="I8" s="664" t="s">
        <v>250</v>
      </c>
      <c r="J8" s="664">
        <v>2015</v>
      </c>
      <c r="K8" s="613" t="s">
        <v>250</v>
      </c>
      <c r="L8" s="280"/>
      <c r="M8" s="18"/>
      <c r="N8" s="289"/>
      <c r="O8" s="289"/>
      <c r="P8" s="289"/>
      <c r="Q8" s="289"/>
      <c r="R8" s="186"/>
      <c r="S8" s="289"/>
      <c r="T8" s="289"/>
      <c r="U8" s="280"/>
    </row>
    <row r="9" spans="1:21" ht="22.5" customHeight="1" x14ac:dyDescent="0.25">
      <c r="B9" s="282"/>
      <c r="D9" s="18"/>
      <c r="E9" s="434" t="s">
        <v>15</v>
      </c>
      <c r="F9" s="442">
        <v>1253</v>
      </c>
      <c r="G9" s="443">
        <f>F9/F13</f>
        <v>0.55491585473870686</v>
      </c>
      <c r="H9" s="442">
        <v>1268</v>
      </c>
      <c r="I9" s="443">
        <f>H9/H13</f>
        <v>0.55565293602103416</v>
      </c>
      <c r="J9" s="444">
        <v>1197</v>
      </c>
      <c r="K9" s="443">
        <f>J9/J13</f>
        <v>0.52615384615384619</v>
      </c>
      <c r="L9" s="19"/>
      <c r="M9" s="280"/>
      <c r="N9" s="289"/>
      <c r="O9" s="283"/>
      <c r="P9" s="65"/>
      <c r="Q9" s="289"/>
      <c r="R9" s="186"/>
      <c r="S9" s="289"/>
      <c r="T9" s="289"/>
      <c r="U9" s="280"/>
    </row>
    <row r="10" spans="1:21" ht="22.5" customHeight="1" x14ac:dyDescent="0.25">
      <c r="B10" s="282"/>
      <c r="D10" s="18"/>
      <c r="E10" s="435" t="s">
        <v>17</v>
      </c>
      <c r="F10" s="445">
        <v>249</v>
      </c>
      <c r="G10" s="440">
        <f>F10/F13</f>
        <v>0.11027457927369354</v>
      </c>
      <c r="H10" s="445">
        <v>292</v>
      </c>
      <c r="I10" s="440">
        <f>H10/H13</f>
        <v>0.12795793163891322</v>
      </c>
      <c r="J10" s="445">
        <v>335</v>
      </c>
      <c r="K10" s="446">
        <f>J10/J13</f>
        <v>0.14725274725274726</v>
      </c>
      <c r="L10" s="19"/>
      <c r="M10" s="280"/>
      <c r="N10" s="289"/>
      <c r="O10" s="283"/>
      <c r="P10" s="65"/>
      <c r="Q10" s="289"/>
      <c r="R10" s="186"/>
      <c r="S10" s="289"/>
      <c r="T10" s="289"/>
      <c r="U10" s="280"/>
    </row>
    <row r="11" spans="1:21" ht="22.5" customHeight="1" x14ac:dyDescent="0.25">
      <c r="B11" s="282"/>
      <c r="D11" s="18"/>
      <c r="E11" s="436" t="s">
        <v>16</v>
      </c>
      <c r="F11" s="447">
        <v>553</v>
      </c>
      <c r="G11" s="446">
        <f>F11/F13</f>
        <v>0.24490699734278124</v>
      </c>
      <c r="H11" s="447">
        <v>475</v>
      </c>
      <c r="I11" s="446">
        <f>H11/H13</f>
        <v>0.20815074496056091</v>
      </c>
      <c r="J11" s="447">
        <v>543</v>
      </c>
      <c r="K11" s="446">
        <f>J11/J13</f>
        <v>0.23868131868131867</v>
      </c>
      <c r="L11" s="19"/>
      <c r="M11" s="280"/>
      <c r="N11" s="289"/>
      <c r="O11" s="283"/>
      <c r="P11" s="65"/>
      <c r="Q11" s="289"/>
      <c r="R11" s="186"/>
      <c r="S11" s="289"/>
      <c r="T11" s="289"/>
      <c r="U11" s="280"/>
    </row>
    <row r="12" spans="1:21" ht="22.5" customHeight="1" x14ac:dyDescent="0.25">
      <c r="A12" s="187"/>
      <c r="B12" s="282"/>
      <c r="D12" s="18"/>
      <c r="E12" s="437" t="s">
        <v>14</v>
      </c>
      <c r="F12" s="445">
        <v>203</v>
      </c>
      <c r="G12" s="440">
        <f>F12/F13</f>
        <v>8.9902568644818423E-2</v>
      </c>
      <c r="H12" s="445">
        <v>247</v>
      </c>
      <c r="I12" s="440">
        <f>H12/H13</f>
        <v>0.10823838737949168</v>
      </c>
      <c r="J12" s="445">
        <v>200</v>
      </c>
      <c r="K12" s="440">
        <f>J12/J13</f>
        <v>8.7912087912087919E-2</v>
      </c>
      <c r="L12" s="19"/>
      <c r="M12" s="280"/>
      <c r="N12" s="289"/>
      <c r="O12" s="283"/>
      <c r="P12" s="65"/>
      <c r="Q12" s="289"/>
      <c r="R12" s="289"/>
      <c r="S12" s="289"/>
      <c r="T12" s="289"/>
      <c r="U12" s="280"/>
    </row>
    <row r="13" spans="1:21" ht="22.5" customHeight="1" x14ac:dyDescent="0.25">
      <c r="B13" s="282"/>
      <c r="D13" s="18"/>
      <c r="E13" s="448" t="s">
        <v>20</v>
      </c>
      <c r="F13" s="449">
        <f t="shared" ref="F13:J13" si="0">SUM(F9:F12)</f>
        <v>2258</v>
      </c>
      <c r="G13" s="450"/>
      <c r="H13" s="449">
        <f t="shared" si="0"/>
        <v>2282</v>
      </c>
      <c r="I13" s="450"/>
      <c r="J13" s="449">
        <f t="shared" si="0"/>
        <v>2275</v>
      </c>
      <c r="K13" s="450"/>
      <c r="L13" s="19"/>
      <c r="M13" s="280"/>
      <c r="N13" s="289"/>
      <c r="O13" s="284"/>
      <c r="P13" s="289"/>
      <c r="Q13" s="289"/>
      <c r="R13" s="289"/>
      <c r="S13" s="289"/>
      <c r="T13" s="289"/>
      <c r="U13" s="280"/>
    </row>
    <row r="14" spans="1:21" ht="22.5" customHeight="1" x14ac:dyDescent="0.25">
      <c r="B14" s="282"/>
      <c r="D14" s="18"/>
      <c r="E14" s="550"/>
      <c r="F14" s="551"/>
      <c r="G14" s="552"/>
      <c r="H14" s="551"/>
      <c r="I14" s="552"/>
      <c r="J14" s="551"/>
      <c r="K14" s="552"/>
      <c r="L14" s="19"/>
      <c r="M14" s="280"/>
      <c r="N14" s="289"/>
      <c r="O14" s="284"/>
      <c r="P14" s="289"/>
      <c r="Q14" s="289"/>
      <c r="R14" s="289"/>
      <c r="S14" s="289"/>
      <c r="T14" s="289"/>
      <c r="U14" s="280"/>
    </row>
    <row r="15" spans="1:21" ht="22.5" customHeight="1" x14ac:dyDescent="0.25">
      <c r="B15" s="282"/>
      <c r="D15" s="307"/>
      <c r="E15" s="404"/>
      <c r="F15" s="404"/>
      <c r="G15" s="404"/>
      <c r="H15" s="378"/>
      <c r="I15" s="378"/>
      <c r="J15" s="378"/>
      <c r="K15" s="378"/>
      <c r="L15" s="380"/>
      <c r="N15" s="289"/>
      <c r="O15" s="284"/>
      <c r="P15" s="289"/>
      <c r="Q15" s="289"/>
      <c r="R15" s="289"/>
      <c r="S15" s="289"/>
      <c r="T15" s="289"/>
    </row>
    <row r="16" spans="1:21" ht="22.5" customHeight="1" x14ac:dyDescent="0.25">
      <c r="B16" s="282"/>
      <c r="C16" s="289"/>
      <c r="D16" s="280"/>
      <c r="E16" s="11"/>
      <c r="F16" s="11"/>
      <c r="G16" s="11"/>
      <c r="H16" s="12"/>
      <c r="I16" s="12"/>
      <c r="J16" s="12"/>
      <c r="K16" s="12"/>
      <c r="L16" s="280"/>
      <c r="M16" s="280"/>
      <c r="N16" s="289"/>
      <c r="O16" s="280"/>
      <c r="P16" s="289"/>
      <c r="Q16" s="289"/>
      <c r="R16" s="289"/>
      <c r="S16" s="289"/>
      <c r="T16" s="289"/>
      <c r="U16" s="280"/>
    </row>
    <row r="17" spans="2:21" ht="22.5" customHeight="1" x14ac:dyDescent="0.25">
      <c r="B17" s="282"/>
      <c r="C17" s="289"/>
      <c r="D17" s="280"/>
      <c r="E17" s="14"/>
      <c r="F17" s="14"/>
      <c r="G17" s="14"/>
      <c r="H17" s="12"/>
      <c r="I17" s="12"/>
      <c r="J17" s="12"/>
      <c r="K17" s="12"/>
      <c r="L17" s="280"/>
      <c r="M17" s="280"/>
      <c r="N17" s="289"/>
      <c r="O17" s="289"/>
      <c r="P17" s="289"/>
      <c r="Q17" s="289"/>
      <c r="R17" s="289"/>
      <c r="S17" s="289"/>
      <c r="T17" s="289"/>
      <c r="U17" s="280"/>
    </row>
    <row r="18" spans="2:21" ht="22.5" customHeight="1" x14ac:dyDescent="0.25">
      <c r="B18" s="282"/>
      <c r="C18" s="289"/>
      <c r="D18" s="280"/>
      <c r="E18" s="11"/>
      <c r="F18" s="11"/>
      <c r="G18" s="11"/>
      <c r="H18" s="12"/>
      <c r="I18" s="12"/>
      <c r="J18" s="12"/>
      <c r="K18" s="12"/>
      <c r="L18" s="280"/>
      <c r="M18" s="280"/>
      <c r="N18" s="289"/>
      <c r="O18" s="289"/>
      <c r="P18" s="289"/>
      <c r="Q18" s="289"/>
      <c r="R18" s="289"/>
      <c r="S18" s="289"/>
      <c r="T18" s="289"/>
      <c r="U18" s="280"/>
    </row>
    <row r="19" spans="2:21" ht="22.5" customHeight="1" x14ac:dyDescent="0.25">
      <c r="B19" s="282"/>
      <c r="E19" s="8"/>
      <c r="F19" s="8"/>
      <c r="G19" s="8"/>
      <c r="H19" s="9"/>
      <c r="I19" s="9"/>
      <c r="J19" s="9"/>
      <c r="K19" s="9"/>
      <c r="N19" s="289"/>
      <c r="O19" s="289"/>
      <c r="P19" s="289"/>
      <c r="Q19" s="289"/>
      <c r="R19" s="289"/>
      <c r="S19" s="289"/>
      <c r="T19" s="289"/>
    </row>
    <row r="20" spans="2:21" ht="22.5" customHeight="1" x14ac:dyDescent="0.25">
      <c r="B20" s="282"/>
      <c r="E20" s="46"/>
      <c r="F20" s="46"/>
      <c r="G20" s="46"/>
      <c r="H20" s="46"/>
      <c r="I20" s="46"/>
      <c r="J20" s="46"/>
      <c r="K20" s="46"/>
    </row>
    <row r="21" spans="2:21" ht="22.5" customHeight="1" x14ac:dyDescent="0.25">
      <c r="E21" s="46"/>
      <c r="F21" s="46"/>
      <c r="G21" s="46"/>
      <c r="H21" s="46"/>
      <c r="I21" s="46"/>
      <c r="J21" s="46"/>
      <c r="K21" s="46"/>
    </row>
    <row r="22" spans="2:21" ht="22.5" customHeight="1" x14ac:dyDescent="0.25">
      <c r="E22" s="46"/>
      <c r="F22" s="46"/>
      <c r="G22" s="46"/>
      <c r="H22" s="46"/>
      <c r="I22" s="46"/>
      <c r="J22" s="46"/>
      <c r="K22" s="46"/>
    </row>
    <row r="23" spans="2:21" ht="22.5" customHeight="1" x14ac:dyDescent="0.25">
      <c r="E23" s="46"/>
      <c r="F23" s="46"/>
      <c r="G23" s="46"/>
      <c r="H23" s="46"/>
      <c r="I23" s="46"/>
      <c r="J23" s="46"/>
      <c r="K23" s="46"/>
    </row>
  </sheetData>
  <mergeCells count="4">
    <mergeCell ref="D1:E1"/>
    <mergeCell ref="B2:B3"/>
    <mergeCell ref="E2:E3"/>
    <mergeCell ref="O2:O3"/>
  </mergeCells>
  <hyperlinks>
    <hyperlink ref="B5" location="Menu!A1" display="BACK"/>
  </hyperlinks>
  <pageMargins left="0.7" right="0.7" top="0.75" bottom="0.75" header="0.3" footer="0.3"/>
  <pageSetup paperSize="9" scale="96" orientation="landscape" verticalDpi="597" r:id="rId1"/>
  <colBreaks count="1" manualBreakCount="1">
    <brk id="12" max="21" man="1"/>
  </colBreaks>
  <ignoredErrors>
    <ignoredError sqref="F13" formulaRange="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autoPageBreaks="0"/>
  </sheetPr>
  <dimension ref="A1:T28"/>
  <sheetViews>
    <sheetView showGridLines="0" zoomScaleNormal="100" workbookViewId="0">
      <selection activeCell="H21" sqref="H21"/>
    </sheetView>
  </sheetViews>
  <sheetFormatPr defaultRowHeight="22.5" customHeight="1" x14ac:dyDescent="0.25"/>
  <cols>
    <col min="1" max="1" width="1.42578125" style="279" customWidth="1"/>
    <col min="2" max="2" width="5.7109375" style="279" customWidth="1"/>
    <col min="3" max="3" width="5.7109375" style="282" customWidth="1"/>
    <col min="4" max="4" width="2.85546875" style="279" customWidth="1"/>
    <col min="5" max="5" width="45.7109375" style="279" customWidth="1"/>
    <col min="6" max="12" width="14.28515625" style="279" customWidth="1"/>
    <col min="13" max="13" width="45.7109375" style="279" customWidth="1"/>
    <col min="14" max="18" width="14.28515625" style="279" customWidth="1"/>
    <col min="19" max="19" width="6.42578125" style="279" customWidth="1"/>
    <col min="20" max="16384" width="9.140625" style="279"/>
  </cols>
  <sheetData>
    <row r="1" spans="1:20" ht="52.5" customHeight="1" x14ac:dyDescent="0.25">
      <c r="D1" s="716"/>
      <c r="E1" s="716"/>
      <c r="K1" s="289"/>
      <c r="L1" s="289"/>
      <c r="M1" s="289"/>
      <c r="N1" s="289"/>
      <c r="O1" s="289"/>
      <c r="P1" s="289"/>
      <c r="Q1" s="289"/>
      <c r="R1" s="289"/>
    </row>
    <row r="2" spans="1:20" ht="15" customHeight="1" x14ac:dyDescent="0.25">
      <c r="B2" s="852"/>
      <c r="D2" s="22"/>
      <c r="E2" s="850" t="s">
        <v>201</v>
      </c>
      <c r="F2" s="23"/>
      <c r="G2" s="23"/>
      <c r="H2" s="23"/>
      <c r="I2" s="23"/>
      <c r="J2" s="24"/>
      <c r="L2" s="112"/>
      <c r="M2" s="724"/>
      <c r="N2" s="112"/>
      <c r="O2" s="112"/>
      <c r="P2" s="112"/>
      <c r="Q2" s="112"/>
      <c r="R2" s="112"/>
    </row>
    <row r="3" spans="1:20" ht="15" customHeight="1" x14ac:dyDescent="0.25">
      <c r="A3" s="1"/>
      <c r="B3" s="852"/>
      <c r="C3" s="14"/>
      <c r="D3" s="25"/>
      <c r="E3" s="851"/>
      <c r="F3" s="26"/>
      <c r="G3" s="26"/>
      <c r="H3" s="26"/>
      <c r="I3" s="26"/>
      <c r="J3" s="27"/>
      <c r="L3" s="112"/>
      <c r="M3" s="724"/>
      <c r="N3" s="112"/>
      <c r="O3" s="112"/>
      <c r="P3" s="112"/>
      <c r="Q3" s="112"/>
      <c r="R3" s="112"/>
    </row>
    <row r="4" spans="1:20" ht="15" customHeight="1" x14ac:dyDescent="0.25">
      <c r="A4" s="1"/>
      <c r="C4" s="15"/>
      <c r="D4" s="192"/>
      <c r="E4" s="193"/>
      <c r="F4" s="193"/>
      <c r="G4" s="193"/>
      <c r="H4" s="193"/>
      <c r="I4" s="193"/>
      <c r="J4" s="194"/>
      <c r="L4" s="289"/>
      <c r="M4" s="289"/>
      <c r="N4" s="289"/>
      <c r="O4" s="289"/>
      <c r="P4" s="289"/>
      <c r="Q4" s="289"/>
      <c r="R4" s="289"/>
    </row>
    <row r="5" spans="1:20" ht="15" customHeight="1" x14ac:dyDescent="0.25">
      <c r="B5" s="491" t="s">
        <v>0</v>
      </c>
      <c r="C5" s="545"/>
      <c r="D5" s="195"/>
      <c r="E5" s="214" t="s">
        <v>242</v>
      </c>
      <c r="F5" s="196"/>
      <c r="G5" s="196"/>
      <c r="H5" s="196"/>
      <c r="I5" s="196"/>
      <c r="J5" s="197"/>
      <c r="L5" s="289"/>
      <c r="M5" s="410"/>
      <c r="N5" s="111"/>
      <c r="O5" s="111"/>
      <c r="P5" s="111"/>
      <c r="Q5" s="111"/>
      <c r="R5" s="111"/>
    </row>
    <row r="6" spans="1:20" ht="15" customHeight="1" x14ac:dyDescent="0.25">
      <c r="B6" s="562"/>
      <c r="D6" s="195"/>
      <c r="E6" s="415" t="s">
        <v>247</v>
      </c>
      <c r="F6" s="416"/>
      <c r="G6" s="416"/>
      <c r="H6" s="416"/>
      <c r="I6" s="416"/>
      <c r="J6" s="417"/>
      <c r="L6" s="289"/>
      <c r="M6" s="740"/>
      <c r="N6" s="740"/>
      <c r="O6" s="740"/>
      <c r="P6" s="740"/>
      <c r="Q6" s="740"/>
      <c r="R6" s="740"/>
    </row>
    <row r="7" spans="1:20" ht="15" customHeight="1" x14ac:dyDescent="0.25">
      <c r="B7" s="289"/>
      <c r="C7" s="16"/>
      <c r="D7" s="55"/>
      <c r="E7" s="82"/>
      <c r="F7" s="82"/>
      <c r="G7" s="82"/>
      <c r="H7" s="82"/>
      <c r="I7" s="82"/>
      <c r="J7" s="90"/>
      <c r="K7" s="280"/>
      <c r="L7" s="289"/>
      <c r="M7" s="289"/>
      <c r="N7" s="289"/>
      <c r="O7" s="289"/>
      <c r="P7" s="289"/>
      <c r="Q7" s="289"/>
      <c r="R7" s="289"/>
      <c r="S7" s="280"/>
    </row>
    <row r="8" spans="1:20" ht="22.5" customHeight="1" x14ac:dyDescent="0.25">
      <c r="B8" s="16"/>
      <c r="D8" s="18"/>
      <c r="E8" s="280"/>
      <c r="F8" s="280"/>
      <c r="G8" s="280"/>
      <c r="H8" s="280"/>
      <c r="I8" s="280"/>
      <c r="J8" s="19"/>
      <c r="K8" s="280"/>
      <c r="L8" s="289"/>
      <c r="M8" s="289"/>
      <c r="N8" s="289"/>
      <c r="O8" s="289"/>
      <c r="P8" s="289"/>
      <c r="Q8" s="289"/>
      <c r="R8" s="289"/>
      <c r="S8" s="280"/>
    </row>
    <row r="9" spans="1:20" ht="22.5" customHeight="1" x14ac:dyDescent="0.25">
      <c r="B9" s="282"/>
      <c r="D9" s="329"/>
      <c r="E9" s="688" t="s">
        <v>214</v>
      </c>
      <c r="F9" s="613">
        <v>2014</v>
      </c>
      <c r="G9" s="664" t="s">
        <v>250</v>
      </c>
      <c r="H9" s="664">
        <v>2015</v>
      </c>
      <c r="I9" s="613" t="s">
        <v>250</v>
      </c>
      <c r="J9" s="407"/>
      <c r="K9" s="280"/>
      <c r="L9" s="280"/>
      <c r="M9" s="289"/>
      <c r="N9" s="289"/>
      <c r="O9" s="289"/>
      <c r="P9" s="289"/>
      <c r="Q9" s="289"/>
      <c r="R9" s="289"/>
      <c r="S9" s="289"/>
      <c r="T9" s="280"/>
    </row>
    <row r="10" spans="1:20" ht="22.5" customHeight="1" x14ac:dyDescent="0.25">
      <c r="B10" s="282"/>
      <c r="D10" s="18"/>
      <c r="E10" s="437" t="s">
        <v>202</v>
      </c>
      <c r="F10" s="438">
        <v>217</v>
      </c>
      <c r="G10" s="440">
        <f>F10/F18</f>
        <v>9.5092024539877307E-2</v>
      </c>
      <c r="H10" s="438">
        <v>287.39999999999998</v>
      </c>
      <c r="I10" s="440">
        <f>H10/H18</f>
        <v>0.12634633138435838</v>
      </c>
      <c r="J10" s="408"/>
      <c r="K10" s="280"/>
      <c r="L10" s="280"/>
      <c r="M10" s="289"/>
      <c r="N10" s="289"/>
      <c r="O10" s="289"/>
      <c r="P10" s="289"/>
      <c r="Q10" s="289"/>
      <c r="R10" s="289"/>
      <c r="S10" s="289"/>
      <c r="T10" s="280"/>
    </row>
    <row r="11" spans="1:20" ht="22.5" customHeight="1" x14ac:dyDescent="0.25">
      <c r="B11" s="282"/>
      <c r="D11" s="18"/>
      <c r="E11" s="437" t="s">
        <v>203</v>
      </c>
      <c r="F11" s="438">
        <v>257</v>
      </c>
      <c r="G11" s="440">
        <f>F11/F18</f>
        <v>0.11262050832602979</v>
      </c>
      <c r="H11" s="438">
        <v>188</v>
      </c>
      <c r="I11" s="440">
        <f>H11/H18</f>
        <v>8.2648261309183638E-2</v>
      </c>
      <c r="J11" s="408"/>
      <c r="K11" s="280"/>
      <c r="L11" s="280"/>
      <c r="M11" s="289"/>
      <c r="N11" s="289"/>
      <c r="O11" s="289"/>
      <c r="P11" s="289"/>
      <c r="Q11" s="289"/>
      <c r="R11" s="289"/>
      <c r="S11" s="289"/>
      <c r="T11" s="280"/>
    </row>
    <row r="12" spans="1:20" ht="22.5" customHeight="1" x14ac:dyDescent="0.25">
      <c r="B12" s="282"/>
      <c r="D12" s="18"/>
      <c r="E12" s="437" t="s">
        <v>204</v>
      </c>
      <c r="F12" s="438">
        <v>441</v>
      </c>
      <c r="G12" s="440">
        <f>F12/F18</f>
        <v>0.19325153374233128</v>
      </c>
      <c r="H12" s="438">
        <v>378.3</v>
      </c>
      <c r="I12" s="440">
        <f>H12/H18</f>
        <v>0.16630764496417111</v>
      </c>
      <c r="J12" s="408"/>
      <c r="K12" s="280"/>
      <c r="L12" s="280"/>
      <c r="M12" s="289"/>
      <c r="N12" s="289"/>
      <c r="O12" s="289"/>
      <c r="P12" s="289"/>
      <c r="Q12" s="289"/>
      <c r="R12" s="289"/>
      <c r="S12" s="289"/>
      <c r="T12" s="280"/>
    </row>
    <row r="13" spans="1:20" ht="22.5" customHeight="1" x14ac:dyDescent="0.25">
      <c r="B13" s="282"/>
      <c r="D13" s="18"/>
      <c r="E13" s="436" t="s">
        <v>205</v>
      </c>
      <c r="F13" s="439">
        <v>256</v>
      </c>
      <c r="G13" s="440">
        <f>F13/F18</f>
        <v>0.11218229623137599</v>
      </c>
      <c r="H13" s="439">
        <v>287</v>
      </c>
      <c r="I13" s="440">
        <f>H13/H18</f>
        <v>0.12617048401987077</v>
      </c>
      <c r="J13" s="408"/>
      <c r="K13" s="280"/>
      <c r="L13" s="280"/>
      <c r="M13" s="289"/>
      <c r="N13" s="289"/>
      <c r="O13" s="289"/>
      <c r="P13" s="289"/>
      <c r="Q13" s="289"/>
      <c r="R13" s="289"/>
      <c r="S13" s="289"/>
      <c r="T13" s="280"/>
    </row>
    <row r="14" spans="1:20" ht="22.5" customHeight="1" x14ac:dyDescent="0.25">
      <c r="B14" s="282"/>
      <c r="D14" s="18"/>
      <c r="E14" s="436" t="s">
        <v>208</v>
      </c>
      <c r="F14" s="439">
        <v>62</v>
      </c>
      <c r="G14" s="440">
        <f>F14/F18</f>
        <v>2.7169149868536371E-2</v>
      </c>
      <c r="H14" s="439">
        <v>78</v>
      </c>
      <c r="I14" s="440">
        <f>H14/H18</f>
        <v>3.4290236075086827E-2</v>
      </c>
      <c r="J14" s="302"/>
      <c r="K14" s="280"/>
      <c r="L14" s="280"/>
      <c r="M14" s="289"/>
      <c r="N14" s="289"/>
      <c r="O14" s="289"/>
      <c r="P14" s="289"/>
      <c r="Q14" s="289"/>
      <c r="R14" s="289"/>
      <c r="S14" s="289"/>
      <c r="T14" s="280"/>
    </row>
    <row r="15" spans="1:20" ht="22.5" customHeight="1" x14ac:dyDescent="0.25">
      <c r="B15" s="282"/>
      <c r="D15" s="18"/>
      <c r="E15" s="436" t="s">
        <v>209</v>
      </c>
      <c r="F15" s="439">
        <v>262</v>
      </c>
      <c r="G15" s="440">
        <f>F15/F18</f>
        <v>0.11481156879929887</v>
      </c>
      <c r="H15" s="439">
        <v>328</v>
      </c>
      <c r="I15" s="440">
        <f>H15/H18</f>
        <v>0.14419483887985229</v>
      </c>
      <c r="J15" s="302"/>
      <c r="K15" s="280"/>
      <c r="L15" s="280"/>
      <c r="M15" s="289"/>
      <c r="N15" s="289"/>
      <c r="O15" s="289"/>
      <c r="P15" s="289"/>
      <c r="Q15" s="289"/>
      <c r="R15" s="289"/>
      <c r="S15" s="289"/>
      <c r="T15" s="280"/>
    </row>
    <row r="16" spans="1:20" ht="22.5" customHeight="1" x14ac:dyDescent="0.25">
      <c r="B16" s="282"/>
      <c r="D16" s="18"/>
      <c r="E16" s="436" t="s">
        <v>206</v>
      </c>
      <c r="F16" s="439">
        <v>559</v>
      </c>
      <c r="G16" s="440">
        <f>F16/F18</f>
        <v>0.24496056091148116</v>
      </c>
      <c r="H16" s="439">
        <v>495</v>
      </c>
      <c r="I16" s="440">
        <f>H16/H18</f>
        <v>0.21761111355343563</v>
      </c>
      <c r="J16" s="302"/>
      <c r="K16" s="280"/>
      <c r="L16" s="280"/>
      <c r="M16" s="409"/>
      <c r="N16" s="289"/>
      <c r="O16" s="289"/>
      <c r="P16" s="289"/>
      <c r="Q16" s="289"/>
      <c r="R16" s="289"/>
      <c r="S16" s="289"/>
      <c r="T16" s="280"/>
    </row>
    <row r="17" spans="2:20" ht="22.5" customHeight="1" x14ac:dyDescent="0.25">
      <c r="B17" s="282"/>
      <c r="D17" s="18"/>
      <c r="E17" s="436" t="s">
        <v>61</v>
      </c>
      <c r="F17" s="439">
        <v>228</v>
      </c>
      <c r="G17" s="440">
        <f>F17/F18</f>
        <v>9.9912357581069242E-2</v>
      </c>
      <c r="H17" s="439">
        <v>233</v>
      </c>
      <c r="I17" s="440">
        <f>H17/H18</f>
        <v>0.10243108981404142</v>
      </c>
      <c r="J17" s="302"/>
      <c r="K17" s="280"/>
      <c r="L17" s="280"/>
      <c r="M17" s="289"/>
      <c r="N17" s="289"/>
      <c r="O17" s="289"/>
      <c r="P17" s="289"/>
      <c r="Q17" s="289"/>
      <c r="R17" s="289"/>
      <c r="S17" s="289"/>
      <c r="T17" s="280"/>
    </row>
    <row r="18" spans="2:20" ht="22.5" customHeight="1" x14ac:dyDescent="0.25">
      <c r="B18" s="282"/>
      <c r="D18" s="18"/>
      <c r="E18" s="451" t="s">
        <v>20</v>
      </c>
      <c r="F18" s="449">
        <f>SUM(F10:F17)</f>
        <v>2282</v>
      </c>
      <c r="G18" s="450"/>
      <c r="H18" s="449">
        <f>SUM(H10:H17)</f>
        <v>2274.6999999999998</v>
      </c>
      <c r="I18" s="450"/>
      <c r="J18" s="302"/>
      <c r="K18" s="280"/>
      <c r="L18" s="280"/>
      <c r="M18" s="289"/>
      <c r="N18" s="289"/>
      <c r="O18" s="289"/>
      <c r="P18" s="289"/>
      <c r="Q18" s="289"/>
      <c r="R18" s="289"/>
      <c r="S18" s="289"/>
      <c r="T18" s="280"/>
    </row>
    <row r="19" spans="2:20" ht="22.5" customHeight="1" x14ac:dyDescent="0.25">
      <c r="B19" s="282"/>
      <c r="D19" s="18"/>
      <c r="E19" s="283"/>
      <c r="F19" s="285"/>
      <c r="G19" s="285"/>
      <c r="H19" s="280"/>
      <c r="I19" s="280"/>
      <c r="J19" s="19"/>
      <c r="K19" s="280"/>
      <c r="L19" s="289"/>
      <c r="M19" s="289"/>
      <c r="N19" s="289"/>
      <c r="O19" s="289"/>
      <c r="P19" s="289"/>
      <c r="Q19" s="289"/>
      <c r="R19" s="289"/>
      <c r="S19" s="280"/>
    </row>
    <row r="20" spans="2:20" ht="22.5" customHeight="1" x14ac:dyDescent="0.25">
      <c r="B20" s="282"/>
      <c r="D20" s="307"/>
      <c r="E20" s="404"/>
      <c r="F20" s="378"/>
      <c r="G20" s="378"/>
      <c r="H20" s="379"/>
      <c r="I20" s="379"/>
      <c r="J20" s="380"/>
      <c r="L20" s="289"/>
      <c r="M20" s="289"/>
      <c r="N20" s="289"/>
      <c r="O20" s="289"/>
      <c r="P20" s="289"/>
      <c r="Q20" s="289"/>
      <c r="R20" s="289"/>
    </row>
    <row r="21" spans="2:20" ht="22.5" customHeight="1" x14ac:dyDescent="0.25">
      <c r="B21" s="282"/>
      <c r="C21" s="289"/>
      <c r="D21" s="280"/>
      <c r="E21" s="11"/>
      <c r="F21" s="12"/>
      <c r="G21" s="12"/>
      <c r="H21" s="280"/>
      <c r="I21" s="280"/>
      <c r="J21" s="280"/>
      <c r="K21" s="280"/>
      <c r="L21" s="289"/>
      <c r="M21" s="289"/>
      <c r="N21" s="289"/>
      <c r="O21" s="289"/>
      <c r="P21" s="289"/>
      <c r="Q21" s="289"/>
      <c r="R21" s="289"/>
      <c r="S21" s="280"/>
    </row>
    <row r="22" spans="2:20" ht="22.5" customHeight="1" x14ac:dyDescent="0.25">
      <c r="B22" s="282"/>
      <c r="C22" s="289"/>
      <c r="D22" s="280"/>
      <c r="E22" s="14"/>
      <c r="F22" s="12"/>
      <c r="G22" s="12"/>
      <c r="H22" s="280"/>
      <c r="I22" s="280"/>
      <c r="J22" s="280"/>
      <c r="K22" s="280"/>
      <c r="L22" s="289"/>
      <c r="M22" s="289"/>
      <c r="N22" s="289"/>
      <c r="O22" s="289"/>
      <c r="P22" s="289"/>
      <c r="Q22" s="289"/>
      <c r="R22" s="289"/>
      <c r="S22" s="280"/>
    </row>
    <row r="23" spans="2:20" ht="22.5" customHeight="1" x14ac:dyDescent="0.25">
      <c r="B23" s="282"/>
      <c r="C23" s="289"/>
      <c r="D23" s="280"/>
      <c r="E23" s="11"/>
      <c r="F23" s="12"/>
      <c r="G23" s="12"/>
      <c r="H23" s="280"/>
      <c r="I23" s="280"/>
      <c r="J23" s="280"/>
      <c r="K23" s="280"/>
      <c r="L23" s="289"/>
      <c r="M23" s="289"/>
      <c r="N23" s="289"/>
      <c r="O23" s="289"/>
      <c r="P23" s="289"/>
      <c r="Q23" s="289"/>
      <c r="R23" s="289"/>
      <c r="S23" s="280"/>
    </row>
    <row r="24" spans="2:20" ht="22.5" customHeight="1" x14ac:dyDescent="0.25">
      <c r="B24" s="282"/>
      <c r="E24" s="8"/>
      <c r="F24" s="9"/>
      <c r="G24" s="9"/>
      <c r="L24" s="289"/>
      <c r="M24" s="289"/>
      <c r="N24" s="289"/>
      <c r="O24" s="289"/>
      <c r="P24" s="289"/>
      <c r="Q24" s="289"/>
      <c r="R24" s="289"/>
    </row>
    <row r="25" spans="2:20" ht="22.5" customHeight="1" x14ac:dyDescent="0.25">
      <c r="B25" s="282"/>
      <c r="E25" s="46"/>
      <c r="F25" s="46"/>
      <c r="G25" s="46"/>
    </row>
    <row r="26" spans="2:20" ht="22.5" customHeight="1" x14ac:dyDescent="0.25">
      <c r="E26" s="46"/>
      <c r="F26" s="46"/>
      <c r="G26" s="46"/>
    </row>
    <row r="27" spans="2:20" ht="22.5" customHeight="1" x14ac:dyDescent="0.25">
      <c r="E27" s="46"/>
      <c r="F27" s="46"/>
      <c r="G27" s="46"/>
    </row>
    <row r="28" spans="2:20" ht="22.5" customHeight="1" x14ac:dyDescent="0.25">
      <c r="E28" s="46"/>
      <c r="F28" s="46"/>
      <c r="G28" s="46"/>
    </row>
  </sheetData>
  <mergeCells count="5">
    <mergeCell ref="D1:E1"/>
    <mergeCell ref="B2:B3"/>
    <mergeCell ref="E2:E3"/>
    <mergeCell ref="M2:M3"/>
    <mergeCell ref="M6:R6"/>
  </mergeCells>
  <hyperlinks>
    <hyperlink ref="B5" location="Sheet2!A1" display="BACK"/>
    <hyperlink ref="B5:B6" location="Menu!A1" display="BACK"/>
  </hyperlinks>
  <pageMargins left="0.7" right="0.7" top="0.75" bottom="0.75" header="0.3" footer="0.3"/>
  <pageSetup paperSize="9" scale="96" orientation="landscape" verticalDpi="597" r:id="rId1"/>
  <colBreaks count="1" manualBreakCount="1">
    <brk id="10" max="21"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pageSetUpPr autoPageBreaks="0"/>
  </sheetPr>
  <dimension ref="A1:S23"/>
  <sheetViews>
    <sheetView showGridLines="0" zoomScaleNormal="100" workbookViewId="0">
      <selection activeCell="J23" sqref="J23"/>
    </sheetView>
  </sheetViews>
  <sheetFormatPr defaultRowHeight="22.5" customHeight="1" x14ac:dyDescent="0.25"/>
  <cols>
    <col min="1" max="1" width="1.42578125" style="279" customWidth="1"/>
    <col min="2" max="2" width="5.7109375" style="279" customWidth="1"/>
    <col min="3" max="3" width="5.7109375" style="282" customWidth="1"/>
    <col min="4" max="4" width="2.85546875" style="279" customWidth="1"/>
    <col min="5" max="5" width="45.7109375" style="279" customWidth="1"/>
    <col min="6" max="11" width="14.28515625" style="279" customWidth="1"/>
    <col min="12" max="12" width="45.7109375" style="279" customWidth="1"/>
    <col min="13" max="17" width="14.28515625" style="279" customWidth="1"/>
    <col min="18" max="18" width="6.42578125" style="279" customWidth="1"/>
    <col min="19" max="16384" width="9.140625" style="279"/>
  </cols>
  <sheetData>
    <row r="1" spans="1:19" ht="52.5" customHeight="1" x14ac:dyDescent="0.25">
      <c r="A1" s="279" t="s">
        <v>309</v>
      </c>
      <c r="D1" s="716"/>
      <c r="E1" s="716"/>
      <c r="F1" s="174"/>
      <c r="K1" s="289"/>
      <c r="L1" s="289"/>
      <c r="M1" s="289"/>
      <c r="N1" s="289"/>
      <c r="O1" s="289"/>
      <c r="P1" s="289"/>
      <c r="Q1" s="289"/>
    </row>
    <row r="2" spans="1:19" ht="15" customHeight="1" x14ac:dyDescent="0.25">
      <c r="B2" s="692"/>
      <c r="D2" s="22"/>
      <c r="E2" s="856" t="s">
        <v>243</v>
      </c>
      <c r="F2" s="413"/>
      <c r="G2" s="23"/>
      <c r="H2" s="23"/>
      <c r="I2" s="24"/>
      <c r="K2" s="112"/>
      <c r="L2" s="724"/>
      <c r="M2" s="112"/>
      <c r="N2" s="112"/>
      <c r="O2" s="112"/>
      <c r="P2" s="112"/>
      <c r="Q2" s="112"/>
    </row>
    <row r="3" spans="1:19" ht="15" customHeight="1" x14ac:dyDescent="0.25">
      <c r="A3" s="1"/>
      <c r="B3" s="692"/>
      <c r="C3" s="14"/>
      <c r="D3" s="25"/>
      <c r="E3" s="857"/>
      <c r="F3" s="414"/>
      <c r="G3" s="26"/>
      <c r="H3" s="26"/>
      <c r="I3" s="27"/>
      <c r="K3" s="112"/>
      <c r="L3" s="724"/>
      <c r="M3" s="112"/>
      <c r="N3" s="112"/>
      <c r="O3" s="112"/>
      <c r="P3" s="112"/>
      <c r="Q3" s="112"/>
    </row>
    <row r="4" spans="1:19" ht="15" customHeight="1" x14ac:dyDescent="0.25">
      <c r="A4" s="1"/>
      <c r="C4" s="15"/>
      <c r="D4" s="192"/>
      <c r="E4" s="193"/>
      <c r="F4" s="193"/>
      <c r="G4" s="193"/>
      <c r="H4" s="193"/>
      <c r="I4" s="194"/>
      <c r="K4" s="289"/>
      <c r="L4" s="289"/>
      <c r="M4" s="289"/>
      <c r="N4" s="289"/>
      <c r="O4" s="289"/>
      <c r="P4" s="289"/>
      <c r="Q4" s="289"/>
    </row>
    <row r="5" spans="1:19" ht="15" customHeight="1" x14ac:dyDescent="0.25">
      <c r="B5" s="406" t="s">
        <v>0</v>
      </c>
      <c r="D5" s="195"/>
      <c r="E5" s="412" t="s">
        <v>245</v>
      </c>
      <c r="F5" s="412"/>
      <c r="G5" s="196"/>
      <c r="H5" s="196"/>
      <c r="I5" s="197"/>
      <c r="K5" s="289"/>
      <c r="L5" s="405"/>
      <c r="M5" s="111"/>
      <c r="N5" s="111"/>
      <c r="O5" s="111"/>
      <c r="P5" s="111"/>
      <c r="Q5" s="111"/>
    </row>
    <row r="6" spans="1:19" ht="15" customHeight="1" x14ac:dyDescent="0.25">
      <c r="B6" s="282"/>
      <c r="C6" s="16"/>
      <c r="D6" s="55"/>
      <c r="E6" s="82"/>
      <c r="F6" s="82"/>
      <c r="G6" s="82"/>
      <c r="H6" s="82"/>
      <c r="I6" s="90"/>
      <c r="J6" s="280"/>
      <c r="K6" s="289"/>
      <c r="L6" s="289"/>
      <c r="M6" s="289"/>
      <c r="N6" s="289"/>
      <c r="O6" s="289"/>
      <c r="P6" s="289"/>
      <c r="Q6" s="289"/>
      <c r="R6" s="280"/>
    </row>
    <row r="7" spans="1:19" ht="22.5" customHeight="1" x14ac:dyDescent="0.25">
      <c r="B7" s="16"/>
      <c r="D7" s="18"/>
      <c r="E7" s="280"/>
      <c r="F7" s="280"/>
      <c r="G7" s="280"/>
      <c r="H7" s="280"/>
      <c r="I7" s="19"/>
      <c r="J7" s="280"/>
      <c r="K7" s="289"/>
      <c r="L7" s="289"/>
      <c r="M7" s="289"/>
      <c r="N7" s="289"/>
      <c r="O7" s="289"/>
      <c r="P7" s="289"/>
      <c r="Q7" s="289"/>
      <c r="R7" s="280"/>
    </row>
    <row r="8" spans="1:19" ht="22.5" customHeight="1" x14ac:dyDescent="0.25">
      <c r="B8" s="282"/>
      <c r="D8" s="329"/>
      <c r="E8" s="688"/>
      <c r="F8" s="613">
        <v>2013</v>
      </c>
      <c r="G8" s="613">
        <v>2014</v>
      </c>
      <c r="H8" s="664">
        <v>2015</v>
      </c>
      <c r="I8" s="407"/>
      <c r="J8" s="280"/>
      <c r="K8" s="280"/>
      <c r="L8" s="289"/>
      <c r="M8" s="289"/>
      <c r="N8" s="289"/>
      <c r="O8" s="289"/>
      <c r="P8" s="289"/>
      <c r="Q8" s="289"/>
      <c r="R8" s="289"/>
      <c r="S8" s="280"/>
    </row>
    <row r="9" spans="1:19" ht="22.5" customHeight="1" x14ac:dyDescent="0.25">
      <c r="B9" s="282"/>
      <c r="D9" s="18"/>
      <c r="E9" s="437" t="s">
        <v>361</v>
      </c>
      <c r="F9" s="445">
        <v>91974</v>
      </c>
      <c r="G9" s="445" t="s">
        <v>362</v>
      </c>
      <c r="H9" s="445">
        <v>52273</v>
      </c>
      <c r="I9" s="408"/>
      <c r="J9" s="280"/>
      <c r="K9" s="280"/>
      <c r="L9" s="289"/>
      <c r="M9" s="289"/>
      <c r="N9" s="289"/>
      <c r="O9" s="289"/>
      <c r="P9" s="289"/>
      <c r="Q9" s="289"/>
      <c r="R9" s="289"/>
      <c r="S9" s="280"/>
    </row>
    <row r="10" spans="1:19" ht="22.5" customHeight="1" x14ac:dyDescent="0.25">
      <c r="B10" s="282"/>
      <c r="D10" s="18"/>
      <c r="E10" s="437" t="s">
        <v>363</v>
      </c>
      <c r="F10" s="438" t="s">
        <v>364</v>
      </c>
      <c r="G10" s="445">
        <v>265518</v>
      </c>
      <c r="H10" s="445">
        <v>269668</v>
      </c>
      <c r="I10" s="408"/>
      <c r="J10" s="280"/>
      <c r="K10" s="280"/>
      <c r="L10" s="289"/>
      <c r="M10" s="289"/>
      <c r="N10" s="289"/>
      <c r="O10" s="289"/>
      <c r="P10" s="289"/>
      <c r="Q10" s="289"/>
      <c r="R10" s="289"/>
      <c r="S10" s="280"/>
    </row>
    <row r="11" spans="1:19" ht="22.5" customHeight="1" x14ac:dyDescent="0.25">
      <c r="B11" s="282"/>
      <c r="D11" s="18"/>
      <c r="E11" s="437" t="s">
        <v>365</v>
      </c>
      <c r="F11" s="445">
        <v>145100</v>
      </c>
      <c r="G11" s="445">
        <v>160417</v>
      </c>
      <c r="H11" s="445">
        <v>155078</v>
      </c>
      <c r="I11" s="408"/>
      <c r="J11" s="280"/>
      <c r="K11" s="280"/>
      <c r="L11" s="289"/>
      <c r="M11" s="289"/>
      <c r="N11" s="289"/>
      <c r="O11" s="289"/>
      <c r="P11" s="289"/>
      <c r="Q11" s="289"/>
      <c r="R11" s="289"/>
      <c r="S11" s="280"/>
    </row>
    <row r="12" spans="1:19" ht="22.5" customHeight="1" x14ac:dyDescent="0.25">
      <c r="B12" s="282"/>
      <c r="D12" s="18"/>
      <c r="E12" s="451" t="s">
        <v>246</v>
      </c>
      <c r="F12" s="449">
        <f>SUM(F9:F11)</f>
        <v>237074</v>
      </c>
      <c r="G12" s="449">
        <f>SUM(G9:G11)</f>
        <v>425935</v>
      </c>
      <c r="H12" s="449">
        <f>SUM(H9:H11)</f>
        <v>477019</v>
      </c>
      <c r="I12" s="302"/>
      <c r="J12" s="280"/>
      <c r="K12" s="280"/>
      <c r="L12" s="289"/>
      <c r="M12" s="289"/>
      <c r="N12" s="289"/>
      <c r="O12" s="289"/>
      <c r="P12" s="289"/>
      <c r="Q12" s="289"/>
      <c r="R12" s="289"/>
      <c r="S12" s="280"/>
    </row>
    <row r="13" spans="1:19" ht="22.5" customHeight="1" x14ac:dyDescent="0.25">
      <c r="B13" s="282"/>
      <c r="D13" s="18"/>
      <c r="E13" s="283"/>
      <c r="F13" s="283"/>
      <c r="G13" s="285"/>
      <c r="H13" s="280"/>
      <c r="I13" s="19"/>
      <c r="J13" s="280"/>
      <c r="K13" s="289"/>
      <c r="L13" s="289"/>
      <c r="M13" s="289"/>
      <c r="N13" s="289"/>
      <c r="O13" s="289"/>
      <c r="P13" s="289"/>
      <c r="Q13" s="289"/>
      <c r="R13" s="280"/>
    </row>
    <row r="14" spans="1:19" ht="22.5" customHeight="1" x14ac:dyDescent="0.25">
      <c r="B14" s="282"/>
      <c r="D14" s="18"/>
      <c r="E14" s="853" t="s">
        <v>310</v>
      </c>
      <c r="F14" s="853"/>
      <c r="G14" s="853"/>
      <c r="H14" s="853"/>
      <c r="I14" s="854"/>
      <c r="J14" s="280"/>
      <c r="K14" s="289"/>
      <c r="L14" s="289"/>
      <c r="M14" s="289"/>
      <c r="N14" s="289"/>
      <c r="O14" s="289"/>
      <c r="P14" s="289"/>
      <c r="Q14" s="289"/>
      <c r="R14" s="280"/>
    </row>
    <row r="15" spans="1:19" ht="22.5" customHeight="1" x14ac:dyDescent="0.25">
      <c r="B15" s="282"/>
      <c r="D15" s="307"/>
      <c r="E15" s="802"/>
      <c r="F15" s="802"/>
      <c r="G15" s="802"/>
      <c r="H15" s="802"/>
      <c r="I15" s="855"/>
      <c r="K15" s="289"/>
      <c r="L15" s="289"/>
      <c r="M15" s="289"/>
      <c r="N15" s="289"/>
      <c r="O15" s="289"/>
      <c r="P15" s="289"/>
      <c r="Q15" s="289"/>
    </row>
    <row r="16" spans="1:19" ht="22.5" customHeight="1" x14ac:dyDescent="0.25">
      <c r="B16" s="282"/>
      <c r="C16" s="289"/>
      <c r="D16" s="280"/>
      <c r="E16" s="11"/>
      <c r="F16" s="11"/>
      <c r="G16" s="12"/>
      <c r="H16" s="280"/>
      <c r="I16" s="280"/>
      <c r="J16" s="280"/>
      <c r="K16" s="289"/>
      <c r="L16" s="289"/>
      <c r="M16" s="289"/>
      <c r="N16" s="289"/>
      <c r="O16" s="289"/>
      <c r="P16" s="289"/>
      <c r="Q16" s="289"/>
      <c r="R16" s="280"/>
    </row>
    <row r="17" spans="2:18" ht="22.5" customHeight="1" x14ac:dyDescent="0.25">
      <c r="B17" s="282"/>
      <c r="C17" s="289"/>
      <c r="D17" s="280"/>
      <c r="E17" s="14"/>
      <c r="F17" s="14"/>
      <c r="G17" s="12"/>
      <c r="H17" s="280"/>
      <c r="I17" s="280"/>
      <c r="J17" s="280"/>
      <c r="K17" s="289"/>
      <c r="L17" s="289"/>
      <c r="M17" s="289"/>
      <c r="N17" s="289"/>
      <c r="O17" s="289"/>
      <c r="P17" s="289"/>
      <c r="Q17" s="289"/>
      <c r="R17" s="280"/>
    </row>
    <row r="18" spans="2:18" ht="22.5" customHeight="1" x14ac:dyDescent="0.25">
      <c r="B18" s="282"/>
      <c r="C18" s="289"/>
      <c r="D18" s="280"/>
      <c r="E18" s="11"/>
      <c r="F18" s="11"/>
      <c r="G18" s="12"/>
      <c r="H18" s="280"/>
      <c r="I18" s="280"/>
      <c r="J18" s="280"/>
      <c r="K18" s="289"/>
      <c r="L18" s="289"/>
      <c r="M18" s="289"/>
      <c r="N18" s="289"/>
      <c r="O18" s="289"/>
      <c r="P18" s="289"/>
      <c r="Q18" s="289"/>
      <c r="R18" s="280"/>
    </row>
    <row r="19" spans="2:18" ht="22.5" customHeight="1" x14ac:dyDescent="0.25">
      <c r="B19" s="282"/>
      <c r="E19" s="8"/>
      <c r="F19" s="8"/>
      <c r="G19" s="9"/>
      <c r="I19" s="279" t="s">
        <v>338</v>
      </c>
      <c r="K19" s="289"/>
      <c r="L19" s="289"/>
      <c r="M19" s="289"/>
      <c r="N19" s="289"/>
      <c r="O19" s="289"/>
      <c r="P19" s="289"/>
      <c r="Q19" s="289"/>
    </row>
    <row r="20" spans="2:18" ht="22.5" customHeight="1" x14ac:dyDescent="0.25">
      <c r="B20" s="282"/>
      <c r="E20" s="46"/>
      <c r="F20" s="46"/>
      <c r="G20" s="46"/>
    </row>
    <row r="21" spans="2:18" ht="22.5" customHeight="1" x14ac:dyDescent="0.25">
      <c r="E21" s="46"/>
      <c r="F21" s="46"/>
      <c r="G21" s="46"/>
    </row>
    <row r="22" spans="2:18" ht="22.5" customHeight="1" x14ac:dyDescent="0.25">
      <c r="E22" s="46"/>
      <c r="F22" s="46"/>
      <c r="G22" s="46"/>
    </row>
    <row r="23" spans="2:18" ht="22.5" customHeight="1" x14ac:dyDescent="0.25">
      <c r="E23" s="46"/>
      <c r="F23" s="46"/>
      <c r="G23" s="46"/>
    </row>
  </sheetData>
  <mergeCells count="4">
    <mergeCell ref="E14:I15"/>
    <mergeCell ref="D1:E1"/>
    <mergeCell ref="E2:E3"/>
    <mergeCell ref="L2:L3"/>
  </mergeCells>
  <hyperlinks>
    <hyperlink ref="B5" location="Sheet2!A1" display="BACK"/>
    <hyperlink ref="B5" location="Menu!A1" display="BACK"/>
  </hyperlinks>
  <pageMargins left="0.7" right="0.7" top="0.75" bottom="0.75" header="0.3" footer="0.3"/>
  <pageSetup paperSize="9" scale="96" orientation="landscape" verticalDpi="597" r:id="rId1"/>
  <colBreaks count="1" manualBreakCount="1">
    <brk id="9" max="21" man="1"/>
  </colBreaks>
  <ignoredErrors>
    <ignoredError sqref="H1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autoPageBreaks="0"/>
  </sheetPr>
  <dimension ref="A1:T32"/>
  <sheetViews>
    <sheetView showGridLines="0" topLeftCell="A7" zoomScaleNormal="100" workbookViewId="0">
      <selection activeCell="G20" sqref="G20"/>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5.7109375" customWidth="1"/>
    <col min="6" max="9" width="14.28515625" customWidth="1"/>
    <col min="10" max="10" width="14.28515625" style="263" customWidth="1"/>
    <col min="11" max="11" width="14.28515625" customWidth="1"/>
    <col min="12" max="12" width="5.28515625" customWidth="1"/>
    <col min="13" max="13" width="5.7109375" customWidth="1"/>
    <col min="14" max="14" width="45.7109375" customWidth="1"/>
    <col min="15" max="19" width="14.28515625" customWidth="1"/>
    <col min="20" max="20" width="6.42578125" customWidth="1"/>
  </cols>
  <sheetData>
    <row r="1" spans="1:20" ht="52.5" customHeight="1" x14ac:dyDescent="0.25">
      <c r="D1" s="716"/>
      <c r="E1" s="716"/>
      <c r="M1" s="289"/>
      <c r="N1" s="10"/>
      <c r="O1" s="10"/>
      <c r="P1" s="10"/>
      <c r="Q1" s="10"/>
      <c r="R1" s="10"/>
      <c r="S1" s="10"/>
    </row>
    <row r="2" spans="1:20" ht="15" customHeight="1" x14ac:dyDescent="0.25">
      <c r="B2" s="746"/>
      <c r="D2" s="22"/>
      <c r="E2" s="741" t="s">
        <v>236</v>
      </c>
      <c r="F2" s="741"/>
      <c r="G2" s="741"/>
      <c r="H2" s="741"/>
      <c r="I2" s="741"/>
      <c r="J2" s="741"/>
      <c r="K2" s="742"/>
      <c r="M2" s="112"/>
      <c r="N2" s="724"/>
      <c r="O2" s="112"/>
      <c r="P2" s="112"/>
      <c r="Q2" s="112"/>
      <c r="R2" s="112"/>
      <c r="S2" s="112"/>
    </row>
    <row r="3" spans="1:20" ht="15" customHeight="1" x14ac:dyDescent="0.25">
      <c r="A3" s="1"/>
      <c r="B3" s="746"/>
      <c r="C3" s="14"/>
      <c r="D3" s="25"/>
      <c r="E3" s="743"/>
      <c r="F3" s="743"/>
      <c r="G3" s="743"/>
      <c r="H3" s="743"/>
      <c r="I3" s="743"/>
      <c r="J3" s="743"/>
      <c r="K3" s="744"/>
      <c r="M3" s="112"/>
      <c r="N3" s="724"/>
      <c r="O3" s="112"/>
      <c r="P3" s="112"/>
      <c r="Q3" s="112"/>
      <c r="R3" s="112"/>
      <c r="S3" s="112"/>
    </row>
    <row r="4" spans="1:20" ht="15" customHeight="1" x14ac:dyDescent="0.25">
      <c r="A4" s="1"/>
      <c r="C4" s="15"/>
      <c r="D4" s="192"/>
      <c r="E4" s="193"/>
      <c r="F4" s="193"/>
      <c r="G4" s="193"/>
      <c r="H4" s="193"/>
      <c r="I4" s="193"/>
      <c r="J4" s="193"/>
      <c r="K4" s="194"/>
      <c r="M4" s="10"/>
      <c r="N4" s="10"/>
      <c r="O4" s="10"/>
      <c r="P4" s="10"/>
      <c r="Q4" s="10"/>
      <c r="R4" s="10"/>
      <c r="S4" s="10"/>
    </row>
    <row r="5" spans="1:20" ht="15" customHeight="1" x14ac:dyDescent="0.25">
      <c r="B5" s="491" t="s">
        <v>0</v>
      </c>
      <c r="D5" s="195"/>
      <c r="E5" s="360" t="s">
        <v>26</v>
      </c>
      <c r="F5" s="196"/>
      <c r="G5" s="196"/>
      <c r="H5" s="196"/>
      <c r="I5" s="196"/>
      <c r="J5" s="196"/>
      <c r="K5" s="197"/>
      <c r="M5" s="10"/>
      <c r="N5" s="116"/>
      <c r="O5" s="111"/>
      <c r="P5" s="111"/>
      <c r="Q5" s="111"/>
      <c r="R5" s="111"/>
      <c r="S5" s="111"/>
    </row>
    <row r="6" spans="1:20" ht="15" customHeight="1" x14ac:dyDescent="0.25">
      <c r="B6" s="544"/>
      <c r="C6" s="16"/>
      <c r="D6" s="55"/>
      <c r="E6" s="82"/>
      <c r="F6" s="82"/>
      <c r="G6" s="82"/>
      <c r="H6" s="82"/>
      <c r="I6" s="82"/>
      <c r="J6" s="82"/>
      <c r="K6" s="90"/>
      <c r="L6" s="2"/>
      <c r="M6" s="10"/>
      <c r="N6" s="10"/>
      <c r="O6" s="10"/>
      <c r="P6" s="10"/>
      <c r="Q6" s="10"/>
      <c r="R6" s="10"/>
      <c r="S6" s="10"/>
      <c r="T6" s="2"/>
    </row>
    <row r="7" spans="1:20" ht="22.5" customHeight="1" x14ac:dyDescent="0.25">
      <c r="B7" s="16"/>
      <c r="D7" s="18"/>
      <c r="E7" s="2"/>
      <c r="F7" s="2"/>
      <c r="G7" s="2"/>
      <c r="H7" s="2"/>
      <c r="I7" s="2"/>
      <c r="J7" s="264"/>
      <c r="K7" s="19"/>
      <c r="L7" s="2"/>
      <c r="M7" s="10"/>
      <c r="N7" s="10"/>
      <c r="O7" s="10"/>
      <c r="P7" s="10"/>
      <c r="Q7" s="10"/>
      <c r="R7" s="10"/>
      <c r="S7" s="10"/>
      <c r="T7" s="2"/>
    </row>
    <row r="8" spans="1:20" s="279" customFormat="1" ht="22.5" customHeight="1" x14ac:dyDescent="0.25">
      <c r="B8" s="16"/>
      <c r="C8" s="282"/>
      <c r="D8" s="18"/>
      <c r="E8" s="56" t="s">
        <v>238</v>
      </c>
      <c r="F8" s="88"/>
      <c r="G8" s="88"/>
      <c r="H8" s="88"/>
      <c r="I8" s="88"/>
      <c r="J8" s="280"/>
      <c r="K8" s="19"/>
      <c r="L8" s="280"/>
      <c r="M8" s="289"/>
      <c r="N8" s="289"/>
      <c r="O8" s="289"/>
      <c r="P8" s="289"/>
      <c r="Q8" s="289"/>
      <c r="R8" s="289"/>
      <c r="S8" s="289"/>
      <c r="T8" s="280"/>
    </row>
    <row r="9" spans="1:20" ht="22.5" customHeight="1" x14ac:dyDescent="0.25">
      <c r="B9" s="13"/>
      <c r="D9" s="307"/>
      <c r="E9" s="306"/>
      <c r="F9" s="299" t="s">
        <v>27</v>
      </c>
      <c r="G9" s="299" t="s">
        <v>28</v>
      </c>
      <c r="H9" s="88"/>
      <c r="I9" s="88"/>
      <c r="J9" s="280"/>
      <c r="K9" s="19"/>
      <c r="L9" s="2"/>
      <c r="M9" s="10"/>
      <c r="N9" s="10"/>
      <c r="O9" s="10"/>
      <c r="P9" s="10"/>
      <c r="Q9" s="10"/>
      <c r="R9" s="10"/>
      <c r="S9" s="10"/>
      <c r="T9" s="2"/>
    </row>
    <row r="10" spans="1:20" ht="22.5" customHeight="1" x14ac:dyDescent="0.25">
      <c r="B10" s="13"/>
      <c r="D10" s="18"/>
      <c r="E10" s="286" t="s">
        <v>17</v>
      </c>
      <c r="F10" s="185">
        <v>0.87</v>
      </c>
      <c r="G10" s="185">
        <v>0.13</v>
      </c>
      <c r="H10" s="88"/>
      <c r="I10" s="466"/>
      <c r="J10" s="150"/>
      <c r="K10" s="19"/>
      <c r="L10" s="2"/>
      <c r="M10" s="10"/>
      <c r="N10" s="10"/>
      <c r="O10" s="10"/>
      <c r="P10" s="10"/>
      <c r="Q10" s="10"/>
      <c r="R10" s="10"/>
      <c r="S10" s="10"/>
      <c r="T10" s="2"/>
    </row>
    <row r="11" spans="1:20" ht="22.5" customHeight="1" x14ac:dyDescent="0.25">
      <c r="B11" s="13"/>
      <c r="D11" s="18"/>
      <c r="E11" s="286" t="s">
        <v>16</v>
      </c>
      <c r="F11" s="185">
        <v>0.93</v>
      </c>
      <c r="G11" s="185">
        <v>7.0000000000000007E-2</v>
      </c>
      <c r="H11" s="88"/>
      <c r="I11" s="466"/>
      <c r="J11" s="150"/>
      <c r="K11" s="19"/>
      <c r="L11" s="2"/>
      <c r="M11" s="10"/>
      <c r="N11" s="10"/>
      <c r="O11" s="10"/>
      <c r="P11" s="10"/>
      <c r="Q11" s="10"/>
      <c r="R11" s="10"/>
      <c r="S11" s="10"/>
      <c r="T11" s="2"/>
    </row>
    <row r="12" spans="1:20" ht="22.5" customHeight="1" x14ac:dyDescent="0.25">
      <c r="B12" s="13"/>
      <c r="D12" s="18"/>
      <c r="E12" s="286" t="s">
        <v>14</v>
      </c>
      <c r="F12" s="185">
        <v>0.8</v>
      </c>
      <c r="G12" s="185">
        <v>0.2</v>
      </c>
      <c r="H12" s="88"/>
      <c r="I12" s="466"/>
      <c r="J12" s="150"/>
      <c r="K12" s="19"/>
      <c r="L12" s="2"/>
      <c r="M12" s="10"/>
      <c r="N12" s="10"/>
      <c r="O12" s="10"/>
      <c r="P12" s="10"/>
      <c r="Q12" s="10"/>
      <c r="R12" s="10"/>
      <c r="S12" s="10"/>
      <c r="T12" s="2"/>
    </row>
    <row r="13" spans="1:20" ht="22.5" customHeight="1" x14ac:dyDescent="0.25">
      <c r="B13" s="13"/>
      <c r="D13" s="18"/>
      <c r="E13" s="286" t="s">
        <v>15</v>
      </c>
      <c r="F13" s="185">
        <v>1</v>
      </c>
      <c r="G13" s="185">
        <v>0</v>
      </c>
      <c r="H13" s="88"/>
      <c r="I13" s="466"/>
      <c r="J13" s="150"/>
      <c r="K13" s="19"/>
      <c r="L13" s="2"/>
      <c r="M13" s="10"/>
      <c r="N13" s="10"/>
      <c r="O13" s="10"/>
      <c r="P13" s="10"/>
      <c r="Q13" s="10"/>
      <c r="R13" s="10"/>
      <c r="S13" s="10"/>
      <c r="T13" s="2"/>
    </row>
    <row r="14" spans="1:20" ht="22.5" customHeight="1" x14ac:dyDescent="0.25">
      <c r="B14" s="13"/>
      <c r="D14" s="18"/>
      <c r="E14" s="286" t="s">
        <v>12</v>
      </c>
      <c r="F14" s="185">
        <v>0.53</v>
      </c>
      <c r="G14" s="185">
        <v>0.47</v>
      </c>
      <c r="H14" s="88"/>
      <c r="I14" s="466"/>
      <c r="J14" s="150"/>
      <c r="K14" s="19"/>
      <c r="L14" s="2"/>
      <c r="M14" s="10"/>
      <c r="N14" s="10"/>
      <c r="O14" s="10"/>
      <c r="P14" s="10"/>
      <c r="Q14" s="10"/>
      <c r="R14" s="10"/>
      <c r="S14" s="10"/>
      <c r="T14" s="2"/>
    </row>
    <row r="15" spans="1:20" ht="22.5" customHeight="1" x14ac:dyDescent="0.25">
      <c r="B15" s="13"/>
      <c r="D15" s="18"/>
      <c r="E15" s="270" t="s">
        <v>61</v>
      </c>
      <c r="F15" s="45">
        <v>0</v>
      </c>
      <c r="G15" s="45">
        <v>1</v>
      </c>
      <c r="H15" s="88"/>
      <c r="I15" s="466"/>
      <c r="J15" s="150"/>
      <c r="K15" s="19"/>
      <c r="L15" s="2"/>
      <c r="M15" s="10"/>
      <c r="N15" s="10"/>
      <c r="O15" s="10"/>
      <c r="P15" s="10"/>
      <c r="Q15" s="10"/>
      <c r="R15" s="10"/>
      <c r="S15" s="10"/>
      <c r="T15" s="2"/>
    </row>
    <row r="16" spans="1:20" ht="22.5" customHeight="1" x14ac:dyDescent="0.25">
      <c r="B16" s="13"/>
      <c r="D16" s="18"/>
      <c r="E16" s="283"/>
      <c r="F16" s="285"/>
      <c r="G16" s="285"/>
      <c r="H16" s="88"/>
      <c r="I16" s="466"/>
      <c r="J16" s="150"/>
      <c r="K16" s="19"/>
      <c r="L16" s="2"/>
      <c r="M16" s="10"/>
      <c r="N16" s="10"/>
      <c r="O16" s="135"/>
      <c r="P16" s="135"/>
      <c r="Q16" s="135"/>
      <c r="R16" s="135"/>
      <c r="S16" s="10"/>
      <c r="T16" s="2"/>
    </row>
    <row r="17" spans="2:20" s="263" customFormat="1" ht="22.5" customHeight="1" x14ac:dyDescent="0.25">
      <c r="B17" s="265"/>
      <c r="C17" s="265"/>
      <c r="D17" s="18"/>
      <c r="E17" s="56" t="s">
        <v>239</v>
      </c>
      <c r="F17" s="285"/>
      <c r="G17" s="285"/>
      <c r="H17" s="88"/>
      <c r="I17" s="466"/>
      <c r="J17" s="150"/>
      <c r="K17" s="19"/>
      <c r="L17" s="264"/>
      <c r="M17" s="272"/>
      <c r="N17" s="272"/>
      <c r="O17" s="135"/>
      <c r="P17" s="135"/>
      <c r="Q17" s="135"/>
      <c r="R17" s="135"/>
      <c r="S17" s="272"/>
      <c r="T17" s="264"/>
    </row>
    <row r="18" spans="2:20" s="263" customFormat="1" ht="22.5" customHeight="1" x14ac:dyDescent="0.25">
      <c r="B18" s="265"/>
      <c r="C18" s="265"/>
      <c r="D18" s="18"/>
      <c r="E18" s="283"/>
      <c r="F18" s="732" t="s">
        <v>27</v>
      </c>
      <c r="G18" s="733"/>
      <c r="H18" s="732" t="s">
        <v>28</v>
      </c>
      <c r="I18" s="733"/>
      <c r="J18" s="150"/>
      <c r="K18" s="19"/>
      <c r="L18" s="264"/>
      <c r="M18" s="272"/>
      <c r="N18" s="272"/>
      <c r="O18" s="731"/>
      <c r="P18" s="731"/>
      <c r="Q18" s="731"/>
      <c r="R18" s="731"/>
      <c r="S18" s="272"/>
      <c r="T18" s="264"/>
    </row>
    <row r="19" spans="2:20" s="263" customFormat="1" ht="22.5" customHeight="1" x14ac:dyDescent="0.25">
      <c r="B19" s="265"/>
      <c r="C19" s="265"/>
      <c r="D19" s="307"/>
      <c r="E19" s="306"/>
      <c r="F19" s="300" t="s">
        <v>86</v>
      </c>
      <c r="G19" s="300" t="s">
        <v>232</v>
      </c>
      <c r="H19" s="300" t="s">
        <v>86</v>
      </c>
      <c r="I19" s="300" t="s">
        <v>232</v>
      </c>
      <c r="J19" s="150"/>
      <c r="K19" s="19"/>
      <c r="L19" s="264"/>
      <c r="M19" s="272"/>
      <c r="N19" s="272"/>
      <c r="O19" s="463"/>
      <c r="P19" s="463"/>
      <c r="Q19" s="463"/>
      <c r="R19" s="463"/>
      <c r="S19" s="272"/>
      <c r="T19" s="264"/>
    </row>
    <row r="20" spans="2:20" s="263" customFormat="1" ht="22.5" customHeight="1" x14ac:dyDescent="0.25">
      <c r="B20" s="265"/>
      <c r="C20" s="265"/>
      <c r="D20" s="18"/>
      <c r="E20" s="286" t="s">
        <v>17</v>
      </c>
      <c r="F20" s="185">
        <v>0.87243947858473003</v>
      </c>
      <c r="G20" s="185">
        <f>F10</f>
        <v>0.87</v>
      </c>
      <c r="H20" s="185">
        <v>0.12756052141526997</v>
      </c>
      <c r="I20" s="185">
        <f>G10</f>
        <v>0.13</v>
      </c>
      <c r="J20" s="150"/>
      <c r="K20" s="19"/>
      <c r="L20" s="264"/>
      <c r="M20" s="272"/>
      <c r="N20" s="272"/>
      <c r="O20" s="345"/>
      <c r="P20" s="345"/>
      <c r="Q20" s="345"/>
      <c r="R20" s="345"/>
      <c r="S20" s="272"/>
      <c r="T20" s="264"/>
    </row>
    <row r="21" spans="2:20" s="263" customFormat="1" ht="22.5" customHeight="1" x14ac:dyDescent="0.25">
      <c r="B21" s="265"/>
      <c r="C21" s="265"/>
      <c r="D21" s="18"/>
      <c r="E21" s="286" t="s">
        <v>16</v>
      </c>
      <c r="F21" s="185">
        <v>0.9292139225655065</v>
      </c>
      <c r="G21" s="185">
        <f t="shared" ref="G21:G25" si="0">F11</f>
        <v>0.93</v>
      </c>
      <c r="H21" s="185">
        <v>7.07860774344935E-2</v>
      </c>
      <c r="I21" s="185">
        <f t="shared" ref="I21:I25" si="1">G11</f>
        <v>7.0000000000000007E-2</v>
      </c>
      <c r="J21" s="150"/>
      <c r="K21" s="19"/>
      <c r="L21" s="264"/>
      <c r="M21" s="272"/>
      <c r="N21" s="272"/>
      <c r="O21" s="135"/>
      <c r="P21" s="135"/>
      <c r="Q21" s="135"/>
      <c r="R21" s="135"/>
      <c r="S21" s="272"/>
      <c r="T21" s="264"/>
    </row>
    <row r="22" spans="2:20" ht="22.5" customHeight="1" x14ac:dyDescent="0.25">
      <c r="B22" s="13"/>
      <c r="D22" s="18"/>
      <c r="E22" s="286" t="s">
        <v>14</v>
      </c>
      <c r="F22" s="185">
        <v>0.74183102737709739</v>
      </c>
      <c r="G22" s="185">
        <f t="shared" si="0"/>
        <v>0.8</v>
      </c>
      <c r="H22" s="185">
        <v>0.25816897262290261</v>
      </c>
      <c r="I22" s="185">
        <f t="shared" si="1"/>
        <v>0.2</v>
      </c>
      <c r="J22" s="264"/>
      <c r="K22" s="19"/>
      <c r="L22" s="2"/>
      <c r="M22" s="10"/>
      <c r="N22" s="10"/>
      <c r="O22" s="10"/>
      <c r="P22" s="10"/>
      <c r="Q22" s="10"/>
      <c r="R22" s="10"/>
      <c r="S22" s="10"/>
      <c r="T22" s="2"/>
    </row>
    <row r="23" spans="2:20" ht="22.5" customHeight="1" x14ac:dyDescent="0.25">
      <c r="B23" s="13"/>
      <c r="D23" s="18"/>
      <c r="E23" s="286" t="s">
        <v>15</v>
      </c>
      <c r="F23" s="185">
        <v>1</v>
      </c>
      <c r="G23" s="185">
        <f t="shared" si="0"/>
        <v>1</v>
      </c>
      <c r="H23" s="185">
        <v>0</v>
      </c>
      <c r="I23" s="185">
        <f t="shared" si="1"/>
        <v>0</v>
      </c>
      <c r="J23" s="264"/>
      <c r="K23" s="19"/>
      <c r="L23" s="2"/>
      <c r="M23" s="10"/>
      <c r="N23" s="10"/>
      <c r="O23" s="10"/>
      <c r="P23" s="10"/>
      <c r="Q23" s="10"/>
      <c r="R23" s="10"/>
      <c r="S23" s="10"/>
      <c r="T23" s="2"/>
    </row>
    <row r="24" spans="2:20" s="263" customFormat="1" ht="22.5" customHeight="1" x14ac:dyDescent="0.25">
      <c r="B24" s="265"/>
      <c r="C24" s="265"/>
      <c r="D24" s="18"/>
      <c r="E24" s="286" t="s">
        <v>12</v>
      </c>
      <c r="F24" s="185">
        <v>0.56000000000000005</v>
      </c>
      <c r="G24" s="185">
        <f t="shared" si="0"/>
        <v>0.53</v>
      </c>
      <c r="H24" s="185">
        <v>0.43999999999999995</v>
      </c>
      <c r="I24" s="185">
        <f t="shared" si="1"/>
        <v>0.47</v>
      </c>
      <c r="J24" s="264"/>
      <c r="K24" s="19"/>
      <c r="L24" s="264"/>
      <c r="M24" s="272"/>
      <c r="N24" s="272"/>
      <c r="O24" s="272"/>
      <c r="P24" s="272"/>
      <c r="Q24" s="272"/>
      <c r="R24" s="272"/>
      <c r="S24" s="272"/>
      <c r="T24" s="264"/>
    </row>
    <row r="25" spans="2:20" s="263" customFormat="1" ht="22.5" customHeight="1" x14ac:dyDescent="0.25">
      <c r="B25" s="265"/>
      <c r="C25" s="265"/>
      <c r="D25" s="18"/>
      <c r="E25" s="270" t="s">
        <v>61</v>
      </c>
      <c r="F25" s="45">
        <v>0</v>
      </c>
      <c r="G25" s="185">
        <f t="shared" si="0"/>
        <v>0</v>
      </c>
      <c r="H25" s="45">
        <v>1</v>
      </c>
      <c r="I25" s="185">
        <f t="shared" si="1"/>
        <v>1</v>
      </c>
      <c r="J25" s="264"/>
      <c r="K25" s="19"/>
      <c r="L25" s="264"/>
      <c r="M25" s="272"/>
      <c r="N25" s="272"/>
      <c r="O25" s="272"/>
      <c r="P25" s="272"/>
      <c r="Q25" s="272"/>
      <c r="R25" s="272"/>
      <c r="S25" s="272"/>
      <c r="T25" s="264"/>
    </row>
    <row r="26" spans="2:20" ht="22.5" customHeight="1" x14ac:dyDescent="0.25">
      <c r="B26" s="13"/>
      <c r="D26" s="18"/>
      <c r="E26" s="29"/>
      <c r="F26" s="31"/>
      <c r="G26" s="31"/>
      <c r="H26" s="2"/>
      <c r="I26" s="2"/>
      <c r="J26" s="264"/>
      <c r="K26" s="19"/>
      <c r="L26" s="2"/>
      <c r="M26" s="10"/>
      <c r="N26" s="10"/>
      <c r="O26" s="10"/>
      <c r="P26" s="10"/>
      <c r="Q26" s="10"/>
      <c r="R26" s="10"/>
      <c r="S26" s="10"/>
      <c r="T26" s="2"/>
    </row>
    <row r="27" spans="2:20" ht="22.5" customHeight="1" x14ac:dyDescent="0.25">
      <c r="B27" s="13"/>
      <c r="D27" s="747"/>
      <c r="E27" s="748"/>
      <c r="F27" s="748"/>
      <c r="G27" s="748"/>
      <c r="H27" s="748"/>
      <c r="I27" s="748"/>
      <c r="J27" s="748"/>
      <c r="K27" s="749"/>
      <c r="M27" s="10"/>
      <c r="N27" s="10"/>
      <c r="O27" s="10"/>
      <c r="P27" s="10"/>
      <c r="Q27" s="10"/>
      <c r="R27" s="10"/>
      <c r="S27" s="10"/>
    </row>
    <row r="28" spans="2:20" ht="22.5" customHeight="1" x14ac:dyDescent="0.25">
      <c r="B28" s="13"/>
      <c r="C28" s="10"/>
      <c r="D28" s="2"/>
      <c r="E28" s="11"/>
      <c r="F28" s="12"/>
      <c r="G28" s="12"/>
      <c r="H28" s="2"/>
      <c r="I28" s="2"/>
      <c r="J28" s="264"/>
      <c r="K28" s="2"/>
      <c r="L28" s="2"/>
      <c r="M28" s="10"/>
      <c r="N28" s="10"/>
      <c r="O28" s="10"/>
      <c r="P28" s="10"/>
      <c r="Q28" s="10"/>
      <c r="R28" s="10"/>
      <c r="S28" s="10"/>
      <c r="T28" s="2"/>
    </row>
    <row r="29" spans="2:20" ht="22.5" customHeight="1" x14ac:dyDescent="0.25">
      <c r="B29" s="13"/>
      <c r="C29" s="10"/>
      <c r="D29" s="2"/>
      <c r="E29" s="11"/>
      <c r="F29" s="12"/>
      <c r="G29" s="12"/>
      <c r="H29" s="2"/>
      <c r="I29" s="2"/>
      <c r="J29" s="264"/>
      <c r="K29" s="2"/>
      <c r="L29" s="2"/>
      <c r="M29" s="10"/>
      <c r="N29" s="10"/>
      <c r="O29" s="10"/>
      <c r="P29" s="10"/>
      <c r="Q29" s="10"/>
      <c r="R29" s="10"/>
      <c r="S29" s="10"/>
      <c r="T29" s="2"/>
    </row>
    <row r="30" spans="2:20" ht="22.5" customHeight="1" x14ac:dyDescent="0.25">
      <c r="B30" s="13"/>
      <c r="C30" s="10"/>
      <c r="D30" s="2"/>
      <c r="E30" s="745"/>
      <c r="F30" s="745"/>
      <c r="G30" s="745"/>
      <c r="H30" s="745"/>
      <c r="I30" s="2"/>
      <c r="J30" s="264"/>
      <c r="K30" s="2"/>
      <c r="L30" s="2"/>
      <c r="M30" s="2"/>
      <c r="N30" s="2"/>
      <c r="O30" s="2"/>
      <c r="P30" s="2"/>
      <c r="Q30" s="2"/>
      <c r="R30" s="2"/>
      <c r="S30" s="2"/>
      <c r="T30" s="2"/>
    </row>
    <row r="31" spans="2:20" ht="22.5" customHeight="1" x14ac:dyDescent="0.25">
      <c r="B31" s="13"/>
      <c r="E31" s="745"/>
      <c r="F31" s="745"/>
      <c r="G31" s="745"/>
      <c r="H31" s="745"/>
    </row>
    <row r="32" spans="2:20" ht="22.5" customHeight="1" x14ac:dyDescent="0.25">
      <c r="B32" s="13"/>
      <c r="E32" s="745"/>
      <c r="F32" s="745"/>
      <c r="G32" s="745"/>
      <c r="H32" s="745"/>
    </row>
  </sheetData>
  <mergeCells count="10">
    <mergeCell ref="D1:E1"/>
    <mergeCell ref="B2:B3"/>
    <mergeCell ref="N2:N3"/>
    <mergeCell ref="D27:K27"/>
    <mergeCell ref="E2:K3"/>
    <mergeCell ref="O18:P18"/>
    <mergeCell ref="Q18:R18"/>
    <mergeCell ref="F18:G18"/>
    <mergeCell ref="H18:I18"/>
    <mergeCell ref="E30:H32"/>
  </mergeCells>
  <hyperlinks>
    <hyperlink ref="B5" location="Sheet2!A1" display="BACK"/>
    <hyperlink ref="B5" location="Menu!A1" display="BACK"/>
  </hyperlinks>
  <pageMargins left="0.7" right="0.7" top="0.75" bottom="0.75" header="0.3" footer="0.3"/>
  <pageSetup paperSize="9" scale="93" orientation="landscape" verticalDpi="597" r:id="rId1"/>
  <colBreaks count="1" manualBreakCount="1">
    <brk id="12" max="21" man="1"/>
  </colBreaks>
  <ignoredErrors>
    <ignoredError sqref="F19:I1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W47"/>
  <sheetViews>
    <sheetView showGridLines="0" zoomScaleNormal="100" workbookViewId="0">
      <selection activeCell="E40" sqref="E40"/>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5.7109375" customWidth="1"/>
    <col min="6" max="9" width="14.28515625" customWidth="1"/>
    <col min="10" max="12" width="14.28515625" style="263" customWidth="1"/>
    <col min="13" max="13" width="14.28515625" style="279" customWidth="1"/>
    <col min="14" max="14" width="14.28515625" customWidth="1"/>
    <col min="15" max="15" width="4.28515625" customWidth="1"/>
    <col min="16" max="16" width="5.7109375" customWidth="1"/>
    <col min="17" max="22" width="14.28515625" customWidth="1"/>
    <col min="23" max="23" width="6.42578125" customWidth="1"/>
  </cols>
  <sheetData>
    <row r="1" spans="1:23" ht="52.5" customHeight="1" x14ac:dyDescent="0.25">
      <c r="D1" s="716"/>
      <c r="E1" s="716"/>
      <c r="P1" s="289"/>
      <c r="Q1" s="10"/>
      <c r="R1" s="10"/>
      <c r="S1" s="10"/>
      <c r="T1" s="10"/>
      <c r="U1" s="10"/>
      <c r="V1" s="10"/>
    </row>
    <row r="2" spans="1:23" ht="15" customHeight="1" x14ac:dyDescent="0.25">
      <c r="B2" s="756"/>
      <c r="D2" s="22"/>
      <c r="E2" s="752" t="s">
        <v>235</v>
      </c>
      <c r="F2" s="752"/>
      <c r="G2" s="752"/>
      <c r="H2" s="752"/>
      <c r="I2" s="752"/>
      <c r="J2" s="752"/>
      <c r="K2" s="752"/>
      <c r="L2" s="752"/>
      <c r="M2" s="752"/>
      <c r="N2" s="753"/>
      <c r="O2" s="279"/>
      <c r="P2" s="112"/>
      <c r="Q2" s="724"/>
      <c r="R2" s="112"/>
      <c r="S2" s="112"/>
      <c r="T2" s="112"/>
      <c r="U2" s="112"/>
      <c r="V2" s="112"/>
    </row>
    <row r="3" spans="1:23" ht="15" customHeight="1" x14ac:dyDescent="0.25">
      <c r="A3" s="1"/>
      <c r="B3" s="756"/>
      <c r="C3" s="14"/>
      <c r="D3" s="25"/>
      <c r="E3" s="754"/>
      <c r="F3" s="754"/>
      <c r="G3" s="754"/>
      <c r="H3" s="754"/>
      <c r="I3" s="754"/>
      <c r="J3" s="754"/>
      <c r="K3" s="754"/>
      <c r="L3" s="754"/>
      <c r="M3" s="754"/>
      <c r="N3" s="755"/>
      <c r="O3" s="279"/>
      <c r="P3" s="112"/>
      <c r="Q3" s="724"/>
      <c r="R3" s="112"/>
      <c r="S3" s="112"/>
      <c r="T3" s="112"/>
      <c r="U3" s="112"/>
      <c r="V3" s="112"/>
    </row>
    <row r="4" spans="1:23" ht="15" customHeight="1" x14ac:dyDescent="0.25">
      <c r="A4" s="1"/>
      <c r="C4" s="15"/>
      <c r="D4" s="192"/>
      <c r="E4" s="193"/>
      <c r="F4" s="193"/>
      <c r="G4" s="193"/>
      <c r="H4" s="193"/>
      <c r="I4" s="193"/>
      <c r="J4" s="193"/>
      <c r="K4" s="193"/>
      <c r="L4" s="193"/>
      <c r="M4" s="193"/>
      <c r="N4" s="194"/>
      <c r="P4" s="10"/>
      <c r="Q4" s="10"/>
      <c r="R4" s="10"/>
      <c r="S4" s="10"/>
      <c r="T4" s="10"/>
      <c r="U4" s="10"/>
      <c r="V4" s="10"/>
    </row>
    <row r="5" spans="1:23" ht="15" customHeight="1" x14ac:dyDescent="0.25">
      <c r="B5" s="491" t="s">
        <v>0</v>
      </c>
      <c r="D5" s="195"/>
      <c r="E5" s="361" t="s">
        <v>32</v>
      </c>
      <c r="F5" s="196"/>
      <c r="G5" s="196"/>
      <c r="H5" s="196"/>
      <c r="I5" s="196"/>
      <c r="J5" s="196"/>
      <c r="K5" s="196"/>
      <c r="L5" s="196"/>
      <c r="M5" s="196"/>
      <c r="N5" s="197"/>
      <c r="P5" s="10"/>
      <c r="Q5" s="116"/>
      <c r="R5" s="111"/>
      <c r="S5" s="111"/>
      <c r="T5" s="111"/>
      <c r="U5" s="111"/>
      <c r="V5" s="111"/>
    </row>
    <row r="6" spans="1:23" ht="15" customHeight="1" x14ac:dyDescent="0.25">
      <c r="B6" s="544"/>
      <c r="D6" s="195"/>
      <c r="E6" s="757" t="s">
        <v>248</v>
      </c>
      <c r="F6" s="757"/>
      <c r="G6" s="757"/>
      <c r="H6" s="757"/>
      <c r="I6" s="757"/>
      <c r="J6" s="757"/>
      <c r="K6" s="757"/>
      <c r="L6" s="757"/>
      <c r="M6" s="757"/>
      <c r="N6" s="758"/>
      <c r="P6" s="10"/>
      <c r="Q6" s="740"/>
      <c r="R6" s="740"/>
      <c r="S6" s="740"/>
      <c r="T6" s="740"/>
      <c r="U6" s="740"/>
      <c r="V6" s="740"/>
    </row>
    <row r="7" spans="1:23" ht="15" customHeight="1" x14ac:dyDescent="0.25">
      <c r="B7" s="13"/>
      <c r="C7" s="16"/>
      <c r="D7" s="55"/>
      <c r="E7" s="82"/>
      <c r="F7" s="82"/>
      <c r="G7" s="82"/>
      <c r="H7" s="82"/>
      <c r="I7" s="82"/>
      <c r="J7" s="82"/>
      <c r="K7" s="82"/>
      <c r="L7" s="82"/>
      <c r="M7" s="82"/>
      <c r="N7" s="90"/>
      <c r="O7" s="2"/>
      <c r="P7" s="10"/>
      <c r="Q7" s="10"/>
      <c r="R7" s="10"/>
      <c r="S7" s="10"/>
      <c r="T7" s="10"/>
      <c r="U7" s="10"/>
      <c r="V7" s="10"/>
      <c r="W7" s="2"/>
    </row>
    <row r="8" spans="1:23" ht="22.5" customHeight="1" x14ac:dyDescent="0.25">
      <c r="B8" s="16"/>
      <c r="D8" s="18"/>
      <c r="E8" s="2"/>
      <c r="F8" s="2"/>
      <c r="G8" s="2"/>
      <c r="H8" s="2"/>
      <c r="I8" s="2"/>
      <c r="J8" s="264"/>
      <c r="K8" s="264"/>
      <c r="L8" s="264"/>
      <c r="M8" s="280"/>
      <c r="N8" s="19"/>
      <c r="O8" s="2"/>
      <c r="P8" s="10"/>
      <c r="Q8" s="10"/>
      <c r="R8" s="10"/>
      <c r="S8" s="10"/>
      <c r="T8" s="10"/>
      <c r="U8" s="10"/>
      <c r="V8" s="10"/>
      <c r="W8" s="2"/>
    </row>
    <row r="9" spans="1:23" s="279" customFormat="1" ht="22.5" customHeight="1" x14ac:dyDescent="0.25">
      <c r="B9" s="16"/>
      <c r="C9" s="282"/>
      <c r="D9" s="18"/>
      <c r="E9" s="298" t="s">
        <v>238</v>
      </c>
      <c r="F9" s="280"/>
      <c r="G9" s="280"/>
      <c r="H9" s="280"/>
      <c r="I9" s="280"/>
      <c r="J9" s="280"/>
      <c r="K9" s="280"/>
      <c r="L9" s="280"/>
      <c r="M9" s="280"/>
      <c r="N9" s="19"/>
      <c r="O9" s="280"/>
      <c r="P9" s="289"/>
      <c r="Q9" s="289"/>
      <c r="R9" s="483"/>
      <c r="S9" s="589"/>
      <c r="T9" s="289"/>
      <c r="U9" s="289"/>
      <c r="V9" s="289"/>
      <c r="W9" s="280"/>
    </row>
    <row r="10" spans="1:23" ht="22.5" customHeight="1" x14ac:dyDescent="0.25">
      <c r="B10" s="13"/>
      <c r="D10" s="307"/>
      <c r="E10" s="306"/>
      <c r="F10" s="299" t="s">
        <v>30</v>
      </c>
      <c r="G10" s="299" t="s">
        <v>128</v>
      </c>
      <c r="H10" s="299" t="s">
        <v>31</v>
      </c>
      <c r="I10" s="299" t="s">
        <v>129</v>
      </c>
      <c r="J10" s="735"/>
      <c r="K10" s="735"/>
      <c r="L10" s="735"/>
      <c r="M10" s="735"/>
      <c r="N10" s="736"/>
      <c r="O10" s="2"/>
      <c r="P10" s="10"/>
      <c r="Q10" s="291"/>
      <c r="R10" s="588"/>
      <c r="S10" s="589"/>
      <c r="T10" s="10"/>
      <c r="U10" s="10"/>
      <c r="V10" s="10"/>
      <c r="W10" s="2"/>
    </row>
    <row r="11" spans="1:23" ht="22.5" customHeight="1" x14ac:dyDescent="0.25">
      <c r="B11" s="13"/>
      <c r="D11" s="18"/>
      <c r="E11" s="20" t="s">
        <v>17</v>
      </c>
      <c r="F11" s="287">
        <v>0.128</v>
      </c>
      <c r="G11" s="152">
        <v>1159</v>
      </c>
      <c r="H11" s="287">
        <v>0.10417815014882593</v>
      </c>
      <c r="I11" s="47">
        <v>945</v>
      </c>
      <c r="J11" s="277"/>
      <c r="K11" s="277"/>
      <c r="L11" s="277"/>
      <c r="M11" s="277"/>
      <c r="N11" s="179"/>
      <c r="O11" s="2"/>
      <c r="P11" s="10"/>
      <c r="Q11" s="291"/>
      <c r="R11" s="483"/>
      <c r="S11" s="589"/>
      <c r="T11" s="10"/>
      <c r="U11" s="10"/>
      <c r="V11" s="10"/>
      <c r="W11" s="2"/>
    </row>
    <row r="12" spans="1:23" ht="22.5" customHeight="1" x14ac:dyDescent="0.25">
      <c r="B12" s="13"/>
      <c r="D12" s="18"/>
      <c r="E12" s="20" t="s">
        <v>16</v>
      </c>
      <c r="F12" s="287">
        <v>8.4000000000000005E-2</v>
      </c>
      <c r="G12" s="47">
        <v>657</v>
      </c>
      <c r="H12" s="287">
        <v>5.9494807026541863E-2</v>
      </c>
      <c r="I12" s="47">
        <v>464</v>
      </c>
      <c r="J12" s="277"/>
      <c r="K12" s="277"/>
      <c r="L12" s="456"/>
      <c r="M12" s="456"/>
      <c r="N12" s="179"/>
      <c r="O12" s="2"/>
      <c r="P12" s="10"/>
      <c r="Q12" s="291"/>
      <c r="R12" s="483"/>
      <c r="S12" s="589"/>
      <c r="T12" s="10"/>
      <c r="U12" s="10"/>
      <c r="V12" s="10"/>
      <c r="W12" s="2"/>
    </row>
    <row r="13" spans="1:23" ht="22.5" customHeight="1" x14ac:dyDescent="0.25">
      <c r="B13" s="13"/>
      <c r="D13" s="18"/>
      <c r="E13" s="20" t="s">
        <v>14</v>
      </c>
      <c r="F13" s="287">
        <v>4.9000000000000002E-2</v>
      </c>
      <c r="G13" s="47">
        <v>163</v>
      </c>
      <c r="H13" s="287">
        <v>4.722056186491333E-2</v>
      </c>
      <c r="I13" s="47">
        <v>158</v>
      </c>
      <c r="J13" s="277"/>
      <c r="K13" s="277"/>
      <c r="L13" s="456"/>
      <c r="M13" s="456"/>
      <c r="N13" s="179"/>
      <c r="O13" s="2"/>
      <c r="P13" s="10"/>
      <c r="Q13" s="291"/>
      <c r="R13" s="588"/>
      <c r="S13" s="589"/>
      <c r="T13" s="10"/>
      <c r="U13" s="10"/>
      <c r="V13" s="10"/>
      <c r="W13" s="2"/>
    </row>
    <row r="14" spans="1:23" ht="22.5" customHeight="1" x14ac:dyDescent="0.25">
      <c r="B14" s="13"/>
      <c r="D14" s="18"/>
      <c r="E14" s="21" t="s">
        <v>15</v>
      </c>
      <c r="F14" s="287">
        <v>9.6000000000000002E-2</v>
      </c>
      <c r="G14" s="47">
        <v>735</v>
      </c>
      <c r="H14" s="287">
        <v>7.6872964169381108E-2</v>
      </c>
      <c r="I14" s="47">
        <v>590</v>
      </c>
      <c r="J14" s="277"/>
      <c r="K14" s="277"/>
      <c r="L14" s="456"/>
      <c r="M14" s="456"/>
      <c r="N14" s="179"/>
      <c r="O14" s="2"/>
      <c r="P14" s="10"/>
      <c r="Q14" s="291"/>
      <c r="R14" s="588"/>
      <c r="S14" s="589"/>
      <c r="T14" s="10"/>
      <c r="U14" s="10"/>
      <c r="V14" s="10"/>
      <c r="W14" s="2"/>
    </row>
    <row r="15" spans="1:23" ht="22.5" customHeight="1" x14ac:dyDescent="0.25">
      <c r="B15" s="13"/>
      <c r="D15" s="18"/>
      <c r="E15" s="20" t="s">
        <v>9</v>
      </c>
      <c r="F15" s="287">
        <v>9.8000000000000004E-2</v>
      </c>
      <c r="G15" s="47">
        <v>99</v>
      </c>
      <c r="H15" s="287">
        <v>0.12277227722772277</v>
      </c>
      <c r="I15" s="47">
        <v>124</v>
      </c>
      <c r="J15" s="277"/>
      <c r="K15" s="277"/>
      <c r="L15" s="456"/>
      <c r="M15" s="456"/>
      <c r="N15" s="179"/>
      <c r="O15" s="2"/>
      <c r="P15" s="10"/>
      <c r="Q15" s="291"/>
      <c r="R15" s="588"/>
      <c r="S15" s="589"/>
      <c r="T15" s="10"/>
      <c r="U15" s="10"/>
      <c r="V15" s="10"/>
      <c r="W15" s="2"/>
    </row>
    <row r="16" spans="1:23" ht="22.5" customHeight="1" x14ac:dyDescent="0.25">
      <c r="B16" s="13"/>
      <c r="D16" s="18"/>
      <c r="E16" s="20" t="s">
        <v>11</v>
      </c>
      <c r="F16" s="287">
        <v>0.159</v>
      </c>
      <c r="G16" s="47">
        <v>79</v>
      </c>
      <c r="H16" s="287">
        <v>0.17706237424547283</v>
      </c>
      <c r="I16" s="47">
        <v>88</v>
      </c>
      <c r="J16" s="277"/>
      <c r="K16" s="277"/>
      <c r="L16" s="277"/>
      <c r="M16" s="277"/>
      <c r="N16" s="179"/>
      <c r="O16" s="2"/>
      <c r="P16" s="10"/>
      <c r="Q16" s="291"/>
      <c r="R16" s="483"/>
      <c r="S16" s="589"/>
      <c r="T16" s="10"/>
      <c r="U16" s="10"/>
      <c r="V16" s="10"/>
      <c r="W16" s="2"/>
    </row>
    <row r="17" spans="2:23" ht="22.5" customHeight="1" x14ac:dyDescent="0.25">
      <c r="B17" s="13"/>
      <c r="D17" s="18"/>
      <c r="E17" s="20" t="s">
        <v>10</v>
      </c>
      <c r="F17" s="287">
        <v>0.192</v>
      </c>
      <c r="G17" s="47">
        <v>78</v>
      </c>
      <c r="H17" s="287">
        <v>0.17936117936117937</v>
      </c>
      <c r="I17" s="47">
        <v>73</v>
      </c>
      <c r="J17" s="277"/>
      <c r="K17" s="277"/>
      <c r="L17" s="279"/>
      <c r="N17" s="179"/>
      <c r="O17" s="2"/>
      <c r="P17" s="10"/>
      <c r="Q17" s="291"/>
      <c r="R17" s="483"/>
      <c r="S17" s="589"/>
      <c r="T17" s="10"/>
      <c r="U17" s="10"/>
      <c r="V17" s="10"/>
      <c r="W17" s="2"/>
    </row>
    <row r="18" spans="2:23" ht="22.5" customHeight="1" x14ac:dyDescent="0.25">
      <c r="B18" s="13"/>
      <c r="D18" s="18"/>
      <c r="E18" s="20" t="s">
        <v>12</v>
      </c>
      <c r="F18" s="287">
        <v>0.10299999999999999</v>
      </c>
      <c r="G18" s="47">
        <v>48</v>
      </c>
      <c r="H18" s="287">
        <v>0.14989293361884368</v>
      </c>
      <c r="I18" s="47">
        <v>70</v>
      </c>
      <c r="J18" s="277"/>
      <c r="K18" s="277"/>
      <c r="L18" s="277"/>
      <c r="M18" s="277"/>
      <c r="N18" s="179"/>
      <c r="O18" s="2"/>
      <c r="P18" s="10"/>
      <c r="Q18" s="291"/>
      <c r="R18" s="483"/>
      <c r="S18" s="589"/>
      <c r="T18" s="10"/>
      <c r="U18" s="10"/>
      <c r="V18" s="10"/>
      <c r="W18" s="2"/>
    </row>
    <row r="19" spans="2:23" ht="22.5" customHeight="1" x14ac:dyDescent="0.25">
      <c r="B19" s="13"/>
      <c r="D19" s="18"/>
      <c r="E19" s="20" t="s">
        <v>13</v>
      </c>
      <c r="F19" s="287">
        <v>9.9000000000000005E-2</v>
      </c>
      <c r="G19" s="47">
        <v>140</v>
      </c>
      <c r="H19" s="287">
        <v>0.42291371994342292</v>
      </c>
      <c r="I19" s="47">
        <v>598</v>
      </c>
      <c r="J19" s="277"/>
      <c r="K19" s="277"/>
      <c r="L19" s="279"/>
      <c r="N19" s="179"/>
      <c r="O19" s="2"/>
      <c r="P19" s="10"/>
      <c r="Q19" s="291"/>
      <c r="R19" s="10"/>
      <c r="S19" s="10"/>
      <c r="T19" s="10"/>
      <c r="U19" s="10"/>
      <c r="V19" s="10"/>
      <c r="W19" s="2"/>
    </row>
    <row r="20" spans="2:23" ht="22.5" customHeight="1" x14ac:dyDescent="0.25">
      <c r="B20" s="13"/>
      <c r="D20" s="18"/>
      <c r="E20" s="20" t="s">
        <v>29</v>
      </c>
      <c r="F20" s="287">
        <v>0.57299999999999995</v>
      </c>
      <c r="G20" s="47">
        <v>579</v>
      </c>
      <c r="H20" s="287">
        <v>5.3465346534653464E-2</v>
      </c>
      <c r="I20" s="47">
        <v>54</v>
      </c>
      <c r="J20" s="277"/>
      <c r="K20" s="277"/>
      <c r="L20" s="277"/>
      <c r="M20" s="277"/>
      <c r="N20" s="179"/>
      <c r="O20" s="2"/>
      <c r="P20" s="10"/>
      <c r="Q20" s="457"/>
      <c r="R20" s="10"/>
      <c r="S20" s="10"/>
      <c r="T20" s="10"/>
      <c r="U20" s="10"/>
      <c r="V20" s="10"/>
      <c r="W20" s="2"/>
    </row>
    <row r="21" spans="2:23" ht="22.5" customHeight="1" x14ac:dyDescent="0.25">
      <c r="B21" s="13"/>
      <c r="D21" s="18"/>
      <c r="E21" s="183" t="s">
        <v>233</v>
      </c>
      <c r="F21" s="215">
        <f>G22/27891</f>
        <v>9.7307375138933699E-2</v>
      </c>
      <c r="G21" s="590"/>
      <c r="H21" s="215">
        <f>I22/27891</f>
        <v>7.733677530386146E-2</v>
      </c>
      <c r="I21" s="200"/>
      <c r="J21" s="273"/>
      <c r="K21" s="273"/>
      <c r="L21" s="279"/>
      <c r="N21" s="179"/>
      <c r="O21" s="2"/>
      <c r="P21" s="10"/>
      <c r="Q21" s="10"/>
      <c r="R21" s="10"/>
      <c r="S21" s="10"/>
      <c r="T21" s="10"/>
      <c r="U21" s="10"/>
      <c r="V21" s="10"/>
      <c r="W21" s="2"/>
    </row>
    <row r="22" spans="2:23" s="279" customFormat="1" ht="22.5" customHeight="1" x14ac:dyDescent="0.25">
      <c r="B22" s="282"/>
      <c r="C22" s="282"/>
      <c r="D22" s="18"/>
      <c r="E22" s="183" t="s">
        <v>255</v>
      </c>
      <c r="F22" s="215"/>
      <c r="G22" s="200">
        <f>SUM(G11:G14)</f>
        <v>2714</v>
      </c>
      <c r="H22" s="215"/>
      <c r="I22" s="200">
        <f>SUM(I11:I14)</f>
        <v>2157</v>
      </c>
      <c r="J22" s="290"/>
      <c r="K22" s="290"/>
      <c r="L22" s="290"/>
      <c r="M22" s="290"/>
      <c r="N22" s="179"/>
      <c r="O22" s="280"/>
      <c r="P22" s="289"/>
      <c r="Q22" s="289"/>
      <c r="R22" s="289"/>
      <c r="S22" s="289"/>
      <c r="T22" s="289"/>
      <c r="U22" s="289"/>
      <c r="V22" s="289"/>
      <c r="W22" s="280"/>
    </row>
    <row r="23" spans="2:23" ht="22.5" customHeight="1" x14ac:dyDescent="0.25">
      <c r="B23" s="13"/>
      <c r="D23" s="18"/>
      <c r="E23" s="183" t="s">
        <v>234</v>
      </c>
      <c r="F23" s="215">
        <f>G22/32611</f>
        <v>8.3223452209377199E-2</v>
      </c>
      <c r="G23" s="200"/>
      <c r="H23" s="215">
        <f>I24/32611</f>
        <v>9.702247707828647E-2</v>
      </c>
      <c r="I23" s="200"/>
      <c r="J23" s="273"/>
      <c r="K23" s="273"/>
      <c r="L23" s="273"/>
      <c r="M23" s="290"/>
      <c r="N23" s="179"/>
      <c r="O23" s="2"/>
      <c r="P23" s="10"/>
      <c r="Q23" s="10"/>
      <c r="R23" s="10"/>
      <c r="S23" s="10"/>
      <c r="T23" s="10"/>
      <c r="U23" s="10"/>
      <c r="V23" s="10"/>
      <c r="W23" s="2"/>
    </row>
    <row r="24" spans="2:23" s="279" customFormat="1" ht="22.5" customHeight="1" x14ac:dyDescent="0.25">
      <c r="B24" s="282"/>
      <c r="C24" s="282"/>
      <c r="D24" s="18"/>
      <c r="E24" s="183" t="s">
        <v>256</v>
      </c>
      <c r="F24" s="215"/>
      <c r="G24" s="200">
        <f>SUM(G11:G20)</f>
        <v>3737</v>
      </c>
      <c r="H24" s="215"/>
      <c r="I24" s="200">
        <f>SUM(I11:I20)</f>
        <v>3164</v>
      </c>
      <c r="J24" s="290"/>
      <c r="K24" s="290"/>
      <c r="L24" s="290"/>
      <c r="M24" s="290"/>
      <c r="N24" s="179"/>
      <c r="O24" s="280"/>
      <c r="P24" s="289"/>
      <c r="Q24" s="289"/>
      <c r="R24" s="289"/>
      <c r="S24" s="289"/>
      <c r="T24" s="289"/>
      <c r="U24" s="289"/>
      <c r="V24" s="289"/>
      <c r="W24" s="280"/>
    </row>
    <row r="25" spans="2:23" s="263" customFormat="1" ht="22.5" customHeight="1" x14ac:dyDescent="0.25">
      <c r="B25" s="265"/>
      <c r="C25" s="265"/>
      <c r="D25" s="18"/>
      <c r="E25" s="266"/>
      <c r="F25" s="268"/>
      <c r="G25" s="273"/>
      <c r="H25" s="268"/>
      <c r="I25" s="273"/>
      <c r="J25" s="273"/>
      <c r="K25" s="273"/>
      <c r="L25" s="273"/>
      <c r="M25" s="290"/>
      <c r="N25" s="179"/>
      <c r="O25" s="264"/>
      <c r="P25" s="272"/>
      <c r="Q25" s="272"/>
      <c r="R25" s="272"/>
      <c r="S25" s="272"/>
      <c r="T25" s="272"/>
      <c r="U25" s="272"/>
      <c r="V25" s="272"/>
      <c r="W25" s="264"/>
    </row>
    <row r="26" spans="2:23" s="263" customFormat="1" ht="22.5" customHeight="1" x14ac:dyDescent="0.25">
      <c r="B26" s="265"/>
      <c r="C26" s="265"/>
      <c r="D26" s="18"/>
      <c r="E26" s="309" t="s">
        <v>239</v>
      </c>
      <c r="F26" s="268"/>
      <c r="G26" s="273"/>
      <c r="H26" s="268"/>
      <c r="I26" s="273"/>
      <c r="J26" s="273"/>
      <c r="K26" s="273"/>
      <c r="L26" s="273"/>
      <c r="M26" s="290"/>
      <c r="N26" s="179"/>
      <c r="O26" s="264"/>
      <c r="P26" s="272"/>
      <c r="Q26" s="272"/>
      <c r="R26" s="272"/>
      <c r="S26" s="272"/>
      <c r="T26" s="272"/>
      <c r="U26" s="272"/>
      <c r="V26" s="272"/>
      <c r="W26" s="264"/>
    </row>
    <row r="27" spans="2:23" s="263" customFormat="1" ht="22.5" customHeight="1" x14ac:dyDescent="0.25">
      <c r="B27" s="265"/>
      <c r="C27" s="265"/>
      <c r="D27" s="18"/>
      <c r="E27" s="266"/>
      <c r="F27" s="732" t="s">
        <v>30</v>
      </c>
      <c r="G27" s="733"/>
      <c r="H27" s="732" t="s">
        <v>128</v>
      </c>
      <c r="I27" s="733"/>
      <c r="J27" s="732" t="s">
        <v>31</v>
      </c>
      <c r="K27" s="733"/>
      <c r="L27" s="750" t="s">
        <v>129</v>
      </c>
      <c r="M27" s="751"/>
      <c r="N27" s="399"/>
      <c r="O27" s="264"/>
      <c r="P27" s="272"/>
      <c r="Q27" s="272"/>
      <c r="R27" s="272"/>
      <c r="S27" s="272"/>
      <c r="T27" s="272"/>
      <c r="U27" s="272"/>
      <c r="V27" s="272"/>
      <c r="W27" s="264"/>
    </row>
    <row r="28" spans="2:23" s="263" customFormat="1" ht="22.5" customHeight="1" x14ac:dyDescent="0.25">
      <c r="B28" s="265"/>
      <c r="C28" s="265"/>
      <c r="D28" s="307"/>
      <c r="E28" s="306"/>
      <c r="F28" s="300" t="s">
        <v>86</v>
      </c>
      <c r="G28" s="300" t="s">
        <v>232</v>
      </c>
      <c r="H28" s="300" t="s">
        <v>86</v>
      </c>
      <c r="I28" s="300" t="s">
        <v>232</v>
      </c>
      <c r="J28" s="300" t="s">
        <v>86</v>
      </c>
      <c r="K28" s="300" t="s">
        <v>232</v>
      </c>
      <c r="L28" s="300" t="s">
        <v>86</v>
      </c>
      <c r="M28" s="300" t="s">
        <v>232</v>
      </c>
      <c r="N28" s="19"/>
      <c r="O28" s="264"/>
      <c r="P28" s="272"/>
      <c r="Q28" s="268"/>
      <c r="R28" s="272"/>
      <c r="S28" s="272"/>
      <c r="T28" s="272"/>
      <c r="U28" s="272"/>
      <c r="V28" s="272"/>
      <c r="W28" s="264"/>
    </row>
    <row r="29" spans="2:23" s="263" customFormat="1" ht="22.5" customHeight="1" x14ac:dyDescent="0.25">
      <c r="B29" s="265"/>
      <c r="C29" s="265"/>
      <c r="D29" s="18"/>
      <c r="E29" s="269" t="s">
        <v>17</v>
      </c>
      <c r="F29" s="287">
        <v>2.7556440903054449E-2</v>
      </c>
      <c r="G29" s="288">
        <f>F11</f>
        <v>0.128</v>
      </c>
      <c r="H29" s="47">
        <v>249</v>
      </c>
      <c r="I29" s="47">
        <f t="shared" ref="I29:I38" si="0">G11</f>
        <v>1159</v>
      </c>
      <c r="J29" s="287">
        <v>5.6330234617087208E-2</v>
      </c>
      <c r="K29" s="287">
        <f>H11</f>
        <v>0.10417815014882593</v>
      </c>
      <c r="L29" s="276">
        <v>509</v>
      </c>
      <c r="M29" s="47">
        <f t="shared" ref="M29:M38" si="1">I11</f>
        <v>945</v>
      </c>
      <c r="N29" s="19"/>
      <c r="O29" s="264"/>
      <c r="P29" s="272"/>
      <c r="Q29" s="268"/>
      <c r="R29" s="272"/>
      <c r="S29" s="272"/>
      <c r="T29" s="272"/>
      <c r="U29" s="272"/>
      <c r="V29" s="272"/>
      <c r="W29" s="264"/>
    </row>
    <row r="30" spans="2:23" s="263" customFormat="1" ht="22.5" customHeight="1" x14ac:dyDescent="0.25">
      <c r="B30" s="265"/>
      <c r="C30" s="265"/>
      <c r="D30" s="18"/>
      <c r="E30" s="269" t="s">
        <v>16</v>
      </c>
      <c r="F30" s="287">
        <v>2.5159692347803415E-2</v>
      </c>
      <c r="G30" s="288">
        <f t="shared" ref="G30:G38" si="2">F12</f>
        <v>8.4000000000000005E-2</v>
      </c>
      <c r="H30" s="47">
        <v>193</v>
      </c>
      <c r="I30" s="47">
        <f t="shared" si="0"/>
        <v>657</v>
      </c>
      <c r="J30" s="287">
        <v>3.4545691565636812E-2</v>
      </c>
      <c r="K30" s="287">
        <f t="shared" ref="K30:K38" si="3">H12</f>
        <v>5.9494807026541863E-2</v>
      </c>
      <c r="L30" s="276">
        <v>265</v>
      </c>
      <c r="M30" s="47">
        <f t="shared" si="1"/>
        <v>464</v>
      </c>
      <c r="N30" s="19"/>
      <c r="O30" s="264"/>
      <c r="P30" s="272"/>
      <c r="Q30" s="268"/>
      <c r="R30" s="272"/>
      <c r="S30" s="272"/>
      <c r="T30" s="272"/>
      <c r="U30" s="272"/>
      <c r="V30" s="272"/>
      <c r="W30" s="264"/>
    </row>
    <row r="31" spans="2:23" s="263" customFormat="1" ht="22.5" customHeight="1" x14ac:dyDescent="0.25">
      <c r="B31" s="265"/>
      <c r="C31" s="265"/>
      <c r="D31" s="18"/>
      <c r="E31" s="269" t="s">
        <v>14</v>
      </c>
      <c r="F31" s="287">
        <v>4.807692307692308E-2</v>
      </c>
      <c r="G31" s="288">
        <f t="shared" si="2"/>
        <v>4.9000000000000002E-2</v>
      </c>
      <c r="H31" s="47">
        <v>165</v>
      </c>
      <c r="I31" s="47">
        <f t="shared" si="0"/>
        <v>163</v>
      </c>
      <c r="J31" s="287">
        <v>4.5745920745920744E-2</v>
      </c>
      <c r="K31" s="287">
        <f t="shared" si="3"/>
        <v>4.722056186491333E-2</v>
      </c>
      <c r="L31" s="276">
        <v>157</v>
      </c>
      <c r="M31" s="47">
        <f t="shared" si="1"/>
        <v>158</v>
      </c>
      <c r="N31" s="19"/>
      <c r="O31" s="264"/>
      <c r="P31" s="272"/>
      <c r="Q31" s="268"/>
      <c r="R31" s="272"/>
      <c r="S31" s="272"/>
      <c r="T31" s="272"/>
      <c r="U31" s="272"/>
      <c r="V31" s="272"/>
      <c r="W31" s="264"/>
    </row>
    <row r="32" spans="2:23" s="263" customFormat="1" ht="22.5" customHeight="1" x14ac:dyDescent="0.25">
      <c r="B32" s="265"/>
      <c r="C32" s="265"/>
      <c r="D32" s="18"/>
      <c r="E32" s="21" t="s">
        <v>15</v>
      </c>
      <c r="F32" s="287">
        <v>2.9714738510301108E-2</v>
      </c>
      <c r="G32" s="288">
        <f t="shared" si="2"/>
        <v>9.6000000000000002E-2</v>
      </c>
      <c r="H32" s="47">
        <v>225</v>
      </c>
      <c r="I32" s="47">
        <f t="shared" si="0"/>
        <v>735</v>
      </c>
      <c r="J32" s="287">
        <v>3.658214474379292E-2</v>
      </c>
      <c r="K32" s="287">
        <f t="shared" si="3"/>
        <v>7.6872964169381108E-2</v>
      </c>
      <c r="L32" s="276">
        <v>277</v>
      </c>
      <c r="M32" s="47">
        <f t="shared" si="1"/>
        <v>590</v>
      </c>
      <c r="N32" s="19"/>
      <c r="O32" s="264"/>
      <c r="P32" s="272"/>
      <c r="Q32" s="268"/>
      <c r="R32" s="272"/>
      <c r="S32" s="272"/>
      <c r="T32" s="272"/>
      <c r="U32" s="272"/>
      <c r="V32" s="272"/>
      <c r="W32" s="264"/>
    </row>
    <row r="33" spans="2:23" s="263" customFormat="1" ht="22.5" customHeight="1" x14ac:dyDescent="0.25">
      <c r="B33" s="265"/>
      <c r="C33" s="265"/>
      <c r="D33" s="18"/>
      <c r="E33" s="269" t="s">
        <v>9</v>
      </c>
      <c r="F33" s="287">
        <v>0.1002</v>
      </c>
      <c r="G33" s="288">
        <f t="shared" si="2"/>
        <v>9.8000000000000004E-2</v>
      </c>
      <c r="H33" s="47">
        <v>53</v>
      </c>
      <c r="I33" s="47">
        <f t="shared" si="0"/>
        <v>99</v>
      </c>
      <c r="J33" s="287">
        <v>0.13420000000000001</v>
      </c>
      <c r="K33" s="287">
        <f t="shared" si="3"/>
        <v>0.12277227722772277</v>
      </c>
      <c r="L33" s="276">
        <v>71</v>
      </c>
      <c r="M33" s="47">
        <f t="shared" si="1"/>
        <v>124</v>
      </c>
      <c r="N33" s="19"/>
      <c r="O33" s="264"/>
      <c r="P33" s="272"/>
      <c r="Q33" s="268"/>
      <c r="R33" s="272"/>
      <c r="S33" s="272"/>
      <c r="T33" s="272"/>
      <c r="U33" s="272"/>
      <c r="V33" s="272"/>
      <c r="W33" s="264"/>
    </row>
    <row r="34" spans="2:23" s="263" customFormat="1" ht="22.5" customHeight="1" x14ac:dyDescent="0.25">
      <c r="B34" s="265"/>
      <c r="C34" s="265"/>
      <c r="D34" s="18"/>
      <c r="E34" s="269" t="s">
        <v>11</v>
      </c>
      <c r="F34" s="287">
        <v>0.124</v>
      </c>
      <c r="G34" s="288">
        <f t="shared" si="2"/>
        <v>0.159</v>
      </c>
      <c r="H34" s="47">
        <v>60</v>
      </c>
      <c r="I34" s="47">
        <f t="shared" si="0"/>
        <v>79</v>
      </c>
      <c r="J34" s="287">
        <v>0.16322314049586778</v>
      </c>
      <c r="K34" s="287">
        <f t="shared" si="3"/>
        <v>0.17706237424547283</v>
      </c>
      <c r="L34" s="276">
        <v>79</v>
      </c>
      <c r="M34" s="47">
        <f t="shared" si="1"/>
        <v>88</v>
      </c>
      <c r="N34" s="19"/>
      <c r="O34" s="264"/>
      <c r="P34" s="272"/>
      <c r="Q34" s="268"/>
      <c r="R34" s="272"/>
      <c r="S34" s="272"/>
      <c r="T34" s="272"/>
      <c r="U34" s="272"/>
      <c r="V34" s="272"/>
      <c r="W34" s="264"/>
    </row>
    <row r="35" spans="2:23" s="263" customFormat="1" ht="22.5" customHeight="1" x14ac:dyDescent="0.25">
      <c r="B35" s="265"/>
      <c r="C35" s="265"/>
      <c r="D35" s="18"/>
      <c r="E35" s="269" t="s">
        <v>10</v>
      </c>
      <c r="F35" s="287">
        <v>0.10275689223057644</v>
      </c>
      <c r="G35" s="288">
        <f t="shared" si="2"/>
        <v>0.192</v>
      </c>
      <c r="H35" s="47">
        <v>41</v>
      </c>
      <c r="I35" s="47">
        <f t="shared" si="0"/>
        <v>78</v>
      </c>
      <c r="J35" s="287">
        <v>0.21553884711779447</v>
      </c>
      <c r="K35" s="287">
        <f t="shared" si="3"/>
        <v>0.17936117936117937</v>
      </c>
      <c r="L35" s="276">
        <v>86</v>
      </c>
      <c r="M35" s="47">
        <f t="shared" si="1"/>
        <v>73</v>
      </c>
      <c r="N35" s="19"/>
      <c r="O35" s="264"/>
      <c r="P35" s="272"/>
      <c r="Q35" s="268"/>
      <c r="R35" s="272"/>
      <c r="S35" s="272"/>
      <c r="T35" s="272"/>
      <c r="U35" s="272"/>
      <c r="V35" s="272"/>
      <c r="W35" s="264"/>
    </row>
    <row r="36" spans="2:23" s="263" customFormat="1" ht="22.5" customHeight="1" x14ac:dyDescent="0.25">
      <c r="B36" s="265"/>
      <c r="C36" s="265"/>
      <c r="D36" s="18"/>
      <c r="E36" s="269" t="s">
        <v>12</v>
      </c>
      <c r="F36" s="287">
        <v>0.1036</v>
      </c>
      <c r="G36" s="288">
        <f t="shared" si="2"/>
        <v>0.10299999999999999</v>
      </c>
      <c r="H36" s="47">
        <v>46</v>
      </c>
      <c r="I36" s="47">
        <f t="shared" si="0"/>
        <v>48</v>
      </c>
      <c r="J36" s="287">
        <v>8.1100000000000005E-2</v>
      </c>
      <c r="K36" s="287">
        <f t="shared" si="3"/>
        <v>0.14989293361884368</v>
      </c>
      <c r="L36" s="276">
        <v>36</v>
      </c>
      <c r="M36" s="47">
        <f t="shared" si="1"/>
        <v>70</v>
      </c>
      <c r="N36" s="19"/>
      <c r="O36" s="264"/>
      <c r="P36" s="272"/>
      <c r="Q36" s="268"/>
      <c r="R36" s="272"/>
      <c r="S36" s="272"/>
      <c r="T36" s="272"/>
      <c r="U36" s="272"/>
      <c r="V36" s="272"/>
      <c r="W36" s="264"/>
    </row>
    <row r="37" spans="2:23" s="263" customFormat="1" ht="22.5" customHeight="1" x14ac:dyDescent="0.25">
      <c r="B37" s="265"/>
      <c r="C37" s="265"/>
      <c r="D37" s="18"/>
      <c r="E37" s="269" t="s">
        <v>13</v>
      </c>
      <c r="F37" s="287">
        <v>0.17408906882591094</v>
      </c>
      <c r="G37" s="288">
        <f t="shared" si="2"/>
        <v>9.9000000000000005E-2</v>
      </c>
      <c r="H37" s="47">
        <v>129</v>
      </c>
      <c r="I37" s="47">
        <f t="shared" si="0"/>
        <v>140</v>
      </c>
      <c r="J37" s="287">
        <v>0.4358974358974359</v>
      </c>
      <c r="K37" s="287">
        <f t="shared" si="3"/>
        <v>0.42291371994342292</v>
      </c>
      <c r="L37" s="276">
        <v>323</v>
      </c>
      <c r="M37" s="47">
        <f t="shared" si="1"/>
        <v>598</v>
      </c>
      <c r="N37" s="19"/>
      <c r="O37" s="264"/>
      <c r="P37" s="272"/>
      <c r="Q37" s="268"/>
      <c r="R37" s="272"/>
      <c r="S37" s="272"/>
      <c r="T37" s="272"/>
      <c r="U37" s="272"/>
      <c r="V37" s="272"/>
      <c r="W37" s="264"/>
    </row>
    <row r="38" spans="2:23" s="263" customFormat="1" ht="22.5" customHeight="1" x14ac:dyDescent="0.25">
      <c r="B38" s="265"/>
      <c r="C38" s="265"/>
      <c r="D38" s="18"/>
      <c r="E38" s="269" t="s">
        <v>29</v>
      </c>
      <c r="F38" s="287">
        <v>8.4000000000000005E-2</v>
      </c>
      <c r="G38" s="288">
        <f t="shared" si="2"/>
        <v>0.57299999999999995</v>
      </c>
      <c r="H38" s="47">
        <v>129</v>
      </c>
      <c r="I38" s="47">
        <f t="shared" si="0"/>
        <v>579</v>
      </c>
      <c r="J38" s="287">
        <v>0.13020000000000001</v>
      </c>
      <c r="K38" s="287">
        <f t="shared" si="3"/>
        <v>5.3465346534653464E-2</v>
      </c>
      <c r="L38" s="276">
        <v>200</v>
      </c>
      <c r="M38" s="47">
        <f t="shared" si="1"/>
        <v>54</v>
      </c>
      <c r="N38" s="19"/>
      <c r="O38" s="264"/>
      <c r="P38" s="272"/>
      <c r="Q38" s="151"/>
      <c r="R38" s="272"/>
      <c r="S38" s="272"/>
      <c r="T38" s="272"/>
      <c r="U38" s="272"/>
      <c r="V38" s="272"/>
      <c r="W38" s="264"/>
    </row>
    <row r="39" spans="2:23" s="263" customFormat="1" ht="22.5" customHeight="1" x14ac:dyDescent="0.25">
      <c r="B39" s="265"/>
      <c r="C39" s="265"/>
      <c r="D39" s="18"/>
      <c r="E39" s="266"/>
      <c r="F39" s="268"/>
      <c r="G39" s="273"/>
      <c r="H39" s="268"/>
      <c r="I39" s="273"/>
      <c r="J39" s="273"/>
      <c r="K39" s="273"/>
      <c r="L39" s="273"/>
      <c r="M39" s="290"/>
      <c r="N39" s="179"/>
      <c r="O39" s="264"/>
      <c r="P39" s="272"/>
      <c r="Q39" s="272"/>
      <c r="R39" s="272"/>
      <c r="S39" s="272"/>
      <c r="T39" s="272"/>
      <c r="U39" s="272"/>
      <c r="V39" s="272"/>
      <c r="W39" s="264"/>
    </row>
    <row r="40" spans="2:23" ht="22.5" customHeight="1" x14ac:dyDescent="0.25">
      <c r="B40" s="13"/>
      <c r="D40" s="381"/>
      <c r="E40" s="383"/>
      <c r="F40" s="377"/>
      <c r="G40" s="377"/>
      <c r="H40" s="377"/>
      <c r="I40" s="377"/>
      <c r="J40" s="377"/>
      <c r="K40" s="377"/>
      <c r="L40" s="377"/>
      <c r="M40" s="377"/>
      <c r="N40" s="382"/>
      <c r="P40" s="10"/>
      <c r="Q40" s="10"/>
      <c r="R40" s="10"/>
      <c r="S40" s="10"/>
      <c r="T40" s="10"/>
      <c r="U40" s="10"/>
      <c r="V40" s="10"/>
    </row>
    <row r="41" spans="2:23" ht="22.5" customHeight="1" x14ac:dyDescent="0.25">
      <c r="B41" s="13"/>
      <c r="C41" s="10"/>
      <c r="D41" s="2"/>
      <c r="E41" s="11"/>
      <c r="F41" s="12"/>
      <c r="G41" s="12"/>
      <c r="H41" s="2"/>
      <c r="I41" s="2"/>
      <c r="J41" s="264"/>
      <c r="K41" s="264"/>
      <c r="L41" s="264"/>
      <c r="M41" s="280"/>
      <c r="N41" s="2"/>
      <c r="O41" s="2"/>
      <c r="P41" s="10"/>
      <c r="Q41" s="10"/>
      <c r="R41" s="10"/>
      <c r="S41" s="10"/>
      <c r="T41" s="10"/>
      <c r="U41" s="10"/>
      <c r="V41" s="10"/>
      <c r="W41" s="2"/>
    </row>
    <row r="42" spans="2:23" ht="22.5" customHeight="1" x14ac:dyDescent="0.25">
      <c r="B42" s="13"/>
      <c r="C42" s="10"/>
      <c r="D42" s="2"/>
      <c r="E42" s="11"/>
      <c r="F42" s="12"/>
      <c r="G42" s="12"/>
      <c r="H42" s="2"/>
      <c r="I42" s="2"/>
      <c r="J42" s="264"/>
      <c r="K42" s="264"/>
      <c r="L42" s="264"/>
      <c r="M42" s="280"/>
      <c r="N42" s="2"/>
      <c r="O42" s="2"/>
      <c r="P42" s="10"/>
      <c r="Q42" s="10"/>
      <c r="R42" s="10"/>
      <c r="S42" s="10"/>
      <c r="T42" s="10"/>
      <c r="U42" s="10"/>
      <c r="V42" s="10"/>
      <c r="W42" s="2"/>
    </row>
    <row r="43" spans="2:23" ht="22.5" customHeight="1" x14ac:dyDescent="0.25">
      <c r="B43" s="13"/>
      <c r="C43" s="10"/>
      <c r="D43" s="2"/>
      <c r="E43" s="156"/>
      <c r="F43" s="157"/>
      <c r="G43" s="157"/>
      <c r="H43" s="158"/>
      <c r="I43" s="2"/>
      <c r="J43" s="264"/>
      <c r="K43" s="264"/>
      <c r="L43" s="264"/>
      <c r="M43" s="280"/>
      <c r="N43" s="2"/>
      <c r="O43" s="2"/>
      <c r="P43" s="10"/>
      <c r="Q43" s="10"/>
      <c r="R43" s="10"/>
      <c r="S43" s="10"/>
      <c r="T43" s="10"/>
      <c r="U43" s="10"/>
      <c r="V43" s="10"/>
      <c r="W43" s="2"/>
    </row>
    <row r="44" spans="2:23" ht="22.5" customHeight="1" x14ac:dyDescent="0.25">
      <c r="B44" s="13"/>
      <c r="F44" s="463"/>
      <c r="G44" s="463"/>
      <c r="H44" s="463"/>
      <c r="I44" s="463"/>
      <c r="J44" s="463"/>
      <c r="K44" s="463"/>
      <c r="L44" s="463"/>
      <c r="M44" s="463"/>
      <c r="N44" s="463"/>
    </row>
    <row r="45" spans="2:23" ht="22.5" customHeight="1" x14ac:dyDescent="0.25">
      <c r="B45" s="13"/>
      <c r="E45" s="3"/>
      <c r="F45" s="731"/>
      <c r="G45" s="731"/>
      <c r="H45" s="731"/>
      <c r="I45" s="731"/>
      <c r="J45" s="731"/>
      <c r="K45" s="731"/>
      <c r="L45" s="731"/>
      <c r="M45" s="731"/>
      <c r="N45" s="731"/>
    </row>
    <row r="46" spans="2:23" ht="22.5" customHeight="1" x14ac:dyDescent="0.25">
      <c r="F46" s="463"/>
      <c r="G46" s="463"/>
      <c r="H46" s="463"/>
      <c r="I46" s="463"/>
      <c r="J46" s="463"/>
      <c r="K46" s="463"/>
      <c r="L46" s="463"/>
      <c r="M46" s="463"/>
      <c r="N46" s="463"/>
    </row>
    <row r="47" spans="2:23" ht="22.5" customHeight="1" x14ac:dyDescent="0.25">
      <c r="F47" s="135"/>
      <c r="G47" s="135"/>
      <c r="H47" s="135"/>
      <c r="I47" s="135"/>
      <c r="J47" s="135"/>
      <c r="K47" s="135"/>
      <c r="L47" s="135"/>
      <c r="M47" s="135"/>
      <c r="N47" s="135"/>
    </row>
  </sheetData>
  <sortState ref="E10:I19">
    <sortCondition ref="E10:E19"/>
  </sortState>
  <mergeCells count="15">
    <mergeCell ref="J10:N10"/>
    <mergeCell ref="E2:N3"/>
    <mergeCell ref="D1:E1"/>
    <mergeCell ref="B2:B3"/>
    <mergeCell ref="Q2:Q3"/>
    <mergeCell ref="E6:N6"/>
    <mergeCell ref="Q6:V6"/>
    <mergeCell ref="F45:G45"/>
    <mergeCell ref="H45:I45"/>
    <mergeCell ref="J45:K45"/>
    <mergeCell ref="L45:N45"/>
    <mergeCell ref="F27:G27"/>
    <mergeCell ref="H27:I27"/>
    <mergeCell ref="J27:K27"/>
    <mergeCell ref="L27:M27"/>
  </mergeCells>
  <hyperlinks>
    <hyperlink ref="B5" location="Sheet2!A1" display="BACK"/>
    <hyperlink ref="B5:B6" location="Menu!A1" display="BACK"/>
  </hyperlinks>
  <pageMargins left="0.7" right="0.7" top="0.75" bottom="0.75" header="0.3" footer="0.3"/>
  <pageSetup paperSize="9" scale="96" orientation="landscape" verticalDpi="597" r:id="rId1"/>
  <colBreaks count="1" manualBreakCount="1">
    <brk id="14" max="22" man="1"/>
  </colBreaks>
  <ignoredErrors>
    <ignoredError sqref="F28:M28" numberStoredAsText="1"/>
    <ignoredError sqref="I22 G22"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U34"/>
  <sheetViews>
    <sheetView showGridLines="0" zoomScaleNormal="100" workbookViewId="0">
      <selection activeCell="L20" sqref="L20"/>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5.7109375" customWidth="1"/>
    <col min="6" max="12" width="14.28515625" customWidth="1"/>
    <col min="13" max="13" width="5.28515625" customWidth="1"/>
    <col min="14" max="14" width="5.7109375" customWidth="1"/>
    <col min="15" max="15" width="45.7109375" customWidth="1"/>
    <col min="16" max="20" width="14.28515625" customWidth="1"/>
    <col min="21" max="21" width="6.42578125" customWidth="1"/>
  </cols>
  <sheetData>
    <row r="1" spans="1:21" ht="52.5" customHeight="1" x14ac:dyDescent="0.25">
      <c r="D1" s="716"/>
      <c r="E1" s="716"/>
      <c r="N1" s="289"/>
      <c r="O1" s="10"/>
      <c r="P1" s="10"/>
      <c r="Q1" s="10"/>
      <c r="R1" s="10"/>
      <c r="S1" s="10"/>
      <c r="T1" s="10"/>
    </row>
    <row r="2" spans="1:21" ht="15" customHeight="1" x14ac:dyDescent="0.25">
      <c r="B2" s="759"/>
      <c r="D2" s="22"/>
      <c r="E2" s="752" t="s">
        <v>235</v>
      </c>
      <c r="F2" s="752"/>
      <c r="G2" s="752"/>
      <c r="H2" s="752"/>
      <c r="I2" s="752"/>
      <c r="J2" s="752"/>
      <c r="K2" s="752"/>
      <c r="L2" s="753"/>
      <c r="N2" s="112"/>
      <c r="O2" s="724"/>
      <c r="P2" s="112"/>
      <c r="Q2" s="112"/>
      <c r="R2" s="112"/>
      <c r="S2" s="112"/>
      <c r="T2" s="112"/>
    </row>
    <row r="3" spans="1:21" ht="15" customHeight="1" x14ac:dyDescent="0.25">
      <c r="A3" s="1"/>
      <c r="B3" s="759"/>
      <c r="C3" s="14"/>
      <c r="D3" s="25"/>
      <c r="E3" s="754"/>
      <c r="F3" s="754"/>
      <c r="G3" s="754"/>
      <c r="H3" s="754"/>
      <c r="I3" s="754"/>
      <c r="J3" s="754"/>
      <c r="K3" s="754"/>
      <c r="L3" s="755"/>
      <c r="N3" s="112"/>
      <c r="O3" s="724"/>
      <c r="P3" s="112"/>
      <c r="Q3" s="112"/>
      <c r="R3" s="112"/>
      <c r="S3" s="112"/>
      <c r="T3" s="112"/>
    </row>
    <row r="4" spans="1:21" ht="15" customHeight="1" x14ac:dyDescent="0.25">
      <c r="A4" s="1"/>
      <c r="C4" s="15"/>
      <c r="D4" s="192"/>
      <c r="E4" s="193"/>
      <c r="F4" s="193"/>
      <c r="G4" s="193"/>
      <c r="H4" s="193"/>
      <c r="I4" s="193"/>
      <c r="J4" s="193"/>
      <c r="K4" s="193"/>
      <c r="L4" s="194"/>
      <c r="N4" s="10"/>
      <c r="O4" s="10"/>
      <c r="P4" s="10"/>
      <c r="Q4" s="10"/>
      <c r="R4" s="10"/>
      <c r="S4" s="10"/>
      <c r="T4" s="10"/>
    </row>
    <row r="5" spans="1:21" ht="15" customHeight="1" x14ac:dyDescent="0.25">
      <c r="B5" s="491" t="s">
        <v>0</v>
      </c>
      <c r="D5" s="195"/>
      <c r="E5" s="361" t="s">
        <v>34</v>
      </c>
      <c r="F5" s="196"/>
      <c r="G5" s="196"/>
      <c r="H5" s="196"/>
      <c r="I5" s="196"/>
      <c r="J5" s="196"/>
      <c r="K5" s="196"/>
      <c r="L5" s="197"/>
      <c r="N5" s="10"/>
      <c r="O5" s="116"/>
      <c r="P5" s="111"/>
      <c r="Q5" s="111"/>
      <c r="R5" s="111"/>
      <c r="S5" s="111"/>
      <c r="T5" s="111"/>
    </row>
    <row r="6" spans="1:21" ht="15" customHeight="1" x14ac:dyDescent="0.25">
      <c r="B6" s="544"/>
      <c r="C6" s="16"/>
      <c r="D6" s="55"/>
      <c r="E6" s="82"/>
      <c r="F6" s="82"/>
      <c r="G6" s="82"/>
      <c r="H6" s="82"/>
      <c r="I6" s="82"/>
      <c r="J6" s="82"/>
      <c r="K6" s="82"/>
      <c r="L6" s="90"/>
      <c r="M6" s="2"/>
      <c r="N6" s="10"/>
      <c r="O6" s="10"/>
      <c r="P6" s="10"/>
      <c r="Q6" s="10"/>
      <c r="R6" s="10"/>
      <c r="S6" s="10"/>
      <c r="T6" s="10"/>
      <c r="U6" s="2"/>
    </row>
    <row r="7" spans="1:21" ht="22.5" customHeight="1" x14ac:dyDescent="0.25">
      <c r="B7" s="16"/>
      <c r="D7" s="18"/>
      <c r="E7" s="2"/>
      <c r="F7" s="2"/>
      <c r="G7" s="2"/>
      <c r="H7" s="2"/>
      <c r="I7" s="2"/>
      <c r="J7" s="2"/>
      <c r="K7" s="2"/>
      <c r="L7" s="19"/>
      <c r="M7" s="2"/>
      <c r="N7" s="10"/>
      <c r="O7" s="10"/>
      <c r="P7" s="10"/>
      <c r="Q7" s="10"/>
      <c r="R7" s="10"/>
      <c r="S7" s="10"/>
      <c r="T7" s="10"/>
      <c r="U7" s="2"/>
    </row>
    <row r="8" spans="1:21" s="279" customFormat="1" ht="22.5" customHeight="1" x14ac:dyDescent="0.25">
      <c r="B8" s="16"/>
      <c r="C8" s="282"/>
      <c r="D8" s="18"/>
      <c r="E8" s="296" t="s">
        <v>238</v>
      </c>
      <c r="F8" s="280"/>
      <c r="G8" s="280"/>
      <c r="H8" s="280"/>
      <c r="I8" s="280"/>
      <c r="J8" s="280"/>
      <c r="K8" s="280"/>
      <c r="L8" s="19"/>
      <c r="M8" s="280"/>
      <c r="N8" s="289"/>
      <c r="O8" s="289"/>
      <c r="P8" s="289"/>
      <c r="Q8" s="289"/>
      <c r="R8" s="289"/>
      <c r="S8" s="289"/>
      <c r="T8" s="289"/>
      <c r="U8" s="280"/>
    </row>
    <row r="9" spans="1:21" ht="22.5" customHeight="1" x14ac:dyDescent="0.25">
      <c r="B9" s="13"/>
      <c r="D9" s="81"/>
      <c r="E9" s="310"/>
      <c r="F9" s="299" t="s">
        <v>35</v>
      </c>
      <c r="G9" s="299" t="s">
        <v>36</v>
      </c>
      <c r="H9" s="299" t="s">
        <v>37</v>
      </c>
      <c r="I9" s="299" t="s">
        <v>20</v>
      </c>
      <c r="J9" s="280"/>
      <c r="K9" s="280"/>
      <c r="L9" s="19"/>
      <c r="M9" s="2"/>
      <c r="N9" s="10"/>
      <c r="O9" s="10"/>
      <c r="P9" s="10"/>
      <c r="Q9" s="10"/>
      <c r="R9" s="10"/>
      <c r="S9" s="10"/>
      <c r="T9" s="10"/>
      <c r="U9" s="2"/>
    </row>
    <row r="10" spans="1:21" ht="22.5" customHeight="1" x14ac:dyDescent="0.25">
      <c r="B10" s="13"/>
      <c r="D10" s="18"/>
      <c r="E10" s="20" t="s">
        <v>17</v>
      </c>
      <c r="F10" s="47">
        <v>293</v>
      </c>
      <c r="G10" s="47">
        <v>442</v>
      </c>
      <c r="H10" s="152">
        <v>424</v>
      </c>
      <c r="I10" s="152">
        <f>SUM(F10:H10)</f>
        <v>1159</v>
      </c>
      <c r="J10" s="2"/>
      <c r="K10" s="2"/>
      <c r="L10" s="19"/>
      <c r="M10" s="2"/>
      <c r="N10" s="10"/>
      <c r="O10" s="10"/>
      <c r="P10" s="10"/>
      <c r="Q10" s="10"/>
      <c r="R10" s="10"/>
      <c r="S10" s="10"/>
      <c r="T10" s="10"/>
      <c r="U10" s="2"/>
    </row>
    <row r="11" spans="1:21" ht="22.5" customHeight="1" x14ac:dyDescent="0.25">
      <c r="B11" s="13"/>
      <c r="D11" s="18"/>
      <c r="E11" s="20" t="s">
        <v>16</v>
      </c>
      <c r="F11" s="47">
        <v>237</v>
      </c>
      <c r="G11" s="47">
        <v>145</v>
      </c>
      <c r="H11" s="152">
        <v>275</v>
      </c>
      <c r="I11" s="152">
        <f t="shared" ref="I11:I13" si="0">SUM(F11:H11)</f>
        <v>657</v>
      </c>
      <c r="J11" s="2"/>
      <c r="K11" s="2"/>
      <c r="L11" s="19"/>
      <c r="M11" s="2"/>
      <c r="N11" s="10"/>
      <c r="O11" s="10"/>
      <c r="P11" s="10"/>
      <c r="Q11" s="10"/>
      <c r="R11" s="10"/>
      <c r="S11" s="10"/>
      <c r="T11" s="10"/>
      <c r="U11" s="2"/>
    </row>
    <row r="12" spans="1:21" ht="22.5" customHeight="1" x14ac:dyDescent="0.25">
      <c r="B12" s="13"/>
      <c r="D12" s="18"/>
      <c r="E12" s="20" t="s">
        <v>14</v>
      </c>
      <c r="F12" s="47">
        <v>32</v>
      </c>
      <c r="G12" s="47">
        <v>86</v>
      </c>
      <c r="H12" s="152">
        <v>45</v>
      </c>
      <c r="I12" s="152">
        <f t="shared" si="0"/>
        <v>163</v>
      </c>
      <c r="J12" s="2"/>
      <c r="K12" s="2"/>
      <c r="L12" s="19"/>
      <c r="M12" s="2"/>
      <c r="N12" s="10"/>
      <c r="O12" s="10"/>
      <c r="P12" s="10"/>
      <c r="Q12" s="10"/>
      <c r="R12" s="10"/>
      <c r="S12" s="10"/>
      <c r="T12" s="10"/>
      <c r="U12" s="2"/>
    </row>
    <row r="13" spans="1:21" ht="22.5" customHeight="1" x14ac:dyDescent="0.25">
      <c r="B13" s="13"/>
      <c r="D13" s="18"/>
      <c r="E13" s="36" t="s">
        <v>15</v>
      </c>
      <c r="F13" s="48">
        <v>121</v>
      </c>
      <c r="G13" s="48">
        <v>227</v>
      </c>
      <c r="H13" s="33">
        <v>387</v>
      </c>
      <c r="I13" s="152">
        <f t="shared" si="0"/>
        <v>735</v>
      </c>
      <c r="J13" s="2"/>
      <c r="K13" s="2"/>
      <c r="L13" s="19"/>
      <c r="M13" s="2"/>
      <c r="N13" s="10"/>
      <c r="O13" s="10"/>
      <c r="P13" s="10"/>
      <c r="Q13" s="10"/>
      <c r="R13" s="10"/>
      <c r="S13" s="10"/>
      <c r="T13" s="10"/>
      <c r="U13" s="2"/>
    </row>
    <row r="14" spans="1:21" ht="22.5" customHeight="1" x14ac:dyDescent="0.25">
      <c r="B14" s="13"/>
      <c r="D14" s="18"/>
      <c r="E14" s="455" t="s">
        <v>20</v>
      </c>
      <c r="F14" s="425">
        <f>SUM(F10:F13)</f>
        <v>683</v>
      </c>
      <c r="G14" s="425">
        <f t="shared" ref="G14:I14" si="1">SUM(G10:G13)</f>
        <v>900</v>
      </c>
      <c r="H14" s="424">
        <f t="shared" si="1"/>
        <v>1131</v>
      </c>
      <c r="I14" s="424">
        <f t="shared" si="1"/>
        <v>2714</v>
      </c>
      <c r="J14" s="2"/>
      <c r="K14" s="2"/>
      <c r="L14" s="19"/>
      <c r="M14" s="2"/>
      <c r="N14" s="10"/>
      <c r="O14" s="10"/>
      <c r="P14" s="10"/>
      <c r="Q14" s="10"/>
      <c r="R14" s="10"/>
      <c r="S14" s="10"/>
      <c r="T14" s="10"/>
      <c r="U14" s="2"/>
    </row>
    <row r="15" spans="1:21" s="279" customFormat="1" ht="22.5" customHeight="1" x14ac:dyDescent="0.25">
      <c r="B15" s="282"/>
      <c r="C15" s="282"/>
      <c r="D15" s="18"/>
      <c r="E15" s="283"/>
      <c r="F15" s="285"/>
      <c r="G15" s="285"/>
      <c r="H15" s="280"/>
      <c r="I15" s="280"/>
      <c r="J15" s="280"/>
      <c r="K15" s="280"/>
      <c r="L15" s="19"/>
      <c r="M15" s="280"/>
      <c r="N15" s="289"/>
      <c r="O15" s="289"/>
      <c r="P15" s="289"/>
      <c r="Q15" s="289"/>
      <c r="R15" s="289"/>
      <c r="S15" s="289"/>
      <c r="T15" s="289"/>
      <c r="U15" s="280"/>
    </row>
    <row r="16" spans="1:21" s="279" customFormat="1" ht="22.5" customHeight="1" x14ac:dyDescent="0.25">
      <c r="B16" s="282"/>
      <c r="C16" s="282"/>
      <c r="D16" s="18"/>
      <c r="E16" s="283"/>
      <c r="F16" s="285"/>
      <c r="G16" s="285"/>
      <c r="H16" s="280"/>
      <c r="I16" s="280"/>
      <c r="J16" s="280"/>
      <c r="K16" s="280"/>
      <c r="L16" s="19"/>
      <c r="M16" s="280"/>
      <c r="N16" s="289"/>
      <c r="O16" s="289"/>
      <c r="P16" s="289"/>
      <c r="Q16" s="289"/>
      <c r="R16" s="289"/>
      <c r="S16" s="289"/>
      <c r="T16" s="289"/>
      <c r="U16" s="280"/>
    </row>
    <row r="17" spans="2:21" ht="22.5" customHeight="1" x14ac:dyDescent="0.25">
      <c r="B17" s="13"/>
      <c r="D17" s="18"/>
      <c r="E17" s="297" t="s">
        <v>239</v>
      </c>
      <c r="F17" s="31"/>
      <c r="G17" s="31"/>
      <c r="H17" s="2"/>
      <c r="I17" s="2"/>
      <c r="J17" s="2"/>
      <c r="K17" s="2"/>
      <c r="L17" s="19"/>
      <c r="M17" s="2"/>
      <c r="N17" s="10"/>
      <c r="O17" s="10"/>
      <c r="P17" s="10"/>
      <c r="Q17" s="10"/>
      <c r="R17" s="10"/>
      <c r="S17" s="10"/>
      <c r="T17" s="10"/>
      <c r="U17" s="2"/>
    </row>
    <row r="18" spans="2:21" ht="22.5" customHeight="1" x14ac:dyDescent="0.25">
      <c r="B18" s="13"/>
      <c r="D18" s="18"/>
      <c r="E18" s="284"/>
      <c r="F18" s="732" t="s">
        <v>35</v>
      </c>
      <c r="G18" s="733"/>
      <c r="H18" s="732" t="s">
        <v>36</v>
      </c>
      <c r="I18" s="733"/>
      <c r="J18" s="732" t="s">
        <v>37</v>
      </c>
      <c r="K18" s="733"/>
      <c r="L18" s="302"/>
      <c r="M18" s="2"/>
      <c r="N18" s="10"/>
      <c r="O18" s="10"/>
      <c r="P18" s="10"/>
      <c r="Q18" s="10"/>
      <c r="R18" s="10"/>
      <c r="S18" s="10"/>
      <c r="T18" s="10"/>
      <c r="U18" s="2"/>
    </row>
    <row r="19" spans="2:21" ht="22.5" customHeight="1" x14ac:dyDescent="0.25">
      <c r="B19" s="13"/>
      <c r="D19" s="81"/>
      <c r="E19" s="310"/>
      <c r="F19" s="300" t="s">
        <v>86</v>
      </c>
      <c r="G19" s="300" t="s">
        <v>232</v>
      </c>
      <c r="H19" s="300" t="s">
        <v>86</v>
      </c>
      <c r="I19" s="300" t="s">
        <v>232</v>
      </c>
      <c r="J19" s="300" t="s">
        <v>86</v>
      </c>
      <c r="K19" s="300" t="s">
        <v>232</v>
      </c>
      <c r="L19" s="19"/>
      <c r="M19" s="2"/>
      <c r="N19" s="10"/>
      <c r="O19" s="10"/>
      <c r="P19" s="10"/>
      <c r="Q19" s="10"/>
      <c r="R19" s="10"/>
      <c r="S19" s="10"/>
      <c r="T19" s="10"/>
      <c r="U19" s="2"/>
    </row>
    <row r="20" spans="2:21" ht="22.5" customHeight="1" x14ac:dyDescent="0.25">
      <c r="B20" s="13"/>
      <c r="D20" s="18"/>
      <c r="E20" s="20" t="s">
        <v>17</v>
      </c>
      <c r="F20" s="445">
        <v>65</v>
      </c>
      <c r="G20" s="445">
        <f>F10</f>
        <v>293</v>
      </c>
      <c r="H20" s="445">
        <v>151</v>
      </c>
      <c r="I20" s="445">
        <f>G10</f>
        <v>442</v>
      </c>
      <c r="J20" s="445">
        <v>33</v>
      </c>
      <c r="K20" s="445">
        <f>H10</f>
        <v>424</v>
      </c>
      <c r="L20" s="19"/>
      <c r="M20" s="2"/>
      <c r="N20" s="10"/>
      <c r="O20" s="10"/>
      <c r="P20" s="10"/>
      <c r="Q20" s="10"/>
      <c r="R20" s="10"/>
      <c r="S20" s="10"/>
      <c r="T20" s="10"/>
      <c r="U20" s="2"/>
    </row>
    <row r="21" spans="2:21" ht="22.5" customHeight="1" x14ac:dyDescent="0.25">
      <c r="B21" s="13"/>
      <c r="D21" s="18"/>
      <c r="E21" s="20" t="s">
        <v>16</v>
      </c>
      <c r="F21" s="445">
        <v>47</v>
      </c>
      <c r="G21" s="445">
        <f t="shared" ref="G21:G23" si="2">F11</f>
        <v>237</v>
      </c>
      <c r="H21" s="445">
        <v>126</v>
      </c>
      <c r="I21" s="445">
        <f t="shared" ref="I21:I23" si="3">G11</f>
        <v>145</v>
      </c>
      <c r="J21" s="445">
        <v>20</v>
      </c>
      <c r="K21" s="445">
        <f t="shared" ref="K21:K23" si="4">H11</f>
        <v>275</v>
      </c>
      <c r="L21" s="19"/>
      <c r="M21" s="2"/>
      <c r="N21" s="10"/>
      <c r="O21" s="10"/>
      <c r="P21" s="10"/>
      <c r="Q21" s="10"/>
      <c r="R21" s="10"/>
      <c r="S21" s="10"/>
      <c r="T21" s="10"/>
      <c r="U21" s="2"/>
    </row>
    <row r="22" spans="2:21" ht="22.5" customHeight="1" x14ac:dyDescent="0.25">
      <c r="B22" s="13"/>
      <c r="D22" s="18"/>
      <c r="E22" s="20" t="s">
        <v>14</v>
      </c>
      <c r="F22" s="445">
        <v>33</v>
      </c>
      <c r="G22" s="445">
        <f t="shared" si="2"/>
        <v>32</v>
      </c>
      <c r="H22" s="445">
        <v>115</v>
      </c>
      <c r="I22" s="445">
        <f t="shared" si="3"/>
        <v>86</v>
      </c>
      <c r="J22" s="445">
        <v>17</v>
      </c>
      <c r="K22" s="445">
        <f t="shared" si="4"/>
        <v>45</v>
      </c>
      <c r="L22" s="19"/>
      <c r="M22" s="2"/>
      <c r="N22" s="10"/>
      <c r="O22" s="10"/>
      <c r="P22" s="10"/>
      <c r="Q22" s="10"/>
      <c r="R22" s="10"/>
      <c r="S22" s="10"/>
      <c r="T22" s="10"/>
      <c r="U22" s="2"/>
    </row>
    <row r="23" spans="2:21" ht="22.5" customHeight="1" x14ac:dyDescent="0.25">
      <c r="B23" s="13"/>
      <c r="D23" s="18"/>
      <c r="E23" s="36" t="s">
        <v>15</v>
      </c>
      <c r="F23" s="447">
        <v>25</v>
      </c>
      <c r="G23" s="445">
        <f t="shared" si="2"/>
        <v>121</v>
      </c>
      <c r="H23" s="447">
        <v>170</v>
      </c>
      <c r="I23" s="445">
        <f t="shared" si="3"/>
        <v>227</v>
      </c>
      <c r="J23" s="447">
        <v>30</v>
      </c>
      <c r="K23" s="445">
        <f t="shared" si="4"/>
        <v>387</v>
      </c>
      <c r="L23" s="19"/>
      <c r="M23" s="2"/>
      <c r="N23" s="10"/>
      <c r="O23" s="10"/>
      <c r="P23" s="10"/>
      <c r="Q23" s="10"/>
      <c r="R23" s="10"/>
      <c r="S23" s="10"/>
      <c r="T23" s="10"/>
      <c r="U23" s="2"/>
    </row>
    <row r="24" spans="2:21" s="279" customFormat="1" ht="22.5" customHeight="1" x14ac:dyDescent="0.25">
      <c r="B24" s="282"/>
      <c r="C24" s="282"/>
      <c r="D24" s="18"/>
      <c r="E24" s="455" t="s">
        <v>20</v>
      </c>
      <c r="F24" s="698">
        <f>SUM(F20:F23)</f>
        <v>170</v>
      </c>
      <c r="G24" s="698">
        <f t="shared" ref="G24:K24" si="5">SUM(G20:G23)</f>
        <v>683</v>
      </c>
      <c r="H24" s="698">
        <f t="shared" si="5"/>
        <v>562</v>
      </c>
      <c r="I24" s="698">
        <f t="shared" si="5"/>
        <v>900</v>
      </c>
      <c r="J24" s="698">
        <f t="shared" si="5"/>
        <v>100</v>
      </c>
      <c r="K24" s="698">
        <f t="shared" si="5"/>
        <v>1131</v>
      </c>
      <c r="L24" s="19"/>
      <c r="M24" s="280"/>
      <c r="N24" s="289"/>
      <c r="O24" s="289"/>
      <c r="P24" s="289"/>
      <c r="Q24" s="289"/>
      <c r="R24" s="289"/>
      <c r="S24" s="289"/>
      <c r="T24" s="289"/>
      <c r="U24" s="280"/>
    </row>
    <row r="25" spans="2:21" ht="22.5" customHeight="1" x14ac:dyDescent="0.25">
      <c r="B25" s="13"/>
      <c r="D25" s="18"/>
      <c r="E25" s="6"/>
      <c r="F25" s="7"/>
      <c r="G25" s="7"/>
      <c r="H25" s="2"/>
      <c r="I25" s="2"/>
      <c r="J25" s="2"/>
      <c r="K25" s="2"/>
      <c r="L25" s="19"/>
      <c r="M25" s="2"/>
      <c r="N25" s="10"/>
      <c r="O25" s="10"/>
      <c r="P25" s="10"/>
      <c r="Q25" s="10"/>
      <c r="R25" s="10"/>
      <c r="S25" s="10"/>
      <c r="T25" s="10"/>
      <c r="U25" s="2"/>
    </row>
    <row r="26" spans="2:21" ht="22.5" customHeight="1" x14ac:dyDescent="0.25">
      <c r="B26" s="13"/>
      <c r="D26" s="307"/>
      <c r="E26" s="383" t="s">
        <v>137</v>
      </c>
      <c r="F26" s="378"/>
      <c r="G26" s="378"/>
      <c r="H26" s="379"/>
      <c r="I26" s="379"/>
      <c r="J26" s="379"/>
      <c r="K26" s="379"/>
      <c r="L26" s="380"/>
      <c r="N26" s="10"/>
      <c r="O26" s="10"/>
      <c r="P26" s="10"/>
      <c r="Q26" s="10"/>
      <c r="R26" s="10"/>
      <c r="S26" s="10"/>
      <c r="T26" s="10"/>
    </row>
    <row r="27" spans="2:21" ht="22.5" customHeight="1" x14ac:dyDescent="0.25">
      <c r="B27" s="13"/>
      <c r="C27" s="10"/>
      <c r="D27" s="2"/>
      <c r="E27" s="11"/>
      <c r="F27" s="12"/>
      <c r="G27" s="12"/>
      <c r="H27" s="2"/>
      <c r="I27" s="2"/>
      <c r="J27" s="2"/>
      <c r="K27" s="2"/>
      <c r="L27" s="2"/>
      <c r="M27" s="2"/>
      <c r="N27" s="10"/>
      <c r="O27" s="10"/>
      <c r="P27" s="10"/>
      <c r="Q27" s="10"/>
      <c r="R27" s="10"/>
      <c r="S27" s="10"/>
      <c r="T27" s="10"/>
      <c r="U27" s="2"/>
    </row>
    <row r="28" spans="2:21" ht="22.5" customHeight="1" x14ac:dyDescent="0.25">
      <c r="B28" s="13"/>
      <c r="C28" s="10"/>
      <c r="D28" s="2"/>
      <c r="E28" s="11"/>
      <c r="F28" s="12"/>
      <c r="G28" s="12"/>
      <c r="H28" s="2"/>
      <c r="I28" s="2"/>
      <c r="J28" s="2"/>
      <c r="K28" s="2"/>
      <c r="L28" s="2"/>
      <c r="M28" s="2"/>
      <c r="N28" s="10"/>
      <c r="O28" s="10"/>
      <c r="P28" s="10"/>
      <c r="Q28" s="10"/>
      <c r="R28" s="10"/>
      <c r="S28" s="10"/>
      <c r="T28" s="10"/>
      <c r="U28" s="2"/>
    </row>
    <row r="29" spans="2:21" ht="22.5" customHeight="1" x14ac:dyDescent="0.25">
      <c r="B29" s="13"/>
      <c r="C29" s="10"/>
      <c r="D29" s="2"/>
      <c r="E29" s="159"/>
      <c r="F29" s="470"/>
      <c r="G29" s="470"/>
      <c r="H29" s="135"/>
      <c r="I29" s="135"/>
      <c r="J29" s="135"/>
      <c r="K29" s="135"/>
      <c r="L29" s="135"/>
      <c r="M29" s="2"/>
      <c r="N29" s="10"/>
      <c r="O29" s="10"/>
      <c r="P29" s="10"/>
      <c r="Q29" s="10"/>
      <c r="R29" s="10"/>
      <c r="S29" s="10"/>
      <c r="T29" s="10"/>
      <c r="U29" s="2"/>
    </row>
    <row r="30" spans="2:21" ht="22.5" customHeight="1" x14ac:dyDescent="0.25">
      <c r="B30" s="13"/>
      <c r="E30" s="469"/>
      <c r="F30" s="463"/>
      <c r="G30" s="463"/>
      <c r="H30" s="463"/>
      <c r="I30" s="463"/>
      <c r="J30" s="463"/>
      <c r="K30" s="463"/>
      <c r="L30" s="135"/>
      <c r="N30" s="10"/>
      <c r="O30" s="10"/>
      <c r="P30" s="10"/>
      <c r="Q30" s="10"/>
      <c r="R30" s="10"/>
      <c r="S30" s="10"/>
      <c r="T30" s="10"/>
    </row>
    <row r="31" spans="2:21" ht="22.5" customHeight="1" x14ac:dyDescent="0.25">
      <c r="B31" s="13"/>
      <c r="E31" s="46"/>
      <c r="F31" s="731"/>
      <c r="G31" s="731"/>
      <c r="H31" s="731"/>
      <c r="I31" s="731"/>
      <c r="J31" s="731"/>
      <c r="K31" s="731"/>
      <c r="L31" s="135"/>
    </row>
    <row r="32" spans="2:21" ht="22.5" customHeight="1" x14ac:dyDescent="0.25">
      <c r="E32" s="46"/>
      <c r="F32" s="463"/>
      <c r="G32" s="463"/>
      <c r="H32" s="463"/>
      <c r="I32" s="463"/>
      <c r="J32" s="463"/>
      <c r="K32" s="463"/>
      <c r="L32" s="135"/>
    </row>
    <row r="33" spans="5:12" ht="22.5" customHeight="1" x14ac:dyDescent="0.25">
      <c r="E33" s="46"/>
      <c r="F33" s="471"/>
      <c r="G33" s="471"/>
      <c r="H33" s="135"/>
      <c r="I33" s="135"/>
      <c r="J33" s="135"/>
      <c r="K33" s="135"/>
      <c r="L33" s="135"/>
    </row>
    <row r="34" spans="5:12" ht="22.5" customHeight="1" x14ac:dyDescent="0.25">
      <c r="E34" s="46"/>
      <c r="F34" s="46"/>
      <c r="G34" s="46"/>
    </row>
  </sheetData>
  <mergeCells count="10">
    <mergeCell ref="D1:E1"/>
    <mergeCell ref="B2:B3"/>
    <mergeCell ref="O2:O3"/>
    <mergeCell ref="E2:L3"/>
    <mergeCell ref="F31:G31"/>
    <mergeCell ref="H31:I31"/>
    <mergeCell ref="J31:K31"/>
    <mergeCell ref="F18:G18"/>
    <mergeCell ref="H18:I18"/>
    <mergeCell ref="J18:K18"/>
  </mergeCells>
  <hyperlinks>
    <hyperlink ref="B5" location="Sheet2!A1" display="BACK"/>
    <hyperlink ref="B5" location="Menu!A1" display="BACK"/>
  </hyperlinks>
  <pageMargins left="0.7" right="0.7" top="0.75" bottom="0.75" header="0.3" footer="0.3"/>
  <pageSetup paperSize="9" scale="96" orientation="landscape" verticalDpi="597" r:id="rId1"/>
  <colBreaks count="1" manualBreakCount="1">
    <brk id="12" max="21" man="1"/>
  </colBreaks>
  <ignoredErrors>
    <ignoredError sqref="F19:K19"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S34"/>
  <sheetViews>
    <sheetView showGridLines="0" zoomScaleNormal="100" workbookViewId="0">
      <selection activeCell="M26" sqref="M26"/>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5.7109375" customWidth="1"/>
    <col min="6" max="10" width="14.28515625" customWidth="1"/>
    <col min="11" max="11" width="5.28515625" customWidth="1"/>
    <col min="12" max="12" width="5.7109375" customWidth="1"/>
    <col min="13" max="13" width="45.7109375" customWidth="1"/>
    <col min="14" max="18" width="14.28515625" customWidth="1"/>
    <col min="19" max="19" width="6.42578125" customWidth="1"/>
  </cols>
  <sheetData>
    <row r="1" spans="1:19" ht="52.5" customHeight="1" x14ac:dyDescent="0.25">
      <c r="D1" s="716"/>
      <c r="E1" s="716"/>
      <c r="L1" s="561"/>
      <c r="M1" s="289"/>
      <c r="N1" s="10"/>
      <c r="O1" s="10"/>
      <c r="P1" s="10"/>
      <c r="Q1" s="10"/>
      <c r="R1" s="10"/>
    </row>
    <row r="2" spans="1:19" ht="15" customHeight="1" x14ac:dyDescent="0.25">
      <c r="B2" s="759"/>
      <c r="D2" s="22"/>
      <c r="E2" s="752" t="s">
        <v>235</v>
      </c>
      <c r="F2" s="752"/>
      <c r="G2" s="752"/>
      <c r="H2" s="752"/>
      <c r="I2" s="752"/>
      <c r="J2" s="753"/>
      <c r="L2" s="112"/>
      <c r="M2" s="724"/>
      <c r="N2" s="112"/>
      <c r="O2" s="112"/>
      <c r="P2" s="112"/>
      <c r="Q2" s="112"/>
      <c r="R2" s="112"/>
    </row>
    <row r="3" spans="1:19" ht="15" customHeight="1" x14ac:dyDescent="0.25">
      <c r="A3" s="1"/>
      <c r="B3" s="759"/>
      <c r="C3" s="14"/>
      <c r="D3" s="25"/>
      <c r="E3" s="754"/>
      <c r="F3" s="754"/>
      <c r="G3" s="754"/>
      <c r="H3" s="754"/>
      <c r="I3" s="754"/>
      <c r="J3" s="755"/>
      <c r="L3" s="112"/>
      <c r="M3" s="724"/>
      <c r="N3" s="112"/>
      <c r="O3" s="112"/>
      <c r="P3" s="112"/>
      <c r="Q3" s="112"/>
      <c r="R3" s="112"/>
    </row>
    <row r="4" spans="1:19" ht="15" customHeight="1" x14ac:dyDescent="0.25">
      <c r="A4" s="1"/>
      <c r="C4" s="15"/>
      <c r="D4" s="192"/>
      <c r="E4" s="193"/>
      <c r="F4" s="193"/>
      <c r="G4" s="193"/>
      <c r="H4" s="193"/>
      <c r="I4" s="193"/>
      <c r="J4" s="194"/>
      <c r="L4" s="10"/>
      <c r="M4" s="10"/>
      <c r="N4" s="10"/>
      <c r="O4" s="10"/>
      <c r="P4" s="10"/>
      <c r="Q4" s="10"/>
      <c r="R4" s="10"/>
    </row>
    <row r="5" spans="1:19" ht="15" customHeight="1" x14ac:dyDescent="0.25">
      <c r="B5" s="491" t="s">
        <v>0</v>
      </c>
      <c r="D5" s="195"/>
      <c r="E5" s="361" t="s">
        <v>131</v>
      </c>
      <c r="F5" s="196"/>
      <c r="G5" s="196"/>
      <c r="H5" s="196"/>
      <c r="I5" s="196"/>
      <c r="J5" s="197"/>
      <c r="L5" s="10"/>
      <c r="M5" s="116"/>
      <c r="N5" s="111"/>
      <c r="O5" s="111"/>
      <c r="P5" s="111"/>
      <c r="Q5" s="111"/>
      <c r="R5" s="111"/>
    </row>
    <row r="6" spans="1:19" ht="15" customHeight="1" x14ac:dyDescent="0.25">
      <c r="A6" t="s">
        <v>240</v>
      </c>
      <c r="B6" s="544"/>
      <c r="C6" s="16"/>
      <c r="D6" s="55"/>
      <c r="E6" s="82"/>
      <c r="F6" s="82"/>
      <c r="G6" s="82"/>
      <c r="H6" s="82"/>
      <c r="I6" s="82"/>
      <c r="J6" s="90"/>
      <c r="K6" s="2"/>
      <c r="L6" s="10"/>
      <c r="M6" s="10"/>
      <c r="N6" s="10"/>
      <c r="O6" s="10"/>
      <c r="P6" s="10"/>
      <c r="Q6" s="10"/>
      <c r="R6" s="10"/>
      <c r="S6" s="2"/>
    </row>
    <row r="7" spans="1:19" ht="22.5" customHeight="1" x14ac:dyDescent="0.25">
      <c r="B7" s="16"/>
      <c r="D7" s="18"/>
      <c r="E7" s="2"/>
      <c r="F7" s="2"/>
      <c r="G7" s="2"/>
      <c r="H7" s="2"/>
      <c r="I7" s="2"/>
      <c r="J7" s="19"/>
      <c r="K7" s="2"/>
      <c r="L7" s="10"/>
      <c r="M7" s="10"/>
      <c r="N7" s="10"/>
      <c r="O7" s="10"/>
      <c r="P7" s="10"/>
      <c r="Q7" s="10"/>
      <c r="R7" s="10"/>
      <c r="S7" s="2"/>
    </row>
    <row r="8" spans="1:19" s="279" customFormat="1" ht="22.5" customHeight="1" x14ac:dyDescent="0.25">
      <c r="B8" s="16"/>
      <c r="C8" s="282"/>
      <c r="D8" s="18"/>
      <c r="E8" s="297" t="s">
        <v>238</v>
      </c>
      <c r="F8" s="616"/>
      <c r="G8" s="616"/>
      <c r="H8" s="616"/>
      <c r="I8" s="616"/>
      <c r="J8" s="19"/>
      <c r="K8" s="280"/>
      <c r="L8" s="289"/>
      <c r="M8" s="289"/>
      <c r="N8" s="289"/>
      <c r="O8" s="289"/>
      <c r="P8" s="289"/>
      <c r="Q8" s="289"/>
      <c r="R8" s="289"/>
      <c r="S8" s="280"/>
    </row>
    <row r="9" spans="1:19" ht="22.5" customHeight="1" x14ac:dyDescent="0.25">
      <c r="B9" s="13"/>
      <c r="D9" s="81"/>
      <c r="E9" s="699"/>
      <c r="F9" s="613" t="s">
        <v>18</v>
      </c>
      <c r="G9" s="613" t="s">
        <v>19</v>
      </c>
      <c r="H9" s="613" t="s">
        <v>20</v>
      </c>
      <c r="I9" s="614"/>
      <c r="J9" s="19"/>
      <c r="K9" s="2"/>
      <c r="L9" s="10"/>
      <c r="M9" s="10"/>
      <c r="N9" s="10"/>
      <c r="O9" s="10"/>
      <c r="P9" s="10"/>
      <c r="Q9" s="10"/>
      <c r="R9" s="10"/>
      <c r="S9" s="2"/>
    </row>
    <row r="10" spans="1:19" ht="22.5" customHeight="1" x14ac:dyDescent="0.25">
      <c r="B10" s="13"/>
      <c r="D10" s="18"/>
      <c r="E10" s="437" t="s">
        <v>17</v>
      </c>
      <c r="F10" s="438">
        <v>541</v>
      </c>
      <c r="G10" s="438">
        <v>618</v>
      </c>
      <c r="H10" s="438">
        <f>SUM(F10:G10)</f>
        <v>1159</v>
      </c>
      <c r="I10" s="700"/>
      <c r="J10" s="19"/>
      <c r="K10" s="2"/>
      <c r="L10" s="10"/>
      <c r="M10" s="10"/>
      <c r="N10" s="10"/>
      <c r="O10" s="10"/>
      <c r="P10" s="10"/>
      <c r="Q10" s="10"/>
      <c r="R10" s="10"/>
      <c r="S10" s="2"/>
    </row>
    <row r="11" spans="1:19" ht="22.5" customHeight="1" x14ac:dyDescent="0.25">
      <c r="B11" s="13"/>
      <c r="D11" s="18"/>
      <c r="E11" s="437" t="s">
        <v>16</v>
      </c>
      <c r="F11" s="438">
        <v>430</v>
      </c>
      <c r="G11" s="438">
        <v>227</v>
      </c>
      <c r="H11" s="438">
        <f t="shared" ref="H11:H14" si="0">SUM(F11:G11)</f>
        <v>657</v>
      </c>
      <c r="I11" s="700"/>
      <c r="J11" s="19"/>
      <c r="K11" s="2"/>
      <c r="L11" s="10"/>
      <c r="M11" s="10"/>
      <c r="N11" s="10"/>
      <c r="O11" s="10"/>
      <c r="P11" s="10"/>
      <c r="Q11" s="10"/>
      <c r="R11" s="10"/>
      <c r="S11" s="2"/>
    </row>
    <row r="12" spans="1:19" ht="22.5" customHeight="1" x14ac:dyDescent="0.25">
      <c r="B12" s="13"/>
      <c r="D12" s="18"/>
      <c r="E12" s="437" t="s">
        <v>14</v>
      </c>
      <c r="F12" s="438">
        <v>75</v>
      </c>
      <c r="G12" s="438">
        <v>88</v>
      </c>
      <c r="H12" s="438">
        <f t="shared" si="0"/>
        <v>163</v>
      </c>
      <c r="I12" s="700"/>
      <c r="J12" s="19"/>
      <c r="K12" s="2"/>
      <c r="L12" s="10"/>
      <c r="M12" s="10"/>
      <c r="N12" s="10"/>
      <c r="O12" s="10"/>
      <c r="P12" s="10"/>
      <c r="Q12" s="10"/>
      <c r="R12" s="10"/>
      <c r="S12" s="2"/>
    </row>
    <row r="13" spans="1:19" ht="22.5" customHeight="1" x14ac:dyDescent="0.25">
      <c r="B13" s="13"/>
      <c r="D13" s="18"/>
      <c r="E13" s="436" t="s">
        <v>15</v>
      </c>
      <c r="F13" s="439">
        <v>406</v>
      </c>
      <c r="G13" s="439">
        <v>329</v>
      </c>
      <c r="H13" s="438">
        <f t="shared" si="0"/>
        <v>735</v>
      </c>
      <c r="I13" s="700"/>
      <c r="J13" s="19"/>
      <c r="K13" s="2"/>
      <c r="L13" s="10"/>
      <c r="M13" s="10"/>
      <c r="N13" s="10"/>
      <c r="O13" s="10"/>
      <c r="P13" s="10"/>
      <c r="Q13" s="10"/>
      <c r="R13" s="10"/>
      <c r="S13" s="2"/>
    </row>
    <row r="14" spans="1:19" ht="22.5" customHeight="1" x14ac:dyDescent="0.25">
      <c r="B14" s="13"/>
      <c r="D14" s="18"/>
      <c r="E14" s="701" t="s">
        <v>20</v>
      </c>
      <c r="F14" s="698">
        <f>SUM(F10:F13)</f>
        <v>1452</v>
      </c>
      <c r="G14" s="698">
        <f>SUM(G10:G13)</f>
        <v>1262</v>
      </c>
      <c r="H14" s="702">
        <f t="shared" si="0"/>
        <v>2714</v>
      </c>
      <c r="I14" s="551"/>
      <c r="J14" s="19"/>
      <c r="K14" s="2"/>
      <c r="L14" s="10"/>
      <c r="M14" s="10"/>
      <c r="N14" s="10"/>
      <c r="O14" s="10"/>
      <c r="P14" s="10"/>
      <c r="Q14" s="10"/>
      <c r="R14" s="10"/>
      <c r="S14" s="2"/>
    </row>
    <row r="15" spans="1:19" s="280" customFormat="1" ht="22.5" customHeight="1" x14ac:dyDescent="0.25">
      <c r="B15" s="289"/>
      <c r="C15" s="289"/>
      <c r="D15" s="18"/>
      <c r="E15" s="297"/>
      <c r="F15" s="630"/>
      <c r="G15" s="630"/>
      <c r="H15" s="551"/>
      <c r="I15" s="551"/>
      <c r="J15" s="19"/>
      <c r="L15" s="289"/>
      <c r="M15" s="289"/>
      <c r="N15" s="289"/>
      <c r="O15" s="289"/>
      <c r="P15" s="289"/>
      <c r="Q15" s="289"/>
      <c r="R15" s="289"/>
    </row>
    <row r="16" spans="1:19" s="280" customFormat="1" ht="22.5" customHeight="1" x14ac:dyDescent="0.25">
      <c r="B16" s="289"/>
      <c r="C16" s="289"/>
      <c r="D16" s="18"/>
      <c r="E16" s="297"/>
      <c r="F16" s="630"/>
      <c r="G16" s="630"/>
      <c r="H16" s="551"/>
      <c r="I16" s="551"/>
      <c r="J16" s="19"/>
      <c r="L16" s="289"/>
      <c r="M16" s="289"/>
      <c r="N16" s="289"/>
      <c r="O16" s="289"/>
      <c r="P16" s="289"/>
      <c r="Q16" s="289"/>
      <c r="R16" s="289"/>
    </row>
    <row r="17" spans="2:19" s="280" customFormat="1" ht="22.5" customHeight="1" x14ac:dyDescent="0.25">
      <c r="B17" s="289"/>
      <c r="C17" s="289"/>
      <c r="D17" s="18"/>
      <c r="E17" s="297" t="s">
        <v>239</v>
      </c>
      <c r="F17" s="630"/>
      <c r="G17" s="630"/>
      <c r="H17" s="551"/>
      <c r="I17" s="551"/>
      <c r="J17" s="19"/>
      <c r="L17" s="289"/>
      <c r="M17" s="289"/>
      <c r="N17" s="289"/>
      <c r="O17" s="289"/>
      <c r="P17" s="289"/>
      <c r="Q17" s="289"/>
      <c r="R17" s="289"/>
    </row>
    <row r="18" spans="2:19" s="279" customFormat="1" ht="22.5" customHeight="1" x14ac:dyDescent="0.25">
      <c r="B18" s="16"/>
      <c r="C18" s="282"/>
      <c r="D18" s="18"/>
      <c r="E18" s="616"/>
      <c r="F18" s="761" t="s">
        <v>18</v>
      </c>
      <c r="G18" s="762"/>
      <c r="H18" s="761" t="s">
        <v>19</v>
      </c>
      <c r="I18" s="762"/>
      <c r="J18" s="302"/>
      <c r="K18" s="280"/>
      <c r="L18" s="289"/>
      <c r="M18" s="289"/>
      <c r="N18" s="760"/>
      <c r="O18" s="760"/>
      <c r="P18" s="289"/>
      <c r="Q18" s="289"/>
      <c r="R18" s="289"/>
      <c r="S18" s="280"/>
    </row>
    <row r="19" spans="2:19" s="279" customFormat="1" ht="22.5" customHeight="1" x14ac:dyDescent="0.25">
      <c r="B19" s="282"/>
      <c r="C19" s="282"/>
      <c r="D19" s="81"/>
      <c r="E19" s="699"/>
      <c r="F19" s="613">
        <v>2014</v>
      </c>
      <c r="G19" s="673">
        <v>2015</v>
      </c>
      <c r="H19" s="613">
        <v>2014</v>
      </c>
      <c r="I19" s="673">
        <v>2015</v>
      </c>
      <c r="J19" s="302"/>
      <c r="K19" s="280"/>
      <c r="L19" s="289"/>
      <c r="M19" s="289"/>
      <c r="N19" s="357"/>
      <c r="O19" s="357"/>
      <c r="P19" s="289"/>
      <c r="Q19" s="289"/>
      <c r="R19" s="289"/>
      <c r="S19" s="280"/>
    </row>
    <row r="20" spans="2:19" s="279" customFormat="1" ht="22.5" customHeight="1" x14ac:dyDescent="0.25">
      <c r="B20" s="282"/>
      <c r="C20" s="282"/>
      <c r="D20" s="18"/>
      <c r="E20" s="437" t="s">
        <v>17</v>
      </c>
      <c r="F20" s="445">
        <v>93</v>
      </c>
      <c r="G20" s="703">
        <f>F10</f>
        <v>541</v>
      </c>
      <c r="H20" s="445">
        <v>348</v>
      </c>
      <c r="I20" s="445">
        <f>G10</f>
        <v>618</v>
      </c>
      <c r="J20" s="302"/>
      <c r="K20" s="280"/>
      <c r="L20" s="289"/>
      <c r="M20" s="289"/>
      <c r="N20" s="277"/>
      <c r="O20" s="277"/>
      <c r="P20" s="289"/>
      <c r="Q20" s="289"/>
      <c r="R20" s="289"/>
      <c r="S20" s="280"/>
    </row>
    <row r="21" spans="2:19" s="279" customFormat="1" ht="22.5" customHeight="1" x14ac:dyDescent="0.25">
      <c r="B21" s="282"/>
      <c r="C21" s="282"/>
      <c r="D21" s="18"/>
      <c r="E21" s="437" t="s">
        <v>16</v>
      </c>
      <c r="F21" s="445">
        <v>137</v>
      </c>
      <c r="G21" s="703">
        <f>F11</f>
        <v>430</v>
      </c>
      <c r="H21" s="445">
        <v>237</v>
      </c>
      <c r="I21" s="445">
        <f>G11</f>
        <v>227</v>
      </c>
      <c r="J21" s="19"/>
      <c r="K21" s="280"/>
      <c r="L21" s="289"/>
      <c r="M21" s="289"/>
      <c r="N21" s="277"/>
      <c r="O21" s="277"/>
      <c r="P21" s="289"/>
      <c r="Q21" s="289"/>
      <c r="R21" s="289"/>
      <c r="S21" s="280"/>
    </row>
    <row r="22" spans="2:19" s="279" customFormat="1" ht="22.5" customHeight="1" x14ac:dyDescent="0.25">
      <c r="B22" s="282"/>
      <c r="C22" s="282"/>
      <c r="D22" s="18"/>
      <c r="E22" s="437" t="s">
        <v>14</v>
      </c>
      <c r="F22" s="445">
        <v>70</v>
      </c>
      <c r="G22" s="703">
        <f>F12</f>
        <v>75</v>
      </c>
      <c r="H22" s="445">
        <v>62</v>
      </c>
      <c r="I22" s="445">
        <f>G12</f>
        <v>88</v>
      </c>
      <c r="J22" s="19"/>
      <c r="K22" s="280"/>
      <c r="L22" s="289"/>
      <c r="M22" s="289"/>
      <c r="N22" s="277"/>
      <c r="O22" s="277"/>
      <c r="P22" s="289"/>
      <c r="Q22" s="289"/>
      <c r="R22" s="289"/>
      <c r="S22" s="280"/>
    </row>
    <row r="23" spans="2:19" s="279" customFormat="1" ht="22.5" customHeight="1" x14ac:dyDescent="0.25">
      <c r="B23" s="282"/>
      <c r="C23" s="282"/>
      <c r="D23" s="18"/>
      <c r="E23" s="436" t="s">
        <v>15</v>
      </c>
      <c r="F23" s="447">
        <v>104</v>
      </c>
      <c r="G23" s="703">
        <f>F13</f>
        <v>406</v>
      </c>
      <c r="H23" s="447">
        <v>278</v>
      </c>
      <c r="I23" s="445">
        <f>G13</f>
        <v>329</v>
      </c>
      <c r="J23" s="19"/>
      <c r="K23" s="280"/>
      <c r="L23" s="289"/>
      <c r="M23" s="289"/>
      <c r="N23" s="277"/>
      <c r="O23" s="277"/>
      <c r="P23" s="289"/>
      <c r="Q23" s="289"/>
      <c r="R23" s="289"/>
      <c r="S23" s="280"/>
    </row>
    <row r="24" spans="2:19" s="279" customFormat="1" ht="22.5" customHeight="1" x14ac:dyDescent="0.25">
      <c r="B24" s="282"/>
      <c r="C24" s="282"/>
      <c r="D24" s="18"/>
      <c r="E24" s="701" t="s">
        <v>20</v>
      </c>
      <c r="F24" s="698">
        <f t="shared" ref="F24" si="1">SUM(F20:F23)</f>
        <v>404</v>
      </c>
      <c r="G24" s="704">
        <f>F14</f>
        <v>1452</v>
      </c>
      <c r="H24" s="698">
        <f>SUM(H20:H23)</f>
        <v>925</v>
      </c>
      <c r="I24" s="702">
        <f>G14</f>
        <v>1262</v>
      </c>
      <c r="J24" s="19"/>
      <c r="K24" s="280"/>
      <c r="L24" s="289"/>
      <c r="M24" s="289"/>
      <c r="N24" s="72"/>
      <c r="O24" s="72"/>
      <c r="P24" s="289"/>
      <c r="Q24" s="289"/>
      <c r="R24" s="289"/>
      <c r="S24" s="280"/>
    </row>
    <row r="25" spans="2:19" ht="22.5" customHeight="1" x14ac:dyDescent="0.25">
      <c r="B25" s="13"/>
      <c r="D25" s="18"/>
      <c r="E25" s="30"/>
      <c r="F25" s="31"/>
      <c r="G25" s="31"/>
      <c r="H25" s="2"/>
      <c r="I25" s="2"/>
      <c r="J25" s="19"/>
      <c r="K25" s="2"/>
      <c r="L25" s="10"/>
      <c r="M25" s="289"/>
      <c r="N25" s="289"/>
      <c r="O25" s="289"/>
      <c r="P25" s="10"/>
      <c r="Q25" s="10"/>
      <c r="R25" s="10"/>
      <c r="S25" s="2"/>
    </row>
    <row r="26" spans="2:19" ht="22.5" customHeight="1" x14ac:dyDescent="0.25">
      <c r="B26" s="13"/>
      <c r="D26" s="307"/>
      <c r="E26" s="383" t="s">
        <v>137</v>
      </c>
      <c r="F26" s="378"/>
      <c r="G26" s="378"/>
      <c r="H26" s="379"/>
      <c r="I26" s="379"/>
      <c r="J26" s="380"/>
      <c r="L26" s="10"/>
      <c r="M26" s="289"/>
      <c r="N26" s="289"/>
      <c r="O26" s="289"/>
      <c r="P26" s="10"/>
      <c r="Q26" s="10"/>
      <c r="R26" s="10"/>
    </row>
    <row r="27" spans="2:19" ht="22.5" customHeight="1" x14ac:dyDescent="0.25">
      <c r="B27" s="13"/>
      <c r="C27" s="10"/>
      <c r="D27" s="2"/>
      <c r="E27" s="11"/>
      <c r="F27" s="12"/>
      <c r="G27" s="12"/>
      <c r="H27" s="2"/>
      <c r="I27" s="2"/>
      <c r="J27" s="2"/>
      <c r="K27" s="2"/>
      <c r="L27" s="10"/>
      <c r="M27" s="10"/>
      <c r="N27" s="10"/>
      <c r="O27" s="10"/>
      <c r="P27" s="10"/>
      <c r="Q27" s="10"/>
      <c r="R27" s="10"/>
      <c r="S27" s="2"/>
    </row>
    <row r="28" spans="2:19" ht="22.5" customHeight="1" x14ac:dyDescent="0.25">
      <c r="B28" s="13"/>
      <c r="C28" s="10"/>
      <c r="D28" s="2"/>
      <c r="E28" s="159"/>
      <c r="F28" s="12"/>
      <c r="G28" s="12"/>
      <c r="H28" s="2"/>
      <c r="I28" s="2"/>
      <c r="J28" s="2"/>
      <c r="K28" s="2"/>
      <c r="L28" s="10"/>
      <c r="M28" s="10"/>
      <c r="N28" s="10"/>
      <c r="O28" s="10"/>
      <c r="P28" s="10"/>
      <c r="Q28" s="10"/>
      <c r="R28" s="10"/>
      <c r="S28" s="2"/>
    </row>
    <row r="29" spans="2:19" ht="22.5" customHeight="1" x14ac:dyDescent="0.25">
      <c r="B29" s="13"/>
      <c r="C29" s="10"/>
      <c r="D29" s="2"/>
      <c r="E29" s="11"/>
      <c r="F29" s="12"/>
      <c r="G29" s="12"/>
      <c r="H29" s="2"/>
      <c r="I29" s="2"/>
      <c r="J29" s="2"/>
      <c r="K29" s="2"/>
      <c r="L29" s="10"/>
      <c r="M29" s="10"/>
      <c r="N29" s="10"/>
      <c r="O29" s="10"/>
      <c r="P29" s="10"/>
      <c r="Q29" s="10"/>
      <c r="R29" s="10"/>
      <c r="S29" s="2"/>
    </row>
    <row r="30" spans="2:19" ht="22.5" customHeight="1" x14ac:dyDescent="0.25">
      <c r="B30" s="13"/>
      <c r="E30" s="8"/>
      <c r="F30" s="9"/>
      <c r="G30" s="9"/>
      <c r="L30" s="10"/>
      <c r="M30" s="10"/>
      <c r="N30" s="10"/>
      <c r="O30" s="10"/>
      <c r="P30" s="10"/>
      <c r="Q30" s="10"/>
      <c r="R30" s="10"/>
    </row>
    <row r="31" spans="2:19" ht="22.5" customHeight="1" x14ac:dyDescent="0.25">
      <c r="B31" s="13"/>
      <c r="E31" s="46"/>
      <c r="F31" s="46"/>
      <c r="G31" s="46"/>
      <c r="L31" s="10"/>
      <c r="M31" s="10"/>
      <c r="N31" s="10"/>
      <c r="O31" s="10"/>
      <c r="P31" s="10"/>
      <c r="Q31" s="10"/>
      <c r="R31" s="10"/>
    </row>
    <row r="32" spans="2:19" ht="22.5" customHeight="1" x14ac:dyDescent="0.25">
      <c r="E32" s="46"/>
      <c r="F32" s="46"/>
      <c r="G32" s="46"/>
    </row>
    <row r="33" spans="5:7" ht="22.5" customHeight="1" x14ac:dyDescent="0.25">
      <c r="E33" s="46"/>
      <c r="F33" s="46"/>
      <c r="G33" s="46"/>
    </row>
    <row r="34" spans="5:7" ht="22.5" customHeight="1" x14ac:dyDescent="0.25">
      <c r="E34" s="46"/>
      <c r="F34" s="46"/>
      <c r="G34" s="46"/>
    </row>
  </sheetData>
  <mergeCells count="7">
    <mergeCell ref="N18:O18"/>
    <mergeCell ref="M2:M3"/>
    <mergeCell ref="D1:E1"/>
    <mergeCell ref="B2:B3"/>
    <mergeCell ref="E2:J3"/>
    <mergeCell ref="F18:G18"/>
    <mergeCell ref="H18:I18"/>
  </mergeCells>
  <hyperlinks>
    <hyperlink ref="B5" location="Sheet2!A1" display="BACK"/>
    <hyperlink ref="B5" location="Menu!A1" display="BACK"/>
  </hyperlinks>
  <pageMargins left="0.7" right="0.7" top="0.75" bottom="0.75" header="0.3" footer="0.3"/>
  <pageSetup paperSize="9" scale="96" orientation="landscape" verticalDpi="597" r:id="rId1"/>
  <colBreaks count="1" manualBreakCount="1">
    <brk id="10" max="22" man="1"/>
  </colBreaks>
  <ignoredErrors>
    <ignoredError sqref="F24 H24" formulaRange="1"/>
    <ignoredError sqref="G24"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U35"/>
  <sheetViews>
    <sheetView showGridLines="0" topLeftCell="A4" zoomScaleNormal="100" workbookViewId="0">
      <selection activeCell="H14" sqref="H14"/>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5.7109375" customWidth="1"/>
    <col min="6" max="12" width="14.28515625" customWidth="1"/>
    <col min="13" max="13" width="5.28515625" customWidth="1"/>
    <col min="14" max="14" width="5.7109375" customWidth="1"/>
    <col min="15" max="15" width="45.7109375" customWidth="1"/>
    <col min="16" max="20" width="14.28515625" customWidth="1"/>
    <col min="21" max="21" width="6.42578125" customWidth="1"/>
  </cols>
  <sheetData>
    <row r="1" spans="1:21" ht="52.5" customHeight="1" x14ac:dyDescent="0.25">
      <c r="D1" s="716"/>
      <c r="E1" s="716"/>
      <c r="N1" s="289"/>
      <c r="O1" s="10"/>
      <c r="P1" s="10"/>
      <c r="Q1" s="10"/>
      <c r="R1" s="10"/>
      <c r="S1" s="10"/>
      <c r="T1" s="10"/>
    </row>
    <row r="2" spans="1:21" ht="15" customHeight="1" x14ac:dyDescent="0.25">
      <c r="B2" s="759"/>
      <c r="D2" s="22"/>
      <c r="E2" s="752" t="s">
        <v>235</v>
      </c>
      <c r="F2" s="752"/>
      <c r="G2" s="752"/>
      <c r="H2" s="752"/>
      <c r="I2" s="752"/>
      <c r="J2" s="752"/>
      <c r="K2" s="752"/>
      <c r="L2" s="753"/>
      <c r="N2" s="112"/>
      <c r="O2" s="724"/>
      <c r="P2" s="112"/>
      <c r="Q2" s="112"/>
      <c r="R2" s="112"/>
      <c r="S2" s="112"/>
      <c r="T2" s="112"/>
    </row>
    <row r="3" spans="1:21" ht="15" customHeight="1" x14ac:dyDescent="0.25">
      <c r="A3" s="1"/>
      <c r="B3" s="759"/>
      <c r="C3" s="14"/>
      <c r="D3" s="25"/>
      <c r="E3" s="754"/>
      <c r="F3" s="754"/>
      <c r="G3" s="754"/>
      <c r="H3" s="754"/>
      <c r="I3" s="754"/>
      <c r="J3" s="754"/>
      <c r="K3" s="754"/>
      <c r="L3" s="755"/>
      <c r="N3" s="112"/>
      <c r="O3" s="724"/>
      <c r="P3" s="112"/>
      <c r="Q3" s="112"/>
      <c r="R3" s="112"/>
      <c r="S3" s="112"/>
      <c r="T3" s="112"/>
    </row>
    <row r="4" spans="1:21" ht="15" customHeight="1" x14ac:dyDescent="0.25">
      <c r="A4" s="1"/>
      <c r="C4" s="15"/>
      <c r="D4" s="192"/>
      <c r="E4" s="193"/>
      <c r="F4" s="193"/>
      <c r="G4" s="193"/>
      <c r="H4" s="193"/>
      <c r="I4" s="193"/>
      <c r="J4" s="193"/>
      <c r="K4" s="193"/>
      <c r="L4" s="194"/>
      <c r="N4" s="10"/>
      <c r="O4" s="10"/>
      <c r="P4" s="10"/>
      <c r="Q4" s="10"/>
      <c r="R4" s="10"/>
      <c r="S4" s="10"/>
      <c r="T4" s="10"/>
    </row>
    <row r="5" spans="1:21" ht="15" customHeight="1" x14ac:dyDescent="0.25">
      <c r="B5" s="491" t="s">
        <v>0</v>
      </c>
      <c r="C5" s="545"/>
      <c r="D5" s="195"/>
      <c r="E5" s="361" t="s">
        <v>139</v>
      </c>
      <c r="F5" s="196"/>
      <c r="G5" s="196"/>
      <c r="H5" s="196"/>
      <c r="I5" s="196"/>
      <c r="J5" s="196"/>
      <c r="K5" s="196"/>
      <c r="L5" s="197"/>
      <c r="N5" s="10"/>
      <c r="O5" s="136"/>
      <c r="P5" s="111"/>
      <c r="Q5" s="111"/>
      <c r="R5" s="111"/>
      <c r="S5" s="111"/>
      <c r="T5" s="111"/>
    </row>
    <row r="6" spans="1:21" ht="15" customHeight="1" x14ac:dyDescent="0.25">
      <c r="B6" s="544"/>
      <c r="D6" s="195"/>
      <c r="E6" s="757" t="s">
        <v>130</v>
      </c>
      <c r="F6" s="757"/>
      <c r="G6" s="757"/>
      <c r="H6" s="757"/>
      <c r="I6" s="757"/>
      <c r="J6" s="757"/>
      <c r="K6" s="757"/>
      <c r="L6" s="758"/>
      <c r="N6" s="10"/>
      <c r="O6" s="740"/>
      <c r="P6" s="740"/>
      <c r="Q6" s="740"/>
      <c r="R6" s="740"/>
      <c r="S6" s="740"/>
      <c r="T6" s="740"/>
    </row>
    <row r="7" spans="1:21" ht="15" customHeight="1" x14ac:dyDescent="0.25">
      <c r="B7" s="13"/>
      <c r="C7" s="16"/>
      <c r="D7" s="55"/>
      <c r="E7" s="82"/>
      <c r="F7" s="82"/>
      <c r="G7" s="82"/>
      <c r="H7" s="82"/>
      <c r="I7" s="82"/>
      <c r="J7" s="82"/>
      <c r="K7" s="82"/>
      <c r="L7" s="90"/>
      <c r="M7" s="2"/>
      <c r="N7" s="10"/>
      <c r="O7" s="10"/>
      <c r="P7" s="10"/>
      <c r="Q7" s="10"/>
      <c r="R7" s="10"/>
      <c r="S7" s="10"/>
      <c r="T7" s="10"/>
      <c r="U7" s="2"/>
    </row>
    <row r="8" spans="1:21" ht="22.5" customHeight="1" x14ac:dyDescent="0.25">
      <c r="B8" s="16"/>
      <c r="D8" s="18"/>
      <c r="E8" s="2"/>
      <c r="F8" s="2"/>
      <c r="G8" s="2"/>
      <c r="H8" s="2"/>
      <c r="I8" s="2"/>
      <c r="J8" s="2"/>
      <c r="K8" s="2"/>
      <c r="L8" s="19"/>
      <c r="M8" s="2"/>
      <c r="N8" s="10"/>
      <c r="O8" s="10"/>
      <c r="P8" s="10"/>
      <c r="Q8" s="10"/>
      <c r="R8" s="10"/>
      <c r="S8" s="10"/>
      <c r="T8" s="10"/>
      <c r="U8" s="2"/>
    </row>
    <row r="9" spans="1:21" s="279" customFormat="1" ht="22.5" customHeight="1" x14ac:dyDescent="0.25">
      <c r="B9" s="16"/>
      <c r="C9" s="282"/>
      <c r="D9" s="18"/>
      <c r="E9" s="296" t="s">
        <v>238</v>
      </c>
      <c r="F9" s="280"/>
      <c r="G9" s="280"/>
      <c r="H9" s="280"/>
      <c r="I9" s="280"/>
      <c r="J9" s="280"/>
      <c r="K9" s="280"/>
      <c r="L9" s="19"/>
      <c r="M9" s="280"/>
      <c r="N9" s="289"/>
      <c r="O9" s="289"/>
      <c r="P9" s="289"/>
      <c r="Q9" s="289"/>
      <c r="R9" s="289"/>
      <c r="S9" s="289"/>
      <c r="T9" s="289"/>
      <c r="U9" s="280"/>
    </row>
    <row r="10" spans="1:21" ht="22.5" customHeight="1" x14ac:dyDescent="0.25">
      <c r="B10" s="13"/>
      <c r="D10" s="81"/>
      <c r="E10" s="312"/>
      <c r="F10" s="313" t="s">
        <v>35</v>
      </c>
      <c r="G10" s="299" t="s">
        <v>36</v>
      </c>
      <c r="H10" s="301" t="s">
        <v>37</v>
      </c>
      <c r="I10" s="422" t="s">
        <v>20</v>
      </c>
      <c r="J10" s="280"/>
      <c r="K10" s="280"/>
      <c r="L10" s="280"/>
      <c r="M10" s="18"/>
      <c r="N10" s="10"/>
      <c r="O10" s="10"/>
      <c r="P10" s="10"/>
      <c r="Q10" s="10"/>
      <c r="R10" s="10"/>
      <c r="S10" s="10"/>
      <c r="T10" s="10"/>
      <c r="U10" s="2"/>
    </row>
    <row r="11" spans="1:21" ht="22.5" customHeight="1" x14ac:dyDescent="0.25">
      <c r="B11" s="13"/>
      <c r="D11" s="18"/>
      <c r="E11" s="20" t="s">
        <v>17</v>
      </c>
      <c r="F11" s="152">
        <v>363</v>
      </c>
      <c r="G11" s="152">
        <v>511</v>
      </c>
      <c r="H11" s="152">
        <v>71</v>
      </c>
      <c r="I11" s="71">
        <f>SUM(F11:H11)</f>
        <v>945</v>
      </c>
      <c r="J11" s="2"/>
      <c r="K11" s="2"/>
      <c r="L11" s="19"/>
      <c r="M11" s="2"/>
      <c r="N11" s="10"/>
      <c r="O11" s="10"/>
      <c r="P11" s="10"/>
      <c r="Q11" s="10"/>
      <c r="R11" s="10"/>
      <c r="S11" s="10"/>
      <c r="T11" s="10"/>
      <c r="U11" s="2"/>
    </row>
    <row r="12" spans="1:21" ht="22.5" customHeight="1" x14ac:dyDescent="0.25">
      <c r="B12" s="13"/>
      <c r="D12" s="18"/>
      <c r="E12" s="20" t="s">
        <v>16</v>
      </c>
      <c r="F12" s="152">
        <v>212</v>
      </c>
      <c r="G12" s="152">
        <v>239</v>
      </c>
      <c r="H12" s="152">
        <v>13</v>
      </c>
      <c r="I12" s="71">
        <f t="shared" ref="I12:I13" si="0">SUM(F12:H12)</f>
        <v>464</v>
      </c>
      <c r="J12" s="2"/>
      <c r="K12" s="2"/>
      <c r="L12" s="19"/>
      <c r="M12" s="2"/>
      <c r="N12" s="10"/>
      <c r="O12" s="10"/>
      <c r="P12" s="10"/>
      <c r="Q12" s="10"/>
      <c r="R12" s="10"/>
      <c r="S12" s="10"/>
      <c r="T12" s="10"/>
      <c r="U12" s="2"/>
    </row>
    <row r="13" spans="1:21" ht="22.5" customHeight="1" x14ac:dyDescent="0.25">
      <c r="B13" s="13"/>
      <c r="D13" s="18"/>
      <c r="E13" s="20" t="s">
        <v>14</v>
      </c>
      <c r="F13" s="152">
        <v>63</v>
      </c>
      <c r="G13" s="152">
        <v>85</v>
      </c>
      <c r="H13" s="152">
        <v>10</v>
      </c>
      <c r="I13" s="71">
        <f t="shared" si="0"/>
        <v>158</v>
      </c>
      <c r="J13" s="2"/>
      <c r="K13" s="2"/>
      <c r="L13" s="19"/>
      <c r="M13" s="2"/>
      <c r="N13" s="10"/>
      <c r="O13" s="10"/>
      <c r="P13" s="10"/>
      <c r="Q13" s="10"/>
      <c r="R13" s="10"/>
      <c r="S13" s="10"/>
      <c r="T13" s="10"/>
      <c r="U13" s="2"/>
    </row>
    <row r="14" spans="1:21" ht="22.5" customHeight="1" x14ac:dyDescent="0.25">
      <c r="B14" s="13"/>
      <c r="D14" s="18"/>
      <c r="E14" s="36" t="s">
        <v>15</v>
      </c>
      <c r="F14" s="33">
        <v>246</v>
      </c>
      <c r="G14" s="33">
        <v>318</v>
      </c>
      <c r="H14" s="33">
        <v>26</v>
      </c>
      <c r="I14" s="71">
        <f>SUM(F14:H14)</f>
        <v>590</v>
      </c>
      <c r="J14" s="2"/>
      <c r="K14" s="2"/>
      <c r="L14" s="19"/>
      <c r="M14" s="2"/>
      <c r="N14" s="10"/>
      <c r="O14" s="10"/>
      <c r="P14" s="10"/>
      <c r="Q14" s="10"/>
      <c r="R14" s="10"/>
      <c r="S14" s="10"/>
      <c r="T14" s="10"/>
      <c r="U14" s="2"/>
    </row>
    <row r="15" spans="1:21" s="279" customFormat="1" ht="22.5" customHeight="1" x14ac:dyDescent="0.25">
      <c r="B15" s="282"/>
      <c r="C15" s="282"/>
      <c r="D15" s="18"/>
      <c r="E15" s="423" t="s">
        <v>20</v>
      </c>
      <c r="F15" s="424">
        <f>SUM(F11:F14)</f>
        <v>884</v>
      </c>
      <c r="G15" s="424">
        <f t="shared" ref="G15:I15" si="1">SUM(G11:G14)</f>
        <v>1153</v>
      </c>
      <c r="H15" s="424">
        <f t="shared" si="1"/>
        <v>120</v>
      </c>
      <c r="I15" s="424">
        <f t="shared" si="1"/>
        <v>2157</v>
      </c>
      <c r="J15" s="280"/>
      <c r="K15" s="280"/>
      <c r="L15" s="19"/>
      <c r="M15" s="280"/>
      <c r="N15" s="289"/>
      <c r="O15" s="289"/>
      <c r="P15" s="289"/>
      <c r="Q15" s="289"/>
      <c r="R15" s="289"/>
      <c r="S15" s="289"/>
      <c r="T15" s="289"/>
      <c r="U15" s="280"/>
    </row>
    <row r="16" spans="1:21" ht="22.5" customHeight="1" x14ac:dyDescent="0.25">
      <c r="B16" s="13"/>
      <c r="D16" s="18"/>
      <c r="E16" s="29"/>
      <c r="F16" s="31"/>
      <c r="G16" s="31"/>
      <c r="H16" s="2"/>
      <c r="I16" s="2"/>
      <c r="J16" s="2"/>
      <c r="K16" s="2"/>
      <c r="L16" s="19"/>
      <c r="M16" s="2"/>
      <c r="N16" s="10"/>
      <c r="O16" s="10"/>
      <c r="P16" s="10"/>
      <c r="Q16" s="10"/>
      <c r="R16" s="10"/>
      <c r="S16" s="10"/>
      <c r="T16" s="10"/>
      <c r="U16" s="2"/>
    </row>
    <row r="17" spans="2:21" s="279" customFormat="1" ht="22.5" customHeight="1" x14ac:dyDescent="0.25">
      <c r="B17" s="282"/>
      <c r="C17" s="282"/>
      <c r="D17" s="18"/>
      <c r="E17" s="283"/>
      <c r="F17" s="285"/>
      <c r="G17" s="285"/>
      <c r="H17" s="280"/>
      <c r="I17" s="280"/>
      <c r="J17" s="280"/>
      <c r="K17" s="280"/>
      <c r="L17" s="19"/>
      <c r="M17" s="280"/>
      <c r="N17" s="289"/>
      <c r="O17" s="289"/>
      <c r="P17" s="289"/>
      <c r="Q17" s="289"/>
      <c r="R17" s="289"/>
      <c r="S17" s="289"/>
      <c r="T17" s="289"/>
      <c r="U17" s="280"/>
    </row>
    <row r="18" spans="2:21" ht="22.5" customHeight="1" x14ac:dyDescent="0.25">
      <c r="B18" s="13"/>
      <c r="D18" s="18"/>
      <c r="E18" s="309" t="s">
        <v>239</v>
      </c>
      <c r="F18" s="31"/>
      <c r="G18" s="31"/>
      <c r="H18" s="2"/>
      <c r="I18" s="2"/>
      <c r="J18" s="2"/>
      <c r="K18" s="2"/>
      <c r="L18" s="19"/>
      <c r="M18" s="2"/>
      <c r="N18" s="10"/>
      <c r="O18" s="10"/>
      <c r="P18" s="10"/>
      <c r="Q18" s="10"/>
      <c r="R18" s="10"/>
      <c r="S18" s="10"/>
      <c r="T18" s="10"/>
      <c r="U18" s="2"/>
    </row>
    <row r="19" spans="2:21" ht="22.5" customHeight="1" x14ac:dyDescent="0.25">
      <c r="B19" s="13"/>
      <c r="D19" s="18"/>
      <c r="E19" s="284"/>
      <c r="F19" s="732" t="s">
        <v>35</v>
      </c>
      <c r="G19" s="733"/>
      <c r="H19" s="732" t="s">
        <v>36</v>
      </c>
      <c r="I19" s="733"/>
      <c r="J19" s="732" t="s">
        <v>37</v>
      </c>
      <c r="K19" s="733"/>
      <c r="L19" s="19"/>
      <c r="M19" s="2"/>
      <c r="N19" s="10"/>
      <c r="O19" s="10"/>
      <c r="P19" s="10"/>
      <c r="Q19" s="10"/>
      <c r="R19" s="10"/>
      <c r="S19" s="10"/>
      <c r="T19" s="10"/>
      <c r="U19" s="2"/>
    </row>
    <row r="20" spans="2:21" ht="22.5" customHeight="1" x14ac:dyDescent="0.25">
      <c r="B20" s="13"/>
      <c r="D20" s="81"/>
      <c r="E20" s="310"/>
      <c r="F20" s="300" t="s">
        <v>86</v>
      </c>
      <c r="G20" s="300" t="s">
        <v>232</v>
      </c>
      <c r="H20" s="300" t="s">
        <v>86</v>
      </c>
      <c r="I20" s="300" t="s">
        <v>232</v>
      </c>
      <c r="J20" s="300" t="s">
        <v>86</v>
      </c>
      <c r="K20" s="300" t="s">
        <v>232</v>
      </c>
      <c r="L20" s="19"/>
      <c r="M20" s="2"/>
      <c r="N20" s="10"/>
      <c r="O20" s="10"/>
      <c r="P20" s="10"/>
      <c r="Q20" s="10"/>
      <c r="R20" s="10"/>
      <c r="S20" s="10"/>
      <c r="T20" s="10"/>
      <c r="U20" s="2"/>
    </row>
    <row r="21" spans="2:21" ht="22.5" customHeight="1" x14ac:dyDescent="0.25">
      <c r="B21" s="13"/>
      <c r="D21" s="18"/>
      <c r="E21" s="20" t="s">
        <v>17</v>
      </c>
      <c r="F21" s="47">
        <v>183</v>
      </c>
      <c r="G21" s="47">
        <f>F11</f>
        <v>363</v>
      </c>
      <c r="H21" s="47">
        <v>286</v>
      </c>
      <c r="I21" s="47">
        <f>G11</f>
        <v>511</v>
      </c>
      <c r="J21" s="47">
        <v>40</v>
      </c>
      <c r="K21" s="47">
        <f>H11</f>
        <v>71</v>
      </c>
      <c r="L21" s="19"/>
      <c r="M21" s="2"/>
      <c r="N21" s="10"/>
      <c r="O21" s="10"/>
      <c r="P21" s="10"/>
      <c r="Q21" s="10"/>
      <c r="R21" s="10"/>
      <c r="S21" s="10"/>
      <c r="T21" s="10"/>
      <c r="U21" s="2"/>
    </row>
    <row r="22" spans="2:21" ht="22.5" customHeight="1" x14ac:dyDescent="0.25">
      <c r="B22" s="13"/>
      <c r="D22" s="18"/>
      <c r="E22" s="20" t="s">
        <v>16</v>
      </c>
      <c r="F22" s="47">
        <v>155</v>
      </c>
      <c r="G22" s="47">
        <f t="shared" ref="G22:G24" si="2">F12</f>
        <v>212</v>
      </c>
      <c r="H22" s="47">
        <v>105</v>
      </c>
      <c r="I22" s="47">
        <f t="shared" ref="I22:I24" si="3">G12</f>
        <v>239</v>
      </c>
      <c r="J22" s="47">
        <v>5</v>
      </c>
      <c r="K22" s="47">
        <f t="shared" ref="K22:K24" si="4">H12</f>
        <v>13</v>
      </c>
      <c r="L22" s="19"/>
      <c r="M22" s="2"/>
      <c r="N22" s="10"/>
      <c r="O22" s="10"/>
      <c r="P22" s="10"/>
      <c r="Q22" s="10"/>
      <c r="R22" s="10"/>
      <c r="S22" s="10"/>
      <c r="T22" s="10"/>
      <c r="U22" s="2"/>
    </row>
    <row r="23" spans="2:21" ht="22.5" customHeight="1" x14ac:dyDescent="0.25">
      <c r="B23" s="13"/>
      <c r="D23" s="18"/>
      <c r="E23" s="20" t="s">
        <v>14</v>
      </c>
      <c r="F23" s="47">
        <v>41</v>
      </c>
      <c r="G23" s="47">
        <f t="shared" si="2"/>
        <v>63</v>
      </c>
      <c r="H23" s="47">
        <v>94</v>
      </c>
      <c r="I23" s="47">
        <f t="shared" si="3"/>
        <v>85</v>
      </c>
      <c r="J23" s="47">
        <v>22</v>
      </c>
      <c r="K23" s="47">
        <f t="shared" si="4"/>
        <v>10</v>
      </c>
      <c r="L23" s="19"/>
      <c r="M23" s="2"/>
      <c r="N23" s="10"/>
      <c r="O23" s="10"/>
      <c r="P23" s="10"/>
      <c r="Q23" s="10"/>
      <c r="R23" s="10"/>
      <c r="S23" s="10"/>
      <c r="T23" s="10"/>
      <c r="U23" s="2"/>
    </row>
    <row r="24" spans="2:21" ht="22.5" customHeight="1" x14ac:dyDescent="0.25">
      <c r="B24" s="13"/>
      <c r="D24" s="18"/>
      <c r="E24" s="36" t="s">
        <v>15</v>
      </c>
      <c r="F24" s="48">
        <v>89</v>
      </c>
      <c r="G24" s="47">
        <f t="shared" si="2"/>
        <v>246</v>
      </c>
      <c r="H24" s="48">
        <v>173</v>
      </c>
      <c r="I24" s="47">
        <f t="shared" si="3"/>
        <v>318</v>
      </c>
      <c r="J24" s="48">
        <v>15</v>
      </c>
      <c r="K24" s="47">
        <f t="shared" si="4"/>
        <v>26</v>
      </c>
      <c r="L24" s="19"/>
      <c r="M24" s="2"/>
      <c r="N24" s="10"/>
      <c r="O24" s="10"/>
      <c r="P24" s="10"/>
      <c r="Q24" s="10"/>
      <c r="R24" s="10"/>
      <c r="S24" s="10"/>
      <c r="T24" s="10"/>
      <c r="U24" s="2"/>
    </row>
    <row r="25" spans="2:21" s="279" customFormat="1" ht="22.5" customHeight="1" x14ac:dyDescent="0.25">
      <c r="B25" s="282"/>
      <c r="C25" s="282"/>
      <c r="D25" s="18"/>
      <c r="E25" s="423" t="s">
        <v>20</v>
      </c>
      <c r="F25" s="425">
        <f>SUM(F21:F24)</f>
        <v>468</v>
      </c>
      <c r="G25" s="425">
        <f>SUM(G21:G24)</f>
        <v>884</v>
      </c>
      <c r="H25" s="425">
        <f t="shared" ref="H25:K25" si="5">SUM(H21:H24)</f>
        <v>658</v>
      </c>
      <c r="I25" s="424">
        <f t="shared" si="5"/>
        <v>1153</v>
      </c>
      <c r="J25" s="425">
        <f t="shared" si="5"/>
        <v>82</v>
      </c>
      <c r="K25" s="425">
        <f t="shared" si="5"/>
        <v>120</v>
      </c>
      <c r="L25" s="19"/>
      <c r="M25" s="280"/>
      <c r="N25" s="289"/>
      <c r="O25" s="289"/>
      <c r="P25" s="289"/>
      <c r="Q25" s="289"/>
      <c r="R25" s="289"/>
      <c r="S25" s="289"/>
      <c r="T25" s="289"/>
      <c r="U25" s="280"/>
    </row>
    <row r="26" spans="2:21" ht="22.5" customHeight="1" x14ac:dyDescent="0.25">
      <c r="B26" s="13"/>
      <c r="D26" s="18"/>
      <c r="E26" s="6"/>
      <c r="F26" s="7"/>
      <c r="G26" s="7"/>
      <c r="H26" s="2"/>
      <c r="I26" s="2"/>
      <c r="J26" s="2"/>
      <c r="K26" s="2"/>
      <c r="L26" s="19"/>
      <c r="M26" s="2"/>
      <c r="N26" s="10"/>
      <c r="O26" s="10"/>
      <c r="P26" s="10"/>
      <c r="Q26" s="10"/>
      <c r="R26" s="10"/>
      <c r="S26" s="10"/>
      <c r="T26" s="10"/>
      <c r="U26" s="2"/>
    </row>
    <row r="27" spans="2:21" ht="22.5" customHeight="1" x14ac:dyDescent="0.25">
      <c r="B27" s="13"/>
      <c r="D27" s="307"/>
      <c r="E27" s="383" t="s">
        <v>138</v>
      </c>
      <c r="F27" s="378"/>
      <c r="G27" s="378"/>
      <c r="H27" s="379"/>
      <c r="I27" s="379"/>
      <c r="J27" s="379"/>
      <c r="K27" s="379"/>
      <c r="L27" s="380"/>
      <c r="N27" s="10"/>
      <c r="O27" s="10"/>
      <c r="P27" s="10"/>
      <c r="Q27" s="10"/>
      <c r="R27" s="10"/>
      <c r="S27" s="10"/>
      <c r="T27" s="10"/>
    </row>
    <row r="28" spans="2:21" ht="22.5" customHeight="1" x14ac:dyDescent="0.25">
      <c r="B28" s="13"/>
      <c r="C28" s="10"/>
      <c r="D28" s="2"/>
      <c r="E28" s="11"/>
      <c r="F28" s="12"/>
      <c r="G28" s="12"/>
      <c r="H28" s="2"/>
      <c r="I28" s="2"/>
      <c r="J28" s="2"/>
      <c r="K28" s="2"/>
      <c r="L28" s="2"/>
      <c r="M28" s="2"/>
      <c r="N28" s="10"/>
      <c r="O28" s="10"/>
      <c r="P28" s="10"/>
      <c r="Q28" s="10"/>
      <c r="R28" s="10"/>
      <c r="S28" s="10"/>
      <c r="T28" s="10"/>
      <c r="U28" s="2"/>
    </row>
    <row r="29" spans="2:21" ht="22.5" customHeight="1" x14ac:dyDescent="0.25">
      <c r="B29" s="13"/>
      <c r="C29" s="10"/>
      <c r="D29" s="2"/>
      <c r="E29" s="11"/>
      <c r="F29" s="12"/>
      <c r="G29" s="12"/>
      <c r="H29" s="2"/>
      <c r="I29" s="2"/>
      <c r="J29" s="2"/>
      <c r="K29" s="2"/>
      <c r="L29" s="2"/>
      <c r="M29" s="2"/>
      <c r="N29" s="10"/>
      <c r="O29" s="10"/>
      <c r="P29" s="10"/>
      <c r="Q29" s="10"/>
      <c r="R29" s="10"/>
      <c r="S29" s="10"/>
      <c r="T29" s="10"/>
      <c r="U29" s="2"/>
    </row>
    <row r="30" spans="2:21" ht="22.5" customHeight="1" x14ac:dyDescent="0.25">
      <c r="B30" s="13"/>
      <c r="C30" s="10"/>
      <c r="D30" s="2"/>
      <c r="E30" s="14"/>
      <c r="F30" s="12"/>
      <c r="G30" s="12"/>
      <c r="H30" s="2"/>
      <c r="I30" s="2"/>
      <c r="J30" s="2"/>
      <c r="K30" s="2"/>
      <c r="L30" s="2"/>
      <c r="M30" s="2"/>
      <c r="N30" s="10"/>
      <c r="O30" s="10"/>
      <c r="P30" s="10"/>
      <c r="Q30" s="10"/>
      <c r="R30" s="10"/>
      <c r="S30" s="10"/>
      <c r="T30" s="10"/>
      <c r="U30" s="2"/>
    </row>
    <row r="31" spans="2:21" ht="22.5" customHeight="1" x14ac:dyDescent="0.25">
      <c r="B31" s="13"/>
      <c r="E31" s="8"/>
      <c r="F31" s="9"/>
      <c r="G31" s="9"/>
      <c r="N31" s="10"/>
      <c r="O31" s="10"/>
      <c r="P31" s="10"/>
      <c r="Q31" s="10"/>
      <c r="R31" s="10"/>
      <c r="S31" s="10"/>
      <c r="T31" s="10"/>
    </row>
    <row r="32" spans="2:21" ht="22.5" customHeight="1" x14ac:dyDescent="0.25">
      <c r="B32" s="13"/>
      <c r="E32" s="46"/>
      <c r="F32" s="46"/>
      <c r="G32" s="46"/>
    </row>
    <row r="33" spans="5:7" ht="22.5" customHeight="1" x14ac:dyDescent="0.25">
      <c r="E33" s="46"/>
      <c r="F33" s="46"/>
      <c r="G33" s="46"/>
    </row>
    <row r="34" spans="5:7" ht="22.5" customHeight="1" x14ac:dyDescent="0.25">
      <c r="E34" s="46"/>
      <c r="F34" s="46"/>
      <c r="G34" s="46"/>
    </row>
    <row r="35" spans="5:7" ht="22.5" customHeight="1" x14ac:dyDescent="0.25">
      <c r="E35" s="46"/>
      <c r="F35" s="46"/>
      <c r="G35" s="46"/>
    </row>
  </sheetData>
  <mergeCells count="9">
    <mergeCell ref="O2:O3"/>
    <mergeCell ref="E6:L6"/>
    <mergeCell ref="O6:T6"/>
    <mergeCell ref="E2:L3"/>
    <mergeCell ref="F19:G19"/>
    <mergeCell ref="H19:I19"/>
    <mergeCell ref="J19:K19"/>
    <mergeCell ref="D1:E1"/>
    <mergeCell ref="B2:B3"/>
  </mergeCells>
  <hyperlinks>
    <hyperlink ref="B5" location="Sheet2!A1" display="BACK"/>
    <hyperlink ref="B5:B6" location="Menu!A1" display="BACK"/>
  </hyperlinks>
  <pageMargins left="0.7" right="0.7" top="0.75" bottom="0.75" header="0.3" footer="0.3"/>
  <pageSetup paperSize="9" scale="96" orientation="landscape" verticalDpi="597" r:id="rId1"/>
  <colBreaks count="1" manualBreakCount="1">
    <brk id="12" max="21" man="1"/>
  </colBreaks>
  <ignoredErrors>
    <ignoredError sqref="F20:K20"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L35"/>
  <sheetViews>
    <sheetView showGridLines="0" zoomScaleNormal="100" workbookViewId="0">
      <selection activeCell="B9" sqref="B9"/>
    </sheetView>
  </sheetViews>
  <sheetFormatPr defaultRowHeight="22.5" customHeight="1" x14ac:dyDescent="0.25"/>
  <cols>
    <col min="1" max="1" width="1.42578125" customWidth="1"/>
    <col min="2" max="2" width="5.7109375" customWidth="1"/>
    <col min="3" max="3" width="5.7109375" style="13" customWidth="1"/>
    <col min="4" max="4" width="2.85546875" customWidth="1"/>
    <col min="5" max="5" width="45.7109375" customWidth="1"/>
    <col min="6" max="10" width="14.28515625" customWidth="1"/>
    <col min="11" max="11" width="5.28515625" customWidth="1"/>
    <col min="12" max="12" width="5.7109375" customWidth="1"/>
  </cols>
  <sheetData>
    <row r="1" spans="1:12" ht="52.5" customHeight="1" x14ac:dyDescent="0.25">
      <c r="D1" s="716"/>
      <c r="E1" s="716"/>
      <c r="L1" s="289"/>
    </row>
    <row r="2" spans="1:12" ht="15" customHeight="1" x14ac:dyDescent="0.25">
      <c r="B2" s="756"/>
      <c r="D2" s="22"/>
      <c r="E2" s="752" t="s">
        <v>235</v>
      </c>
      <c r="F2" s="752"/>
      <c r="G2" s="752"/>
      <c r="H2" s="752"/>
      <c r="I2" s="752"/>
      <c r="J2" s="753"/>
      <c r="L2" s="112"/>
    </row>
    <row r="3" spans="1:12" ht="15" customHeight="1" x14ac:dyDescent="0.25">
      <c r="A3" s="1"/>
      <c r="B3" s="756"/>
      <c r="C3" s="14"/>
      <c r="D3" s="25"/>
      <c r="E3" s="754"/>
      <c r="F3" s="754"/>
      <c r="G3" s="754"/>
      <c r="H3" s="754"/>
      <c r="I3" s="754"/>
      <c r="J3" s="755"/>
      <c r="L3" s="112"/>
    </row>
    <row r="4" spans="1:12" ht="15" customHeight="1" x14ac:dyDescent="0.25">
      <c r="A4" s="1"/>
      <c r="C4" s="15"/>
      <c r="D4" s="192"/>
      <c r="E4" s="193"/>
      <c r="F4" s="193"/>
      <c r="G4" s="193"/>
      <c r="H4" s="193"/>
      <c r="I4" s="193"/>
      <c r="J4" s="194"/>
      <c r="L4" s="10"/>
    </row>
    <row r="5" spans="1:12" ht="15" customHeight="1" x14ac:dyDescent="0.25">
      <c r="B5" s="547" t="s">
        <v>0</v>
      </c>
      <c r="C5" s="546"/>
      <c r="D5" s="195"/>
      <c r="E5" s="361" t="s">
        <v>140</v>
      </c>
      <c r="F5" s="196"/>
      <c r="G5" s="196"/>
      <c r="H5" s="196"/>
      <c r="I5" s="196"/>
      <c r="J5" s="197"/>
      <c r="L5" s="10"/>
    </row>
    <row r="6" spans="1:12" ht="15" customHeight="1" x14ac:dyDescent="0.25">
      <c r="B6" s="544"/>
      <c r="D6" s="195"/>
      <c r="E6" s="757" t="s">
        <v>257</v>
      </c>
      <c r="F6" s="757"/>
      <c r="G6" s="757"/>
      <c r="H6" s="757"/>
      <c r="I6" s="757"/>
      <c r="J6" s="758"/>
      <c r="L6" s="10"/>
    </row>
    <row r="7" spans="1:12" ht="15" customHeight="1" x14ac:dyDescent="0.25">
      <c r="B7" s="282"/>
      <c r="C7" s="16"/>
      <c r="D7" s="55"/>
      <c r="E7" s="82"/>
      <c r="F7" s="82"/>
      <c r="G7" s="82"/>
      <c r="H7" s="82"/>
      <c r="I7" s="82"/>
      <c r="J7" s="90"/>
      <c r="K7" s="2"/>
      <c r="L7" s="10"/>
    </row>
    <row r="8" spans="1:12" ht="22.5" customHeight="1" x14ac:dyDescent="0.25">
      <c r="B8" s="16"/>
      <c r="D8" s="18"/>
      <c r="E8" s="2"/>
      <c r="F8" s="2"/>
      <c r="G8" s="2"/>
      <c r="H8" s="2"/>
      <c r="I8" s="2"/>
      <c r="J8" s="19"/>
      <c r="K8" s="2"/>
      <c r="L8" s="10"/>
    </row>
    <row r="9" spans="1:12" s="279" customFormat="1" ht="22.5" customHeight="1" x14ac:dyDescent="0.25">
      <c r="B9" s="16"/>
      <c r="C9" s="282"/>
      <c r="D9" s="18"/>
      <c r="E9" s="298" t="s">
        <v>238</v>
      </c>
      <c r="F9" s="280"/>
      <c r="G9" s="280"/>
      <c r="H9" s="280"/>
      <c r="I9" s="280"/>
      <c r="J9" s="19"/>
      <c r="K9" s="280"/>
      <c r="L9" s="289"/>
    </row>
    <row r="10" spans="1:12" s="279" customFormat="1" ht="22.5" customHeight="1" x14ac:dyDescent="0.25">
      <c r="B10" s="282"/>
      <c r="C10" s="282"/>
      <c r="D10" s="81"/>
      <c r="E10" s="310"/>
      <c r="F10" s="299" t="s">
        <v>18</v>
      </c>
      <c r="G10" s="299" t="s">
        <v>19</v>
      </c>
      <c r="H10" s="299" t="s">
        <v>20</v>
      </c>
      <c r="I10" s="357"/>
      <c r="J10" s="19"/>
      <c r="K10" s="280"/>
      <c r="L10" s="289"/>
    </row>
    <row r="11" spans="1:12" s="279" customFormat="1" ht="22.5" customHeight="1" x14ac:dyDescent="0.25">
      <c r="B11" s="282"/>
      <c r="C11" s="282"/>
      <c r="D11" s="18"/>
      <c r="E11" s="286" t="s">
        <v>17</v>
      </c>
      <c r="F11" s="47">
        <v>348</v>
      </c>
      <c r="G11" s="47">
        <v>597</v>
      </c>
      <c r="H11" s="47">
        <f>SUM(F11:G11)</f>
        <v>945</v>
      </c>
      <c r="I11" s="277"/>
      <c r="J11" s="19"/>
      <c r="K11" s="280"/>
      <c r="L11" s="289"/>
    </row>
    <row r="12" spans="1:12" s="279" customFormat="1" ht="22.5" customHeight="1" x14ac:dyDescent="0.25">
      <c r="B12" s="282"/>
      <c r="C12" s="282"/>
      <c r="D12" s="18"/>
      <c r="E12" s="286" t="s">
        <v>16</v>
      </c>
      <c r="F12" s="47">
        <v>237</v>
      </c>
      <c r="G12" s="47">
        <v>227</v>
      </c>
      <c r="H12" s="47">
        <f t="shared" ref="H12:H15" si="0">SUM(F12:G12)</f>
        <v>464</v>
      </c>
      <c r="I12" s="277"/>
      <c r="J12" s="19"/>
      <c r="K12" s="280"/>
      <c r="L12" s="289"/>
    </row>
    <row r="13" spans="1:12" s="279" customFormat="1" ht="22.5" customHeight="1" x14ac:dyDescent="0.25">
      <c r="B13" s="282"/>
      <c r="C13" s="282"/>
      <c r="D13" s="18"/>
      <c r="E13" s="286" t="s">
        <v>14</v>
      </c>
      <c r="F13" s="47">
        <v>62</v>
      </c>
      <c r="G13" s="47">
        <v>96</v>
      </c>
      <c r="H13" s="47">
        <f t="shared" si="0"/>
        <v>158</v>
      </c>
      <c r="I13" s="277"/>
      <c r="J13" s="19"/>
      <c r="K13" s="280"/>
      <c r="L13" s="289"/>
    </row>
    <row r="14" spans="1:12" s="279" customFormat="1" ht="22.5" customHeight="1" x14ac:dyDescent="0.25">
      <c r="B14" s="282"/>
      <c r="C14" s="282"/>
      <c r="D14" s="18"/>
      <c r="E14" s="36" t="s">
        <v>15</v>
      </c>
      <c r="F14" s="48">
        <v>278</v>
      </c>
      <c r="G14" s="48">
        <v>312</v>
      </c>
      <c r="H14" s="47">
        <f t="shared" si="0"/>
        <v>590</v>
      </c>
      <c r="I14" s="277"/>
      <c r="J14" s="19"/>
      <c r="K14" s="280"/>
      <c r="L14" s="289"/>
    </row>
    <row r="15" spans="1:12" s="279" customFormat="1" ht="22.5" customHeight="1" x14ac:dyDescent="0.25">
      <c r="B15" s="282"/>
      <c r="C15" s="282"/>
      <c r="D15" s="18"/>
      <c r="E15" s="423" t="s">
        <v>20</v>
      </c>
      <c r="F15" s="424">
        <f>SUM(F11:F14)</f>
        <v>925</v>
      </c>
      <c r="G15" s="424">
        <f>SUM(G11:G14)</f>
        <v>1232</v>
      </c>
      <c r="H15" s="459">
        <f t="shared" si="0"/>
        <v>2157</v>
      </c>
      <c r="I15" s="72"/>
      <c r="J15" s="19"/>
      <c r="K15" s="280"/>
      <c r="L15" s="289"/>
    </row>
    <row r="16" spans="1:12" s="279" customFormat="1" ht="22.5" customHeight="1" x14ac:dyDescent="0.25">
      <c r="B16" s="282"/>
      <c r="C16" s="282"/>
      <c r="D16" s="18"/>
      <c r="E16" s="56"/>
      <c r="F16" s="64"/>
      <c r="G16" s="64"/>
      <c r="H16" s="64"/>
      <c r="I16" s="72"/>
      <c r="J16" s="19"/>
      <c r="K16" s="280"/>
      <c r="L16" s="289"/>
    </row>
    <row r="17" spans="2:12" s="280" customFormat="1" ht="22.5" customHeight="1" x14ac:dyDescent="0.25">
      <c r="B17" s="289"/>
      <c r="C17" s="289"/>
      <c r="D17" s="18"/>
      <c r="E17" s="56"/>
      <c r="F17" s="64"/>
      <c r="G17" s="64"/>
      <c r="H17" s="72"/>
      <c r="I17" s="72"/>
      <c r="J17" s="19"/>
      <c r="L17" s="289"/>
    </row>
    <row r="18" spans="2:12" s="279" customFormat="1" ht="22.5" customHeight="1" x14ac:dyDescent="0.25">
      <c r="B18" s="16"/>
      <c r="C18" s="282"/>
      <c r="D18" s="18"/>
      <c r="E18" s="297" t="s">
        <v>239</v>
      </c>
      <c r="F18" s="280"/>
      <c r="G18" s="280"/>
      <c r="H18" s="280"/>
      <c r="I18" s="280"/>
      <c r="J18" s="19"/>
      <c r="K18" s="280"/>
      <c r="L18" s="289"/>
    </row>
    <row r="19" spans="2:12" ht="22.5" customHeight="1" x14ac:dyDescent="0.25">
      <c r="B19" s="16"/>
      <c r="D19" s="18"/>
      <c r="E19" s="2"/>
      <c r="F19" s="763" t="s">
        <v>18</v>
      </c>
      <c r="G19" s="764"/>
      <c r="H19" s="763" t="s">
        <v>19</v>
      </c>
      <c r="I19" s="764"/>
      <c r="J19" s="19"/>
      <c r="K19" s="2"/>
      <c r="L19" s="10"/>
    </row>
    <row r="20" spans="2:12" ht="22.5" customHeight="1" x14ac:dyDescent="0.25">
      <c r="B20" s="13"/>
      <c r="D20" s="81"/>
      <c r="E20" s="310"/>
      <c r="F20" s="422">
        <v>2014</v>
      </c>
      <c r="G20" s="422">
        <v>2015</v>
      </c>
      <c r="H20" s="422">
        <v>2014</v>
      </c>
      <c r="I20" s="422">
        <v>2015</v>
      </c>
      <c r="J20" s="18"/>
      <c r="K20" s="18"/>
      <c r="L20" s="10"/>
    </row>
    <row r="21" spans="2:12" ht="22.5" customHeight="1" x14ac:dyDescent="0.25">
      <c r="B21" s="13"/>
      <c r="D21" s="18"/>
      <c r="E21" s="20" t="s">
        <v>17</v>
      </c>
      <c r="F21" s="47">
        <v>146</v>
      </c>
      <c r="G21" s="47">
        <v>348</v>
      </c>
      <c r="H21" s="47">
        <v>363</v>
      </c>
      <c r="I21" s="47">
        <v>597</v>
      </c>
      <c r="J21" s="19"/>
      <c r="K21" s="2"/>
      <c r="L21" s="10"/>
    </row>
    <row r="22" spans="2:12" ht="22.5" customHeight="1" x14ac:dyDescent="0.25">
      <c r="B22" s="13"/>
      <c r="D22" s="18"/>
      <c r="E22" s="20" t="s">
        <v>16</v>
      </c>
      <c r="F22" s="47">
        <v>133</v>
      </c>
      <c r="G22" s="47">
        <v>237</v>
      </c>
      <c r="H22" s="47">
        <v>132</v>
      </c>
      <c r="I22" s="47">
        <v>227</v>
      </c>
      <c r="J22" s="19"/>
      <c r="K22" s="2"/>
      <c r="L22" s="10"/>
    </row>
    <row r="23" spans="2:12" ht="22.5" customHeight="1" x14ac:dyDescent="0.25">
      <c r="B23" s="13"/>
      <c r="D23" s="18"/>
      <c r="E23" s="20" t="s">
        <v>14</v>
      </c>
      <c r="F23" s="47">
        <v>52</v>
      </c>
      <c r="G23" s="47">
        <v>62</v>
      </c>
      <c r="H23" s="47">
        <v>105</v>
      </c>
      <c r="I23" s="47">
        <v>96</v>
      </c>
      <c r="J23" s="19"/>
      <c r="K23" s="2"/>
      <c r="L23" s="10"/>
    </row>
    <row r="24" spans="2:12" ht="22.5" customHeight="1" x14ac:dyDescent="0.25">
      <c r="B24" s="13"/>
      <c r="D24" s="18"/>
      <c r="E24" s="36" t="s">
        <v>15</v>
      </c>
      <c r="F24" s="48">
        <v>103</v>
      </c>
      <c r="G24" s="48">
        <v>278</v>
      </c>
      <c r="H24" s="48">
        <v>174</v>
      </c>
      <c r="I24" s="48">
        <v>312</v>
      </c>
      <c r="J24" s="19"/>
      <c r="K24" s="2"/>
      <c r="L24" s="10"/>
    </row>
    <row r="25" spans="2:12" ht="22.5" customHeight="1" x14ac:dyDescent="0.25">
      <c r="B25" s="13"/>
      <c r="D25" s="18"/>
      <c r="E25" s="423" t="s">
        <v>20</v>
      </c>
      <c r="F25" s="425">
        <f>SUM(F21:F24)</f>
        <v>434</v>
      </c>
      <c r="G25" s="425">
        <f t="shared" ref="G25:I25" si="1">SUM(G21:G24)</f>
        <v>925</v>
      </c>
      <c r="H25" s="425">
        <f t="shared" si="1"/>
        <v>774</v>
      </c>
      <c r="I25" s="424">
        <f t="shared" si="1"/>
        <v>1232</v>
      </c>
      <c r="J25" s="19"/>
      <c r="K25" s="2"/>
      <c r="L25" s="10"/>
    </row>
    <row r="26" spans="2:12" ht="22.5" customHeight="1" x14ac:dyDescent="0.25">
      <c r="B26" s="13"/>
      <c r="D26" s="18"/>
      <c r="E26" s="30"/>
      <c r="F26" s="31"/>
      <c r="G26" s="31"/>
      <c r="H26" s="2"/>
      <c r="I26" s="2"/>
      <c r="J26" s="19"/>
      <c r="K26" s="2"/>
      <c r="L26" s="10"/>
    </row>
    <row r="27" spans="2:12" ht="22.5" customHeight="1" x14ac:dyDescent="0.25">
      <c r="B27" s="13"/>
      <c r="D27" s="307"/>
      <c r="E27" s="383" t="s">
        <v>138</v>
      </c>
      <c r="F27" s="378"/>
      <c r="G27" s="378"/>
      <c r="H27" s="379"/>
      <c r="I27" s="379"/>
      <c r="J27" s="380"/>
      <c r="L27" s="10"/>
    </row>
    <row r="28" spans="2:12" ht="22.5" customHeight="1" x14ac:dyDescent="0.25">
      <c r="B28" s="13"/>
      <c r="C28" s="10"/>
      <c r="D28" s="2"/>
      <c r="E28" s="11"/>
      <c r="F28" s="12"/>
      <c r="G28" s="12"/>
      <c r="H28" s="2"/>
      <c r="I28" s="2"/>
      <c r="J28" s="2"/>
      <c r="K28" s="2"/>
      <c r="L28" s="10"/>
    </row>
    <row r="29" spans="2:12" ht="22.5" customHeight="1" x14ac:dyDescent="0.25">
      <c r="B29" s="13"/>
      <c r="C29" s="10"/>
      <c r="D29" s="2"/>
      <c r="E29" s="14"/>
      <c r="F29" s="12"/>
      <c r="G29" s="12"/>
      <c r="H29" s="2"/>
      <c r="I29" s="2"/>
      <c r="J29" s="2"/>
      <c r="K29" s="2"/>
      <c r="L29" s="10"/>
    </row>
    <row r="30" spans="2:12" ht="22.5" customHeight="1" x14ac:dyDescent="0.25">
      <c r="B30" s="13"/>
      <c r="C30" s="10"/>
      <c r="D30" s="2"/>
      <c r="E30" s="11"/>
      <c r="F30" s="12"/>
      <c r="G30" s="12"/>
      <c r="H30" s="2"/>
      <c r="I30" s="2"/>
      <c r="J30" s="2"/>
      <c r="K30" s="2"/>
      <c r="L30" s="10"/>
    </row>
    <row r="31" spans="2:12" ht="22.5" customHeight="1" x14ac:dyDescent="0.25">
      <c r="B31" s="13"/>
      <c r="E31" s="8"/>
      <c r="F31" s="9"/>
      <c r="G31" s="9"/>
      <c r="L31" s="10"/>
    </row>
    <row r="32" spans="2:12" ht="22.5" customHeight="1" x14ac:dyDescent="0.25">
      <c r="B32" s="13"/>
      <c r="E32" s="46"/>
      <c r="F32" s="46"/>
      <c r="G32" s="46"/>
    </row>
    <row r="33" spans="5:7" ht="22.5" customHeight="1" x14ac:dyDescent="0.25">
      <c r="E33" s="46"/>
      <c r="F33" s="46"/>
      <c r="G33" s="46"/>
    </row>
    <row r="34" spans="5:7" ht="22.5" customHeight="1" x14ac:dyDescent="0.25">
      <c r="E34" s="46"/>
      <c r="F34" s="46"/>
      <c r="G34" s="46"/>
    </row>
    <row r="35" spans="5:7" ht="22.5" customHeight="1" x14ac:dyDescent="0.25">
      <c r="E35" s="46"/>
      <c r="F35" s="46"/>
      <c r="G35" s="46"/>
    </row>
  </sheetData>
  <mergeCells count="6">
    <mergeCell ref="F19:G19"/>
    <mergeCell ref="H19:I19"/>
    <mergeCell ref="D1:E1"/>
    <mergeCell ref="B2:B3"/>
    <mergeCell ref="E2:J3"/>
    <mergeCell ref="E6:J6"/>
  </mergeCells>
  <hyperlinks>
    <hyperlink ref="B5" location="Sheet2!A1" display="BACK"/>
    <hyperlink ref="B5:B6" location="Menu!A1" display="BACK"/>
  </hyperlinks>
  <pageMargins left="0.7" right="0.7" top="0.75" bottom="0.75" header="0.3" footer="0.3"/>
  <pageSetup paperSize="9" scale="96" orientation="landscape" verticalDpi="597" r:id="rId1"/>
  <colBreaks count="1" manualBreakCount="1">
    <brk id="10" max="21" man="1"/>
  </colBreaks>
  <ignoredErrors>
    <ignoredError sqref="F25:I25"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38</vt:i4>
      </vt:variant>
    </vt:vector>
  </HeadingPairs>
  <TitlesOfParts>
    <vt:vector size="76" baseType="lpstr">
      <vt:lpstr>MENU</vt:lpstr>
      <vt:lpstr>Workforce by region &amp; gender</vt:lpstr>
      <vt:lpstr>Employment type by gender</vt:lpstr>
      <vt:lpstr>Collective bargaining</vt:lpstr>
      <vt:lpstr>New employees &amp; turnover</vt:lpstr>
      <vt:lpstr>Employee turnover age Nordic</vt:lpstr>
      <vt:lpstr>Employee turnover gender Nordic</vt:lpstr>
      <vt:lpstr>Hiring by age in Nordics</vt:lpstr>
      <vt:lpstr>Hiring by gender in Nordics</vt:lpstr>
      <vt:lpstr>Retention rates gender</vt:lpstr>
      <vt:lpstr>Sickness rate region &amp; gender</vt:lpstr>
      <vt:lpstr>Average sick days</vt:lpstr>
      <vt:lpstr>Commuting injuries &amp; accidents</vt:lpstr>
      <vt:lpstr>Hours training per year, land</vt:lpstr>
      <vt:lpstr>Hours training per year, gender</vt:lpstr>
      <vt:lpstr>Hours training per year, employ</vt:lpstr>
      <vt:lpstr>Leadership training</vt:lpstr>
      <vt:lpstr>Composition governance bodies</vt:lpstr>
      <vt:lpstr>Educational background</vt:lpstr>
      <vt:lpstr>Age structure</vt:lpstr>
      <vt:lpstr>Employee satisfaction</vt:lpstr>
      <vt:lpstr>Total CO2 emissions</vt:lpstr>
      <vt:lpstr>CO2 energy location based</vt:lpstr>
      <vt:lpstr>CO2 energy market based</vt:lpstr>
      <vt:lpstr>CO2 travel</vt:lpstr>
      <vt:lpstr>Water consumption</vt:lpstr>
      <vt:lpstr>Waste</vt:lpstr>
      <vt:lpstr>Flight travel</vt:lpstr>
      <vt:lpstr>Paper</vt:lpstr>
      <vt:lpstr>Energy consumption</vt:lpstr>
      <vt:lpstr>Nordic KPIs</vt:lpstr>
      <vt:lpstr>Community investment</vt:lpstr>
      <vt:lpstr>Taxation</vt:lpstr>
      <vt:lpstr>Total contracted suppliers</vt:lpstr>
      <vt:lpstr>Purchases per handling type</vt:lpstr>
      <vt:lpstr>Purchases per country</vt:lpstr>
      <vt:lpstr>Purchases by industry</vt:lpstr>
      <vt:lpstr>Customer feedback</vt:lpstr>
      <vt:lpstr>'Age structure'!Print_Area</vt:lpstr>
      <vt:lpstr>'Average sick days'!Print_Area</vt:lpstr>
      <vt:lpstr>'CO2 energy location based'!Print_Area</vt:lpstr>
      <vt:lpstr>'CO2 energy market based'!Print_Area</vt:lpstr>
      <vt:lpstr>'CO2 travel'!Print_Area</vt:lpstr>
      <vt:lpstr>'Collective bargaining'!Print_Area</vt:lpstr>
      <vt:lpstr>'Community investment'!Print_Area</vt:lpstr>
      <vt:lpstr>'Commuting injuries &amp; accidents'!Print_Area</vt:lpstr>
      <vt:lpstr>'Composition governance bodies'!Print_Area</vt:lpstr>
      <vt:lpstr>'Customer feedback'!Print_Area</vt:lpstr>
      <vt:lpstr>'Educational background'!Print_Area</vt:lpstr>
      <vt:lpstr>'Employee satisfaction'!Print_Area</vt:lpstr>
      <vt:lpstr>'Employee turnover age Nordic'!Print_Area</vt:lpstr>
      <vt:lpstr>'Employee turnover gender Nordic'!Print_Area</vt:lpstr>
      <vt:lpstr>'Employment type by gender'!Print_Area</vt:lpstr>
      <vt:lpstr>'Energy consumption'!Print_Area</vt:lpstr>
      <vt:lpstr>'Flight travel'!Print_Area</vt:lpstr>
      <vt:lpstr>'Hiring by age in Nordics'!Print_Area</vt:lpstr>
      <vt:lpstr>'Hiring by gender in Nordics'!Print_Area</vt:lpstr>
      <vt:lpstr>'Hours training per year, employ'!Print_Area</vt:lpstr>
      <vt:lpstr>'Hours training per year, gender'!Print_Area</vt:lpstr>
      <vt:lpstr>'Hours training per year, land'!Print_Area</vt:lpstr>
      <vt:lpstr>'Leadership training'!Print_Area</vt:lpstr>
      <vt:lpstr>MENU!Print_Area</vt:lpstr>
      <vt:lpstr>'New employees &amp; turnover'!Print_Area</vt:lpstr>
      <vt:lpstr>'Nordic KPIs'!Print_Area</vt:lpstr>
      <vt:lpstr>Paper!Print_Area</vt:lpstr>
      <vt:lpstr>'Purchases by industry'!Print_Area</vt:lpstr>
      <vt:lpstr>'Purchases per country'!Print_Area</vt:lpstr>
      <vt:lpstr>'Purchases per handling type'!Print_Area</vt:lpstr>
      <vt:lpstr>'Retention rates gender'!Print_Area</vt:lpstr>
      <vt:lpstr>'Sickness rate region &amp; gender'!Print_Area</vt:lpstr>
      <vt:lpstr>Taxation!Print_Area</vt:lpstr>
      <vt:lpstr>'Total CO2 emissions'!Print_Area</vt:lpstr>
      <vt:lpstr>'Total contracted suppliers'!Print_Area</vt:lpstr>
      <vt:lpstr>Waste!Print_Area</vt:lpstr>
      <vt:lpstr>'Water consumption'!Print_Area</vt:lpstr>
      <vt:lpstr>'Workforce by region &amp; gender'!Print_Area</vt:lpstr>
    </vt:vector>
  </TitlesOfParts>
  <Company>Nordea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Crayford, Andrew</dc:creator>
  <cp:lastModifiedBy>Andrew Crayford</cp:lastModifiedBy>
  <cp:lastPrinted>2015-01-26T15:50:26Z</cp:lastPrinted>
  <dcterms:created xsi:type="dcterms:W3CDTF">2015-01-19T15:42:50Z</dcterms:created>
  <dcterms:modified xsi:type="dcterms:W3CDTF">2016-02-16T12:37:11Z</dcterms:modified>
</cp:coreProperties>
</file>