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390" yWindow="1860" windowWidth="15870" windowHeight="10140" tabRatio="931" firstSheet="28" activeTab="37"/>
  </bookViews>
  <sheets>
    <sheet name="Factbook Q4 2014" sheetId="47" r:id="rId1"/>
    <sheet name="Contents" sheetId="48" r:id="rId2"/>
    <sheet name="Overview start" sheetId="104" r:id="rId3"/>
    <sheet name="Nordea overview" sheetId="50" r:id="rId4"/>
    <sheet name="Financials start" sheetId="107" r:id="rId5"/>
    <sheet name="Key financial figures" sheetId="105" r:id="rId6"/>
    <sheet name="Retail start" sheetId="52" r:id="rId7"/>
    <sheet name="BA - Retail  " sheetId="140" r:id="rId8"/>
    <sheet name="Retail - Den &amp; Fin   " sheetId="141" r:id="rId9"/>
    <sheet name="Retail - Nor &amp; Swe  " sheetId="142" r:id="rId10"/>
    <sheet name="Retail - Baltic &amp; Other " sheetId="143" r:id="rId11"/>
    <sheet name="Market shares" sheetId="144" r:id="rId12"/>
    <sheet name="Nordea Finance " sheetId="145" r:id="rId13"/>
    <sheet name="Wholesale start" sheetId="62" r:id="rId14"/>
    <sheet name="BA - Wholesale" sheetId="63" r:id="rId15"/>
    <sheet name="Wholesale - CIB &amp; SOOS" sheetId="64" r:id="rId16"/>
    <sheet name="Wholesale - Russia &amp; Other" sheetId="65" r:id="rId17"/>
    <sheet name="Wealth start" sheetId="66" r:id="rId18"/>
    <sheet name="BA - Wealth Man &amp; Asset Man " sheetId="67" r:id="rId19"/>
    <sheet name="Wealth Mgmt - AuM " sheetId="131" r:id="rId20"/>
    <sheet name="Wealth Mgmt - Life &amp; Pensio " sheetId="139" r:id="rId21"/>
    <sheet name="Wealth Mgmt - MCEV" sheetId="149" r:id="rId22"/>
    <sheet name="Wealth - Private Bankin &amp; Other" sheetId="71" r:id="rId23"/>
    <sheet name="Group Functions and Other start" sheetId="106" r:id="rId24"/>
    <sheet name="Group Functions and Other" sheetId="78" r:id="rId25"/>
    <sheet name="Customers start" sheetId="74" r:id="rId26"/>
    <sheet name="Customers - Household" sheetId="137" r:id="rId27"/>
    <sheet name="Customer - Corporate " sheetId="138" r:id="rId28"/>
    <sheet name="Retail Banking customers " sheetId="134" r:id="rId29"/>
    <sheet name="Capital start" sheetId="95" r:id="rId30"/>
    <sheet name="Lending, loan losses, impai " sheetId="150" r:id="rId31"/>
    <sheet name="Capital position " sheetId="146" r:id="rId32"/>
    <sheet name="Funding" sheetId="81" r:id="rId33"/>
    <sheet name="Liquidity buffer " sheetId="147" r:id="rId34"/>
    <sheet name="General info &amp; macro start" sheetId="38" r:id="rId35"/>
    <sheet name="Info - Payments &amp; transactions" sheetId="133" r:id="rId36"/>
    <sheet name="Info - Macroeconomic data " sheetId="130" r:id="rId37"/>
    <sheet name="Contacts and financial calendar" sheetId="41"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__EUR2003">'[1]Calculated forecast'!$O$2</definedName>
    <definedName name="__EUR2003">'[1]Calculated forecast'!$O$2</definedName>
    <definedName name="__inv1">#REF!</definedName>
    <definedName name="__Key1">#REF!</definedName>
    <definedName name="__key2">#REF!</definedName>
    <definedName name="_aum2">#REF!</definedName>
    <definedName name="_EUR2003">'[1]Calculated forecast'!$O$2</definedName>
    <definedName name="_GoBack" localSheetId="37">'Contacts and financial calendar'!$D$10</definedName>
    <definedName name="_inv1" localSheetId="31">#REF!</definedName>
    <definedName name="_inv1">#REF!</definedName>
    <definedName name="_Key1" localSheetId="31">#REF!</definedName>
    <definedName name="_Key1">#REF!</definedName>
    <definedName name="_key2" localSheetId="31">#REF!</definedName>
    <definedName name="_key2">#REF!</definedName>
    <definedName name="_MM1">[2]XXX!$C$38</definedName>
    <definedName name="_Order1" hidden="1">255</definedName>
    <definedName name="_Order2" hidden="1">255</definedName>
    <definedName name="_Sort" hidden="1">'[3]Work Sheet'!#REF!</definedName>
    <definedName name="_YY1">[2]XXX!$C$36</definedName>
    <definedName name="A" localSheetId="31">#REF!</definedName>
    <definedName name="A">#REF!</definedName>
    <definedName name="Afr" localSheetId="31">#REF!</definedName>
    <definedName name="Afr">#REF!</definedName>
    <definedName name="AMKeyFig" localSheetId="31">#REF!</definedName>
    <definedName name="AMKeyFig">#REF!</definedName>
    <definedName name="AMKeyFigLife">#REF!</definedName>
    <definedName name="AMVolume">#REF!</definedName>
    <definedName name="as" localSheetId="31"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#REF!</definedName>
    <definedName name="asset1">#REF!</definedName>
    <definedName name="aum">#REF!</definedName>
    <definedName name="AUMs">#REF!</definedName>
    <definedName name="balance">#REF!</definedName>
    <definedName name="Balance_sheet__end_of_period">#REF!</definedName>
    <definedName name="balancesheet">#REF!</definedName>
    <definedName name="bankBaltics">#REF!</definedName>
    <definedName name="bankingRussia">#REF!</definedName>
    <definedName name="bankPoland">#REF!</definedName>
    <definedName name="BAtable">#REF!</definedName>
    <definedName name="BB">[4]Försäkringar!$AD$2</definedName>
    <definedName name="Bol">'[4]Konto koncern'!$A$6:$A$337</definedName>
    <definedName name="business" localSheetId="31">#REF!</definedName>
    <definedName name="business">#REF!</definedName>
    <definedName name="cap.adequacy" localSheetId="31">#REF!</definedName>
    <definedName name="cap.adequacy">#REF!</definedName>
    <definedName name="Capital_adequacy" localSheetId="31">#REF!</definedName>
    <definedName name="Capital_adequacy">#REF!</definedName>
    <definedName name="cashflow">#REF!</definedName>
    <definedName name="CIBKeyFig">#REF!</definedName>
    <definedName name="CIBOP">#REF!</definedName>
    <definedName name="cmb">#REF!</definedName>
    <definedName name="cmb_cmb">#REF!</definedName>
    <definedName name="cmp">#REF!</definedName>
    <definedName name="corp.inst">#REF!</definedName>
    <definedName name="corp1">#REF!</definedName>
    <definedName name="cru_ytd">#REF!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#REF!</definedName>
    <definedName name="csNFC_XL_Pensionfunds_Dim12">"="</definedName>
    <definedName name="csNFC_XL_PensionfundsAnchor">#REF!</definedName>
    <definedName name="csRefreshOnOpen">1</definedName>
    <definedName name="csRefreshOnRotate">1</definedName>
    <definedName name="Currency">[5]Factors!$B$13</definedName>
    <definedName name="cust" localSheetId="31">#REF!</definedName>
    <definedName name="cust">#REF!</definedName>
    <definedName name="cust_segm" localSheetId="31">#REF!</definedName>
    <definedName name="cust_segm">#REF!</definedName>
    <definedName name="DanskMdRapport">[6]Månedsrapport!$A$1:$F$103</definedName>
    <definedName name="data_imp_start">[7]Beholdningsdata!#REF!</definedName>
    <definedName name="Date">'[8]Input Sheet'!$A$1</definedName>
    <definedName name="DatoValg">[6]HelpSheet!$C$5:$C$16</definedName>
    <definedName name="DB">'[4]Konto koncern'!$A$3:$O$335</definedName>
    <definedName name="dddd" localSheetId="31"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#REF!</definedName>
    <definedName name="Denmark">[9]Sheet1!$C$17</definedName>
    <definedName name="derivatives" localSheetId="31">#REF!</definedName>
    <definedName name="derivatives">#REF!</definedName>
    <definedName name="DK_DKK_V">[9]Sheet1!$C$21</definedName>
    <definedName name="DK_EURO_V">[10]Sheet1!$C$12</definedName>
    <definedName name="dollarkurs">[11]Forecast!$C$182</definedName>
    <definedName name="EngelskMdRapport">[6]Månedsrapport!#REF!</definedName>
    <definedName name="EUR">'[12]Budget 2001'!$J$1</definedName>
    <definedName name="EUR_1.kv." localSheetId="31">#REF!</definedName>
    <definedName name="EUR_1.kv.">#REF!</definedName>
    <definedName name="EUR_2.kv." localSheetId="31">#REF!</definedName>
    <definedName name="EUR_2.kv.">#REF!</definedName>
    <definedName name="EUR_3.kv." localSheetId="31">#REF!</definedName>
    <definedName name="EUR_3.kv.">#REF!</definedName>
    <definedName name="EUR_30.06.">#REF!</definedName>
    <definedName name="EUR_30.09.">#REF!</definedName>
    <definedName name="EUR_31.03.">#REF!</definedName>
    <definedName name="EUR_4.kv.">#REF!</definedName>
    <definedName name="EUR_Primo">#REF!</definedName>
    <definedName name="EUR_Ultimo">#REF!</definedName>
    <definedName name="euro">'[13]KF 97-01'!$Q$39</definedName>
    <definedName name="Euro01">[6]Valutakurser!$F$8</definedName>
    <definedName name="Euro02">[6]Valutakurser!$G$8</definedName>
    <definedName name="Euro03">[6]Valutakurser!$H$8</definedName>
    <definedName name="Euro04">[6]Valutakurser!$I$8</definedName>
    <definedName name="Euro05">[6]Valutakurser!$J$8</definedName>
    <definedName name="Euro06">[6]Valutakurser!$K$8</definedName>
    <definedName name="Euro07">[6]Valutakurser!$L$8</definedName>
    <definedName name="Euro08">[6]Valutakurser!$M$8</definedName>
    <definedName name="Euro09">[6]Valutakurser!$N$8</definedName>
    <definedName name="Euro10">[6]Valutakurser!$O$8</definedName>
    <definedName name="Euro11">[6]Valutakurser!$P$8</definedName>
    <definedName name="Euro12">[6]Valutakurser!$Q$8</definedName>
    <definedName name="EuroBeregnet">[6]Investment_assets!$C$47:$AX$55</definedName>
    <definedName name="EuroKurs1">[6]HelpSheet!$G$21</definedName>
    <definedName name="EuroKurs2">[6]HelpSheet!$G$23</definedName>
    <definedName name="EuroKurs3">[6]HelpSheet!$G$25</definedName>
    <definedName name="EuroLastYear">[6]Valutakurser!$E$8</definedName>
    <definedName name="Exch.rate">'[14]LTS&amp;L'!$I$5</definedName>
    <definedName name="exchange" localSheetId="31">#REF!</definedName>
    <definedName name="exchange">#REF!</definedName>
    <definedName name="Exchange_rates_applied" localSheetId="31">#REF!</definedName>
    <definedName name="Exchange_rates_applied">#REF!</definedName>
    <definedName name="ff">[15]English!$B$162:$I$213</definedName>
    <definedName name="FI_EURO_V">[10]Sheet1!$C$13</definedName>
    <definedName name="FID" localSheetId="31">#REF!</definedName>
    <definedName name="FID">#REF!</definedName>
    <definedName name="fid_sosi" localSheetId="31">#REF!</definedName>
    <definedName name="fid_sosi">#REF!</definedName>
    <definedName name="FIM_1.kv." localSheetId="31">#REF!</definedName>
    <definedName name="FIM_1.kv.">#REF!</definedName>
    <definedName name="FIM_2.kv.">#REF!</definedName>
    <definedName name="FIM_3.kv.">#REF!</definedName>
    <definedName name="FIM_30.06.">#REF!</definedName>
    <definedName name="FIM_30.09.">#REF!</definedName>
    <definedName name="FIM_31.03.">#REF!</definedName>
    <definedName name="FIM_4.kv.">#REF!</definedName>
    <definedName name="FIM_balansdagskurs">[11]Forecast!$D$27</definedName>
    <definedName name="FIM_genomsnittskurs">[11]Forecast!$D$28</definedName>
    <definedName name="FIM_investeringskurs">[11]Forecast!$D$24</definedName>
    <definedName name="FIM_Investeringskurs_950405">[11]Forecast!#REF!</definedName>
    <definedName name="FIM_Investeringskurs_951109">[11]Forecast!#REF!</definedName>
    <definedName name="FIM_Investeringskurs_AÄtillskott">[11]Forecast!$D$25</definedName>
    <definedName name="FIM_Primo" localSheetId="31">#REF!</definedName>
    <definedName name="FIM_Primo">#REF!</definedName>
    <definedName name="FIM_Ultimo" localSheetId="31">#REF!</definedName>
    <definedName name="FIM_Ultimo">#REF!</definedName>
    <definedName name="Finland">[9]Sheet1!$C$18</definedName>
    <definedName name="GBP_1.kv." localSheetId="31">#REF!</definedName>
    <definedName name="GBP_1.kv.">#REF!</definedName>
    <definedName name="GBP_2.kv." localSheetId="31">#REF!</definedName>
    <definedName name="GBP_2.kv.">#REF!</definedName>
    <definedName name="GBP_3.kv." localSheetId="31">#REF!</definedName>
    <definedName name="GBP_3.kv.">#REF!</definedName>
    <definedName name="GBP_30.06.">#REF!</definedName>
    <definedName name="GBP_30.09.">#REF!</definedName>
    <definedName name="GBP_31.03.">#REF!</definedName>
    <definedName name="GBP_4.kv.">#REF!</definedName>
    <definedName name="GBP_Primo">#REF!</definedName>
    <definedName name="GBP_Ultimo">#REF!</definedName>
    <definedName name="gcc">#REF!</definedName>
    <definedName name="gcc_other">#REF!</definedName>
    <definedName name="General">#REF!</definedName>
    <definedName name="general1">#REF!</definedName>
    <definedName name="GenInsKeyFig">#REF!</definedName>
    <definedName name="ggg" localSheetId="31"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Q">#REF!</definedName>
    <definedName name="GroupYTD">#REF!</definedName>
    <definedName name="gw" localSheetId="31"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#REF!</definedName>
    <definedName name="iib_total">#REF!</definedName>
    <definedName name="Income">#REF!</definedName>
    <definedName name="Income_statement__________________________________________________________SEKm">#REF!</definedName>
    <definedName name="inv.bank">#REF!</definedName>
    <definedName name="just">#REF!</definedName>
    <definedName name="Key">#REF!</definedName>
    <definedName name="key_life">#REF!</definedName>
    <definedName name="keyratio">#REF!</definedName>
    <definedName name="kk">[16]Syöttöpohja!$F$4</definedName>
    <definedName name="KolIndeks0">[6]HelpSheet!$G$9</definedName>
    <definedName name="KolIndeks1">[6]HelpSheet!$G$11</definedName>
    <definedName name="KolIndeks2">[6]HelpSheet!$G$13</definedName>
    <definedName name="KolIndeks3">[6]HelpSheet!$G$15</definedName>
    <definedName name="kop" localSheetId="31">#REF!</definedName>
    <definedName name="kop">#REF!</definedName>
    <definedName name="KvtKolIndeks1">[6]HelpSheet!$I$3</definedName>
    <definedName name="KvtKolIndeks2">[6]HelpSheet!$I$5</definedName>
    <definedName name="KvtKolIndeks3">[6]HelpSheet!$I$7</definedName>
    <definedName name="KvtKolIndeks4">[6]HelpSheet!$I$9</definedName>
    <definedName name="Life" localSheetId="31">#REF!</definedName>
    <definedName name="Life">#REF!</definedName>
    <definedName name="life_sam" localSheetId="31">#REF!</definedName>
    <definedName name="life_sam">#REF!</definedName>
    <definedName name="life1" localSheetId="31">#REF!</definedName>
    <definedName name="life1">#REF!</definedName>
    <definedName name="life2">#REF!</definedName>
    <definedName name="loansPortfolio">#REF!</definedName>
    <definedName name="mar" localSheetId="31"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[10]Sheet1!$C$10</definedName>
    <definedName name="Markets" localSheetId="31">#REF!</definedName>
    <definedName name="Markets">#REF!</definedName>
    <definedName name="Meng">[2]XXX!$C$27</definedName>
    <definedName name="MM0">[2]XXX!$C$37</definedName>
    <definedName name="Month">[17]Input!$C$5</definedName>
    <definedName name="Movements_in_shareholders__equity__EURm" localSheetId="31">#REF!</definedName>
    <definedName name="Movements_in_shareholders__equity__EURm">#REF!</definedName>
    <definedName name="msfile">[9]Sheet1!$B$5</definedName>
    <definedName name="Månad" localSheetId="31">#REF!</definedName>
    <definedName name="Månad">#REF!</definedName>
    <definedName name="måned02">'[18]Schedule 8010'!$T$82:$U$93</definedName>
    <definedName name="måneder">'[19]Dansk 31.03.2003'!#REF!</definedName>
    <definedName name="nb_den" localSheetId="31">#REF!</definedName>
    <definedName name="nb_den">#REF!</definedName>
    <definedName name="nb_denmark" localSheetId="31">#REF!</definedName>
    <definedName name="nb_denmark">#REF!</definedName>
    <definedName name="nb_denmark_msh" localSheetId="31">#REF!</definedName>
    <definedName name="nb_denmark_msh">#REF!</definedName>
    <definedName name="NB_EURO">[9]Sheet1!$C$4</definedName>
    <definedName name="NB_EURO_V">[10]Sheet1!$C$11</definedName>
    <definedName name="nb_fin" localSheetId="31">#REF!</definedName>
    <definedName name="nb_fin">#REF!</definedName>
    <definedName name="nb_Finland" localSheetId="31">#REF!</definedName>
    <definedName name="nb_Finland">#REF!</definedName>
    <definedName name="nb_Finland_Msh" localSheetId="31">#REF!</definedName>
    <definedName name="nb_Finland_Msh">#REF!</definedName>
    <definedName name="nb_iib">#REF!</definedName>
    <definedName name="nb_nor">#REF!</definedName>
    <definedName name="nb_nordic">#REF!</definedName>
    <definedName name="nb_norway">#REF!</definedName>
    <definedName name="nb_norway_msh">#REF!</definedName>
    <definedName name="nb_swe">#REF!</definedName>
    <definedName name="nb_Sweden">#REF!</definedName>
    <definedName name="nb_sweden_msh">#REF!</definedName>
    <definedName name="NBHbalancesheet">#REF!</definedName>
    <definedName name="nem">#REF!</definedName>
    <definedName name="NO_EURO_V">[10]Sheet1!$C$14</definedName>
    <definedName name="NO_NOK_V">[9]Sheet1!$C$22</definedName>
    <definedName name="NOK_1.kv." localSheetId="31">#REF!</definedName>
    <definedName name="NOK_1.kv.">#REF!</definedName>
    <definedName name="NOK_2.kv." localSheetId="31">#REF!</definedName>
    <definedName name="NOK_2.kv.">#REF!</definedName>
    <definedName name="NOK_3.kv." localSheetId="31">#REF!</definedName>
    <definedName name="NOK_3.kv.">#REF!</definedName>
    <definedName name="NOK_30.06.">#REF!</definedName>
    <definedName name="NOK_30.09.">#REF!</definedName>
    <definedName name="NOK_31.03.">#REF!</definedName>
    <definedName name="NOK_4.kv.">#REF!</definedName>
    <definedName name="NOK_Primo">#REF!</definedName>
    <definedName name="NOK_Ultimo">#REF!</definedName>
    <definedName name="NokLastYear">[6]Valutakurser!$E$7</definedName>
    <definedName name="Nordea_Estonia" localSheetId="31">#REF!</definedName>
    <definedName name="Nordea_Estonia">#REF!</definedName>
    <definedName name="Nordea_IOM" localSheetId="31">#REF!</definedName>
    <definedName name="Nordea_IOM">#REF!</definedName>
    <definedName name="Nordea_Latvia" localSheetId="31">#REF!</definedName>
    <definedName name="Nordea_Latvia">#REF!</definedName>
    <definedName name="Nordea_life_Ass_LTD_Finland">#REF!</definedName>
    <definedName name="Nordea_life_Ass_LTD_Sverige">#REF!</definedName>
    <definedName name="Nordea_life_I">#REF!</definedName>
    <definedName name="Nordea_life_II">#REF!</definedName>
    <definedName name="Nordea_Lux">#REF!</definedName>
    <definedName name="Nordea_Pension">#REF!</definedName>
    <definedName name="Nordea_PTE">#REF!</definedName>
    <definedName name="Nordea_Zycie">#REF!</definedName>
    <definedName name="NordeaAB">#REF!</definedName>
    <definedName name="Norway">[9]Sheet1!$C$19</definedName>
    <definedName name="Note1" localSheetId="31">#REF!</definedName>
    <definedName name="Note1">#REF!</definedName>
    <definedName name="Note2" localSheetId="31">#REF!</definedName>
    <definedName name="Note2">#REF!</definedName>
    <definedName name="Note3" localSheetId="31">#REF!</definedName>
    <definedName name="Note3">#REF!</definedName>
    <definedName name="Note4">#REF!</definedName>
    <definedName name="Note4b">#REF!</definedName>
    <definedName name="Note5">#REF!</definedName>
    <definedName name="Note6">#REF!</definedName>
    <definedName name="Note7">#REF!</definedName>
    <definedName name="now">'[8]Raw Data Sheet'!$A$37</definedName>
    <definedName name="OIS" localSheetId="31">#REF!</definedName>
    <definedName name="OIS">#REF!</definedName>
    <definedName name="Operational_Income_Statement" localSheetId="31">#REF!</definedName>
    <definedName name="Operational_Income_Statement">#REF!</definedName>
    <definedName name="OptionButtonValg">[6]HelpSheet!$G$18</definedName>
    <definedName name="other" localSheetId="31">#REF!</definedName>
    <definedName name="other">#REF!</definedName>
    <definedName name="Overskrift">[6]Investment_assets!$A$4</definedName>
    <definedName name="Page2" localSheetId="31">#REF!</definedName>
    <definedName name="Page2">#REF!</definedName>
    <definedName name="Page8" localSheetId="31">#REF!</definedName>
    <definedName name="Page8">#REF!</definedName>
    <definedName name="perioder" localSheetId="31">'[19]Dansk 31.03.2003'!#REF!</definedName>
    <definedName name="perioder">'[19]Dansk 31.03.2003'!#REF!</definedName>
    <definedName name="PLN_1.kv." localSheetId="31">#REF!</definedName>
    <definedName name="PLN_1.kv.">#REF!</definedName>
    <definedName name="PLN_2.kv." localSheetId="31">#REF!</definedName>
    <definedName name="PLN_2.kv.">#REF!</definedName>
    <definedName name="PLN_3.kv." localSheetId="31">#REF!</definedName>
    <definedName name="PLN_3.kv.">#REF!</definedName>
    <definedName name="PLN_30.06.">#REF!</definedName>
    <definedName name="PLN_30.09.">#REF!</definedName>
    <definedName name="PLN_31.03.">#REF!</definedName>
    <definedName name="PLN_4.kv.">#REF!</definedName>
    <definedName name="PLN_Primo">#REF!</definedName>
    <definedName name="PLN_Ultimo">#REF!</definedName>
    <definedName name="PlnLastYear">[6]Valutakurser!$E$9</definedName>
    <definedName name="_xlnm.Print_Area" localSheetId="7">'BA - Retail  '!$A$1:$J$71</definedName>
    <definedName name="_xlnm.Print_Area" localSheetId="18">'BA - Wealth Man &amp; Asset Man '!$A$1:$I$66</definedName>
    <definedName name="_xlnm.Print_Area" localSheetId="14">'BA - Wholesale'!$A$1:$J$67</definedName>
    <definedName name="_xlnm.Print_Area" localSheetId="31">'Capital position '!$A$1:$BH$66</definedName>
    <definedName name="_xlnm.Print_Area" localSheetId="29">'Capital start'!$A$1:$N$65</definedName>
    <definedName name="_xlnm.Print_Area" localSheetId="37">'Contacts and financial calendar'!$A$1:$I$60</definedName>
    <definedName name="_xlnm.Print_Area" localSheetId="1">Contents!$A$1:$F$57</definedName>
    <definedName name="_xlnm.Print_Area" localSheetId="25">'Customers start'!$A$1:$K$50</definedName>
    <definedName name="_xlnm.Print_Area" localSheetId="0">'Factbook Q4 2014'!$A$1:$K$55</definedName>
    <definedName name="_xlnm.Print_Area" localSheetId="4">'Financials start'!$A$1:$K$50</definedName>
    <definedName name="_xlnm.Print_Area" localSheetId="32">Funding!$A$1:$D$65</definedName>
    <definedName name="_xlnm.Print_Area" localSheetId="34">'General info &amp; macro start'!$A$1:$K$50</definedName>
    <definedName name="_xlnm.Print_Area" localSheetId="24">'Group Functions and Other'!$A$1:$I$69</definedName>
    <definedName name="_xlnm.Print_Area" localSheetId="23">'Group Functions and Other start'!$A$1:$K$49</definedName>
    <definedName name="_xlnm.Print_Area" localSheetId="36">'Info - Macroeconomic data '!$A$1:$AJ$55</definedName>
    <definedName name="_xlnm.Print_Area" localSheetId="35">'Info - Payments &amp; transactions'!$A$1:$R$55</definedName>
    <definedName name="_xlnm.Print_Area" localSheetId="5">'Key financial figures'!$A$1:$AQ$71</definedName>
    <definedName name="_xlnm.Print_Area" localSheetId="30">'Lending, loan losses, impai '!$A$1:$AY$68,'Lending, loan losses, impai '!$BA$1:$BJ$68</definedName>
    <definedName name="_xlnm.Print_Area" localSheetId="33">'Liquidity buffer '!$A$1:$BU$66</definedName>
    <definedName name="_xlnm.Print_Area" localSheetId="11">'Market shares'!$A$1:$L$62</definedName>
    <definedName name="_xlnm.Print_Area" localSheetId="12">'Nordea Finance '!$A$1:$I$66</definedName>
    <definedName name="_xlnm.Print_Area" localSheetId="3">'Nordea overview'!$A$1:$AO$40</definedName>
    <definedName name="_xlnm.Print_Area" localSheetId="2">'Overview start'!$A$1:$K$49</definedName>
    <definedName name="_xlnm.Print_Area" localSheetId="10">'Retail - Baltic &amp; Other '!$A$1:$I$71</definedName>
    <definedName name="_xlnm.Print_Area" localSheetId="8">'Retail - Den &amp; Fin   '!$A$1:$I$71</definedName>
    <definedName name="_xlnm.Print_Area" localSheetId="9">'Retail - Nor &amp; Swe  '!$A$1:$K$96</definedName>
    <definedName name="_xlnm.Print_Area" localSheetId="28">'Retail Banking customers '!$A$1:$F$50</definedName>
    <definedName name="_xlnm.Print_Area" localSheetId="6">'Retail start'!$A$1:$K$49</definedName>
    <definedName name="_xlnm.Print_Area" localSheetId="22">'Wealth - Private Bankin &amp; Other'!$A$1:$I$69</definedName>
    <definedName name="_xlnm.Print_Area" localSheetId="19">'Wealth Mgmt - AuM '!$A$1:$I$65</definedName>
    <definedName name="_xlnm.Print_Area" localSheetId="20">'Wealth Mgmt - Life &amp; Pensio '!$A$1:$AK$64</definedName>
    <definedName name="_xlnm.Print_Area" localSheetId="21">'Wealth Mgmt - MCEV'!$A$1:$X$65</definedName>
    <definedName name="_xlnm.Print_Area" localSheetId="17">'Wealth start'!$A$1:$K$49</definedName>
    <definedName name="_xlnm.Print_Area" localSheetId="15">'Wholesale - CIB &amp; SOOS'!$A$1:$I$67</definedName>
    <definedName name="_xlnm.Print_Area" localSheetId="16">'Wholesale - Russia &amp; Other'!$A$1:$I$69</definedName>
    <definedName name="_xlnm.Print_Area" localSheetId="13">'Wholesale start'!$A$1:$K$49</definedName>
    <definedName name="Privatebanking" localSheetId="31">#REF!</definedName>
    <definedName name="Privatebanking">#REF!</definedName>
    <definedName name="prob.loans" localSheetId="31">#REF!</definedName>
    <definedName name="prob.loans">#REF!</definedName>
    <definedName name="prod" localSheetId="31">#REF!</definedName>
    <definedName name="prod">#REF!</definedName>
    <definedName name="prod_group">#REF!</definedName>
    <definedName name="Property">#REF!</definedName>
    <definedName name="q" localSheetId="31"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#REF!</definedName>
    <definedName name="Ratios">#REF!</definedName>
    <definedName name="RBother">#REF!</definedName>
    <definedName name="RBother2">#REF!</definedName>
    <definedName name="reconciliation">#REF!</definedName>
    <definedName name="retail">#REF!</definedName>
    <definedName name="retail1">#REF!</definedName>
    <definedName name="RetailKeyFig">#REF!</definedName>
    <definedName name="RetailOP">#REF!</definedName>
    <definedName name="RetailVol">#REF!</definedName>
    <definedName name="sam">#REF!</definedName>
    <definedName name="samlet">#REF!</definedName>
    <definedName name="samlet2">#REF!</definedName>
    <definedName name="SE_EURO_V">[10]Sheet1!$C$15</definedName>
    <definedName name="SE_SEK_V">[9]Sheet1!$C$23</definedName>
    <definedName name="segments" localSheetId="31">#REF!</definedName>
    <definedName name="segments">#REF!</definedName>
    <definedName name="SEK_1.kv." localSheetId="31">#REF!</definedName>
    <definedName name="SEK_1.kv.">#REF!</definedName>
    <definedName name="SEK_2.kv." localSheetId="31">#REF!</definedName>
    <definedName name="SEK_2.kv.">#REF!</definedName>
    <definedName name="SEK_3.kv.">#REF!</definedName>
    <definedName name="SEK_30.06.">#REF!</definedName>
    <definedName name="SEK_30.09.">#REF!</definedName>
    <definedName name="SEK_31.03.">#REF!</definedName>
    <definedName name="SEK_4.kv.">#REF!</definedName>
    <definedName name="SEK_Primo">#REF!</definedName>
    <definedName name="SEK_Ultimo">#REF!</definedName>
    <definedName name="SekLastYear">[6]Valutakurser!$E$10</definedName>
    <definedName name="SEKm" localSheetId="31">#REF!</definedName>
    <definedName name="SEKm">#REF!</definedName>
    <definedName name="sg" localSheetId="31"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#REF!</definedName>
    <definedName name="Shipping">#REF!</definedName>
    <definedName name="SOSI">#REF!</definedName>
    <definedName name="Source_file">[10]Sheet1!$B$4</definedName>
    <definedName name="start" localSheetId="31">#REF!</definedName>
    <definedName name="start">#REF!</definedName>
    <definedName name="statutory" localSheetId="31">#REF!</definedName>
    <definedName name="statutory">#REF!</definedName>
    <definedName name="Statutory_Income_Statement" localSheetId="31">#REF!</definedName>
    <definedName name="Statutory_Income_Statement">#REF!</definedName>
    <definedName name="stop">#REF!</definedName>
    <definedName name="Sweden">[9]Sheet1!$C$20</definedName>
    <definedName name="TASESUOM" localSheetId="31">#REF!</definedName>
    <definedName name="TASESUOM">#REF!</definedName>
    <definedName name="tfp" localSheetId="31"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[6]Investment_assets!$AX$1:$AY$65536</definedName>
    <definedName name="treasury" localSheetId="31">#REF!</definedName>
    <definedName name="treasury">#REF!</definedName>
    <definedName name="TreasuryKeyFig" localSheetId="31">#REF!</definedName>
    <definedName name="TreasuryKeyFig">#REF!</definedName>
    <definedName name="TreasuryOP" localSheetId="31">#REF!</definedName>
    <definedName name="TreasuryOP">#REF!</definedName>
    <definedName name="TULOS">#REF!</definedName>
    <definedName name="type">'[18]Schedule 8010'!$R$96:$S$98</definedName>
    <definedName name="UltimoLastYear">[6]HelpSheet!$C$3</definedName>
    <definedName name="Unit">[2]XXX!$C$34</definedName>
    <definedName name="ValgtDato1">[6]HelpSheet!$C$21</definedName>
    <definedName name="ValgtDato2">[6]HelpSheet!$C$23</definedName>
    <definedName name="ValgtDato3">[6]HelpSheet!$C$25</definedName>
    <definedName name="ValgtDatoIndex">[6]HelpSheet!$C$19</definedName>
    <definedName name="Valuta">[6]Investment_assets!$A$7:$IV$7</definedName>
    <definedName name="valuta_kurs_ultimo">[6]Valutakurser!$A$7:$Q$10</definedName>
    <definedName name="ValutaFlag">[6]HelpSheet!$G$6</definedName>
    <definedName name="ValutaValg">[6]HelpSheet!$G$3:$G$4</definedName>
    <definedName name="Wealth" localSheetId="31">#REF!</definedName>
    <definedName name="Wealth">#REF!</definedName>
    <definedName name="Wealthother" localSheetId="31">#REF!</definedName>
    <definedName name="Wealthother">#REF!</definedName>
    <definedName name="Vesta_life" localSheetId="31">#REF!</definedName>
    <definedName name="Vesta_life">#REF!</definedName>
    <definedName name="Wholsalebanking">#REF!</definedName>
    <definedName name="wrn.Bransch." localSheetId="31"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1"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1"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vuosi">[16]Syöttöpohja!$U$2</definedName>
    <definedName name="xx" localSheetId="31"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1"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1"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[2]XXX!$C$26</definedName>
    <definedName name="Ytd">'[8]Raw Data Sheet'!$A$39</definedName>
    <definedName name="YTDLY">[10]Sheet1!$G$4</definedName>
    <definedName name="YTDTY">[10]Sheet1!$F$4</definedName>
  </definedNames>
  <calcPr calcId="145621"/>
</workbook>
</file>

<file path=xl/calcChain.xml><?xml version="1.0" encoding="utf-8"?>
<calcChain xmlns="http://schemas.openxmlformats.org/spreadsheetml/2006/main">
  <c r="AQ5" i="150" l="1"/>
  <c r="AQ7" i="150" s="1"/>
  <c r="AR5" i="150"/>
  <c r="K6" i="150"/>
  <c r="AQ6" i="150"/>
  <c r="AR6" i="150"/>
  <c r="K7" i="150"/>
  <c r="K8" i="150"/>
  <c r="K9" i="150"/>
  <c r="K10" i="150"/>
  <c r="K11" i="150"/>
  <c r="K12" i="150"/>
  <c r="K13" i="150"/>
  <c r="K14" i="150"/>
  <c r="K15" i="150"/>
  <c r="K16" i="150"/>
  <c r="K17" i="150"/>
  <c r="K18" i="150"/>
  <c r="K19" i="150"/>
  <c r="K20" i="150"/>
  <c r="K21" i="150"/>
  <c r="K22" i="150"/>
  <c r="K23" i="150"/>
  <c r="K24" i="150"/>
  <c r="K25" i="150"/>
  <c r="K26" i="150"/>
  <c r="AQ27" i="150"/>
  <c r="K28" i="150"/>
  <c r="AQ28" i="150"/>
  <c r="K29" i="150"/>
  <c r="AB29" i="150"/>
  <c r="AJ29" i="150"/>
  <c r="AJ31" i="150" s="1"/>
  <c r="AM29" i="150"/>
  <c r="AR29" i="150"/>
  <c r="K30" i="150"/>
  <c r="AB30" i="150"/>
  <c r="K31" i="150"/>
  <c r="AB31" i="150"/>
  <c r="AM31" i="150"/>
  <c r="K32" i="150"/>
  <c r="AB32" i="150"/>
  <c r="AQ32" i="150"/>
  <c r="K33" i="150"/>
  <c r="AB33" i="150"/>
  <c r="AR33" i="150"/>
  <c r="J34" i="150"/>
  <c r="L34" i="150"/>
  <c r="M34" i="150"/>
  <c r="N34" i="150"/>
  <c r="O34" i="150"/>
  <c r="P34" i="150"/>
  <c r="Q34" i="150"/>
  <c r="S34" i="150"/>
  <c r="AB34" i="150"/>
  <c r="AB35" i="150"/>
  <c r="AQ35" i="150"/>
  <c r="AR35" i="150"/>
  <c r="AB36" i="150"/>
  <c r="AB37" i="150"/>
  <c r="AQ37" i="150"/>
  <c r="AR37" i="150"/>
  <c r="AR39" i="150" s="1"/>
  <c r="AB38" i="150"/>
  <c r="AQ38" i="150"/>
  <c r="AQ33" i="150" s="1"/>
  <c r="AB39" i="150"/>
  <c r="K40" i="150"/>
  <c r="AB40" i="150"/>
  <c r="K41" i="150"/>
  <c r="AB41" i="150"/>
  <c r="AQ41" i="150"/>
  <c r="K42" i="150"/>
  <c r="AB42" i="150"/>
  <c r="AQ42" i="150"/>
  <c r="K43" i="150"/>
  <c r="AR43" i="150"/>
  <c r="K44" i="150"/>
  <c r="K45" i="150"/>
  <c r="K46" i="150"/>
  <c r="K47" i="150"/>
  <c r="K48" i="150"/>
  <c r="K49" i="150"/>
  <c r="K50" i="150"/>
  <c r="K51" i="150"/>
  <c r="K52" i="150"/>
  <c r="K53" i="150"/>
  <c r="K54" i="150"/>
  <c r="K55" i="150"/>
  <c r="K56" i="150"/>
  <c r="K57" i="150"/>
  <c r="K58" i="150"/>
  <c r="K59" i="150"/>
  <c r="K60" i="150"/>
  <c r="K62" i="150"/>
  <c r="K63" i="150"/>
  <c r="E64" i="150"/>
  <c r="K64" i="150"/>
  <c r="K65" i="150"/>
  <c r="C66" i="150"/>
  <c r="D66" i="150"/>
  <c r="E66" i="150"/>
  <c r="B66" i="150" s="1"/>
  <c r="F66" i="150"/>
  <c r="K66" i="150"/>
  <c r="K67" i="150"/>
  <c r="C68" i="150"/>
  <c r="D68" i="150"/>
  <c r="E68" i="150"/>
  <c r="B68" i="150" s="1"/>
  <c r="F68" i="150"/>
  <c r="J68" i="150"/>
  <c r="L68" i="150"/>
  <c r="M68" i="150"/>
  <c r="N68" i="150"/>
  <c r="O68" i="150"/>
  <c r="P68" i="150"/>
  <c r="Q68" i="150"/>
  <c r="AQ43" i="150" l="1"/>
  <c r="G68" i="150"/>
  <c r="AB43" i="150"/>
  <c r="AA41" i="150" s="1"/>
  <c r="G66" i="150"/>
  <c r="AQ29" i="150"/>
  <c r="AQ39" i="150"/>
  <c r="AA30" i="150"/>
  <c r="AR7" i="150"/>
  <c r="AA42" i="150"/>
  <c r="AA39" i="150"/>
  <c r="AA37" i="150"/>
  <c r="AA32" i="150"/>
  <c r="T4" i="146"/>
  <c r="U4" i="146"/>
  <c r="P5" i="146"/>
  <c r="E8" i="146"/>
  <c r="E9" i="146" s="1"/>
  <c r="E14" i="146" s="1"/>
  <c r="E22" i="146" s="1"/>
  <c r="R8" i="146"/>
  <c r="S8" i="146"/>
  <c r="T8" i="146"/>
  <c r="U8" i="146"/>
  <c r="V8" i="146"/>
  <c r="D9" i="146"/>
  <c r="D14" i="146" s="1"/>
  <c r="F9" i="146"/>
  <c r="F14" i="146" s="1"/>
  <c r="F22" i="146" s="1"/>
  <c r="G9" i="146"/>
  <c r="H9" i="146"/>
  <c r="I9" i="146"/>
  <c r="I14" i="146" s="1"/>
  <c r="I22" i="146" s="1"/>
  <c r="C11" i="146"/>
  <c r="P12" i="146"/>
  <c r="R12" i="146"/>
  <c r="C14" i="146"/>
  <c r="C15" i="146" s="1"/>
  <c r="C22" i="146" s="1"/>
  <c r="C23" i="146" s="1"/>
  <c r="G14" i="146"/>
  <c r="H14" i="146"/>
  <c r="Q19" i="146"/>
  <c r="Q25" i="146" s="1"/>
  <c r="R19" i="146"/>
  <c r="R25" i="146" s="1"/>
  <c r="F15" i="146" s="1"/>
  <c r="G22" i="146"/>
  <c r="G23" i="146" s="1"/>
  <c r="H22" i="146"/>
  <c r="E25" i="146"/>
  <c r="F25" i="146"/>
  <c r="AA34" i="150" l="1"/>
  <c r="AA36" i="150"/>
  <c r="AA35" i="150"/>
  <c r="AA31" i="150"/>
  <c r="AA38" i="150"/>
  <c r="AA33" i="150"/>
  <c r="AA40" i="150"/>
  <c r="AA29" i="150"/>
  <c r="E23" i="146"/>
  <c r="D22" i="146"/>
  <c r="P4" i="146"/>
  <c r="P25" i="146" s="1"/>
  <c r="D15" i="146" s="1"/>
  <c r="E15" i="146"/>
  <c r="F11" i="146"/>
  <c r="E11" i="146"/>
  <c r="F26" i="146"/>
  <c r="E26" i="146"/>
  <c r="F23" i="146"/>
  <c r="G27" i="140"/>
  <c r="G28" i="140"/>
  <c r="G29" i="140"/>
  <c r="G30" i="140"/>
  <c r="G31" i="140"/>
  <c r="G32" i="140"/>
  <c r="G33" i="140"/>
  <c r="G34" i="140"/>
  <c r="G35" i="140"/>
  <c r="G36" i="140"/>
  <c r="G37" i="140"/>
  <c r="G39" i="140"/>
  <c r="D11" i="146" l="1"/>
  <c r="D23" i="146"/>
  <c r="P28" i="146"/>
  <c r="D25" i="146" s="1"/>
  <c r="D26" i="146"/>
  <c r="B10" i="133" l="1"/>
  <c r="C10" i="133"/>
  <c r="D10" i="133"/>
  <c r="E10" i="133"/>
  <c r="F10" i="133"/>
  <c r="G10" i="133"/>
  <c r="H10" i="133"/>
  <c r="I10" i="133"/>
  <c r="B20" i="133"/>
  <c r="C20" i="133"/>
  <c r="D20" i="133"/>
  <c r="E20" i="133"/>
  <c r="F20" i="133"/>
  <c r="G20" i="133"/>
  <c r="H20" i="133"/>
  <c r="I20" i="133"/>
  <c r="K22" i="133"/>
  <c r="L22" i="133"/>
  <c r="M22" i="133"/>
  <c r="N22" i="133"/>
  <c r="O22" i="133"/>
  <c r="P22" i="133"/>
  <c r="Q22" i="133"/>
  <c r="R22" i="133"/>
  <c r="B30" i="133"/>
  <c r="K9" i="133" s="1"/>
  <c r="K10" i="133" s="1"/>
  <c r="C30" i="133"/>
  <c r="L9" i="133" s="1"/>
  <c r="L10" i="133" s="1"/>
  <c r="D30" i="133"/>
  <c r="M9" i="133" s="1"/>
  <c r="M10" i="133" s="1"/>
  <c r="E30" i="133"/>
  <c r="N9" i="133" s="1"/>
  <c r="N10" i="133" s="1"/>
  <c r="F30" i="133"/>
  <c r="O9" i="133" s="1"/>
  <c r="O10" i="133" s="1"/>
  <c r="G30" i="133"/>
  <c r="P9" i="133" s="1"/>
  <c r="P10" i="133" s="1"/>
  <c r="H30" i="133"/>
  <c r="Q9" i="133" s="1"/>
  <c r="Q10" i="133" s="1"/>
  <c r="I30" i="133"/>
  <c r="R9" i="133" s="1"/>
  <c r="R10" i="133" s="1"/>
  <c r="K32" i="133"/>
  <c r="L32" i="133"/>
  <c r="M32" i="133"/>
  <c r="N32" i="133"/>
  <c r="O32" i="133"/>
  <c r="P32" i="133"/>
  <c r="Q32" i="133"/>
  <c r="R32" i="133"/>
  <c r="B39" i="133"/>
  <c r="C39" i="133"/>
  <c r="D39" i="133"/>
  <c r="E39" i="133"/>
  <c r="F39" i="133"/>
  <c r="G39" i="133"/>
  <c r="H39" i="133"/>
  <c r="I39" i="133"/>
  <c r="L50" i="105" l="1"/>
  <c r="L61" i="105" s="1"/>
  <c r="L29" i="105"/>
  <c r="B20" i="105" l="1"/>
  <c r="B22" i="105" s="1"/>
  <c r="B26" i="105" s="1"/>
  <c r="B17" i="105"/>
  <c r="B11" i="105"/>
  <c r="A34" i="131"/>
  <c r="B55" i="131"/>
  <c r="C55" i="131"/>
  <c r="D55" i="131"/>
  <c r="Q54" i="130" l="1"/>
  <c r="Q53" i="130"/>
  <c r="Q52" i="130"/>
  <c r="Q51" i="130"/>
  <c r="Q50" i="130"/>
  <c r="Q49" i="130"/>
  <c r="Q48" i="130"/>
  <c r="Q47" i="130"/>
  <c r="H47" i="130" l="1"/>
  <c r="H48" i="130"/>
  <c r="H49" i="130"/>
  <c r="H50" i="130"/>
  <c r="H51" i="130"/>
  <c r="H52" i="130"/>
  <c r="H53" i="130"/>
  <c r="H54" i="130"/>
  <c r="AJ19" i="50" l="1"/>
  <c r="AJ20" i="50"/>
  <c r="AJ21" i="50"/>
  <c r="AJ22" i="50"/>
  <c r="AJ23" i="50"/>
  <c r="AJ24" i="50"/>
  <c r="AJ25" i="50"/>
  <c r="AJ26" i="50"/>
  <c r="AJ27" i="50"/>
  <c r="AJ28" i="50"/>
  <c r="AJ29" i="50"/>
  <c r="AJ30" i="50"/>
  <c r="AJ31" i="50"/>
  <c r="AJ32" i="50"/>
  <c r="AJ33" i="50"/>
  <c r="AJ34" i="50"/>
  <c r="AJ35" i="50"/>
  <c r="AJ36" i="50"/>
  <c r="AJ37" i="50"/>
  <c r="AJ38" i="50"/>
  <c r="AH19" i="50"/>
  <c r="AH20" i="50"/>
  <c r="AH21" i="50"/>
  <c r="AH22" i="50"/>
  <c r="AH23" i="50"/>
  <c r="AH24" i="50"/>
  <c r="AH25" i="50"/>
  <c r="AH26" i="50"/>
  <c r="AH27" i="50"/>
  <c r="AH28" i="50"/>
  <c r="AH29" i="50"/>
  <c r="AH30" i="50"/>
  <c r="AH31" i="50"/>
  <c r="AH32" i="50"/>
  <c r="AH33" i="50"/>
  <c r="AH34" i="50"/>
  <c r="AH35" i="50"/>
  <c r="AH36" i="50"/>
  <c r="AH37" i="50"/>
  <c r="AH38" i="50"/>
  <c r="AG19" i="50"/>
  <c r="AG20" i="50"/>
  <c r="AG21" i="50"/>
  <c r="AG22" i="50"/>
  <c r="AG23" i="50"/>
  <c r="AG24" i="50"/>
  <c r="AG25" i="50"/>
  <c r="AG26" i="50"/>
  <c r="AG27" i="50"/>
  <c r="AG28" i="50"/>
  <c r="AG29" i="50"/>
  <c r="AG30" i="50"/>
  <c r="AG31" i="50"/>
  <c r="AG32" i="50"/>
  <c r="AG33" i="50"/>
  <c r="AG34" i="50"/>
  <c r="AG35" i="50"/>
  <c r="AG36" i="50"/>
  <c r="AG37" i="50"/>
  <c r="AG38" i="50"/>
  <c r="F27" i="67" l="1"/>
  <c r="F28" i="67"/>
  <c r="F29" i="67"/>
  <c r="F30" i="67"/>
  <c r="F31" i="67"/>
  <c r="F32" i="67"/>
  <c r="F33" i="67"/>
  <c r="F34" i="67"/>
  <c r="F35" i="67"/>
  <c r="F36" i="67"/>
  <c r="F37" i="67"/>
  <c r="V18" i="105" l="1"/>
  <c r="V20" i="105" s="1"/>
  <c r="V15" i="105"/>
  <c r="V11" i="105"/>
  <c r="F39" i="63" l="1"/>
  <c r="F37" i="63"/>
  <c r="F36" i="63"/>
  <c r="F35" i="63"/>
  <c r="F34" i="63"/>
  <c r="F32" i="63"/>
  <c r="F31" i="63"/>
  <c r="F30" i="63"/>
  <c r="F29" i="63"/>
  <c r="F28" i="63"/>
  <c r="F27" i="63"/>
  <c r="F38" i="67" l="1"/>
</calcChain>
</file>

<file path=xl/sharedStrings.xml><?xml version="1.0" encoding="utf-8"?>
<sst xmlns="http://schemas.openxmlformats.org/spreadsheetml/2006/main" count="3470" uniqueCount="1259">
  <si>
    <t>Contents</t>
  </si>
  <si>
    <t>Nordea overview</t>
  </si>
  <si>
    <t>Customer segments</t>
  </si>
  <si>
    <t xml:space="preserve"> - Nordea in brief</t>
  </si>
  <si>
    <t xml:space="preserve"> - Household customers</t>
  </si>
  <si>
    <t xml:space="preserve"> - Board of Directors &amp; GEM</t>
  </si>
  <si>
    <t xml:space="preserve"> - Corporate customers</t>
  </si>
  <si>
    <t xml:space="preserve"> - Rating</t>
  </si>
  <si>
    <t xml:space="preserve"> - Nordea’s largest shareholders</t>
  </si>
  <si>
    <t>Risk, liquidity and capital management</t>
  </si>
  <si>
    <t xml:space="preserve"> - Lending, loan losses and impaired loans</t>
  </si>
  <si>
    <t>Key financial figures</t>
  </si>
  <si>
    <t xml:space="preserve"> - Risk</t>
  </si>
  <si>
    <t xml:space="preserve"> - Capital position</t>
  </si>
  <si>
    <t xml:space="preserve"> - Balance sheet</t>
  </si>
  <si>
    <t xml:space="preserve"> - Liquidity buffer</t>
  </si>
  <si>
    <t xml:space="preserve"> - Quarterly development</t>
  </si>
  <si>
    <t xml:space="preserve"> - Ratios and key figures</t>
  </si>
  <si>
    <t xml:space="preserve"> - Payments and transactions</t>
  </si>
  <si>
    <t xml:space="preserve"> - Net interest margin development</t>
  </si>
  <si>
    <t xml:space="preserve"> - Macroeconomic data </t>
  </si>
  <si>
    <t xml:space="preserve"> - Market development - interest rates</t>
  </si>
  <si>
    <t>Business areas</t>
  </si>
  <si>
    <t xml:space="preserve"> - Contacts and financial calendar</t>
  </si>
  <si>
    <t xml:space="preserve">   Retail Banking</t>
  </si>
  <si>
    <t xml:space="preserve"> - Retail Banking Financial highlights</t>
  </si>
  <si>
    <t xml:space="preserve"> - Banking Denmark </t>
  </si>
  <si>
    <t xml:space="preserve"> - Banking Finland </t>
  </si>
  <si>
    <t xml:space="preserve"> - Banking Norway</t>
  </si>
  <si>
    <t xml:space="preserve"> - Banking Sweden</t>
  </si>
  <si>
    <t xml:space="preserve"> - Banking Baltic countries</t>
  </si>
  <si>
    <t xml:space="preserve"> - Retail Banking Other</t>
  </si>
  <si>
    <t xml:space="preserve"> - Nordea Finance</t>
  </si>
  <si>
    <t xml:space="preserve">   Wholesale Banking</t>
  </si>
  <si>
    <t xml:space="preserve"> - Wholesale Banking Financial highlights</t>
  </si>
  <si>
    <t xml:space="preserve"> - Corporate Institutional Banking</t>
  </si>
  <si>
    <t xml:space="preserve"> - Shipping, Offshore &amp; Oil Services</t>
  </si>
  <si>
    <t xml:space="preserve"> - Banking Russia</t>
  </si>
  <si>
    <t xml:space="preserve"> - Wholesale Banking Other</t>
  </si>
  <si>
    <t xml:space="preserve">   Wealth Management</t>
  </si>
  <si>
    <t xml:space="preserve"> - Wealth Management Financial highlights</t>
  </si>
  <si>
    <t xml:space="preserve"> - Asset Management</t>
  </si>
  <si>
    <t xml:space="preserve"> - Assets under Management</t>
  </si>
  <si>
    <t xml:space="preserve"> - Life &amp; Pensions</t>
  </si>
  <si>
    <t xml:space="preserve"> - Solvency</t>
  </si>
  <si>
    <t xml:space="preserve"> - Private Banking</t>
  </si>
  <si>
    <t xml:space="preserve"> - Wealth Management Other</t>
  </si>
  <si>
    <t>Nordea in brief</t>
  </si>
  <si>
    <t>Board of Directors</t>
  </si>
  <si>
    <t>Group Executive Management</t>
  </si>
  <si>
    <t>Organisational chart</t>
  </si>
  <si>
    <t>Rating</t>
  </si>
  <si>
    <t>Largest shareholders</t>
  </si>
  <si>
    <t>Q1 2014</t>
  </si>
  <si>
    <t>No.of shares, mill</t>
  </si>
  <si>
    <t>Nordea is the largest financial services group in the Nordic and Baltic Sea region.</t>
  </si>
  <si>
    <t>Moody's</t>
  </si>
  <si>
    <t>S&amp;P</t>
  </si>
  <si>
    <t>Fitch</t>
  </si>
  <si>
    <t>DBRS</t>
  </si>
  <si>
    <t>Short</t>
  </si>
  <si>
    <t>Long</t>
  </si>
  <si>
    <t>Nordea Bank AB (publ)</t>
  </si>
  <si>
    <t>P-1</t>
  </si>
  <si>
    <t>A-1+</t>
  </si>
  <si>
    <t>AA-**</t>
  </si>
  <si>
    <t>F1+</t>
  </si>
  <si>
    <t>AA-</t>
  </si>
  <si>
    <t>R-1 (high)</t>
  </si>
  <si>
    <t>AA</t>
  </si>
  <si>
    <t>3.9</t>
  </si>
  <si>
    <t>Nordea Bank Danmark A/S</t>
  </si>
  <si>
    <t>A1</t>
  </si>
  <si>
    <t>Nordea Bank Finland Plc</t>
  </si>
  <si>
    <t>2.3</t>
  </si>
  <si>
    <t>Nordea Bank Norge ASA</t>
  </si>
  <si>
    <t>Nordea Hypotek AB (publ)*</t>
  </si>
  <si>
    <t>Aaa*</t>
  </si>
  <si>
    <t>AAA*</t>
  </si>
  <si>
    <t>Nordea Kredit Realkreditaktieselskab*</t>
  </si>
  <si>
    <t>1.3</t>
  </si>
  <si>
    <t>Nordea Eiendomskreditt</t>
  </si>
  <si>
    <t>1.1</t>
  </si>
  <si>
    <t>Nordea Bank Finland</t>
  </si>
  <si>
    <t>1.0</t>
  </si>
  <si>
    <t>0.8</t>
  </si>
  <si>
    <t>0.7</t>
  </si>
  <si>
    <t>0.6</t>
  </si>
  <si>
    <t>Other</t>
  </si>
  <si>
    <t>Total number of outstanding shares</t>
  </si>
  <si>
    <t>4 049.9</t>
  </si>
  <si>
    <t>100.0%</t>
  </si>
  <si>
    <t>Net interest margin development</t>
  </si>
  <si>
    <t>Change in Net interest income</t>
  </si>
  <si>
    <t>Income statement</t>
  </si>
  <si>
    <t>Balance sheet</t>
  </si>
  <si>
    <t>Total lending</t>
  </si>
  <si>
    <t>Nordea Group</t>
  </si>
  <si>
    <t>EURm</t>
  </si>
  <si>
    <t>Q1/14</t>
  </si>
  <si>
    <t>Q4/13</t>
  </si>
  <si>
    <t>Q3/13</t>
  </si>
  <si>
    <t>Q2/13</t>
  </si>
  <si>
    <t>Q1/13</t>
  </si>
  <si>
    <t>Q4/12</t>
  </si>
  <si>
    <t>Q3/12</t>
  </si>
  <si>
    <t>Q2/12</t>
  </si>
  <si>
    <t>EURbn</t>
  </si>
  <si>
    <t>Q1/12</t>
  </si>
  <si>
    <t>Net interest income</t>
  </si>
  <si>
    <t>Corporate</t>
  </si>
  <si>
    <t>Q2 2013</t>
  </si>
  <si>
    <t>Q3 2013</t>
  </si>
  <si>
    <t>Q4 2013</t>
  </si>
  <si>
    <t>Margin driven NII</t>
  </si>
  <si>
    <t>Net fee and commission income</t>
  </si>
  <si>
    <t>Assets</t>
  </si>
  <si>
    <t xml:space="preserve">Net fee and commission income </t>
  </si>
  <si>
    <t>Household</t>
  </si>
  <si>
    <t>158.1</t>
  </si>
  <si>
    <t>Retail Banking</t>
  </si>
  <si>
    <t>Lending margin</t>
  </si>
  <si>
    <t>Net result from items at fair value</t>
  </si>
  <si>
    <t>Wealth Management</t>
  </si>
  <si>
    <t>Deposit margin</t>
  </si>
  <si>
    <t>Equity method</t>
  </si>
  <si>
    <t xml:space="preserve">Cash and balances with central banks </t>
  </si>
  <si>
    <t>6.4</t>
  </si>
  <si>
    <t>6.1</t>
  </si>
  <si>
    <t>5.8</t>
  </si>
  <si>
    <t>7.1</t>
  </si>
  <si>
    <t>4.9</t>
  </si>
  <si>
    <t>Wholesale Banking</t>
  </si>
  <si>
    <t>Volume driven NII</t>
  </si>
  <si>
    <t>Other income</t>
  </si>
  <si>
    <t>Loans to central banks</t>
  </si>
  <si>
    <t>Lending volume</t>
  </si>
  <si>
    <t>Total operating income</t>
  </si>
  <si>
    <t xml:space="preserve">Loans to credit institutions </t>
  </si>
  <si>
    <t>Deposit volume</t>
  </si>
  <si>
    <t>General administrative expenses:</t>
  </si>
  <si>
    <t xml:space="preserve">Loans to the public </t>
  </si>
  <si>
    <t>Staff costs</t>
  </si>
  <si>
    <t>GCC. including treasury</t>
  </si>
  <si>
    <t xml:space="preserve">  Staff costs</t>
  </si>
  <si>
    <t xml:space="preserve">Interest-bearing securities </t>
  </si>
  <si>
    <t>Other expenses</t>
  </si>
  <si>
    <t>Day count</t>
  </si>
  <si>
    <t xml:space="preserve">  Other expenses</t>
  </si>
  <si>
    <t xml:space="preserve">Financial instruments pledged as collateral </t>
  </si>
  <si>
    <t>11 24</t>
  </si>
  <si>
    <t>Depreciation tangible and intangible assets</t>
  </si>
  <si>
    <t>FX</t>
  </si>
  <si>
    <t xml:space="preserve">Depreciation, amortisation and impairment charges of tangible </t>
  </si>
  <si>
    <t>Shares</t>
  </si>
  <si>
    <t>Total operating expenses</t>
  </si>
  <si>
    <t>Total deposits</t>
  </si>
  <si>
    <t xml:space="preserve">Derivatives </t>
  </si>
  <si>
    <t>Profit before loan losses</t>
  </si>
  <si>
    <t>Total NII change</t>
  </si>
  <si>
    <t xml:space="preserve">Fair value changes of hedged items in portfolio hedge of interest rate risk </t>
  </si>
  <si>
    <t>Net loan losses</t>
  </si>
  <si>
    <t>Operating profit</t>
  </si>
  <si>
    <t xml:space="preserve">Investments in associated undertakings </t>
  </si>
  <si>
    <t>Income tax expense</t>
  </si>
  <si>
    <t xml:space="preserve">Intangible assets </t>
  </si>
  <si>
    <t>Net profit (continuing operations)</t>
  </si>
  <si>
    <t>14.3</t>
  </si>
  <si>
    <t xml:space="preserve">Property and equipment </t>
  </si>
  <si>
    <t>3.8</t>
  </si>
  <si>
    <t>3.5</t>
  </si>
  <si>
    <t>3.2</t>
  </si>
  <si>
    <t>3.7</t>
  </si>
  <si>
    <t>Net profit for period from continuing operations</t>
  </si>
  <si>
    <t>Investment property</t>
  </si>
  <si>
    <t xml:space="preserve">Deferred tax assets </t>
  </si>
  <si>
    <t>3.4</t>
  </si>
  <si>
    <t>2.7</t>
  </si>
  <si>
    <t>Net profit for the period from discontinued operations after tax</t>
  </si>
  <si>
    <t xml:space="preserve">Current tax assets </t>
  </si>
  <si>
    <t>Ratios and key figures</t>
  </si>
  <si>
    <t xml:space="preserve">Retirement benefit assets </t>
  </si>
  <si>
    <t>Net profit for the period</t>
  </si>
  <si>
    <t xml:space="preserve">Other assets </t>
  </si>
  <si>
    <t xml:space="preserve">Total margin &amp; volume related </t>
  </si>
  <si>
    <t xml:space="preserve">Prepaid expenses and accrued income </t>
  </si>
  <si>
    <t>Diluted earnings per share, EUR</t>
  </si>
  <si>
    <t>0.20</t>
  </si>
  <si>
    <t>Assets held for sale</t>
  </si>
  <si>
    <t>0.79</t>
  </si>
  <si>
    <t>0.77</t>
  </si>
  <si>
    <t xml:space="preserve">Total assets </t>
  </si>
  <si>
    <t>10.26</t>
  </si>
  <si>
    <t>9.78</t>
  </si>
  <si>
    <t>8.95</t>
  </si>
  <si>
    <t>8.54</t>
  </si>
  <si>
    <t>8.83</t>
  </si>
  <si>
    <t>7.24</t>
  </si>
  <si>
    <t>7.69</t>
  </si>
  <si>
    <t>Total shareholders' return, %</t>
  </si>
  <si>
    <t>10.3</t>
  </si>
  <si>
    <t>11.8</t>
  </si>
  <si>
    <t>5.3</t>
  </si>
  <si>
    <t>23.2</t>
  </si>
  <si>
    <t>-4.4</t>
  </si>
  <si>
    <t>9.3</t>
  </si>
  <si>
    <t>7.01</t>
  </si>
  <si>
    <t>7.27</t>
  </si>
  <si>
    <t>7.12</t>
  </si>
  <si>
    <t>6.94</t>
  </si>
  <si>
    <t>6.82</t>
  </si>
  <si>
    <t>6.96</t>
  </si>
  <si>
    <t>Total NII</t>
  </si>
  <si>
    <t>0.65</t>
  </si>
  <si>
    <t>0.66</t>
  </si>
  <si>
    <t>0.60</t>
  </si>
  <si>
    <t>0.93</t>
  </si>
  <si>
    <t>5.98</t>
  </si>
  <si>
    <t>8.16</t>
  </si>
  <si>
    <t>7.10</t>
  </si>
  <si>
    <t>3.90</t>
  </si>
  <si>
    <t>8.90</t>
  </si>
  <si>
    <t>Liabilities</t>
  </si>
  <si>
    <t>44.6</t>
  </si>
  <si>
    <t>21.0</t>
  </si>
  <si>
    <t>-24.4</t>
  </si>
  <si>
    <t>78.6</t>
  </si>
  <si>
    <t>-46.9</t>
  </si>
  <si>
    <t>Return on equity, %</t>
  </si>
  <si>
    <t>11.4</t>
  </si>
  <si>
    <t>10.5</t>
  </si>
  <si>
    <t>10.8</t>
  </si>
  <si>
    <t>11.5</t>
  </si>
  <si>
    <t>11.1</t>
  </si>
  <si>
    <t>11.9</t>
  </si>
  <si>
    <t>0.43</t>
  </si>
  <si>
    <t>0.34</t>
  </si>
  <si>
    <t>0.26</t>
  </si>
  <si>
    <t>0.29</t>
  </si>
  <si>
    <t>0.25</t>
  </si>
  <si>
    <t>0.50</t>
  </si>
  <si>
    <t xml:space="preserve">Deposits by credit institutions </t>
  </si>
  <si>
    <t>Cost/income ratio, %</t>
  </si>
  <si>
    <t>6.47</t>
  </si>
  <si>
    <t>6.07</t>
  </si>
  <si>
    <t>5.56</t>
  </si>
  <si>
    <t>5.29</t>
  </si>
  <si>
    <t>5.09</t>
  </si>
  <si>
    <t xml:space="preserve">Deposits and borrowings from the public </t>
  </si>
  <si>
    <t>Loan loss ratio, basis points</t>
  </si>
  <si>
    <t>Shares outstanding, million</t>
  </si>
  <si>
    <t xml:space="preserve">Liabilities to policyholders </t>
  </si>
  <si>
    <t>14.6</t>
  </si>
  <si>
    <t>14.9</t>
  </si>
  <si>
    <t>14.4</t>
  </si>
  <si>
    <t>14.0</t>
  </si>
  <si>
    <t>13.2</t>
  </si>
  <si>
    <t>13.1</t>
  </si>
  <si>
    <t>12.2</t>
  </si>
  <si>
    <t xml:space="preserve">Debt securities in issue </t>
  </si>
  <si>
    <t>11.0</t>
  </si>
  <si>
    <t>11.6</t>
  </si>
  <si>
    <t>10.6</t>
  </si>
  <si>
    <t>11.3</t>
  </si>
  <si>
    <t>15.3</t>
  </si>
  <si>
    <t>19.7</t>
  </si>
  <si>
    <t>15.6</t>
  </si>
  <si>
    <t>15.7</t>
  </si>
  <si>
    <t>14.8</t>
  </si>
  <si>
    <t>13.3</t>
  </si>
  <si>
    <t>12.8</t>
  </si>
  <si>
    <t>Assets under management, EURbn</t>
  </si>
  <si>
    <t>187.4</t>
  </si>
  <si>
    <t>191.0</t>
  </si>
  <si>
    <t>125.6</t>
  </si>
  <si>
    <t>157.1</t>
  </si>
  <si>
    <t>18.4</t>
  </si>
  <si>
    <t>18.1</t>
  </si>
  <si>
    <t>17.5</t>
  </si>
  <si>
    <t>17.4</t>
  </si>
  <si>
    <t>16.5</t>
  </si>
  <si>
    <t>16.2</t>
  </si>
  <si>
    <t>11.2</t>
  </si>
  <si>
    <t xml:space="preserve">Current tax liabilities </t>
  </si>
  <si>
    <t xml:space="preserve">Other liabilities </t>
  </si>
  <si>
    <t>7.4</t>
  </si>
  <si>
    <t>7.0</t>
  </si>
  <si>
    <t xml:space="preserve">Accrued expenses and prepaid income </t>
  </si>
  <si>
    <t>13.4</t>
  </si>
  <si>
    <t>9.5</t>
  </si>
  <si>
    <t>9.1</t>
  </si>
  <si>
    <t xml:space="preserve">Deferred tax liabilities </t>
  </si>
  <si>
    <t xml:space="preserve">Provisions </t>
  </si>
  <si>
    <t>23.8</t>
  </si>
  <si>
    <t xml:space="preserve">Retirement benefit obligations </t>
  </si>
  <si>
    <t xml:space="preserve">Subordinated liabilities </t>
  </si>
  <si>
    <t>15.0</t>
  </si>
  <si>
    <t>Risk-adjusted profit, EURm  - Continuing operations</t>
  </si>
  <si>
    <t>Liabilities held for sale</t>
  </si>
  <si>
    <t>Economic profit, EURm  - Continuing operations</t>
  </si>
  <si>
    <t xml:space="preserve">Total liabilities </t>
  </si>
  <si>
    <t>16.7</t>
  </si>
  <si>
    <t>15.8</t>
  </si>
  <si>
    <t>RAROCAR, % - Continuing operations</t>
  </si>
  <si>
    <t>13.9</t>
  </si>
  <si>
    <t>15.5</t>
  </si>
  <si>
    <t>17.3</t>
  </si>
  <si>
    <t>17.8</t>
  </si>
  <si>
    <t>Equity</t>
  </si>
  <si>
    <t xml:space="preserve">Non-controlling interests </t>
  </si>
  <si>
    <t xml:space="preserve">Share capital </t>
  </si>
  <si>
    <t xml:space="preserve">Share premium reserve </t>
  </si>
  <si>
    <t>-</t>
  </si>
  <si>
    <t xml:space="preserve">Other reserves </t>
  </si>
  <si>
    <t xml:space="preserve">Retained earnings </t>
  </si>
  <si>
    <t xml:space="preserve">Total equity </t>
  </si>
  <si>
    <t xml:space="preserve">Total liabilities and equity </t>
  </si>
  <si>
    <t>Retail Banking - Financial highlights</t>
  </si>
  <si>
    <t>Equity method &amp; other income</t>
  </si>
  <si>
    <t>Other exp, excl depriciations</t>
  </si>
  <si>
    <t>Cost/income ratio. %</t>
  </si>
  <si>
    <t>RAROCAR.%</t>
  </si>
  <si>
    <t>Economic capital (EC)</t>
  </si>
  <si>
    <t>Risk Exposure Amount (REA)</t>
  </si>
  <si>
    <t>Number of employees (FTEs)</t>
  </si>
  <si>
    <t>Retail Banking - Divisional breakdown</t>
  </si>
  <si>
    <t>DEN</t>
  </si>
  <si>
    <t>FIN</t>
  </si>
  <si>
    <t>NOR</t>
  </si>
  <si>
    <t>SWE</t>
  </si>
  <si>
    <t>BAL</t>
  </si>
  <si>
    <t>Total</t>
  </si>
  <si>
    <t>Employees (FTEs)</t>
  </si>
  <si>
    <t>Retail Banking - Volumes</t>
  </si>
  <si>
    <t>Lending to corporates</t>
  </si>
  <si>
    <t>Lending to households</t>
  </si>
  <si>
    <t>Consumer lending</t>
  </si>
  <si>
    <t>Corporate deposits</t>
  </si>
  <si>
    <t>Household deposits</t>
  </si>
  <si>
    <t>Banking Denmark</t>
  </si>
  <si>
    <t>Banking Denmark - Financial highlights</t>
  </si>
  <si>
    <t>Other exp. excl depriciations</t>
  </si>
  <si>
    <t>Banking Denmark - Volumes</t>
  </si>
  <si>
    <t>64.3</t>
  </si>
  <si>
    <t>8.6</t>
  </si>
  <si>
    <t>Banking Finland</t>
  </si>
  <si>
    <t>Banking Finland - Financial highlights</t>
  </si>
  <si>
    <t>Banking Finland - Volumes</t>
  </si>
  <si>
    <t>Banking Norway</t>
  </si>
  <si>
    <t>Banking Norway - Financial highlights</t>
  </si>
  <si>
    <t>Banking Norway - Volumes</t>
  </si>
  <si>
    <t>Banking Sweden</t>
  </si>
  <si>
    <t>Banking Sweden - Financial highlights</t>
  </si>
  <si>
    <t>Banking Sweden - Volumes</t>
  </si>
  <si>
    <t>Banking Baltic countries</t>
  </si>
  <si>
    <t>Banking  Baltic countries - Financial highlights</t>
  </si>
  <si>
    <t>Banking  Baltic countries - Volumes</t>
  </si>
  <si>
    <t>5.7</t>
  </si>
  <si>
    <t>2.8</t>
  </si>
  <si>
    <t>2.4</t>
  </si>
  <si>
    <t>0.9</t>
  </si>
  <si>
    <t>Retail Banking Other - Financial highlights</t>
  </si>
  <si>
    <t>Total income incl. allocations</t>
  </si>
  <si>
    <t>Other exp, excl. depreciations</t>
  </si>
  <si>
    <t>Total expenses incl. allocations</t>
  </si>
  <si>
    <t>Retail Banking - Market shares</t>
  </si>
  <si>
    <t xml:space="preserve">Banking Denmark </t>
  </si>
  <si>
    <t>Mortgage lending</t>
  </si>
  <si>
    <t>17.1%</t>
  </si>
  <si>
    <t>16.5%</t>
  </si>
  <si>
    <t>20.9%</t>
  </si>
  <si>
    <t>Corporate lending</t>
  </si>
  <si>
    <t>24.7%</t>
  </si>
  <si>
    <t>22.4%</t>
  </si>
  <si>
    <t>24.6%</t>
  </si>
  <si>
    <t>30.4%</t>
  </si>
  <si>
    <t>30.0%</t>
  </si>
  <si>
    <t>30.3%</t>
  </si>
  <si>
    <t>31.3%</t>
  </si>
  <si>
    <t>36.9%</t>
  </si>
  <si>
    <t>11.1%</t>
  </si>
  <si>
    <t>11.2%</t>
  </si>
  <si>
    <t>11.3%</t>
  </si>
  <si>
    <t>11.5%</t>
  </si>
  <si>
    <t>11.7%</t>
  </si>
  <si>
    <t>11.9%</t>
  </si>
  <si>
    <t>12.0%</t>
  </si>
  <si>
    <t>7.2%</t>
  </si>
  <si>
    <t>7.3%</t>
  </si>
  <si>
    <t>7.1%</t>
  </si>
  <si>
    <t>7.0%</t>
  </si>
  <si>
    <t>12.6%</t>
  </si>
  <si>
    <t>12.8%</t>
  </si>
  <si>
    <t>12.7%</t>
  </si>
  <si>
    <t>12.9%</t>
  </si>
  <si>
    <t>13.3%</t>
  </si>
  <si>
    <t>8.1%</t>
  </si>
  <si>
    <t>8.2%</t>
  </si>
  <si>
    <t>8.3%</t>
  </si>
  <si>
    <t>8.4%</t>
  </si>
  <si>
    <t>8.6%</t>
  </si>
  <si>
    <t>12.3%</t>
  </si>
  <si>
    <t>13.1%</t>
  </si>
  <si>
    <t>13.9%</t>
  </si>
  <si>
    <t>13.8%</t>
  </si>
  <si>
    <t>14.2%</t>
  </si>
  <si>
    <t>15.0%</t>
  </si>
  <si>
    <t>8.7%</t>
  </si>
  <si>
    <t>15.7%</t>
  </si>
  <si>
    <t>16.1%</t>
  </si>
  <si>
    <t>15.6%</t>
  </si>
  <si>
    <t>16.3%</t>
  </si>
  <si>
    <t>17.2%</t>
  </si>
  <si>
    <t>17.3%</t>
  </si>
  <si>
    <t>4.4%</t>
  </si>
  <si>
    <t>4.3%</t>
  </si>
  <si>
    <t>7.7%</t>
  </si>
  <si>
    <t>8.5%</t>
  </si>
  <si>
    <t>Nordea Finance - Financial highlights</t>
  </si>
  <si>
    <t>Nordea Finance - Volumes by Product Class</t>
  </si>
  <si>
    <t>Investment credits</t>
  </si>
  <si>
    <t>Working capital</t>
  </si>
  <si>
    <t xml:space="preserve">Consumer credits </t>
  </si>
  <si>
    <t>Total volume</t>
  </si>
  <si>
    <t>Sales Finance</t>
  </si>
  <si>
    <t>Equipment Finance</t>
  </si>
  <si>
    <t>Car Finance</t>
  </si>
  <si>
    <t>Point of Sale (POS)</t>
  </si>
  <si>
    <t>Bank Channel</t>
  </si>
  <si>
    <t>Asset Finance Solutions</t>
  </si>
  <si>
    <t>Unsecured Lending</t>
  </si>
  <si>
    <t>Wholesale Banking - Financial highlights</t>
  </si>
  <si>
    <t>Wholesale Banking - Divisional breakdown</t>
  </si>
  <si>
    <t>CIB</t>
  </si>
  <si>
    <t>SOOS</t>
  </si>
  <si>
    <t>Russia</t>
  </si>
  <si>
    <t>Other exp, excl. Depreciation</t>
  </si>
  <si>
    <t>Wholesale Banking - Volumes</t>
  </si>
  <si>
    <t>66.7</t>
  </si>
  <si>
    <t>Corporate Institutional Banking - Financial highlights</t>
  </si>
  <si>
    <t>Corporate Institutional Banking - Volumes</t>
  </si>
  <si>
    <t>33.6</t>
  </si>
  <si>
    <t>35.0</t>
  </si>
  <si>
    <t>Shipping, Offshore and Oil Services - Financial highlights</t>
  </si>
  <si>
    <t>Other exp, excl. Depreciations</t>
  </si>
  <si>
    <t>Shipping, Offshore and Oil Services - Volumes</t>
  </si>
  <si>
    <t>Banking Russia - Financial highlights</t>
  </si>
  <si>
    <t>Banking Russia - Volumes</t>
  </si>
  <si>
    <t>0.4</t>
  </si>
  <si>
    <t>1.7</t>
  </si>
  <si>
    <t>2.1</t>
  </si>
  <si>
    <t>0.2</t>
  </si>
  <si>
    <t>1.9</t>
  </si>
  <si>
    <t>Wholesale Banking - Other</t>
  </si>
  <si>
    <t>Wealth Management - Financial highlights</t>
  </si>
  <si>
    <t>Wealth Management - Divisional breakdown</t>
  </si>
  <si>
    <t>Asset Mgmt</t>
  </si>
  <si>
    <t>Life &amp; Pensions</t>
  </si>
  <si>
    <t>Private Banking</t>
  </si>
  <si>
    <t>Asset Management - Financial highlights</t>
  </si>
  <si>
    <t>Income, spread (basis points)</t>
  </si>
  <si>
    <t>AuM, EURbn</t>
  </si>
  <si>
    <t xml:space="preserve"> </t>
  </si>
  <si>
    <t>AuM</t>
  </si>
  <si>
    <t>Inflow</t>
  </si>
  <si>
    <t>Retail funds</t>
  </si>
  <si>
    <t>Inst. sales</t>
  </si>
  <si>
    <t>Denmark</t>
  </si>
  <si>
    <t>Finland</t>
  </si>
  <si>
    <t>Norway</t>
  </si>
  <si>
    <t>Sweden</t>
  </si>
  <si>
    <t>International</t>
  </si>
  <si>
    <t>Nordic Retail funds</t>
  </si>
  <si>
    <t>-0.4</t>
  </si>
  <si>
    <t>Institutional sales</t>
  </si>
  <si>
    <t>1.4</t>
  </si>
  <si>
    <t>-2.9</t>
  </si>
  <si>
    <t>0.1</t>
  </si>
  <si>
    <t>-0.7</t>
  </si>
  <si>
    <t>%</t>
  </si>
  <si>
    <t>Equities</t>
  </si>
  <si>
    <t>35.7</t>
  </si>
  <si>
    <t>32.6</t>
  </si>
  <si>
    <t>32.8</t>
  </si>
  <si>
    <t xml:space="preserve">Fixed income </t>
  </si>
  <si>
    <t>63.8</t>
  </si>
  <si>
    <t>65.7</t>
  </si>
  <si>
    <t>66.8</t>
  </si>
  <si>
    <t>Life &amp; Pensions - Financial highlights</t>
  </si>
  <si>
    <t>Traditional insurance</t>
  </si>
  <si>
    <t>Life Total</t>
  </si>
  <si>
    <t xml:space="preserve">  Fee contribution</t>
  </si>
  <si>
    <t>Required solvency</t>
  </si>
  <si>
    <t xml:space="preserve">  Profit sharing</t>
  </si>
  <si>
    <t>Actual solvency capital</t>
  </si>
  <si>
    <t xml:space="preserve">  Contribution from cost result</t>
  </si>
  <si>
    <t>Solvency buffer</t>
  </si>
  <si>
    <t>Poland</t>
  </si>
  <si>
    <t xml:space="preserve">  Contribution from risk result</t>
  </si>
  <si>
    <t>Solvency in % of req</t>
  </si>
  <si>
    <t>Profit Traditional</t>
  </si>
  <si>
    <t>Other exp. excl. depreciations</t>
  </si>
  <si>
    <t>Profit Market Return products</t>
  </si>
  <si>
    <t>Profit Risk products</t>
  </si>
  <si>
    <t>Total product result</t>
  </si>
  <si>
    <t>Net funding costs / other profits</t>
  </si>
  <si>
    <t>Total EURbn</t>
  </si>
  <si>
    <t>Net equity exposure %</t>
  </si>
  <si>
    <t xml:space="preserve"> Of which commissions paid to Nordea Bank</t>
  </si>
  <si>
    <t>Solvency in % of requirement</t>
  </si>
  <si>
    <t>Equities drop 12%</t>
  </si>
  <si>
    <t>Interest rates down 50bp</t>
  </si>
  <si>
    <t>Interest rates up 50bp</t>
  </si>
  <si>
    <t>7.6</t>
  </si>
  <si>
    <t>Premiums</t>
  </si>
  <si>
    <t>0.0</t>
  </si>
  <si>
    <t>% of provisions</t>
  </si>
  <si>
    <t>Total Traditional AuM</t>
  </si>
  <si>
    <t>of which &gt;5%</t>
  </si>
  <si>
    <t>of which 3-5%</t>
  </si>
  <si>
    <t>8.0</t>
  </si>
  <si>
    <t>of which 0-3%</t>
  </si>
  <si>
    <t>of which 0%</t>
  </si>
  <si>
    <t>Total Market Return AuM</t>
  </si>
  <si>
    <t>of which guaranteed</t>
  </si>
  <si>
    <t>Financial buffers, actual</t>
  </si>
  <si>
    <t>Private Banking - Financial highlights</t>
  </si>
  <si>
    <t>Wealth Management - Other</t>
  </si>
  <si>
    <t>Group Corporate Centre - Financial highlights</t>
  </si>
  <si>
    <t>Household customers</t>
  </si>
  <si>
    <t>Income, EURm</t>
  </si>
  <si>
    <t>Volumes, EURbn</t>
  </si>
  <si>
    <t xml:space="preserve">  Lending</t>
  </si>
  <si>
    <t xml:space="preserve">  Deposit</t>
  </si>
  <si>
    <t>Number of customers ’000</t>
  </si>
  <si>
    <t>Assets under Management</t>
  </si>
  <si>
    <t>Nordic Gold customers</t>
  </si>
  <si>
    <t>Other Nordic household customers</t>
  </si>
  <si>
    <t>Baltic household customers</t>
  </si>
  <si>
    <t>Of which Gold + Private Banking</t>
  </si>
  <si>
    <t>Russian household customers</t>
  </si>
  <si>
    <t>Corporate customers</t>
  </si>
  <si>
    <t>Volumes, EURbn -  Lending</t>
  </si>
  <si>
    <t>Volumes, EURbn - Deposit</t>
  </si>
  <si>
    <t>Corporate Institutional Banking</t>
  </si>
  <si>
    <t>Large corporate customers</t>
  </si>
  <si>
    <t>Other Nordic corporate customers</t>
  </si>
  <si>
    <t>Shipping, Offshore &amp; Oil Services</t>
  </si>
  <si>
    <t>Volumes EURbn - Deposit</t>
  </si>
  <si>
    <t>Russian corporate customers</t>
  </si>
  <si>
    <t>Baltic corporate customers</t>
  </si>
  <si>
    <t>Retail Banking - Customers</t>
  </si>
  <si>
    <t>Customers</t>
  </si>
  <si>
    <t>Locations</t>
  </si>
  <si>
    <t>Banking Baltics countries</t>
  </si>
  <si>
    <t>Lending to the public by country and industry</t>
  </si>
  <si>
    <t>Credit portfolio by industry</t>
  </si>
  <si>
    <t>Shipping and Offshore Loan Portfolio</t>
  </si>
  <si>
    <t>Allowances</t>
  </si>
  <si>
    <t>Loan loss</t>
  </si>
  <si>
    <t>Lending</t>
  </si>
  <si>
    <t>ch.</t>
  </si>
  <si>
    <t>Individually</t>
  </si>
  <si>
    <t>net</t>
  </si>
  <si>
    <t>Nordea</t>
  </si>
  <si>
    <t>TOT</t>
  </si>
  <si>
    <t>RUS</t>
  </si>
  <si>
    <t>to the public</t>
  </si>
  <si>
    <t>gross</t>
  </si>
  <si>
    <t>&amp; collectively</t>
  </si>
  <si>
    <t>Baltics</t>
  </si>
  <si>
    <t>Gross</t>
  </si>
  <si>
    <t>Mortgage</t>
  </si>
  <si>
    <t>Consumer</t>
  </si>
  <si>
    <t>Reverse repos</t>
  </si>
  <si>
    <t>Public sector</t>
  </si>
  <si>
    <t>Tankers (crude, product, chemical)</t>
  </si>
  <si>
    <t>Reversals</t>
  </si>
  <si>
    <t>Dry Cargo</t>
  </si>
  <si>
    <t>Net</t>
  </si>
  <si>
    <t>Gas Tankers</t>
  </si>
  <si>
    <t>RoRo Vessels</t>
  </si>
  <si>
    <t>Q4/11</t>
  </si>
  <si>
    <t>Q3/11</t>
  </si>
  <si>
    <t>Q2/11</t>
  </si>
  <si>
    <t>Q1/11</t>
  </si>
  <si>
    <t>Q4/10</t>
  </si>
  <si>
    <t>Q3/10</t>
  </si>
  <si>
    <t>Q2/10</t>
  </si>
  <si>
    <t>Q1/10</t>
  </si>
  <si>
    <t>Q4/09</t>
  </si>
  <si>
    <t>Q2/07</t>
  </si>
  <si>
    <t>Container Ships</t>
  </si>
  <si>
    <t>Car Carriers</t>
  </si>
  <si>
    <t>Q3/07</t>
  </si>
  <si>
    <t>Other Shipping</t>
  </si>
  <si>
    <t>Drilling Rigs</t>
  </si>
  <si>
    <t>Q4/07</t>
  </si>
  <si>
    <t>Supply Vessels</t>
  </si>
  <si>
    <t>Q3/09</t>
  </si>
  <si>
    <t>Q2/09</t>
  </si>
  <si>
    <t>Q1/09</t>
  </si>
  <si>
    <t>Q4/08</t>
  </si>
  <si>
    <t>Q3/08</t>
  </si>
  <si>
    <t>Q2/08</t>
  </si>
  <si>
    <t>Q1/08</t>
  </si>
  <si>
    <t>Floating Production</t>
  </si>
  <si>
    <t>Oil Services</t>
  </si>
  <si>
    <t>Cruise</t>
  </si>
  <si>
    <t>Ferries</t>
  </si>
  <si>
    <t>Impaired loans and total allowances</t>
  </si>
  <si>
    <t>9 quarters</t>
  </si>
  <si>
    <t>-0.1</t>
  </si>
  <si>
    <t xml:space="preserve">Impaired loans gross individually assessed </t>
  </si>
  <si>
    <t>Allowances for individually assessed loans</t>
  </si>
  <si>
    <t xml:space="preserve">Impaired loans net individually assessed  </t>
  </si>
  <si>
    <t>Allowances individually assessed / Impaired loans gross (%)</t>
  </si>
  <si>
    <t>Allowances for collectively assessed loans / Impaired loans gross (%)</t>
  </si>
  <si>
    <t>Total allowances / Impaired loans gross individually assessed (%)</t>
  </si>
  <si>
    <t xml:space="preserve">   Other, public and organisations inc rev. repos</t>
  </si>
  <si>
    <t xml:space="preserve">   Other, public and organisations</t>
  </si>
  <si>
    <t>Allowances for collectively assessed loans</t>
  </si>
  <si>
    <t xml:space="preserve">   Real estate management and investment</t>
  </si>
  <si>
    <t xml:space="preserve">   Consumer staples (food, agriculture etc)</t>
  </si>
  <si>
    <t>Total allowances and provisions</t>
  </si>
  <si>
    <t xml:space="preserve">   Industrial commercial services etc</t>
  </si>
  <si>
    <t xml:space="preserve">   Other financial institutions</t>
  </si>
  <si>
    <t xml:space="preserve">   Shipping and offshore</t>
  </si>
  <si>
    <t>Total allowances on balance sheet items</t>
  </si>
  <si>
    <t>Provisions for off balance sheet items</t>
  </si>
  <si>
    <t xml:space="preserve">   Retail trade</t>
  </si>
  <si>
    <t xml:space="preserve">   Other materials (chemical, building materials etc)</t>
  </si>
  <si>
    <t xml:space="preserve">   Utilities (distribution and production)</t>
  </si>
  <si>
    <t xml:space="preserve">   Construction and engineering</t>
  </si>
  <si>
    <t xml:space="preserve">   Energy (oil, gas etc)</t>
  </si>
  <si>
    <t xml:space="preserve">   Industrial capital goods</t>
  </si>
  <si>
    <t xml:space="preserve">   Transportation</t>
  </si>
  <si>
    <t xml:space="preserve">   Media and leisure</t>
  </si>
  <si>
    <t xml:space="preserve">   Consumer durables (cars, appliances etc)</t>
  </si>
  <si>
    <t xml:space="preserve">   IT software, hardware and services</t>
  </si>
  <si>
    <t xml:space="preserve">   Telecommunication operators</t>
  </si>
  <si>
    <t xml:space="preserve">   Paper and forest materials</t>
  </si>
  <si>
    <t xml:space="preserve">   Metals and mining materials</t>
  </si>
  <si>
    <t xml:space="preserve">   Health care and pharmaceuticals</t>
  </si>
  <si>
    <t xml:space="preserve">   Telecommunication equipment</t>
  </si>
  <si>
    <t>Capital base</t>
  </si>
  <si>
    <t>Shareholders equity</t>
  </si>
  <si>
    <t>Credit risk</t>
  </si>
  <si>
    <t>Retained earnings</t>
  </si>
  <si>
    <t>IRB</t>
  </si>
  <si>
    <t>Profit after dividend</t>
  </si>
  <si>
    <t xml:space="preserve"> - of which corporate</t>
  </si>
  <si>
    <t>Goodwill</t>
  </si>
  <si>
    <t xml:space="preserve">  - of which advanced</t>
  </si>
  <si>
    <t>Other deductions</t>
  </si>
  <si>
    <t xml:space="preserve">  - of which foundation</t>
  </si>
  <si>
    <t>Common Equity Tier 1</t>
  </si>
  <si>
    <t xml:space="preserve"> - of which institutions</t>
  </si>
  <si>
    <t xml:space="preserve"> - of which retail</t>
  </si>
  <si>
    <t>Common Equity Tier 1 ratio</t>
  </si>
  <si>
    <t xml:space="preserve"> - of which other</t>
  </si>
  <si>
    <t>Hybrid capital loans</t>
  </si>
  <si>
    <t>Standardised</t>
  </si>
  <si>
    <t>Deductions for investments in insurance companies (50%)</t>
  </si>
  <si>
    <t xml:space="preserve"> - of which sovereign</t>
  </si>
  <si>
    <t>Tier 1 capital</t>
  </si>
  <si>
    <t>Tier 1 ratio</t>
  </si>
  <si>
    <t>Tier 2 capital</t>
  </si>
  <si>
    <t>Credit Value Adjustment Risk</t>
  </si>
  <si>
    <t xml:space="preserve"> - of which perpetual subordinated loans</t>
  </si>
  <si>
    <t>Q1/14*</t>
  </si>
  <si>
    <t>Market risk</t>
  </si>
  <si>
    <t xml:space="preserve"> - of which trading book, Internal Approach</t>
  </si>
  <si>
    <t xml:space="preserve"> - of which trading book, Standardised Approach</t>
  </si>
  <si>
    <t>Total Own funds</t>
  </si>
  <si>
    <t xml:space="preserve"> - of which banking book, Standardised Approach</t>
  </si>
  <si>
    <t>Total Capital ratio</t>
  </si>
  <si>
    <t>Operational risk</t>
  </si>
  <si>
    <t>REA, including Basel I floor</t>
  </si>
  <si>
    <t>Sub total</t>
  </si>
  <si>
    <t>REA, excluding transition rules</t>
  </si>
  <si>
    <t>Additional capital requirement according to Basel I floor</t>
  </si>
  <si>
    <t>Risk-weight breakdown, %</t>
  </si>
  <si>
    <t>Asset class</t>
  </si>
  <si>
    <t>Institutions</t>
  </si>
  <si>
    <t>*Implementation of CRD IV</t>
  </si>
  <si>
    <t>Corporate total</t>
  </si>
  <si>
    <t>Economic Capital, distributed by risk type</t>
  </si>
  <si>
    <t>Business risk</t>
  </si>
  <si>
    <t>EC for Shortfall</t>
  </si>
  <si>
    <t>EC of Intangible assets</t>
  </si>
  <si>
    <t>Nordea Life and Pension</t>
  </si>
  <si>
    <t>Retail mortgages</t>
  </si>
  <si>
    <t>Short-term funding</t>
  </si>
  <si>
    <t>Diversification of Short-term funding programs</t>
  </si>
  <si>
    <t>Total outstanding short-term issuance</t>
  </si>
  <si>
    <t>Liquidity buffer composition</t>
  </si>
  <si>
    <t>Assets and liabilities in foreign currency</t>
  </si>
  <si>
    <t>Maturity analysis for assets and liabilities in currencies</t>
  </si>
  <si>
    <t>Liquidity Coverage Ratio Subcomponents</t>
  </si>
  <si>
    <t>Not distributed</t>
  </si>
  <si>
    <t>in EURbn</t>
  </si>
  <si>
    <t>Combined</t>
  </si>
  <si>
    <t>USD</t>
  </si>
  <si>
    <t>EUR</t>
  </si>
  <si>
    <t>DKK</t>
  </si>
  <si>
    <t>NOK</t>
  </si>
  <si>
    <t>SEK</t>
  </si>
  <si>
    <t>After factors</t>
  </si>
  <si>
    <t>Before factors</t>
  </si>
  <si>
    <t xml:space="preserve">Cash balances with central banks </t>
  </si>
  <si>
    <t>&lt;1 month</t>
  </si>
  <si>
    <t>1-3 months</t>
  </si>
  <si>
    <t>3-12 months</t>
  </si>
  <si>
    <t>1-2 years</t>
  </si>
  <si>
    <t>2-5 years</t>
  </si>
  <si>
    <t>5-10 years</t>
  </si>
  <si>
    <t>&gt; 10 years</t>
  </si>
  <si>
    <t>Not specified</t>
  </si>
  <si>
    <t>Liquid assets level 1</t>
  </si>
  <si>
    <t>Loans to the public</t>
  </si>
  <si>
    <t>Liquid assets level 2</t>
  </si>
  <si>
    <t>Currency distribution, market value in millions EUR</t>
  </si>
  <si>
    <t>Loans to credit institutions</t>
  </si>
  <si>
    <t>Cap on level 2</t>
  </si>
  <si>
    <t>Sum</t>
  </si>
  <si>
    <t>Interest-bearing securities incl. Treasury bills</t>
  </si>
  <si>
    <t xml:space="preserve"> A. Liquid assets total</t>
  </si>
  <si>
    <t>Cash and balances with central banks</t>
  </si>
  <si>
    <t>Customer deposits</t>
  </si>
  <si>
    <t>Balances with other banks</t>
  </si>
  <si>
    <t>Total assets</t>
  </si>
  <si>
    <t>Market borrowing *</t>
  </si>
  <si>
    <t>Securities issued or guaranteed by sovereigns, central banks or multilateral development banks *</t>
  </si>
  <si>
    <t>Other cash outflows **</t>
  </si>
  <si>
    <t>Securities issued or guaranteed by municipalities or other public sector entities *</t>
  </si>
  <si>
    <t>Deposits and borrowings from public</t>
  </si>
  <si>
    <t>10.0</t>
  </si>
  <si>
    <t xml:space="preserve"> B. Cash outflows total</t>
  </si>
  <si>
    <t>Covered bonds * :</t>
  </si>
  <si>
    <t>Deposits by credit institutions</t>
  </si>
  <si>
    <t>Lending to non-financial customer</t>
  </si>
  <si>
    <t>- Securities issued by other bank or financial institute</t>
  </si>
  <si>
    <t>Debt securities in issue</t>
  </si>
  <si>
    <t>Other cash inflows</t>
  </si>
  <si>
    <t>- Securities issued by the own bank or related unit</t>
  </si>
  <si>
    <t xml:space="preserve"> - of which CD &amp; CP's</t>
  </si>
  <si>
    <t>Limit on inflows</t>
  </si>
  <si>
    <t>Securities issued by non financial corporates *</t>
  </si>
  <si>
    <t xml:space="preserve"> - of which covered bonds</t>
  </si>
  <si>
    <t>7.7</t>
  </si>
  <si>
    <t xml:space="preserve"> C. Total inflows</t>
  </si>
  <si>
    <t>Securities issued by financial corporates, excluding covered bonds *</t>
  </si>
  <si>
    <t xml:space="preserve"> - of which other bonds</t>
  </si>
  <si>
    <t>2.5</t>
  </si>
  <si>
    <t>All other securities **</t>
  </si>
  <si>
    <t>Subordinated liabilities</t>
  </si>
  <si>
    <t>Total liabilities and equity</t>
  </si>
  <si>
    <t xml:space="preserve"> LCR Ratio [A/(B-C)]</t>
  </si>
  <si>
    <t>Total (according to Swedish FSA and Swedish Bankers’ Association definition)</t>
  </si>
  <si>
    <t>Other liabilities incl. Derivatives</t>
  </si>
  <si>
    <t>Derivatives, net inflows/outflows</t>
  </si>
  <si>
    <t>* Corresponds to Chapter 4, Articles 10-13 in Swedish LCR regulation, containing e.g. portion of corporate deposits, market funding, repos and other secured funding</t>
  </si>
  <si>
    <t>Adjustments to Nordea’s official buffer *** :</t>
  </si>
  <si>
    <t>** Corresponds to Chapter 4, Articles 14-25, containing e.g. unutilised credit and liquidity facilities, collateral need for derivatives and derivative outflows</t>
  </si>
  <si>
    <t>Total (according to Nordea definition)</t>
  </si>
  <si>
    <t>Position not reported/distributed on the balance sheet</t>
  </si>
  <si>
    <t>Net position, currencies</t>
  </si>
  <si>
    <t>* 0-20 % Risk weight</t>
  </si>
  <si>
    <t>Asset Encumbrance</t>
  </si>
  <si>
    <t>** All other eligible &amp; unencumbered securities held by Treasury</t>
  </si>
  <si>
    <t>Maturity analysis for assets and liabilities</t>
  </si>
  <si>
    <t xml:space="preserve">*** Cash and balances with other banks/central banks (-), central banks haircuts (-) </t>
  </si>
  <si>
    <t>Liquidity buffer - Nordea Group</t>
  </si>
  <si>
    <t xml:space="preserve"> - of which repos</t>
  </si>
  <si>
    <t>Securities issued by sovereigns, central banks or multilateral development banks</t>
  </si>
  <si>
    <t>Debt securities</t>
  </si>
  <si>
    <t>Securities issued or guaranteed by municipalities</t>
  </si>
  <si>
    <t>Covered bonds:</t>
  </si>
  <si>
    <t>Securities issued by other bank or financial institute</t>
  </si>
  <si>
    <t>Securities issued by the own bank or related unit</t>
  </si>
  <si>
    <t>Securities issued by non financial companies</t>
  </si>
  <si>
    <t>OTHER</t>
  </si>
  <si>
    <t>Securities issued by financial corporates, excl. covered bonds</t>
  </si>
  <si>
    <t>Equity instruments</t>
  </si>
  <si>
    <t>Other assets</t>
  </si>
  <si>
    <t>Total (according to Swedish FSA and Swedish Bankers Assoc. Definition)</t>
  </si>
  <si>
    <t>Adjustments to Nordeas official buffer. Cash and balances with other banks/central banks (-), central banks haircuts   (-)</t>
  </si>
  <si>
    <t>Issued CDs&amp;CPs</t>
  </si>
  <si>
    <t>Issued covered bonds</t>
  </si>
  <si>
    <t>Issued other bonds</t>
  </si>
  <si>
    <t>Payments and transactions - Online banking</t>
  </si>
  <si>
    <t>Payments and transactions - Household</t>
  </si>
  <si>
    <t>Millions</t>
  </si>
  <si>
    <t>Thousands</t>
  </si>
  <si>
    <t>Payterminals</t>
  </si>
  <si>
    <t>Card payments</t>
  </si>
  <si>
    <t>Cash withdrawal ATM</t>
  </si>
  <si>
    <t xml:space="preserve">Norway  </t>
  </si>
  <si>
    <t xml:space="preserve">Direct debit </t>
  </si>
  <si>
    <t>Payments and transactions - Cards</t>
  </si>
  <si>
    <t>Credit cards</t>
  </si>
  <si>
    <t>Debit cards</t>
  </si>
  <si>
    <t>Macroeconomic data - Nordic region</t>
  </si>
  <si>
    <t>Market development - interest rates</t>
  </si>
  <si>
    <t>Country</t>
  </si>
  <si>
    <t>2014e</t>
  </si>
  <si>
    <t>2015e</t>
  </si>
  <si>
    <t>Gross domestic product</t>
  </si>
  <si>
    <t xml:space="preserve">Long. EUR (5 years)                                       </t>
  </si>
  <si>
    <t xml:space="preserve">Short. DK                                                        </t>
  </si>
  <si>
    <t xml:space="preserve">Long. DK                                                        </t>
  </si>
  <si>
    <t xml:space="preserve">Short. NO                                                       </t>
  </si>
  <si>
    <t>Inflation</t>
  </si>
  <si>
    <t xml:space="preserve">Long. NO                                                        </t>
  </si>
  <si>
    <t xml:space="preserve">Short. SE                                                        </t>
  </si>
  <si>
    <t xml:space="preserve">Long. SE                                                        </t>
  </si>
  <si>
    <t>Private consumption</t>
  </si>
  <si>
    <t>Unemployment</t>
  </si>
  <si>
    <t>Estonia</t>
  </si>
  <si>
    <t>Latvia</t>
  </si>
  <si>
    <t>Lithuania</t>
  </si>
  <si>
    <t>Contacts and financial calendar</t>
  </si>
  <si>
    <t xml:space="preserve">This publication is a supplement to quarterly interim reports and Annual Report. </t>
  </si>
  <si>
    <t>Additional information can be found at: www.nordea.com/IR</t>
  </si>
  <si>
    <t>For further information, please contact:</t>
  </si>
  <si>
    <t>Rodney Alfvén, Head of IR</t>
  </si>
  <si>
    <t>Andreas Larsson, Senior IR Officer</t>
  </si>
  <si>
    <t>Emma Nilsson, IR Officer</t>
  </si>
  <si>
    <t>Carolina Brikho, IR Officer</t>
  </si>
  <si>
    <t>Silent period</t>
  </si>
  <si>
    <t xml:space="preserve">Nordea Bank AB (publ) | Corporate registration no. 516406-0120 | Smålandsgatan 17, SE-105 71 | Tel: +46 8 614 78 00 www.nordea.com </t>
  </si>
  <si>
    <t>Q2 2014</t>
  </si>
  <si>
    <r>
      <t>Net inflow and Assets under Management</t>
    </r>
    <r>
      <rPr>
        <b/>
        <sz val="10"/>
        <color rgb="FFFF0000"/>
        <rFont val="Arial"/>
        <family val="2"/>
      </rPr>
      <t xml:space="preserve"> </t>
    </r>
  </si>
  <si>
    <t xml:space="preserve">Broad based Assets under Management </t>
  </si>
  <si>
    <t xml:space="preserve">Net inflow </t>
  </si>
  <si>
    <t xml:space="preserve">Asset mix </t>
  </si>
  <si>
    <t>Q2/14</t>
  </si>
  <si>
    <t>Life &amp; Pensions - Asset allocation</t>
  </si>
  <si>
    <t>Life &amp; Pensions -  Guaranteed client returns per category</t>
  </si>
  <si>
    <t>Life &amp; Pensions - Gross written premiums by market</t>
  </si>
  <si>
    <t>30 quarters</t>
  </si>
  <si>
    <r>
      <rPr>
        <b/>
        <sz val="9"/>
        <rFont val="Arial"/>
        <family val="2"/>
      </rPr>
      <t>Elizabeth Grieg</t>
    </r>
    <r>
      <rPr>
        <sz val="8"/>
        <rFont val="Arial"/>
        <family val="2"/>
      </rPr>
      <t xml:space="preserve">
Bachelor (Economics) and Master (Human resources and management).
Board member since 2013.
Born 1959.</t>
    </r>
  </si>
  <si>
    <r>
      <rPr>
        <b/>
        <sz val="9"/>
        <rFont val="Arial"/>
        <family val="2"/>
      </rPr>
      <t>Christian Clausen</t>
    </r>
    <r>
      <rPr>
        <sz val="8"/>
        <rFont val="Arial"/>
        <family val="2"/>
      </rPr>
      <t xml:space="preserve">
</t>
    </r>
    <r>
      <rPr>
        <b/>
        <sz val="8"/>
        <rFont val="Arial"/>
        <family val="2"/>
      </rPr>
      <t>President and Group CEO</t>
    </r>
    <r>
      <rPr>
        <sz val="8"/>
        <rFont val="Arial"/>
        <family val="2"/>
      </rPr>
      <t xml:space="preserve">
Member of Group Executive Management since 2001.
Born 1955.</t>
    </r>
  </si>
  <si>
    <r>
      <rPr>
        <b/>
        <sz val="9"/>
        <rFont val="Arial"/>
        <family val="2"/>
      </rPr>
      <t>Torsten Hagen Jørgensen</t>
    </r>
    <r>
      <rPr>
        <b/>
        <sz val="8"/>
        <rFont val="Arial"/>
        <family val="2"/>
      </rPr>
      <t xml:space="preserve"> 
Group CFO and Head of Group Corporate Center </t>
    </r>
    <r>
      <rPr>
        <sz val="8"/>
        <rFont val="Arial"/>
        <family val="2"/>
      </rPr>
      <t xml:space="preserve">
Member of Group Executive Management since 2011.
Born 1965.</t>
    </r>
  </si>
  <si>
    <r>
      <rPr>
        <b/>
        <sz val="9"/>
        <rFont val="Arial"/>
        <family val="2"/>
      </rPr>
      <t>Ari Kaperi</t>
    </r>
    <r>
      <rPr>
        <sz val="8"/>
        <rFont val="Arial"/>
        <family val="2"/>
      </rPr>
      <t xml:space="preserve">
</t>
    </r>
    <r>
      <rPr>
        <b/>
        <sz val="8"/>
        <rFont val="Arial"/>
        <family val="2"/>
      </rPr>
      <t>Group Chief Risk Officer</t>
    </r>
    <r>
      <rPr>
        <sz val="8"/>
        <rFont val="Arial"/>
        <family val="2"/>
      </rPr>
      <t xml:space="preserve">
Member of Group Executive Management since 2008.
Born 1960.</t>
    </r>
  </si>
  <si>
    <r>
      <rPr>
        <b/>
        <sz val="9"/>
        <rFont val="Arial"/>
        <family val="2"/>
      </rPr>
      <t>Lennart Jacobsen</t>
    </r>
    <r>
      <rPr>
        <b/>
        <sz val="8"/>
        <rFont val="Arial"/>
        <family val="2"/>
      </rPr>
      <t xml:space="preserve">
Head of Retail Banking</t>
    </r>
    <r>
      <rPr>
        <sz val="8"/>
        <rFont val="Arial"/>
        <family val="2"/>
      </rPr>
      <t xml:space="preserve">
Member of Group Executive Management since 2013.
Born 1966.</t>
    </r>
  </si>
  <si>
    <r>
      <rPr>
        <b/>
        <sz val="9"/>
        <rFont val="Arial"/>
        <family val="2"/>
      </rPr>
      <t>Casper von Koskull</t>
    </r>
    <r>
      <rPr>
        <sz val="8"/>
        <rFont val="Arial"/>
        <family val="2"/>
      </rPr>
      <t xml:space="preserve">
</t>
    </r>
    <r>
      <rPr>
        <b/>
        <sz val="8"/>
        <rFont val="Arial"/>
        <family val="2"/>
      </rPr>
      <t>Head of Wholesale Banking</t>
    </r>
    <r>
      <rPr>
        <sz val="8"/>
        <rFont val="Arial"/>
        <family val="2"/>
      </rPr>
      <t xml:space="preserve">
Member of Group Executive Management since 2010.
Born 1960.</t>
    </r>
  </si>
  <si>
    <r>
      <rPr>
        <b/>
        <sz val="9"/>
        <rFont val="Arial"/>
        <family val="2"/>
      </rPr>
      <t>Gunn Wærsted</t>
    </r>
    <r>
      <rPr>
        <b/>
        <sz val="8"/>
        <rFont val="Arial"/>
        <family val="2"/>
      </rPr>
      <t xml:space="preserve">
Head of Wealth Management</t>
    </r>
    <r>
      <rPr>
        <sz val="8"/>
        <rFont val="Arial"/>
        <family val="2"/>
      </rPr>
      <t xml:space="preserve">
Member of Group Executive Management since 2007.
Born 1955.</t>
    </r>
  </si>
  <si>
    <r>
      <rPr>
        <b/>
        <sz val="9"/>
        <rFont val="Arial"/>
        <family val="2"/>
      </rPr>
      <t>Mads G. Jakobsen</t>
    </r>
    <r>
      <rPr>
        <sz val="8"/>
        <rFont val="Arial"/>
        <family val="2"/>
      </rPr>
      <t xml:space="preserve">
</t>
    </r>
    <r>
      <rPr>
        <b/>
        <sz val="8"/>
        <rFont val="Arial"/>
        <family val="2"/>
      </rPr>
      <t>Deputy Head of Retail Banking</t>
    </r>
    <r>
      <rPr>
        <sz val="8"/>
        <rFont val="Arial"/>
        <family val="2"/>
      </rPr>
      <t xml:space="preserve"> 
Member of Group Executive Management since 2014.
Born 1966.</t>
    </r>
  </si>
  <si>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</si>
  <si>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r>
      <rPr>
        <b/>
        <sz val="9"/>
        <rFont val="Arial"/>
        <family val="2"/>
      </rPr>
      <t>Marie Ehrling</t>
    </r>
    <r>
      <rPr>
        <sz val="8"/>
        <rFont val="Arial"/>
        <family val="2"/>
      </rPr>
      <t xml:space="preserve">
</t>
    </r>
    <r>
      <rPr>
        <b/>
        <sz val="8"/>
        <rFont val="Arial"/>
        <family val="2"/>
      </rPr>
      <t>Deputy Chairman</t>
    </r>
    <r>
      <rPr>
        <sz val="8"/>
        <rFont val="Arial"/>
        <family val="2"/>
      </rPr>
      <t xml:space="preserve">
Master of Law.
Board member since 2008.
Born 1960.</t>
    </r>
  </si>
  <si>
    <t xml:space="preserve">Short. EUR (one week EONIA)                                   </t>
  </si>
  <si>
    <t>Nordea Finance - New business volume by Concept</t>
  </si>
  <si>
    <t>Aa3***</t>
  </si>
  <si>
    <t>Risk-adjusted profit, EURm - Continuing operations</t>
  </si>
  <si>
    <t>Economic profit, EURm - Continuing operations</t>
  </si>
  <si>
    <t>Short-term funding programs - weighted average original maturity of total issuance</t>
  </si>
  <si>
    <t>All Countries</t>
  </si>
  <si>
    <t>Financial buffers in different scenarios</t>
  </si>
  <si>
    <t>Financial buffers</t>
  </si>
  <si>
    <r>
      <t>Solvency sensitivity</t>
    </r>
    <r>
      <rPr>
        <b/>
        <sz val="10"/>
        <color rgb="FFFF0000"/>
        <rFont val="Arial"/>
        <family val="2"/>
      </rPr>
      <t xml:space="preserve"> </t>
    </r>
  </si>
  <si>
    <t>Life &amp; Pensions - Solvency position</t>
  </si>
  <si>
    <t>Life &amp; Pensions - Profit drivers</t>
  </si>
  <si>
    <t>EPS, rolling 12 months up to period end, EUR</t>
  </si>
  <si>
    <t>Fees &amp; other NII in business</t>
  </si>
  <si>
    <t>Other*</t>
  </si>
  <si>
    <t xml:space="preserve">   * of which is FX</t>
  </si>
  <si>
    <t>Fees &amp; other NII</t>
  </si>
  <si>
    <t>Nordea Finance is a product responsible unit where the result is included in the Business areas Retail Banking and Wholesale Banking</t>
  </si>
  <si>
    <t>Total number of customers, '000</t>
  </si>
  <si>
    <t xml:space="preserve">Total household customers </t>
  </si>
  <si>
    <t>Total customers</t>
  </si>
  <si>
    <t>Overview</t>
  </si>
  <si>
    <t>Retail Banking Other</t>
  </si>
  <si>
    <t>Capital</t>
  </si>
  <si>
    <t xml:space="preserve">  Tier 1 capital EUR 24,189m (30 Jun 2013: EUR 22,973m), Own Funds EUR 28,328m (30 Jun 2013: EUR 27,200m). Capital Ratios excluding</t>
  </si>
  <si>
    <t xml:space="preserve">  impact of transitional rules, Common Equity Tier 1 capital ratio 14.9% (30 Jun 2013: 13.4%), Tier 1 capital ratio 15.9% (30 Jun 2013: 14.2%),</t>
  </si>
  <si>
    <t xml:space="preserve">  total capital ratio 18.6% (30 Jun 2013: 16.8%).</t>
  </si>
  <si>
    <r>
      <t>Share price</t>
    </r>
    <r>
      <rPr>
        <vertAlign val="superscript"/>
        <sz val="8"/>
        <color theme="1"/>
        <rFont val="Arial"/>
        <family val="2"/>
      </rPr>
      <t>1</t>
    </r>
    <r>
      <rPr>
        <sz val="8"/>
        <color theme="1"/>
        <rFont val="Arial"/>
        <family val="2"/>
      </rPr>
      <t>, EUR</t>
    </r>
  </si>
  <si>
    <r>
      <t>Equity per share</t>
    </r>
    <r>
      <rPr>
        <vertAlign val="superscript"/>
        <sz val="8"/>
        <color theme="1"/>
        <rFont val="Arial"/>
        <family val="2"/>
      </rPr>
      <t>1</t>
    </r>
    <r>
      <rPr>
        <sz val="8"/>
        <color theme="1"/>
        <rFont val="Arial"/>
        <family val="2"/>
      </rPr>
      <t>, EUR</t>
    </r>
  </si>
  <si>
    <r>
      <t>Shares outstanding</t>
    </r>
    <r>
      <rPr>
        <vertAlign val="superscript"/>
        <sz val="8"/>
        <rFont val="Arial"/>
        <family val="2"/>
      </rPr>
      <t>1</t>
    </r>
    <r>
      <rPr>
        <sz val="8"/>
        <rFont val="Arial"/>
        <family val="2"/>
      </rPr>
      <t>, after full dilution million</t>
    </r>
  </si>
  <si>
    <r>
      <t>Tier 1 capital ratio</t>
    </r>
    <r>
      <rPr>
        <vertAlign val="superscript"/>
        <sz val="8"/>
        <color theme="1"/>
        <rFont val="Arial"/>
        <family val="2"/>
      </rPr>
      <t>2,3</t>
    </r>
    <r>
      <rPr>
        <sz val="8"/>
        <color theme="1"/>
        <rFont val="Arial"/>
        <family val="2"/>
      </rPr>
      <t xml:space="preserve"> %, excl transition rules</t>
    </r>
  </si>
  <si>
    <r>
      <t>Total capital ratio</t>
    </r>
    <r>
      <rPr>
        <vertAlign val="superscript"/>
        <sz val="8"/>
        <color theme="1"/>
        <rFont val="Arial"/>
        <family val="2"/>
      </rPr>
      <t>2,3</t>
    </r>
    <r>
      <rPr>
        <sz val="8"/>
        <color theme="1"/>
        <rFont val="Arial"/>
        <family val="2"/>
      </rPr>
      <t xml:space="preserve"> %, excl transition rules</t>
    </r>
  </si>
  <si>
    <r>
      <t>Tier 1 capital</t>
    </r>
    <r>
      <rPr>
        <vertAlign val="superscript"/>
        <sz val="8"/>
        <color theme="1"/>
        <rFont val="Arial"/>
        <family val="2"/>
      </rPr>
      <t>2,3</t>
    </r>
    <r>
      <rPr>
        <sz val="8"/>
        <color theme="1"/>
        <rFont val="Arial"/>
        <family val="2"/>
      </rPr>
      <t>, EURm</t>
    </r>
  </si>
  <si>
    <r>
      <t>Risk Exposure Amount, incl transtion rules</t>
    </r>
    <r>
      <rPr>
        <vertAlign val="superscript"/>
        <sz val="8"/>
        <color theme="1"/>
        <rFont val="Arial"/>
        <family val="2"/>
      </rPr>
      <t>2,3</t>
    </r>
    <r>
      <rPr>
        <sz val="8"/>
        <color theme="1"/>
        <rFont val="Arial"/>
        <family val="2"/>
      </rPr>
      <t>, EURbn</t>
    </r>
  </si>
  <si>
    <r>
      <t>Number of employees, (full-time equivalents)</t>
    </r>
    <r>
      <rPr>
        <vertAlign val="superscript"/>
        <sz val="8"/>
        <rFont val="Arial"/>
        <family val="2"/>
      </rPr>
      <t>1</t>
    </r>
  </si>
  <si>
    <r>
      <t>Economic capital</t>
    </r>
    <r>
      <rPr>
        <vertAlign val="superscript"/>
        <sz val="8"/>
        <rFont val="Arial"/>
        <family val="2"/>
      </rPr>
      <t>1</t>
    </r>
    <r>
      <rPr>
        <sz val="8"/>
        <rFont val="Arial"/>
        <family val="2"/>
      </rPr>
      <t>, EURbn - Total operations</t>
    </r>
  </si>
  <si>
    <r>
      <t>Economic capital</t>
    </r>
    <r>
      <rPr>
        <vertAlign val="superscript"/>
        <sz val="8"/>
        <rFont val="Arial"/>
        <family val="2"/>
      </rPr>
      <t>1</t>
    </r>
    <r>
      <rPr>
        <sz val="8"/>
        <rFont val="Arial"/>
        <family val="2"/>
      </rPr>
      <t>, EURbn - Continuing operations</t>
    </r>
  </si>
  <si>
    <r>
      <t>Common Equity Tier 1 capital ratio, %</t>
    </r>
    <r>
      <rPr>
        <sz val="8"/>
        <color theme="1"/>
        <rFont val="Arial"/>
        <family val="2"/>
      </rPr>
      <t>, excl transition rules</t>
    </r>
    <r>
      <rPr>
        <vertAlign val="superscript"/>
        <sz val="8"/>
        <color theme="1"/>
        <rFont val="Arial"/>
        <family val="2"/>
      </rPr>
      <t>2</t>
    </r>
  </si>
  <si>
    <r>
      <t>Tier 1 capital ratio</t>
    </r>
    <r>
      <rPr>
        <vertAlign val="superscript"/>
        <sz val="8"/>
        <color theme="1"/>
        <rFont val="Arial"/>
        <family val="2"/>
      </rPr>
      <t>2,3</t>
    </r>
    <r>
      <rPr>
        <sz val="8"/>
        <color theme="1"/>
        <rFont val="Arial"/>
        <family val="2"/>
      </rPr>
      <t>, %, excl transition rules</t>
    </r>
  </si>
  <si>
    <r>
      <t>Total capital ratio</t>
    </r>
    <r>
      <rPr>
        <vertAlign val="superscript"/>
        <sz val="8"/>
        <color theme="1"/>
        <rFont val="Arial"/>
        <family val="2"/>
      </rPr>
      <t>2,3</t>
    </r>
    <r>
      <rPr>
        <sz val="8"/>
        <color theme="1"/>
        <rFont val="Arial"/>
        <family val="2"/>
      </rPr>
      <t>, %, excl transition rules</t>
    </r>
  </si>
  <si>
    <r>
      <t>Economic capital</t>
    </r>
    <r>
      <rPr>
        <vertAlign val="superscript"/>
        <sz val="8"/>
        <color theme="1"/>
        <rFont val="Arial"/>
        <family val="2"/>
      </rPr>
      <t>1</t>
    </r>
    <r>
      <rPr>
        <sz val="8"/>
        <color theme="1"/>
        <rFont val="Arial"/>
        <family val="2"/>
      </rPr>
      <t>, EURbn - Total operations</t>
    </r>
  </si>
  <si>
    <r>
      <t>Economic capital</t>
    </r>
    <r>
      <rPr>
        <vertAlign val="superscript"/>
        <sz val="8"/>
        <color theme="1"/>
        <rFont val="Arial"/>
        <family val="2"/>
      </rPr>
      <t>1</t>
    </r>
    <r>
      <rPr>
        <sz val="8"/>
        <color theme="1"/>
        <rFont val="Arial"/>
        <family val="2"/>
      </rPr>
      <t>, EURbn - Continuing operations</t>
    </r>
  </si>
  <si>
    <t>Group functions</t>
  </si>
  <si>
    <t>Group functions, Other &amp; Eliminations</t>
  </si>
  <si>
    <t xml:space="preserve"> - Retail Banking Market shares</t>
  </si>
  <si>
    <t xml:space="preserve">   Group Corporate Centre</t>
  </si>
  <si>
    <t xml:space="preserve"> - Group Corporate Centre Financial highlights</t>
  </si>
  <si>
    <t xml:space="preserve">   Group Functions</t>
  </si>
  <si>
    <t xml:space="preserve"> - Group Functions, Other Eliminations</t>
  </si>
  <si>
    <t xml:space="preserve"> - Retail Banking customers</t>
  </si>
  <si>
    <t xml:space="preserve"> - Short-term funding</t>
  </si>
  <si>
    <t>2016e</t>
  </si>
  <si>
    <t>Source: Nordea Economic Outlook September 2014</t>
  </si>
  <si>
    <t>Macroeconomic data - Russia and Baltic countries</t>
  </si>
  <si>
    <t>Q3 2014</t>
  </si>
  <si>
    <t>Q3/14</t>
  </si>
  <si>
    <t>Q3/Q2</t>
  </si>
  <si>
    <t>Torsten Hagen Jørgensen, EVP &amp; Group CFO</t>
  </si>
  <si>
    <t>Financial calendar 2015</t>
  </si>
  <si>
    <t>First Quarter Results 2015</t>
  </si>
  <si>
    <t>Second Quarter Results 2015</t>
  </si>
  <si>
    <t>21 October 2015</t>
  </si>
  <si>
    <t>Third Quarter Results 2015</t>
  </si>
  <si>
    <t>Excl. reversed repurchase agreements</t>
  </si>
  <si>
    <t>Lending to the public by country</t>
  </si>
  <si>
    <t>Reversed repurchase agreements</t>
  </si>
  <si>
    <t>7-28 April 2015</t>
  </si>
  <si>
    <t>7-20 October 2015</t>
  </si>
  <si>
    <t>Derivatives</t>
  </si>
  <si>
    <t>Other liabilities</t>
  </si>
  <si>
    <t>bufffb</t>
  </si>
  <si>
    <t>Total Assets under Management</t>
  </si>
  <si>
    <t>Profit from Pure risk products (not bundled with pension schemes) including Health &amp; Accident result.</t>
  </si>
  <si>
    <t>38.8</t>
  </si>
  <si>
    <t>Profit from unit linked and premium guarantee products including cost result and risk result.</t>
  </si>
  <si>
    <t>71.2</t>
  </si>
  <si>
    <t>Profit originating from risk products sold (bundled) with the traditional products. Fully in favour of owner, except for DK with 50% of profit and 100% of loss.</t>
  </si>
  <si>
    <t>Contribution from risk result</t>
  </si>
  <si>
    <t xml:space="preserve">Profit originating from administration of insurance policies. Fully in favour of owner, except for DK with 50% of profit and 100% of loss. </t>
  </si>
  <si>
    <t>Contribution from cost result</t>
  </si>
  <si>
    <t>Profit-sharing of investment return from the Norwegian and Swedish business (individual portfolio).</t>
  </si>
  <si>
    <t>Profit sharing</t>
  </si>
  <si>
    <t>Fee income based on the volume of Traditional ”with profit” portfolios in DK, FI and NO.</t>
  </si>
  <si>
    <t>Fee contribution</t>
  </si>
  <si>
    <r>
      <t>Risk Exposure Amount excl transtion rules</t>
    </r>
    <r>
      <rPr>
        <vertAlign val="superscript"/>
        <sz val="8"/>
        <color theme="1"/>
        <rFont val="Arial"/>
        <family val="2"/>
      </rPr>
      <t>2,3</t>
    </r>
    <r>
      <rPr>
        <sz val="8"/>
        <color theme="1"/>
        <rFont val="Arial"/>
        <family val="2"/>
      </rPr>
      <t>, EURbn</t>
    </r>
  </si>
  <si>
    <t>Q4/11*</t>
  </si>
  <si>
    <t>EC of Prudent Valuation</t>
  </si>
  <si>
    <t>Digital touch points (Private Netbank, Mobile and Contact Centre)</t>
  </si>
  <si>
    <t>Private netbank transactions</t>
  </si>
  <si>
    <t>Private netbank logons</t>
  </si>
  <si>
    <t>Private netbank customers, active</t>
  </si>
  <si>
    <r>
      <t xml:space="preserve">1 </t>
    </r>
    <r>
      <rPr>
        <sz val="8"/>
        <color theme="0" tint="-0.499984740745262"/>
        <rFont val="Arial"/>
        <family val="2"/>
      </rPr>
      <t>Including restructuring costs in Q2 2014 of EUR 190m.</t>
    </r>
  </si>
  <si>
    <r>
      <t xml:space="preserve">2 </t>
    </r>
    <r>
      <rPr>
        <sz val="8"/>
        <color theme="0" tint="-0.499984740745262"/>
        <rFont val="Arial"/>
        <family val="2"/>
      </rPr>
      <t>End of period.</t>
    </r>
  </si>
  <si>
    <r>
      <t>4</t>
    </r>
    <r>
      <rPr>
        <sz val="8"/>
        <color theme="0" tint="-0.499984740745262"/>
        <rFont val="Arial"/>
        <family val="2"/>
      </rPr>
      <t xml:space="preserve"> Including the result for the period. According to CRR (excluding profit): Common Equity Tier 1 capital EUR 22,633m (30 Jun 2013:EUR 21,611m),</t>
    </r>
  </si>
  <si>
    <t>Wholesale Banking Other - Volumes</t>
  </si>
  <si>
    <r>
      <rPr>
        <vertAlign val="superscript"/>
        <sz val="8"/>
        <color theme="1"/>
        <rFont val="Arial"/>
        <family val="2"/>
      </rPr>
      <t>*)</t>
    </r>
    <r>
      <rPr>
        <sz val="8"/>
        <color theme="1"/>
        <rFont val="Arial"/>
        <family val="2"/>
      </rPr>
      <t xml:space="preserve"> Includes assets exceeding liabilities to policyholders</t>
    </r>
  </si>
  <si>
    <t>BBB</t>
  </si>
  <si>
    <t>(* Covered bond rating, ** Negative outlook as of 20th November 2012, ***Negative outlook as of 29th May 2014)</t>
  </si>
  <si>
    <t>Risk Exposure Amount</t>
  </si>
  <si>
    <t>Minimum capital requirement and REA</t>
  </si>
  <si>
    <t>Minimum Capital Requirement &amp; Capital Buffers</t>
  </si>
  <si>
    <t>Additional information on exposures for which internal models are used</t>
  </si>
  <si>
    <t>These figures are according to part 8 of CRR, in Sweden implemented in FFFS 2014:12</t>
  </si>
  <si>
    <t>Min. capital requirement</t>
  </si>
  <si>
    <t>Capital Buffers</t>
  </si>
  <si>
    <t>Capital Buffers total</t>
  </si>
  <si>
    <t>On-balance exposure, EURm</t>
  </si>
  <si>
    <t>Off-balance exposure, EURm</t>
  </si>
  <si>
    <r>
      <t>Exposure value (EAD), EURm</t>
    </r>
    <r>
      <rPr>
        <b/>
        <vertAlign val="superscript"/>
        <sz val="8"/>
        <rFont val="Arial"/>
        <family val="2"/>
      </rPr>
      <t>1</t>
    </r>
  </si>
  <si>
    <t>of which EAD for off-balance, EURm</t>
  </si>
  <si>
    <t>Exposure-weighted average risk weight</t>
  </si>
  <si>
    <t>End Q3/2014</t>
  </si>
  <si>
    <t>End Q4/2013</t>
  </si>
  <si>
    <t>Percentage</t>
  </si>
  <si>
    <t>CCoB</t>
  </si>
  <si>
    <t>CCyB</t>
  </si>
  <si>
    <t>SII</t>
  </si>
  <si>
    <t>SRB</t>
  </si>
  <si>
    <t>30 Sep</t>
  </si>
  <si>
    <t>31 Dec</t>
  </si>
  <si>
    <t>REA</t>
  </si>
  <si>
    <t>Common Equity Tier 1 capital</t>
  </si>
  <si>
    <t>N/A</t>
  </si>
  <si>
    <t>Corporate, foundation IRB:</t>
  </si>
  <si>
    <t>- of which rating grades 6</t>
  </si>
  <si>
    <t>Calculation of own funds</t>
  </si>
  <si>
    <t xml:space="preserve">Credit risk </t>
  </si>
  <si>
    <t>Own funds</t>
  </si>
  <si>
    <t>- of which rating grades 5</t>
  </si>
  <si>
    <t>Equity in the consolidated situation</t>
  </si>
  <si>
    <t xml:space="preserve">IRB </t>
  </si>
  <si>
    <t>- of which rating grades 4</t>
  </si>
  <si>
    <t>Proposed/actual dividend</t>
  </si>
  <si>
    <t>- of which rating grades 3</t>
  </si>
  <si>
    <t>Common Equity Tier 1 capital before regulatory adjustments</t>
  </si>
  <si>
    <t xml:space="preserve"> - of which advanced</t>
  </si>
  <si>
    <t>- of which rating grades 2</t>
  </si>
  <si>
    <t>Deferred tax assets</t>
  </si>
  <si>
    <t xml:space="preserve"> - of which foundation</t>
  </si>
  <si>
    <t>- of which rating grades 1</t>
  </si>
  <si>
    <t>Intangible assets</t>
  </si>
  <si>
    <t>- of which unrated</t>
  </si>
  <si>
    <r>
      <t>IRB provisions shortfall (-)</t>
    </r>
    <r>
      <rPr>
        <vertAlign val="superscript"/>
        <sz val="9"/>
        <rFont val="Arial"/>
        <family val="2"/>
      </rPr>
      <t>1</t>
    </r>
  </si>
  <si>
    <t>- of which defaulted</t>
  </si>
  <si>
    <r>
      <t>Deduction for investments in credit institutions (50%)</t>
    </r>
    <r>
      <rPr>
        <vertAlign val="superscript"/>
        <sz val="9"/>
        <rFont val="Arial"/>
        <family val="2"/>
      </rPr>
      <t xml:space="preserve">2 </t>
    </r>
  </si>
  <si>
    <t>Common Equity Tier 1 available to meet Capital Buffers</t>
  </si>
  <si>
    <r>
      <t>Pension assets in excess of related liabilities</t>
    </r>
    <r>
      <rPr>
        <vertAlign val="superscript"/>
        <sz val="9"/>
        <rFont val="Arial"/>
        <family val="2"/>
      </rPr>
      <t>3</t>
    </r>
  </si>
  <si>
    <t>Corporate, advanced IRB:</t>
  </si>
  <si>
    <t>Other items, net</t>
  </si>
  <si>
    <t>Percentage points of REA</t>
  </si>
  <si>
    <t>Total regulatory adjustments to Common Equity Tier 1 capital</t>
  </si>
  <si>
    <t>- of which central governments or central banks</t>
  </si>
  <si>
    <t>Common Equity Tier 1 capital (net after deduction)</t>
  </si>
  <si>
    <t>- of which regional governments or local authorities</t>
  </si>
  <si>
    <t>Additional Tier 1 capital before regulatory adjustments</t>
  </si>
  <si>
    <t>- of which public sector entities</t>
  </si>
  <si>
    <t>Total regulatory adjustments to Additional Tier 1 capital</t>
  </si>
  <si>
    <t>- of which multilateral development banks</t>
  </si>
  <si>
    <t>Capital ratios</t>
  </si>
  <si>
    <t>Additional Tier 1 capital</t>
  </si>
  <si>
    <t>- of which international organisations</t>
  </si>
  <si>
    <t>Tier 1 capital (net after deduction)</t>
  </si>
  <si>
    <t>- of which institutions</t>
  </si>
  <si>
    <t>Tier 2 capital before regulatory adjustments</t>
  </si>
  <si>
    <t>- of which corporate</t>
  </si>
  <si>
    <t>Common Equity Tier 1 capital ratio, including profit</t>
  </si>
  <si>
    <t>IRB provisions excess (+)/shortfall (-)</t>
  </si>
  <si>
    <t>- of which retail</t>
  </si>
  <si>
    <t>Tier 1 ratio, including profit</t>
  </si>
  <si>
    <t>Deduction for investments in credit institutions (50%)</t>
  </si>
  <si>
    <t>- of which secured by mortgages on immovable property</t>
  </si>
  <si>
    <t>Total Capital ratio, including profit</t>
  </si>
  <si>
    <t>Institutions, foundation IRB:</t>
  </si>
  <si>
    <t>Deductions for investments in insurance companies</t>
  </si>
  <si>
    <t>- of which in default</t>
  </si>
  <si>
    <t>Pension assets in excess of related liabilities</t>
  </si>
  <si>
    <t>- of which associated with particularly high risk</t>
  </si>
  <si>
    <t>Common Equity Tier 1 capital ratio, excluding profit</t>
  </si>
  <si>
    <t>- of which covered bonds</t>
  </si>
  <si>
    <t>Tier 1 ratio, excluding profit</t>
  </si>
  <si>
    <t>Total regulatory adjustments to Tier 2 capital</t>
  </si>
  <si>
    <t>- of which institutions and corporates with a short-term credit assessment</t>
  </si>
  <si>
    <t>Total Capital ratio, excluding profit</t>
  </si>
  <si>
    <t>- of which collective investments undertakings (CIU)</t>
  </si>
  <si>
    <t>Economic capital</t>
  </si>
  <si>
    <r>
      <t>Own funds (net after deduction)</t>
    </r>
    <r>
      <rPr>
        <b/>
        <vertAlign val="superscript"/>
        <sz val="9"/>
        <rFont val="Arial"/>
        <family val="2"/>
      </rPr>
      <t>4</t>
    </r>
  </si>
  <si>
    <t>- of which equity</t>
  </si>
  <si>
    <r>
      <t>Leverage ratio</t>
    </r>
    <r>
      <rPr>
        <b/>
        <vertAlign val="superscript"/>
        <sz val="9"/>
        <rFont val="Arial"/>
        <family val="2"/>
      </rPr>
      <t>1</t>
    </r>
  </si>
  <si>
    <t>- of which other items</t>
  </si>
  <si>
    <r>
      <t>Tier 1 capital, transitional definition, EURm</t>
    </r>
    <r>
      <rPr>
        <vertAlign val="superscript"/>
        <sz val="9"/>
        <rFont val="Arial"/>
        <family val="2"/>
      </rPr>
      <t>2</t>
    </r>
  </si>
  <si>
    <t>Leverage ratio exposure, EURm</t>
  </si>
  <si>
    <t>1 Shortfall is now deducted 100% CET1, previously 50% T1, 50% T2</t>
  </si>
  <si>
    <t>Leverage ratio, percentage</t>
  </si>
  <si>
    <t>2 CRD III deducted 50% T1, 50% T2, CRD IV risk weighted with 250%</t>
  </si>
  <si>
    <t>Retail, of which secured by real estate:</t>
  </si>
  <si>
    <t>3 Based on conditional FSA approval</t>
  </si>
  <si>
    <t>- of which scoring grades A</t>
  </si>
  <si>
    <t>- of which scoring grades B</t>
  </si>
  <si>
    <t>- of which scoring grades C</t>
  </si>
  <si>
    <t>- of which scoring grades D</t>
  </si>
  <si>
    <t>- of which scoring grades E</t>
  </si>
  <si>
    <r>
      <rPr>
        <vertAlign val="superscript"/>
        <sz val="8"/>
        <color theme="0" tint="-0.499984740745262"/>
        <rFont val="Arial"/>
        <family val="2"/>
      </rPr>
      <t>1</t>
    </r>
    <r>
      <rPr>
        <sz val="8"/>
        <color theme="0" tint="-0.499984740745262"/>
        <rFont val="Arial"/>
        <family val="2"/>
      </rPr>
      <t xml:space="preserve"> Leverage ratio and volumes presented is based on three month average according to local FSA reporting process.</t>
    </r>
  </si>
  <si>
    <t>- of which scoring grades F</t>
  </si>
  <si>
    <t>- of which not scored</t>
  </si>
  <si>
    <t>Adjustment for transitional rules</t>
  </si>
  <si>
    <t>Retail, of which other retail:</t>
  </si>
  <si>
    <t>Additional capital requirement according to transitional rules</t>
  </si>
  <si>
    <t>Other non credit-obligation assets:</t>
  </si>
  <si>
    <t>Nordea does not have the following IRB exposure classes: equity exposures, items representing securitisation positions, central governments and central banks, qualifying revolving retail</t>
  </si>
  <si>
    <t>1) Includes EAD for on-balance, off-balance, derivatives and securities financing</t>
  </si>
  <si>
    <t>*Not restated for the EC framework change in 2013 but does not include for NLP EC being aligned to NLP equity</t>
  </si>
  <si>
    <t>Nordic GDP %, y-o-y</t>
  </si>
  <si>
    <t>Nordic house price development, quarterly 1993-2014, indexed</t>
  </si>
  <si>
    <t xml:space="preserve">Nordic households credit development, monthly 2009-2014 </t>
  </si>
  <si>
    <t>Manual transactions</t>
  </si>
  <si>
    <r>
      <rPr>
        <b/>
        <sz val="8"/>
        <rFont val="Arial"/>
        <family val="2"/>
      </rPr>
      <t>Tom Knutzen</t>
    </r>
    <r>
      <rPr>
        <sz val="8"/>
        <rFont val="Arial"/>
        <family val="2"/>
      </rPr>
      <t xml:space="preserve">
MSc (Economics)
Board member since 2007.
Born 1962.
MSc (Economics)
Board member since 2007.
Born 1962.</t>
    </r>
  </si>
  <si>
    <r>
      <rPr>
        <b/>
        <sz val="8"/>
        <rFont val="Arial"/>
        <family val="2"/>
      </rPr>
      <t>Robin Lawther</t>
    </r>
    <r>
      <rPr>
        <sz val="8"/>
        <rFont val="Arial"/>
        <family val="2"/>
      </rPr>
      <t xml:space="preserve">
BA Honours (Economics)  and MSc (Accounting &amp; Finance).
Board member since 2014.
Born 1961.</t>
    </r>
  </si>
  <si>
    <r>
      <rPr>
        <b/>
        <sz val="8"/>
        <rFont val="Arial"/>
        <family val="2"/>
      </rPr>
      <t>Lars G Nordström</t>
    </r>
    <r>
      <rPr>
        <sz val="8"/>
        <rFont val="Arial"/>
        <family val="2"/>
      </rPr>
      <t xml:space="preserve">
Law studies at Uppsala University.
Board member since 2003.
Born 1943.</t>
    </r>
  </si>
  <si>
    <r>
      <rPr>
        <b/>
        <sz val="8"/>
        <rFont val="Arial"/>
        <family val="2"/>
      </rPr>
      <t>Sarah Russell</t>
    </r>
    <r>
      <rPr>
        <sz val="8"/>
        <rFont val="Arial"/>
        <family val="2"/>
      </rPr>
      <t xml:space="preserve">
Master of Applied Finance.
Board member since 2010.
Born 1962.</t>
    </r>
  </si>
  <si>
    <r>
      <rPr>
        <b/>
        <sz val="8"/>
        <rFont val="Arial"/>
        <family val="2"/>
      </rPr>
      <t>Kari Stadigh</t>
    </r>
    <r>
      <rPr>
        <sz val="8"/>
        <rFont val="Arial"/>
        <family val="2"/>
      </rPr>
      <t xml:space="preserve">
Master of Science (Engineering) and Bachelor of Business Administration.
Board member since 2010.
Born 1955.</t>
    </r>
  </si>
  <si>
    <t>General information &amp; Macro</t>
  </si>
  <si>
    <t>Market rates</t>
  </si>
  <si>
    <r>
      <rPr>
        <vertAlign val="superscript"/>
        <sz val="8"/>
        <color theme="0" tint="-0.499984740745262"/>
        <rFont val="Arial"/>
        <family val="2"/>
      </rPr>
      <t>3</t>
    </r>
    <r>
      <rPr>
        <sz val="8"/>
        <color theme="0" tint="-0.499984740745262"/>
        <rFont val="Arial"/>
        <family val="2"/>
      </rPr>
      <t xml:space="preserve"> The Q4 2013 ratios are reported under the Basel II regulation framework and the Q2 2014 ratios are reported using the Basel III (CRR/CRDIV)  framework.
</t>
    </r>
  </si>
  <si>
    <r>
      <t>EPS, rolling 12 months up to period end, EUR, basis for dividend distribution</t>
    </r>
    <r>
      <rPr>
        <vertAlign val="superscript"/>
        <sz val="8"/>
        <color theme="1"/>
        <rFont val="Arial"/>
        <family val="2"/>
      </rPr>
      <t>5</t>
    </r>
  </si>
  <si>
    <r>
      <t>Diluted earnings per share, EUR - Total operations, basis for dividend distribution</t>
    </r>
    <r>
      <rPr>
        <vertAlign val="superscript"/>
        <sz val="8"/>
        <color theme="1"/>
        <rFont val="Arial"/>
        <family val="2"/>
      </rPr>
      <t>5</t>
    </r>
  </si>
  <si>
    <r>
      <t>MCEV, EURm</t>
    </r>
    <r>
      <rPr>
        <vertAlign val="superscript"/>
        <sz val="8"/>
        <color theme="1"/>
        <rFont val="Arial"/>
        <family val="2"/>
      </rPr>
      <t>6</t>
    </r>
  </si>
  <si>
    <r>
      <rPr>
        <vertAlign val="superscript"/>
        <sz val="8"/>
        <color theme="0" tint="-0.499984740745262"/>
        <rFont val="Arial"/>
        <family val="2"/>
      </rPr>
      <t>5</t>
    </r>
    <r>
      <rPr>
        <sz val="8"/>
        <color theme="0" tint="-0.499984740745262"/>
        <rFont val="Arial"/>
        <family val="2"/>
      </rPr>
      <t xml:space="preserve"> Net profit for the period (and EPS basis), for dividend distribution is excluding impairment of intangible assets in Q3 2014.</t>
    </r>
  </si>
  <si>
    <r>
      <rPr>
        <vertAlign val="superscript"/>
        <sz val="8"/>
        <color theme="0" tint="-0.499984740745262"/>
        <rFont val="Arial"/>
        <family val="2"/>
      </rPr>
      <t>6</t>
    </r>
    <r>
      <rPr>
        <sz val="8"/>
        <color theme="0" tint="-0.499984740745262"/>
        <rFont val="Arial"/>
        <family val="2"/>
      </rPr>
      <t xml:space="preserve"> The Q4 2013 ratios are reported under the Basel II regulation framework and the Q3 2014 ratios are reported using the Basel III (CRR/CRDIV) framework.</t>
    </r>
  </si>
  <si>
    <t>AT1 issued in Sep 2014</t>
  </si>
  <si>
    <t>excl. Poland</t>
  </si>
  <si>
    <t xml:space="preserve">   Country Risk Reserve / Banks</t>
  </si>
  <si>
    <t xml:space="preserve">TOTAL: EUR </t>
  </si>
  <si>
    <t>Q4/14</t>
  </si>
  <si>
    <t>Chg Q4 / Q4</t>
  </si>
  <si>
    <t>Source: Nordea Economic Outlook December 2014</t>
  </si>
  <si>
    <t>End of Q4 2014</t>
  </si>
  <si>
    <t>Percent end Q4</t>
  </si>
  <si>
    <t>Public balance % of GDP 2015E</t>
  </si>
  <si>
    <t>andreas.larsson@nordea.com</t>
  </si>
  <si>
    <t>emma.nilsson@nordea.com</t>
  </si>
  <si>
    <t>carolina.brikho@nordea.com</t>
  </si>
  <si>
    <t>+46 722 350 515</t>
  </si>
  <si>
    <t>+46 709 707 555</t>
  </si>
  <si>
    <t>+46 761 094 730</t>
  </si>
  <si>
    <t>+46 761 347 530</t>
  </si>
  <si>
    <t>Q4 2014</t>
  </si>
  <si>
    <t>8 year overview</t>
  </si>
  <si>
    <t>10 quarter overview</t>
  </si>
  <si>
    <t>Q 3/13</t>
  </si>
  <si>
    <t>Q 2/13</t>
  </si>
  <si>
    <t>Q 1/13</t>
  </si>
  <si>
    <t>Q 4/12</t>
  </si>
  <si>
    <t>Q 3/12</t>
  </si>
  <si>
    <t>Q 2/12</t>
  </si>
  <si>
    <t>Q 1/12</t>
  </si>
  <si>
    <t>Q 4/11</t>
  </si>
  <si>
    <t>Q 3/11</t>
  </si>
  <si>
    <t>Q 2/11</t>
  </si>
  <si>
    <t>Q 1/11</t>
  </si>
  <si>
    <t>Q 4/10</t>
  </si>
  <si>
    <t>Q 3/10</t>
  </si>
  <si>
    <t>Q 2/10</t>
  </si>
  <si>
    <t>Q 1/10</t>
  </si>
  <si>
    <t>Q 4/09</t>
  </si>
  <si>
    <t>Q 3/09</t>
  </si>
  <si>
    <t>Q 2/09</t>
  </si>
  <si>
    <t>Q 1/09</t>
  </si>
  <si>
    <t>Q 4/08</t>
  </si>
  <si>
    <t xml:space="preserve"> Q4/Q3</t>
  </si>
  <si>
    <t>Q4/14 vs Q4/13</t>
  </si>
  <si>
    <t>Q4/Q3</t>
  </si>
  <si>
    <t>YtD</t>
  </si>
  <si>
    <t>Unallocated liquidity cost</t>
  </si>
  <si>
    <t>on/off bal.</t>
  </si>
  <si>
    <t>Impaired loans</t>
  </si>
  <si>
    <t>Impairment rate, gross, basis points</t>
  </si>
  <si>
    <t>Dec</t>
  </si>
  <si>
    <t xml:space="preserve">   Banks</t>
  </si>
  <si>
    <t>Total: EUR 11 603 m</t>
  </si>
  <si>
    <t>Q2 2008 - Q4 2014</t>
  </si>
  <si>
    <t>Loan losses quarterly</t>
  </si>
  <si>
    <t>Impaired loans on and off balance gross by country and industry</t>
  </si>
  <si>
    <t>Lending to the public by sector</t>
  </si>
  <si>
    <r>
      <t xml:space="preserve">of which non-guaranteed </t>
    </r>
    <r>
      <rPr>
        <vertAlign val="superscript"/>
        <sz val="8"/>
        <rFont val="Arial"/>
        <family val="2"/>
      </rPr>
      <t>*)</t>
    </r>
  </si>
  <si>
    <t>37.6</t>
  </si>
  <si>
    <t>5.4</t>
  </si>
  <si>
    <t>73.4</t>
  </si>
  <si>
    <t>8.9</t>
  </si>
  <si>
    <t>Return on Equity %</t>
  </si>
  <si>
    <t xml:space="preserve"> - MCEV</t>
  </si>
  <si>
    <t xml:space="preserve"> - 8 years overview</t>
  </si>
  <si>
    <t>torsten.jorgensen@nordea.com</t>
  </si>
  <si>
    <t>rodney.alfven@nordea.com</t>
  </si>
  <si>
    <t xml:space="preserve">Q4 2014 </t>
  </si>
  <si>
    <t>Total Own Funds, excluding profit</t>
  </si>
  <si>
    <t>Common Equity Tier 1 capital, excluding profit</t>
  </si>
  <si>
    <t>Own Funds excluding profit</t>
  </si>
  <si>
    <r>
      <rPr>
        <vertAlign val="superscript"/>
        <sz val="8"/>
        <color theme="0" tint="-0.499984740745262"/>
        <rFont val="Arial"/>
        <family val="2"/>
      </rPr>
      <t>2</t>
    </r>
    <r>
      <rPr>
        <sz val="8"/>
        <color theme="0" tint="-0.499984740745262"/>
        <rFont val="Arial"/>
        <family val="2"/>
      </rPr>
      <t xml:space="preserve"> Including profit</t>
    </r>
  </si>
  <si>
    <t>5 Terminology in table may differ from table Transitional Own Funds</t>
  </si>
  <si>
    <t>4 Own Funds adjusted for IRB provision, i.e. adjusted own funds equal 30393m by 31 Dec 2014</t>
  </si>
  <si>
    <t/>
  </si>
  <si>
    <t>End Q4/2014</t>
  </si>
  <si>
    <r>
      <t>Summary of items included in own funds</t>
    </r>
    <r>
      <rPr>
        <b/>
        <vertAlign val="superscript"/>
        <sz val="8"/>
        <color theme="3"/>
        <rFont val="Arial"/>
        <family val="2"/>
      </rPr>
      <t>5</t>
    </r>
  </si>
  <si>
    <t>The main source of encumbrance for Nordea is covered bond issuance programs where the required overcollateralization levels are defined according to the relevant statutory regimes. Other contributors to encumbrance are derivatives and repos where the activity is concentrated to Finland. Historically, the evolution of asset encumbrance for Nordea has been stable over time which illustrates the fact that the asset encumbrance for Nordea is a reflection of a structural phenomenon of the Scandinavian financial markets and savings behavior. Major part of the unencumbered assets are loans and the rest are equity instruments, debt securities and other assets.</t>
  </si>
  <si>
    <t>D - Information on importance of encumbrance</t>
  </si>
  <si>
    <t>All other eligible and unencumbered securities</t>
  </si>
  <si>
    <t>Carrying amount of selected financial liabilities</t>
  </si>
  <si>
    <t>010</t>
  </si>
  <si>
    <t>030</t>
  </si>
  <si>
    <t>Assets, collateral received
and own debt securities issued
other than covered bonds
and ABSs encumbered</t>
  </si>
  <si>
    <t>Matching liabilities,
contingent liabilities or
securities lent</t>
  </si>
  <si>
    <t xml:space="preserve">Template C-Encumbered assets/collateral received and associated liabilities </t>
  </si>
  <si>
    <t>Own debt securities issued other than own covered bonds or ABSs</t>
  </si>
  <si>
    <t>240</t>
  </si>
  <si>
    <t>Other collateral received</t>
  </si>
  <si>
    <t>230</t>
  </si>
  <si>
    <t>160</t>
  </si>
  <si>
    <t>150</t>
  </si>
  <si>
    <t>Collateral received by the reporting institution</t>
  </si>
  <si>
    <t>130</t>
  </si>
  <si>
    <t>040</t>
  </si>
  <si>
    <t>Fair value of collateral
received or own debt securities
 issued available for encumbrance</t>
  </si>
  <si>
    <t>Fair value of encumbered
collateral received or own
debt securities issued</t>
  </si>
  <si>
    <t>Template B-Collateral received</t>
  </si>
  <si>
    <t>120</t>
  </si>
  <si>
    <t>Assets of the reporting institution</t>
  </si>
  <si>
    <t>090</t>
  </si>
  <si>
    <t>060</t>
  </si>
  <si>
    <t>Fair value of
unencumbered assets</t>
  </si>
  <si>
    <t>Carrying amount of
unencumbered assets</t>
  </si>
  <si>
    <t>Fair value of
encumbered assets</t>
  </si>
  <si>
    <t>Carrying amount of
encumbered assets</t>
  </si>
  <si>
    <t>Template A-Assets</t>
  </si>
  <si>
    <t>as well as Nordea definition</t>
  </si>
  <si>
    <t>According to Swedish FSA and Swedish Bankers’ Association definition</t>
  </si>
  <si>
    <t>The sensitivity to interest movements varies between countries due to differences in local accounting rules</t>
  </si>
  <si>
    <t>●</t>
  </si>
  <si>
    <t>Lapse -10pct</t>
  </si>
  <si>
    <t>Lapse +10pct</t>
  </si>
  <si>
    <t>Pay-up rates</t>
  </si>
  <si>
    <t>Surrender 
-10pct</t>
  </si>
  <si>
    <t>Surrender +10pct</t>
  </si>
  <si>
    <t>Surrender rates</t>
  </si>
  <si>
    <t>AdminCost +10pct</t>
  </si>
  <si>
    <t>Admin costs</t>
  </si>
  <si>
    <t>Equity return</t>
  </si>
  <si>
    <t>Interest rate</t>
  </si>
  <si>
    <t>Scenario</t>
  </si>
  <si>
    <t>Assumption change</t>
  </si>
  <si>
    <t>MCEV - Sensitivities</t>
  </si>
  <si>
    <t>During 2014 the MCEV for Nordea Life &amp; Pensions has increased by EUR 58m compared to year-end 2013. The key drivers are:</t>
  </si>
  <si>
    <t>The value of new business within the Market Return products is on the same level as for Q4 2013 driven by a strong sale within the Finnish business</t>
  </si>
  <si>
    <t>The value of new business within the Traditional portfolio has decreased compared to Q4 2013 mainly due to change in business composition</t>
  </si>
  <si>
    <t xml:space="preserve">The margin for Traditional and Market Return products is calculated on the basis of annual premium equivalent (APE) standard (10 years). For Risk products, the value of new business and the margin are calculated on a one-year horizon (annual margin) given the duration of the products
</t>
  </si>
  <si>
    <t>(mEUR)</t>
  </si>
  <si>
    <t>Risk</t>
  </si>
  <si>
    <t>MCEV
Q4/13</t>
  </si>
  <si>
    <t>FX Effect</t>
  </si>
  <si>
    <t>Expected Earnings</t>
  </si>
  <si>
    <t>Financial Effects</t>
  </si>
  <si>
    <t>New Business</t>
  </si>
  <si>
    <t>MCEV
Q4/14</t>
  </si>
  <si>
    <t>Market Return</t>
  </si>
  <si>
    <t>Traditional</t>
  </si>
  <si>
    <t>MCEV - Movement</t>
  </si>
  <si>
    <t>Margins</t>
  </si>
  <si>
    <t>Value of New Business</t>
  </si>
  <si>
    <t>The specific embedded value for the individual scenario is calculated on the basis of the current local balance sheets, existing solvency regime, actuarial data and experience data for lapse rates, mortality rates etc.</t>
  </si>
  <si>
    <t>MCEV - New Business and Margins</t>
  </si>
  <si>
    <t>The market consistency is obtained using risk free interest rates (government curves) and state price deflators for discounting. The input for the stochastic scenarios is based on historical observations of financial market data</t>
  </si>
  <si>
    <t>During 2014 the value of Nordea Life &amp; Pensions’ In-Force business has increased by EUR 60m compared to year-end 2013. The key drivers are in line with overall MCEV changes explained above excluding the ‘Income Statement’ and ‘Dividend’ effects</t>
  </si>
  <si>
    <t>The Market Consistent Embedded Value model (MCEV) is a stochastic dividend stream model projecting future developments based on Monte Carlo simulations. The model calculates the dividend stream to the shareholders in each scenario and derives the Economic Value as the net present value of the dividend stream for the specific scenario</t>
  </si>
  <si>
    <t>Value of In-Force</t>
  </si>
  <si>
    <t>MCEV</t>
  </si>
  <si>
    <t>MCEV - Value of In-Force business (VIF)</t>
  </si>
  <si>
    <t>Market Consistent Embedded Value (MCEV)</t>
  </si>
  <si>
    <t>Common Equity Tier 1 capital ratio (excluding Hybrids) %</t>
  </si>
  <si>
    <t>Total capital ratios (excluding transition rules) %</t>
  </si>
  <si>
    <t xml:space="preserve">Proposed/Actual dividend per share. EUR </t>
  </si>
  <si>
    <t>Int Rates -50bp</t>
  </si>
  <si>
    <t>Int Rates -100bp</t>
  </si>
  <si>
    <t>Int Rates +50bp</t>
  </si>
  <si>
    <t>Int Rates +100bp</t>
  </si>
  <si>
    <t>Equity Return +10pct</t>
  </si>
  <si>
    <t>Equity Return  
-10pct</t>
  </si>
  <si>
    <t>Admin Cost 
-10pct</t>
  </si>
  <si>
    <r>
      <t>New Business</t>
    </r>
    <r>
      <rPr>
        <sz val="6"/>
        <color rgb="FF191919"/>
        <rFont val="Arial"/>
        <family val="2"/>
      </rPr>
      <t>: A positive new business inflow with an MCEV impact of EUR 248m predominantly driven by the Finnish Unit-Linked business</t>
    </r>
  </si>
  <si>
    <r>
      <t>Financial effects</t>
    </r>
    <r>
      <rPr>
        <sz val="6"/>
        <color rgb="FF191919"/>
        <rFont val="Arial"/>
        <family val="2"/>
      </rPr>
      <t>: Interest rate levels have decreased across all five countries resulting in a decrease in the MCEV of EUR -766m. Denmark is most impacted due to the business composition and the local accounting being on a market value basis</t>
    </r>
  </si>
  <si>
    <r>
      <rPr>
        <b/>
        <sz val="6"/>
        <color rgb="FF191919"/>
        <rFont val="Arial"/>
        <family val="2"/>
      </rPr>
      <t>Dividend</t>
    </r>
    <r>
      <rPr>
        <sz val="6"/>
        <color rgb="FF191919"/>
        <rFont val="Arial"/>
        <family val="2"/>
      </rPr>
      <t xml:space="preserve"> (‘Other’): A total dividend of EUR 284m has been paid out from the Danish and Finnish entities to Nordea Life Holding AB. A dividend of EUR 33 m has been paid out from the Norwegian entity to the Norwegian Life Holding company in connection with reorganisation of the company structure</t>
    </r>
  </si>
  <si>
    <r>
      <t>Income statement</t>
    </r>
    <r>
      <rPr>
        <sz val="6"/>
        <color rgb="FF191919"/>
        <rFont val="Arial"/>
        <family val="2"/>
      </rPr>
      <t xml:space="preserve"> (‘Other’): Positive income of EUR 416m compared to expected transfer from VIF to shareholder’s equity of EUR 283m</t>
    </r>
    <r>
      <rPr>
        <b/>
        <sz val="6"/>
        <color rgb="FF191919"/>
        <rFont val="Arial"/>
        <family val="2"/>
      </rPr>
      <t xml:space="preserve">
</t>
    </r>
  </si>
  <si>
    <r>
      <t>Regulatory Changes</t>
    </r>
    <r>
      <rPr>
        <sz val="6"/>
        <color rgb="FF191919"/>
        <rFont val="Arial"/>
        <family val="2"/>
      </rPr>
      <t xml:space="preserve"> (‘Other’): During Q1 2014 the </t>
    </r>
    <r>
      <rPr>
        <b/>
        <sz val="6"/>
        <color rgb="FF191919"/>
        <rFont val="Arial"/>
        <family val="2"/>
      </rPr>
      <t>Norwegian</t>
    </r>
    <r>
      <rPr>
        <sz val="6"/>
        <color rgb="FF191919"/>
        <rFont val="Arial"/>
        <family val="2"/>
      </rPr>
      <t xml:space="preserve"> FSA further clarified reserving requirements for longevity build up having a neutral impact on MCEV. </t>
    </r>
    <r>
      <rPr>
        <b/>
        <sz val="6"/>
        <color rgb="FF191919"/>
        <rFont val="Arial"/>
        <family val="2"/>
      </rPr>
      <t>New regulation in Poland</t>
    </r>
    <r>
      <rPr>
        <sz val="6"/>
        <color rgb="FF191919"/>
        <rFont val="Arial"/>
        <family val="2"/>
      </rPr>
      <t xml:space="preserve"> came into force 1 February 2014. This has had an adverse impact on the level of premiums paid by costumers leading to a negative impact on the MCEV. In </t>
    </r>
    <r>
      <rPr>
        <b/>
        <sz val="6"/>
        <color rgb="FF191919"/>
        <rFont val="Arial"/>
        <family val="2"/>
      </rPr>
      <t>Denmark</t>
    </r>
    <r>
      <rPr>
        <sz val="6"/>
        <color rgb="FF191919"/>
        <rFont val="Arial"/>
        <family val="2"/>
      </rPr>
      <t>, the FSA has allowed the inclusion of some of the forthcoming Solvency II regulation into the calculation of Technical Provisions. This relates to the possibility of including probability of surrender and paid-up policies into the calculation of Technical Provisions. This has had a beneficial effect on the financial buffers leading to a positive impact on the MCEV</t>
    </r>
  </si>
  <si>
    <r>
      <t>Financial buffers</t>
    </r>
    <r>
      <rPr>
        <sz val="6"/>
        <color rgb="FF191919"/>
        <rFont val="Arial"/>
        <family val="2"/>
      </rPr>
      <t xml:space="preserve"> (‘Other’): Increased financial buffer levels resulting in an increase in the MCEV of EUR 337m</t>
    </r>
  </si>
  <si>
    <r>
      <t>Additional impacts</t>
    </r>
    <r>
      <rPr>
        <sz val="6"/>
        <color rgb="FF191919"/>
        <rFont val="Arial"/>
        <family val="2"/>
      </rPr>
      <t xml:space="preserve"> (‘Other’): In addition to the above items other explanatory factors are experience effects, improved business logic/assumptions as well as increased AuM due to market movements</t>
    </r>
  </si>
  <si>
    <t>Credit quality</t>
  </si>
  <si>
    <t>Corporate rating distribution</t>
  </si>
  <si>
    <t>Corporate rating migration</t>
  </si>
  <si>
    <t>Q4/14 - Q3/14</t>
  </si>
  <si>
    <t>Total market risk (VaR)</t>
  </si>
  <si>
    <t>Total risk VaR</t>
  </si>
  <si>
    <t>Interest rate risk VaR</t>
  </si>
  <si>
    <t>Equity risk VaR</t>
  </si>
  <si>
    <t>Foreign exchange risk VaR</t>
  </si>
  <si>
    <t>Credit spread risk VaR</t>
  </si>
  <si>
    <t>Diversification effect</t>
  </si>
  <si>
    <t>7-15 July 2015</t>
  </si>
  <si>
    <t>16 July 2015</t>
  </si>
  <si>
    <t>+45 5547 2200</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</si>
</sst>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4" formatCode="_-* #,##0.00\ &quot;kr&quot;_-;\-* #,##0.00\ &quot;kr&quot;_-;_-* &quot;-&quot;??\ &quot;kr&quot;_-;_-@_-"/>
    <numFmt numFmtId="43" formatCode="_-* #,##0.00\ _k_r_-;\-* #,##0.00\ _k_r_-;_-* &quot;-&quot;??\ _k_r_-;_-@_-"/>
    <numFmt numFmtId="164" formatCode="#,##0.0"/>
    <numFmt numFmtId="165" formatCode="0.0"/>
    <numFmt numFmtId="166" formatCode="0.0%"/>
    <numFmt numFmtId="167" formatCode="_ * #,##0.0_ ;_ * \-#,##0.0_ ;_ * &quot;-&quot;??_ ;_ @_ "/>
    <numFmt numFmtId="168" formatCode="0.000%"/>
    <numFmt numFmtId="169" formatCode="#,##0.0000"/>
    <numFmt numFmtId="170" formatCode="_-* #,##0\ _k_r_-;\-* #,##0\ _k_r_-;_-* &quot;-&quot;??\ _k_r_-;_-@_-"/>
    <numFmt numFmtId="171" formatCode="_-* #,##0.0\ _k_r_-;\-* #,##0.0\ _k_r_-;_-* &quot;-&quot;??\ _k_r_-;_-@_-"/>
    <numFmt numFmtId="172" formatCode="#,##0.0_ ;\-#,##0.0\ "/>
    <numFmt numFmtId="173" formatCode="[$-809]dd\ mmmm\ yyyy;@"/>
    <numFmt numFmtId="174" formatCode="_-* #,##0\ _D_M_-;\-* #,##0\ _D_M_-;_-* &quot;-&quot;\ _D_M_-;_-@_-"/>
    <numFmt numFmtId="175" formatCode="_-* #,##0.00_-;\-* #,##0.00_-;_-* &quot;-&quot;??_-;_-@_-"/>
    <numFmt numFmtId="176" formatCode="_(* #,##0.00_);_(* \(#,##0.00\);_(* &quot;-&quot;??_);_(@_)"/>
    <numFmt numFmtId="177" formatCode="_ * #,##0.00_ ;_ * \-#,##0.00_ ;_ * &quot;-&quot;??_ ;_ @_ "/>
    <numFmt numFmtId="178" formatCode="dd\ mmmyy"/>
    <numFmt numFmtId="179" formatCode="dd\ mmmyy\ hh:mm"/>
    <numFmt numFmtId="180" formatCode="_-[$€]* #,##0.00_-;\-[$€]* #,##0.00_-;_-[$€]* &quot;-&quot;??_-;_-@_-"/>
    <numFmt numFmtId="181" formatCode="_-* #,##0.00\ [$€-1]_-;\-* #,##0.00\ [$€-1]_-;_-* &quot;-&quot;??\ [$€-1]_-"/>
    <numFmt numFmtId="182" formatCode="#,##0.0000;[Red]\(#,##0.0000\)"/>
    <numFmt numFmtId="183" formatCode="&quot;\&quot;#,##0.00;[Red]\-&quot;\&quot;#,##0.00"/>
    <numFmt numFmtId="184" formatCode="_-* #,##0.00\ _€_-;\-* #,##0.00\ _€_-;_-* &quot;-&quot;??\ _€_-;_-@_-"/>
    <numFmt numFmtId="185" formatCode="\ #,##0;[Red]\-#,##0"/>
    <numFmt numFmtId="186" formatCode="#,###,;\(#,###,\)"/>
    <numFmt numFmtId="187" formatCode="[&gt;0]General"/>
    <numFmt numFmtId="188" formatCode="#,##0_)"/>
    <numFmt numFmtId="189" formatCode="#,##0.0_)"/>
    <numFmt numFmtId="190" formatCode="#,##0.000"/>
    <numFmt numFmtId="191" formatCode="0.00000"/>
    <numFmt numFmtId="192" formatCode="yyyy\-mm\-dd;@"/>
    <numFmt numFmtId="193" formatCode="0.0000"/>
    <numFmt numFmtId="194" formatCode="0.0000%"/>
    <numFmt numFmtId="195" formatCode="_-* #,##0.00_-;\-* #,##0.00_-;_-* \-??_-;_-@_-"/>
    <numFmt numFmtId="196" formatCode="_-* #,##0\ _€_-;\-* #,##0\ _€_-;_-* &quot;-&quot;\ _€_-;_-@_-"/>
    <numFmt numFmtId="197" formatCode="_-* #,##0\ &quot;€&quot;_-;\-* #,##0\ &quot;€&quot;_-;_-* &quot;-&quot;\ &quot;€&quot;_-;_-@_-"/>
    <numFmt numFmtId="198" formatCode="_-* #,##0.00\ &quot;€&quot;_-;\-* #,##0.00\ &quot;€&quot;_-;_-* &quot;-&quot;??\ &quot;€&quot;_-;_-@_-"/>
    <numFmt numFmtId="199" formatCode="&quot;Yes&quot;;[Red]&quot;No&quot;"/>
    <numFmt numFmtId="200" formatCode="#,##0_ ;\-#,##0\ "/>
  </numFmts>
  <fonts count="29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3"/>
      <name val="Arial"/>
      <family val="2"/>
    </font>
    <font>
      <sz val="8"/>
      <color theme="1"/>
      <name val="Arial"/>
      <family val="2"/>
    </font>
    <font>
      <b/>
      <sz val="8"/>
      <color theme="1"/>
      <name val="Arial"/>
      <family val="2"/>
    </font>
    <font>
      <sz val="8"/>
      <name val="Arial"/>
      <family val="2"/>
    </font>
    <font>
      <b/>
      <sz val="8"/>
      <name val="Arial"/>
      <family val="2"/>
    </font>
    <font>
      <sz val="9"/>
      <color theme="1"/>
      <name val="Arial"/>
      <family val="2"/>
    </font>
    <font>
      <sz val="10"/>
      <color theme="1"/>
      <name val="Arial"/>
      <family val="2"/>
    </font>
    <font>
      <b/>
      <sz val="9"/>
      <color theme="1"/>
      <name val="Arial"/>
      <family val="2"/>
    </font>
    <font>
      <b/>
      <sz val="8"/>
      <color theme="4" tint="-0.499984740745262"/>
      <name val="Arial"/>
      <family val="2"/>
    </font>
    <font>
      <sz val="8"/>
      <color rgb="FFFF0000"/>
      <name val="Arial"/>
      <family val="2"/>
    </font>
    <font>
      <sz val="8"/>
      <color theme="0"/>
      <name val="Arial"/>
      <family val="2"/>
    </font>
    <font>
      <sz val="6"/>
      <color theme="1"/>
      <name val="Arial"/>
      <family val="2"/>
    </font>
    <font>
      <b/>
      <sz val="7"/>
      <color theme="1"/>
      <name val="Arial"/>
      <family val="2"/>
    </font>
    <font>
      <vertAlign val="superscript"/>
      <sz val="8"/>
      <name val="Arial"/>
      <family val="2"/>
    </font>
    <font>
      <vertAlign val="superscript"/>
      <sz val="8"/>
      <color theme="1"/>
      <name val="Arial"/>
      <family val="2"/>
    </font>
    <font>
      <sz val="7"/>
      <color theme="1"/>
      <name val="Arial"/>
      <family val="2"/>
    </font>
    <font>
      <sz val="10"/>
      <color theme="1"/>
      <name val="Calibri"/>
      <family val="2"/>
      <scheme val="minor"/>
    </font>
    <font>
      <b/>
      <sz val="10"/>
      <color theme="1"/>
      <name val="Calibri"/>
      <family val="2"/>
      <scheme val="minor"/>
    </font>
    <font>
      <b/>
      <sz val="28"/>
      <color theme="1"/>
      <name val="Arial"/>
      <family val="2"/>
    </font>
    <font>
      <b/>
      <sz val="6"/>
      <color rgb="FF00B050"/>
      <name val="Arial"/>
      <family val="2"/>
    </font>
    <font>
      <b/>
      <sz val="6"/>
      <color theme="3"/>
      <name val="Arial"/>
      <family val="2"/>
    </font>
    <font>
      <b/>
      <sz val="8"/>
      <color theme="1" tint="4.9989318521683403E-2"/>
      <name val="Arial"/>
      <family val="2"/>
    </font>
    <font>
      <sz val="6"/>
      <name val="Arial"/>
      <family val="2"/>
    </font>
    <font>
      <sz val="10"/>
      <name val="Times New Roman"/>
      <family val="1"/>
    </font>
    <font>
      <b/>
      <sz val="6"/>
      <color theme="0"/>
      <name val="Arial"/>
      <family val="2"/>
    </font>
    <font>
      <b/>
      <sz val="6"/>
      <name val="Arial"/>
      <family val="2"/>
    </font>
    <font>
      <sz val="8"/>
      <color rgb="FF00B050"/>
      <name val="Arial"/>
      <family val="2"/>
    </font>
    <font>
      <b/>
      <sz val="10"/>
      <color theme="4" tint="-0.499984740745262"/>
      <name val="Arial"/>
      <family val="2"/>
    </font>
    <font>
      <b/>
      <sz val="8"/>
      <color indexed="8"/>
      <name val="Arial"/>
      <family val="2"/>
    </font>
    <font>
      <b/>
      <sz val="10"/>
      <color rgb="FFFF0000"/>
      <name val="Arial"/>
      <family val="2"/>
    </font>
    <font>
      <sz val="11"/>
      <color theme="3"/>
      <name val="Calibri"/>
      <family val="2"/>
      <scheme val="minor"/>
    </font>
    <font>
      <sz val="10"/>
      <name val="Arial"/>
      <family val="2"/>
    </font>
    <font>
      <b/>
      <sz val="8"/>
      <color theme="0"/>
      <name val="Arial"/>
      <family val="2"/>
    </font>
    <font>
      <sz val="11"/>
      <name val="Calibri"/>
      <family val="2"/>
      <scheme val="minor"/>
    </font>
    <font>
      <sz val="6"/>
      <color theme="1"/>
      <name val="Calibri"/>
      <family val="2"/>
      <scheme val="minor"/>
    </font>
    <font>
      <sz val="6"/>
      <color rgb="FFFF0000"/>
      <name val="Calibri"/>
      <family val="2"/>
      <scheme val="minor"/>
    </font>
    <font>
      <b/>
      <sz val="10"/>
      <color rgb="FFFF0000"/>
      <name val="Calibri"/>
      <family val="2"/>
      <scheme val="minor"/>
    </font>
    <font>
      <b/>
      <sz val="6"/>
      <color theme="1"/>
      <name val="Calibri"/>
      <family val="2"/>
      <scheme val="minor"/>
    </font>
    <font>
      <b/>
      <sz val="6"/>
      <color rgb="FFFF0000"/>
      <name val="Calibri"/>
      <family val="2"/>
      <scheme val="minor"/>
    </font>
    <font>
      <sz val="6"/>
      <color rgb="FFFF0000"/>
      <name val="Arial"/>
      <family val="2"/>
    </font>
    <font>
      <b/>
      <sz val="6"/>
      <color rgb="FFFF0000"/>
      <name val="Arial"/>
      <family val="2"/>
    </font>
    <font>
      <b/>
      <sz val="6"/>
      <color theme="1"/>
      <name val="Arial"/>
      <family val="2"/>
    </font>
    <font>
      <i/>
      <sz val="8"/>
      <color theme="1"/>
      <name val="Arial"/>
      <family val="2"/>
    </font>
    <font>
      <sz val="8"/>
      <color rgb="FF191919"/>
      <name val="Arial"/>
      <family val="2"/>
    </font>
    <font>
      <sz val="8"/>
      <color rgb="FFFF0000"/>
      <name val="Calibri"/>
      <family val="2"/>
      <scheme val="minor"/>
    </font>
    <font>
      <b/>
      <sz val="10"/>
      <name val="Arial"/>
      <family val="2"/>
    </font>
    <font>
      <sz val="6"/>
      <name val="Calibri"/>
      <family val="2"/>
      <scheme val="minor"/>
    </font>
    <font>
      <b/>
      <sz val="8"/>
      <color theme="3" tint="-0.249977111117893"/>
      <name val="Arial"/>
      <family val="2"/>
    </font>
    <font>
      <b/>
      <sz val="8"/>
      <color theme="3"/>
      <name val="Arial"/>
      <family val="2"/>
    </font>
    <font>
      <b/>
      <sz val="6"/>
      <color theme="1" tint="4.9989318521683403E-2"/>
      <name val="Arial"/>
      <family val="2"/>
    </font>
    <font>
      <sz val="8"/>
      <name val="Times New Roman"/>
      <family val="1"/>
    </font>
    <font>
      <sz val="11"/>
      <color theme="1"/>
      <name val="Arial"/>
      <family val="2"/>
    </font>
    <font>
      <b/>
      <i/>
      <sz val="16"/>
      <color theme="3"/>
      <name val="Arial"/>
      <family val="2"/>
    </font>
    <font>
      <b/>
      <sz val="10"/>
      <color theme="1"/>
      <name val="Arial"/>
      <family val="2"/>
    </font>
    <font>
      <b/>
      <sz val="7"/>
      <name val="Arial"/>
      <family val="2"/>
    </font>
    <font>
      <b/>
      <sz val="7"/>
      <color theme="1" tint="4.9989318521683403E-2"/>
      <name val="Arial"/>
      <family val="2"/>
    </font>
    <font>
      <sz val="7"/>
      <name val="Arial"/>
      <family val="2"/>
    </font>
    <font>
      <sz val="6"/>
      <color theme="0"/>
      <name val="Arial"/>
      <family val="2"/>
    </font>
    <font>
      <sz val="7"/>
      <color theme="0"/>
      <name val="Arial"/>
      <family val="2"/>
    </font>
    <font>
      <b/>
      <sz val="8"/>
      <color rgb="FFFF0000"/>
      <name val="Arial"/>
      <family val="2"/>
    </font>
    <font>
      <sz val="6"/>
      <color rgb="FF000000"/>
      <name val="Arial"/>
      <family val="2"/>
    </font>
    <font>
      <sz val="7"/>
      <color theme="1"/>
      <name val="Calibri"/>
      <family val="2"/>
      <scheme val="minor"/>
    </font>
    <font>
      <sz val="7"/>
      <color theme="1" tint="4.9989318521683403E-2"/>
      <name val="Arial"/>
      <family val="2"/>
    </font>
    <font>
      <sz val="8"/>
      <color rgb="FF000000"/>
      <name val="Arial"/>
      <family val="2"/>
    </font>
    <font>
      <sz val="8"/>
      <color theme="1"/>
      <name val="Calibri"/>
      <family val="2"/>
      <scheme val="minor"/>
    </font>
    <font>
      <sz val="8"/>
      <color theme="1" tint="4.9989318521683403E-2"/>
      <name val="Arial"/>
      <family val="2"/>
    </font>
    <font>
      <sz val="6"/>
      <color theme="0" tint="-0.499984740745262"/>
      <name val="Arial"/>
      <family val="2"/>
    </font>
    <font>
      <sz val="10"/>
      <color indexed="8"/>
      <name val="Arial"/>
      <family val="2"/>
    </font>
    <font>
      <b/>
      <sz val="10"/>
      <name val="MS Sans Serif"/>
      <family val="2"/>
    </font>
    <font>
      <sz val="12"/>
      <name val="Times New Roman"/>
      <family val="1"/>
    </font>
    <font>
      <sz val="10"/>
      <name val="Helv"/>
      <charset val="204"/>
    </font>
    <font>
      <sz val="11"/>
      <color indexed="63"/>
      <name val="Arial"/>
      <family val="2"/>
    </font>
    <font>
      <sz val="9"/>
      <color indexed="8"/>
      <name val="Arial"/>
      <family val="2"/>
    </font>
    <font>
      <sz val="11"/>
      <color indexed="8"/>
      <name val="Calibri"/>
      <family val="2"/>
    </font>
    <font>
      <sz val="11"/>
      <color indexed="63"/>
      <name val="Calibri"/>
      <family val="2"/>
    </font>
    <font>
      <sz val="11"/>
      <color indexed="8"/>
      <name val="Calibri"/>
      <family val="2"/>
      <charset val="204"/>
    </font>
    <font>
      <sz val="11"/>
      <color indexed="9"/>
      <name val="Arial"/>
      <family val="2"/>
    </font>
    <font>
      <sz val="9"/>
      <color indexed="9"/>
      <name val="Arial"/>
      <family val="2"/>
    </font>
    <font>
      <sz val="11"/>
      <color indexed="9"/>
      <name val="Calibri"/>
      <family val="2"/>
    </font>
    <font>
      <sz val="11"/>
      <color indexed="45"/>
      <name val="Calibri"/>
      <family val="2"/>
    </font>
    <font>
      <sz val="11"/>
      <color indexed="9"/>
      <name val="Calibri"/>
      <family val="2"/>
      <charset val="204"/>
    </font>
    <font>
      <sz val="12"/>
      <name val="Arial"/>
      <family val="2"/>
    </font>
    <font>
      <sz val="9"/>
      <color indexed="10"/>
      <name val="Arial"/>
      <family val="2"/>
    </font>
    <font>
      <b/>
      <sz val="11"/>
      <color indexed="63"/>
      <name val="Calibri"/>
      <family val="2"/>
    </font>
    <font>
      <u/>
      <sz val="10.199999999999999"/>
      <color indexed="36"/>
      <name val="Helv"/>
    </font>
    <font>
      <sz val="9"/>
      <name val="Tahoma"/>
      <family val="2"/>
    </font>
    <font>
      <sz val="11"/>
      <color indexed="20"/>
      <name val="Calibri"/>
      <family val="2"/>
    </font>
    <font>
      <sz val="11"/>
      <color indexed="37"/>
      <name val="Calibri"/>
      <family val="2"/>
    </font>
    <font>
      <sz val="11"/>
      <color indexed="54"/>
      <name val="Calibri"/>
      <family val="2"/>
    </font>
    <font>
      <b/>
      <sz val="12"/>
      <color indexed="61"/>
      <name val="Tahoma"/>
      <family val="2"/>
    </font>
    <font>
      <b/>
      <sz val="11"/>
      <color indexed="52"/>
      <name val="Calibri"/>
      <family val="2"/>
    </font>
    <font>
      <b/>
      <sz val="9"/>
      <color indexed="52"/>
      <name val="Arial"/>
      <family val="2"/>
    </font>
    <font>
      <b/>
      <sz val="11"/>
      <color indexed="53"/>
      <name val="Calibri"/>
      <family val="2"/>
    </font>
    <font>
      <sz val="9"/>
      <color indexed="17"/>
      <name val="Helv"/>
    </font>
    <font>
      <sz val="11"/>
      <color indexed="58"/>
      <name val="Calibri"/>
      <family val="2"/>
    </font>
    <font>
      <b/>
      <sz val="9"/>
      <color indexed="12"/>
      <name val="Tahoma"/>
      <family val="2"/>
    </font>
    <font>
      <sz val="10"/>
      <name val="CG Times (W1)"/>
    </font>
    <font>
      <b/>
      <sz val="11"/>
      <color indexed="36"/>
      <name val="Calibri"/>
      <family val="2"/>
    </font>
    <font>
      <b/>
      <sz val="11"/>
      <color indexed="18"/>
      <name val="Calibri"/>
      <family val="2"/>
    </font>
    <font>
      <b/>
      <sz val="11"/>
      <color indexed="9"/>
      <name val="Calibri"/>
      <family val="2"/>
    </font>
    <font>
      <b/>
      <sz val="11"/>
      <color indexed="45"/>
      <name val="Calibri"/>
      <family val="2"/>
    </font>
    <font>
      <sz val="10"/>
      <color indexed="10"/>
      <name val="Arial"/>
      <family val="2"/>
    </font>
    <font>
      <b/>
      <i/>
      <sz val="10"/>
      <name val="Arial"/>
      <family val="2"/>
    </font>
    <font>
      <b/>
      <sz val="11"/>
      <color indexed="12"/>
      <name val="Arial"/>
      <family val="2"/>
    </font>
    <font>
      <b/>
      <sz val="9"/>
      <name val="Tahoma"/>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name val="MS Sans Serif"/>
      <family val="2"/>
    </font>
    <font>
      <sz val="9"/>
      <name val="Helv"/>
    </font>
    <font>
      <sz val="11"/>
      <color indexed="36"/>
      <name val="Calibri"/>
      <family val="2"/>
    </font>
    <font>
      <sz val="11"/>
      <color indexed="62"/>
      <name val="Calibri"/>
      <family val="2"/>
    </font>
    <font>
      <b/>
      <sz val="11"/>
      <color indexed="8"/>
      <name val="Calibri"/>
      <family val="2"/>
    </font>
    <font>
      <i/>
      <sz val="11"/>
      <color indexed="23"/>
      <name val="Calibri"/>
      <family val="2"/>
    </font>
    <font>
      <i/>
      <sz val="11"/>
      <color indexed="16"/>
      <name val="Calibri"/>
      <family val="2"/>
    </font>
    <font>
      <sz val="9"/>
      <color indexed="8"/>
      <name val="Helv"/>
    </font>
    <font>
      <u/>
      <sz val="10"/>
      <color indexed="28"/>
      <name val="Arial"/>
      <family val="2"/>
    </font>
    <font>
      <u/>
      <sz val="10"/>
      <color indexed="36"/>
      <name val="Arial"/>
      <family val="2"/>
    </font>
    <font>
      <u/>
      <sz val="10"/>
      <color indexed="20"/>
      <name val="Arial"/>
      <family val="2"/>
    </font>
    <font>
      <i/>
      <sz val="9"/>
      <color indexed="23"/>
      <name val="Arial"/>
      <family val="2"/>
    </font>
    <font>
      <sz val="9"/>
      <color indexed="17"/>
      <name val="Arial"/>
      <family val="2"/>
    </font>
    <font>
      <sz val="11"/>
      <color indexed="17"/>
      <name val="Calibri"/>
      <family val="2"/>
    </font>
    <font>
      <sz val="11"/>
      <color indexed="10"/>
      <name val="Calibri"/>
      <family val="2"/>
    </font>
    <font>
      <sz val="11"/>
      <color indexed="27"/>
      <name val="Calibri"/>
      <family val="2"/>
    </font>
    <font>
      <b/>
      <sz val="9"/>
      <color indexed="53"/>
      <name val="Tahoma"/>
      <family val="2"/>
    </font>
    <font>
      <b/>
      <sz val="9"/>
      <color indexed="42"/>
      <name val="Tahoma"/>
      <family val="2"/>
    </font>
    <font>
      <b/>
      <sz val="12"/>
      <name val="Arial"/>
      <family val="2"/>
    </font>
    <font>
      <b/>
      <sz val="15"/>
      <color indexed="56"/>
      <name val="Calibri"/>
      <family val="2"/>
    </font>
    <font>
      <b/>
      <sz val="15"/>
      <color indexed="8"/>
      <name val="Calibri"/>
      <family val="2"/>
    </font>
    <font>
      <b/>
      <sz val="20"/>
      <name val="Arial"/>
      <family val="2"/>
    </font>
    <font>
      <b/>
      <sz val="15"/>
      <color indexed="47"/>
      <name val="Calibri"/>
      <family val="2"/>
    </font>
    <font>
      <b/>
      <sz val="13"/>
      <color indexed="56"/>
      <name val="Calibri"/>
      <family val="2"/>
    </font>
    <font>
      <b/>
      <sz val="13"/>
      <color indexed="8"/>
      <name val="Calibri"/>
      <family val="2"/>
    </font>
    <font>
      <b/>
      <sz val="13"/>
      <color indexed="47"/>
      <name val="Calibri"/>
      <family val="2"/>
    </font>
    <font>
      <b/>
      <sz val="11"/>
      <color indexed="56"/>
      <name val="Calibri"/>
      <family val="2"/>
    </font>
    <font>
      <b/>
      <sz val="11"/>
      <color indexed="47"/>
      <name val="Calibri"/>
      <family val="2"/>
    </font>
    <font>
      <b/>
      <u/>
      <sz val="9"/>
      <name val="Helv"/>
    </font>
    <font>
      <b/>
      <sz val="9"/>
      <name val="Helv"/>
    </font>
    <font>
      <sz val="11"/>
      <color indexed="37"/>
      <name val="Arial"/>
      <family val="2"/>
    </font>
    <font>
      <u/>
      <sz val="7.5"/>
      <color indexed="12"/>
      <name val="Arial"/>
      <family val="2"/>
    </font>
    <font>
      <u/>
      <sz val="10"/>
      <color indexed="18"/>
      <name val="Arial"/>
      <family val="2"/>
    </font>
    <font>
      <u/>
      <sz val="10"/>
      <color indexed="12"/>
      <name val="Arial"/>
      <family val="2"/>
    </font>
    <font>
      <sz val="11"/>
      <color indexed="10"/>
      <name val="Arial"/>
      <family val="2"/>
    </font>
    <font>
      <sz val="9"/>
      <color indexed="39"/>
      <name val="Helv"/>
    </font>
    <font>
      <sz val="11"/>
      <color indexed="23"/>
      <name val="Calibri"/>
      <family val="2"/>
    </font>
    <font>
      <sz val="11"/>
      <color indexed="25"/>
      <name val="Calibri"/>
      <family val="2"/>
    </font>
    <font>
      <sz val="8"/>
      <color indexed="12"/>
      <name val="Arial"/>
      <family val="2"/>
    </font>
    <font>
      <sz val="10"/>
      <color indexed="12"/>
      <name val="Arial"/>
      <family val="2"/>
    </font>
    <font>
      <sz val="8"/>
      <color indexed="39"/>
      <name val="Arial"/>
      <family val="2"/>
    </font>
    <font>
      <b/>
      <sz val="9"/>
      <color indexed="9"/>
      <name val="Arial"/>
      <family val="2"/>
    </font>
    <font>
      <b/>
      <sz val="9"/>
      <color indexed="63"/>
      <name val="Tahoma"/>
      <family val="2"/>
    </font>
    <font>
      <b/>
      <sz val="11"/>
      <color indexed="36"/>
      <name val="Arial"/>
      <family val="2"/>
    </font>
    <font>
      <sz val="11"/>
      <color indexed="52"/>
      <name val="Calibri"/>
      <family val="2"/>
    </font>
    <font>
      <sz val="11"/>
      <color indexed="18"/>
      <name val="Calibri"/>
      <family val="2"/>
    </font>
    <font>
      <sz val="11"/>
      <color indexed="36"/>
      <name val="Arial"/>
      <family val="2"/>
    </font>
    <font>
      <sz val="11"/>
      <color indexed="53"/>
      <name val="Calibri"/>
      <family val="2"/>
    </font>
    <font>
      <b/>
      <sz val="12"/>
      <color indexed="20"/>
      <name val="Tahoma"/>
      <family val="2"/>
    </font>
    <font>
      <sz val="11"/>
      <color indexed="33"/>
      <name val="Arial"/>
      <family val="2"/>
    </font>
    <font>
      <sz val="11"/>
      <color indexed="60"/>
      <name val="Calibri"/>
      <family val="2"/>
    </font>
    <font>
      <sz val="11"/>
      <color indexed="33"/>
      <name val="Calibri"/>
      <family val="2"/>
    </font>
    <font>
      <sz val="7"/>
      <name val="Small Fonts"/>
      <family val="3"/>
      <charset val="128"/>
    </font>
    <font>
      <sz val="11"/>
      <color theme="1"/>
      <name val="Times New Roman"/>
      <family val="2"/>
    </font>
    <font>
      <sz val="8"/>
      <name val="verdan"/>
    </font>
    <font>
      <sz val="10"/>
      <name val="Times New Roman"/>
      <family val="1"/>
      <charset val="238"/>
    </font>
    <font>
      <sz val="10"/>
      <name val="Arial"/>
      <family val="2"/>
      <charset val="186"/>
    </font>
    <font>
      <b/>
      <sz val="15"/>
      <color indexed="56"/>
      <name val="Arial"/>
      <family val="2"/>
    </font>
    <font>
      <b/>
      <sz val="13"/>
      <color indexed="56"/>
      <name val="Arial"/>
      <family val="2"/>
    </font>
    <font>
      <b/>
      <sz val="11"/>
      <color indexed="56"/>
      <name val="Arial"/>
      <family val="2"/>
    </font>
    <font>
      <sz val="10"/>
      <name val="GillSans"/>
    </font>
    <font>
      <sz val="9"/>
      <name val="Times New Roman"/>
      <family val="1"/>
    </font>
    <font>
      <sz val="9"/>
      <color indexed="20"/>
      <name val="Helv"/>
    </font>
    <font>
      <sz val="8"/>
      <color indexed="20"/>
      <name val="Helv"/>
    </font>
    <font>
      <sz val="8"/>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9"/>
      <color indexed="52"/>
      <name val="Arial"/>
      <family val="2"/>
    </font>
    <font>
      <b/>
      <sz val="10"/>
      <color indexed="8"/>
      <name val="Arial"/>
      <family val="2"/>
    </font>
    <font>
      <b/>
      <sz val="10"/>
      <color indexed="39"/>
      <name val="Arial"/>
      <family val="2"/>
    </font>
    <font>
      <sz val="10"/>
      <color indexed="39"/>
      <name val="Arial"/>
      <family val="2"/>
    </font>
    <font>
      <b/>
      <sz val="12"/>
      <color indexed="8"/>
      <name val="Arial"/>
      <family val="2"/>
    </font>
    <font>
      <b/>
      <i/>
      <sz val="16"/>
      <color indexed="11"/>
      <name val="Arial"/>
      <family val="2"/>
    </font>
    <font>
      <b/>
      <sz val="16"/>
      <color indexed="23"/>
      <name val="Arial"/>
      <family val="2"/>
    </font>
    <font>
      <sz val="9"/>
      <color indexed="8"/>
      <name val="Times New Roman"/>
      <family val="1"/>
    </font>
    <font>
      <sz val="10"/>
      <color indexed="9"/>
      <name val="Arial"/>
      <family val="2"/>
    </font>
    <font>
      <sz val="9"/>
      <name val="Arial"/>
      <family val="2"/>
    </font>
    <font>
      <b/>
      <sz val="18"/>
      <color indexed="56"/>
      <name val="Cambria"/>
      <family val="2"/>
    </font>
    <font>
      <b/>
      <sz val="17"/>
      <name val="Helvetica"/>
    </font>
    <font>
      <b/>
      <sz val="11"/>
      <color indexed="23"/>
      <name val="Helvetica"/>
    </font>
    <font>
      <b/>
      <sz val="8"/>
      <color indexed="9"/>
      <name val="Arial"/>
      <family val="2"/>
    </font>
    <font>
      <sz val="11"/>
      <name val="Times New Roman"/>
      <family val="1"/>
    </font>
    <font>
      <sz val="9"/>
      <color indexed="20"/>
      <name val="Arial"/>
      <family val="2"/>
    </font>
    <font>
      <sz val="8"/>
      <name val="Helv"/>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楲污॒ꌁˁ"/>
    </font>
    <font>
      <b/>
      <sz val="11"/>
      <color theme="1"/>
      <name val="Arial"/>
      <family val="2"/>
    </font>
    <font>
      <b/>
      <sz val="9"/>
      <name val="Arial"/>
      <family val="2"/>
    </font>
    <font>
      <b/>
      <sz val="8"/>
      <color theme="1" tint="0.14999847407452621"/>
      <name val="Arial"/>
      <family val="2"/>
    </font>
    <font>
      <b/>
      <sz val="8"/>
      <color theme="4" tint="-0.249977111117893"/>
      <name val="Arial"/>
      <family val="2"/>
    </font>
    <font>
      <b/>
      <sz val="10"/>
      <color theme="4" tint="-0.249977111117893"/>
      <name val="Arial"/>
      <family val="2"/>
    </font>
    <font>
      <sz val="8"/>
      <color theme="0" tint="-0.499984740745262"/>
      <name val="Arial"/>
      <family val="2"/>
    </font>
    <font>
      <b/>
      <sz val="10"/>
      <color theme="1" tint="4.9989318521683403E-2"/>
      <name val="Arial"/>
      <family val="2"/>
    </font>
    <font>
      <b/>
      <sz val="9"/>
      <color theme="0"/>
      <name val="Times New Roman"/>
      <family val="1"/>
    </font>
    <font>
      <sz val="11"/>
      <color rgb="FF000000"/>
      <name val="Times New Roman"/>
      <family val="1"/>
    </font>
    <font>
      <b/>
      <sz val="12"/>
      <name val="Calibri"/>
      <family val="2"/>
      <scheme val="minor"/>
    </font>
    <font>
      <b/>
      <sz val="10"/>
      <name val="Calibri"/>
      <family val="2"/>
      <scheme val="minor"/>
    </font>
    <font>
      <b/>
      <sz val="12"/>
      <color rgb="FFFF0000"/>
      <name val="Calibri"/>
      <family val="2"/>
      <scheme val="minor"/>
    </font>
    <font>
      <i/>
      <sz val="8"/>
      <name val="Arial"/>
      <family val="2"/>
    </font>
    <font>
      <sz val="10"/>
      <color indexed="8"/>
      <name val="Verdana"/>
      <family val="2"/>
    </font>
    <font>
      <sz val="10"/>
      <color indexed="9"/>
      <name val="Verdana"/>
      <family val="2"/>
    </font>
    <font>
      <sz val="10"/>
      <color indexed="10"/>
      <name val="Verdana"/>
      <family val="2"/>
    </font>
    <font>
      <b/>
      <sz val="10"/>
      <color indexed="52"/>
      <name val="Verdana"/>
      <family val="2"/>
    </font>
    <font>
      <sz val="10"/>
      <name val="Verdana"/>
      <family val="2"/>
    </font>
    <font>
      <sz val="10"/>
      <color indexed="17"/>
      <name val="Verdana"/>
      <family val="2"/>
    </font>
    <font>
      <u/>
      <sz val="11"/>
      <color theme="10"/>
      <name val="Calibri"/>
      <family val="2"/>
      <scheme val="minor"/>
    </font>
    <font>
      <b/>
      <sz val="9"/>
      <color indexed="63"/>
      <name val="Arial"/>
      <family val="2"/>
    </font>
    <font>
      <sz val="12"/>
      <color indexed="12"/>
      <name val="Arial"/>
      <family val="2"/>
    </font>
    <font>
      <sz val="12"/>
      <color indexed="10"/>
      <name val="Arial"/>
      <family val="2"/>
    </font>
    <font>
      <b/>
      <sz val="9"/>
      <color indexed="8"/>
      <name val="Arial"/>
      <family val="2"/>
    </font>
    <font>
      <b/>
      <sz val="7"/>
      <color theme="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sz val="10"/>
      <color indexed="62"/>
      <name val="Arial"/>
      <family val="2"/>
    </font>
    <font>
      <sz val="11"/>
      <color rgb="FF3F3F76"/>
      <name val="Arial"/>
      <family val="2"/>
    </font>
    <font>
      <sz val="11"/>
      <color indexed="48"/>
      <name val="Calibri"/>
      <family val="2"/>
    </font>
    <font>
      <u/>
      <sz val="6.5"/>
      <color indexed="12"/>
      <name val="Arial"/>
      <family val="2"/>
    </font>
    <font>
      <sz val="10"/>
      <color indexed="52"/>
      <name val="Arial"/>
      <family val="2"/>
    </font>
    <font>
      <vertAlign val="superscript"/>
      <sz val="8"/>
      <color theme="0" tint="-0.499984740745262"/>
      <name val="Arial"/>
      <family val="2"/>
    </font>
    <font>
      <b/>
      <sz val="9"/>
      <name val="Times New Roman"/>
      <family val="1"/>
    </font>
    <font>
      <b/>
      <vertAlign val="superscript"/>
      <sz val="8"/>
      <name val="Arial"/>
      <family val="2"/>
    </font>
    <font>
      <i/>
      <sz val="10"/>
      <name val="Arial"/>
      <family val="2"/>
    </font>
    <font>
      <i/>
      <sz val="9"/>
      <name val="Arial"/>
      <family val="2"/>
    </font>
    <font>
      <vertAlign val="superscript"/>
      <sz val="9"/>
      <name val="Arial"/>
      <family val="2"/>
    </font>
    <font>
      <b/>
      <sz val="9"/>
      <color indexed="10"/>
      <name val="Arial"/>
      <family val="2"/>
    </font>
    <font>
      <b/>
      <vertAlign val="superscript"/>
      <sz val="9"/>
      <name val="Arial"/>
      <family val="2"/>
    </font>
    <font>
      <sz val="7"/>
      <color theme="0" tint="-0.499984740745262"/>
      <name val="Arial"/>
      <family val="2"/>
    </font>
    <font>
      <i/>
      <sz val="6"/>
      <color theme="1"/>
      <name val="Arial"/>
      <family val="2"/>
    </font>
    <font>
      <b/>
      <sz val="7"/>
      <color theme="4" tint="-0.249977111117893"/>
      <name val="Arial"/>
      <family val="2"/>
    </font>
    <font>
      <b/>
      <sz val="10"/>
      <color theme="0"/>
      <name val="Arial"/>
      <family val="2"/>
    </font>
    <font>
      <b/>
      <vertAlign val="superscript"/>
      <sz val="8"/>
      <color theme="3"/>
      <name val="Arial"/>
      <family val="2"/>
    </font>
    <font>
      <b/>
      <sz val="10"/>
      <color indexed="60"/>
      <name val="Arial"/>
      <family val="2"/>
    </font>
    <font>
      <sz val="6"/>
      <color rgb="FF191919"/>
      <name val="Calibri"/>
      <family val="2"/>
      <scheme val="minor"/>
    </font>
    <font>
      <sz val="5"/>
      <color theme="1"/>
      <name val="Calibri"/>
      <family val="2"/>
    </font>
    <font>
      <sz val="10"/>
      <color rgb="FF191919"/>
      <name val="Arial"/>
      <family val="2"/>
    </font>
    <font>
      <sz val="10"/>
      <color rgb="FF334D67"/>
      <name val="Arial"/>
      <family val="2"/>
    </font>
    <font>
      <b/>
      <sz val="6"/>
      <color rgb="FF191919"/>
      <name val="Calibri"/>
      <family val="2"/>
      <scheme val="minor"/>
    </font>
    <font>
      <sz val="6"/>
      <color theme="1"/>
      <name val="Calibri"/>
      <family val="2"/>
    </font>
    <font>
      <sz val="10"/>
      <color indexed="60"/>
      <name val="Arial"/>
      <family val="2"/>
    </font>
    <font>
      <b/>
      <sz val="9"/>
      <color theme="1" tint="4.9989318521683403E-2"/>
      <name val="Arial"/>
      <family val="2"/>
    </font>
    <font>
      <sz val="9"/>
      <color theme="1" tint="4.9989318521683403E-2"/>
      <name val="Arial"/>
      <family val="2"/>
    </font>
    <font>
      <sz val="6"/>
      <color rgb="FF191919"/>
      <name val="Arial"/>
      <family val="2"/>
    </font>
    <font>
      <sz val="5"/>
      <color theme="1"/>
      <name val="Arial"/>
      <family val="2"/>
    </font>
    <font>
      <b/>
      <sz val="6"/>
      <color rgb="FF191919"/>
      <name val="Arial"/>
      <family val="2"/>
    </font>
  </fonts>
  <fills count="13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indexed="27"/>
      </patternFill>
    </fill>
    <fill>
      <patternFill patternType="solid">
        <fgColor indexed="41"/>
      </patternFill>
    </fill>
    <fill>
      <patternFill patternType="solid">
        <fgColor indexed="50"/>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51"/>
      </patternFill>
    </fill>
    <fill>
      <patternFill patternType="solid">
        <fgColor indexed="12"/>
      </patternFill>
    </fill>
    <fill>
      <patternFill patternType="solid">
        <fgColor indexed="44"/>
      </patternFill>
    </fill>
    <fill>
      <patternFill patternType="solid">
        <fgColor indexed="26"/>
      </patternFill>
    </fill>
    <fill>
      <patternFill patternType="solid">
        <fgColor indexed="19"/>
      </patternFill>
    </fill>
    <fill>
      <patternFill patternType="solid">
        <fgColor indexed="29"/>
      </patternFill>
    </fill>
    <fill>
      <patternFill patternType="solid">
        <fgColor indexed="11"/>
      </patternFill>
    </fill>
    <fill>
      <patternFill patternType="solid">
        <fgColor indexed="22"/>
      </patternFill>
    </fill>
    <fill>
      <patternFill patternType="solid">
        <fgColor indexed="25"/>
      </patternFill>
    </fill>
    <fill>
      <patternFill patternType="solid">
        <fgColor indexed="53"/>
      </patternFill>
    </fill>
    <fill>
      <patternFill patternType="solid">
        <fgColor indexed="52"/>
      </patternFill>
    </fill>
    <fill>
      <patternFill patternType="solid">
        <fgColor indexed="30"/>
      </patternFill>
    </fill>
    <fill>
      <patternFill patternType="solid">
        <fgColor indexed="36"/>
      </patternFill>
    </fill>
    <fill>
      <patternFill patternType="solid">
        <fgColor indexed="49"/>
      </patternFill>
    </fill>
    <fill>
      <patternFill patternType="solid">
        <fgColor indexed="17"/>
      </patternFill>
    </fill>
    <fill>
      <patternFill patternType="solid">
        <fgColor indexed="57"/>
      </patternFill>
    </fill>
    <fill>
      <patternFill patternType="solid">
        <fgColor indexed="62"/>
      </patternFill>
    </fill>
    <fill>
      <patternFill patternType="solid">
        <fgColor indexed="10"/>
      </patternFill>
    </fill>
    <fill>
      <patternFill patternType="solid">
        <fgColor indexed="23"/>
      </patternFill>
    </fill>
    <fill>
      <patternFill patternType="solid">
        <fgColor indexed="16"/>
      </patternFill>
    </fill>
    <fill>
      <patternFill patternType="solid">
        <fgColor indexed="18"/>
      </patternFill>
    </fill>
    <fill>
      <patternFill patternType="solid">
        <fgColor indexed="15"/>
        <bgColor indexed="64"/>
      </patternFill>
    </fill>
    <fill>
      <patternFill patternType="solid">
        <fgColor indexed="22"/>
        <bgColor indexed="64"/>
      </patternFill>
    </fill>
    <fill>
      <patternFill patternType="solid">
        <fgColor indexed="37"/>
      </patternFill>
    </fill>
    <fill>
      <patternFill patternType="solid">
        <fgColor indexed="62"/>
        <bgColor indexed="64"/>
      </patternFill>
    </fill>
    <fill>
      <patternFill patternType="solid">
        <fgColor indexed="9"/>
        <bgColor indexed="64"/>
      </patternFill>
    </fill>
    <fill>
      <patternFill patternType="solid">
        <fgColor indexed="21"/>
      </patternFill>
    </fill>
    <fill>
      <patternFill patternType="solid">
        <fgColor indexed="46"/>
        <bgColor indexed="64"/>
      </patternFill>
    </fill>
    <fill>
      <patternFill patternType="solid">
        <fgColor indexed="55"/>
      </patternFill>
    </fill>
    <fill>
      <patternFill patternType="solid">
        <fgColor indexed="28"/>
      </patternFill>
    </fill>
    <fill>
      <patternFill patternType="solid">
        <fgColor indexed="38"/>
        <bgColor indexed="64"/>
      </patternFill>
    </fill>
    <fill>
      <patternFill patternType="darkGray">
        <fgColor indexed="22"/>
      </patternFill>
    </fill>
    <fill>
      <patternFill patternType="solid">
        <fgColor indexed="34"/>
        <bgColor indexed="64"/>
      </patternFill>
    </fill>
    <fill>
      <patternFill patternType="solid">
        <fgColor indexed="40"/>
        <bgColor indexed="64"/>
      </patternFill>
    </fill>
    <fill>
      <patternFill patternType="solid">
        <fgColor indexed="15"/>
      </patternFill>
    </fill>
    <fill>
      <patternFill patternType="solid">
        <fgColor indexed="23"/>
        <bgColor indexed="64"/>
      </patternFill>
    </fill>
    <fill>
      <patternFill patternType="solid">
        <fgColor indexed="47"/>
        <bgColor indexed="64"/>
      </patternFill>
    </fill>
    <fill>
      <patternFill patternType="solid">
        <fgColor indexed="13"/>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lightGray">
        <fgColor indexed="11"/>
        <bgColor indexed="9"/>
      </patternFill>
    </fill>
    <fill>
      <patternFill patternType="solid">
        <fgColor indexed="43"/>
      </patternFill>
    </fill>
    <fill>
      <patternFill patternType="solid">
        <fgColor indexed="9"/>
        <bgColor indexed="9"/>
      </patternFill>
    </fill>
    <fill>
      <patternFill patternType="solid">
        <fgColor indexed="45"/>
        <bgColor indexed="64"/>
      </patternFill>
    </fill>
    <fill>
      <patternFill patternType="solid">
        <fgColor indexed="42"/>
        <bgColor indexed="64"/>
      </patternFill>
    </fill>
    <fill>
      <patternFill patternType="mediumGray">
        <fgColor indexed="22"/>
      </patternFill>
    </fill>
    <fill>
      <patternFill patternType="solid">
        <fgColor indexed="43"/>
        <bgColor indexed="64"/>
      </patternFill>
    </fill>
    <fill>
      <patternFill patternType="solid">
        <fgColor indexed="11"/>
        <bgColor indexed="64"/>
      </patternFill>
    </fill>
    <fill>
      <patternFill patternType="solid">
        <fgColor indexed="54"/>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55"/>
        <bgColor indexed="64"/>
      </patternFill>
    </fill>
    <fill>
      <patternFill patternType="solid">
        <fgColor indexed="44"/>
        <bgColor indexed="64"/>
      </patternFill>
    </fill>
    <fill>
      <patternFill patternType="solid">
        <fgColor indexed="41"/>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3"/>
        <bgColor indexed="45"/>
      </patternFill>
    </fill>
    <fill>
      <patternFill patternType="solid">
        <fgColor indexed="27"/>
        <bgColor indexed="64"/>
      </patternFill>
    </fill>
    <fill>
      <patternFill patternType="solid">
        <fgColor indexed="20"/>
      </patternFill>
    </fill>
    <fill>
      <patternFill patternType="mediumGray">
        <fgColor indexed="45"/>
        <bgColor indexed="9"/>
      </patternFill>
    </fill>
    <fill>
      <patternFill patternType="lightGray">
        <fgColor indexed="45"/>
        <bgColor indexed="9"/>
      </patternFill>
    </fill>
  </fills>
  <borders count="8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1" tint="0.499984740745262"/>
      </bottom>
      <diagonal/>
    </border>
    <border>
      <left/>
      <right/>
      <top/>
      <bottom style="medium">
        <color theme="0" tint="-0.499984740745262"/>
      </bottom>
      <diagonal/>
    </border>
    <border>
      <left style="medium">
        <color rgb="FFFFFFFF"/>
      </left>
      <right style="medium">
        <color rgb="FFFFFFFF"/>
      </right>
      <top style="medium">
        <color rgb="FFFFFFFF"/>
      </top>
      <bottom style="medium">
        <color theme="0" tint="-0.499984740745262"/>
      </bottom>
      <diagonal/>
    </border>
    <border>
      <left style="medium">
        <color rgb="FFFFFFFF"/>
      </left>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top/>
      <bottom style="medium">
        <color theme="1" tint="0.34998626667073579"/>
      </bottom>
      <diagonal/>
    </border>
    <border>
      <left/>
      <right style="medium">
        <color rgb="FFFFFFFF"/>
      </right>
      <top style="medium">
        <color rgb="FFFFFFFF"/>
      </top>
      <bottom style="medium">
        <color theme="1" tint="0.499984740745262"/>
      </bottom>
      <diagonal/>
    </border>
    <border>
      <left/>
      <right style="medium">
        <color rgb="FFFFFFFF"/>
      </right>
      <top/>
      <bottom style="medium">
        <color theme="1" tint="0.499984740745262"/>
      </bottom>
      <diagonal/>
    </border>
    <border>
      <left/>
      <right/>
      <top style="medium">
        <color rgb="FFFFFFFF"/>
      </top>
      <bottom style="medium">
        <color theme="1" tint="0.499984740745262"/>
      </bottom>
      <diagonal/>
    </border>
    <border>
      <left style="medium">
        <color rgb="FFFFFFFF"/>
      </left>
      <right style="medium">
        <color rgb="FFFFFFFF"/>
      </right>
      <top/>
      <bottom style="medium">
        <color theme="1" tint="0.499984740745262"/>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style="medium">
        <color rgb="FFFFFFFF"/>
      </right>
      <top/>
      <bottom style="medium">
        <color theme="0" tint="-0.499984740745262"/>
      </bottom>
      <diagonal/>
    </border>
    <border>
      <left/>
      <right/>
      <top style="medium">
        <color theme="1" tint="0.499984740745262"/>
      </top>
      <bottom/>
      <diagonal/>
    </border>
    <border>
      <left/>
      <right/>
      <top style="medium">
        <color theme="0" tint="-0.499984740745262"/>
      </top>
      <bottom/>
      <diagonal/>
    </border>
    <border>
      <left style="thin">
        <color indexed="64"/>
      </left>
      <right/>
      <top style="thin">
        <color indexed="64"/>
      </top>
      <bottom/>
      <diagonal/>
    </border>
    <border>
      <left style="thin">
        <color indexed="64"/>
      </left>
      <right/>
      <top/>
      <bottom/>
      <diagonal/>
    </border>
    <border>
      <left/>
      <right/>
      <top style="thin">
        <color theme="1" tint="0.34998626667073579"/>
      </top>
      <bottom/>
      <diagonal/>
    </border>
    <border>
      <left/>
      <right/>
      <top/>
      <bottom style="thin">
        <color theme="1" tint="0.4999847407452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16"/>
      </left>
      <right style="thin">
        <color indexed="16"/>
      </right>
      <top style="thin">
        <color indexed="16"/>
      </top>
      <bottom style="thin">
        <color indexed="16"/>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right/>
      <top style="hair">
        <color indexed="64"/>
      </top>
      <bottom/>
      <diagonal/>
    </border>
    <border>
      <left/>
      <right/>
      <top style="thin">
        <color indexed="62"/>
      </top>
      <bottom style="double">
        <color indexed="62"/>
      </bottom>
      <diagonal/>
    </border>
    <border>
      <left/>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5"/>
      </bottom>
      <diagonal/>
    </border>
    <border>
      <left/>
      <right/>
      <top/>
      <bottom style="thick">
        <color indexed="22"/>
      </bottom>
      <diagonal/>
    </border>
    <border>
      <left/>
      <right/>
      <top/>
      <bottom style="thick">
        <color indexed="26"/>
      </bottom>
      <diagonal/>
    </border>
    <border>
      <left/>
      <right/>
      <top/>
      <bottom style="medium">
        <color indexed="30"/>
      </bottom>
      <diagonal/>
    </border>
    <border>
      <left/>
      <right/>
      <top/>
      <bottom style="medium">
        <color indexed="25"/>
      </bottom>
      <diagonal/>
    </border>
    <border>
      <left style="thin">
        <color indexed="64"/>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style="thin">
        <color indexed="64"/>
      </left>
      <right style="thin">
        <color indexed="64"/>
      </right>
      <top style="thin">
        <color indexed="64"/>
      </top>
      <bottom/>
      <diagonal/>
    </border>
    <border>
      <left/>
      <right/>
      <top/>
      <bottom style="double">
        <color indexed="52"/>
      </bottom>
      <diagonal/>
    </border>
    <border>
      <left/>
      <right/>
      <top/>
      <bottom style="double">
        <color indexed="36"/>
      </bottom>
      <diagonal/>
    </border>
    <border>
      <left/>
      <right/>
      <top/>
      <bottom style="double">
        <color indexed="18"/>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ck">
        <color indexed="15"/>
      </bottom>
      <diagonal/>
    </border>
    <border>
      <left/>
      <right/>
      <top/>
      <bottom style="thick">
        <color indexed="11"/>
      </bottom>
      <diagonal/>
    </border>
    <border>
      <left/>
      <right/>
      <top/>
      <bottom style="medium">
        <color indexed="1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15"/>
      </top>
      <bottom style="double">
        <color indexed="15"/>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49"/>
      </left>
      <right style="thin">
        <color indexed="49"/>
      </right>
      <top style="thin">
        <color indexed="49"/>
      </top>
      <bottom style="thin">
        <color indexed="49"/>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n">
        <color theme="0" tint="-0.499984740745262"/>
      </bottom>
      <diagonal/>
    </border>
    <border>
      <left style="medium">
        <color rgb="FFFFFFFF"/>
      </left>
      <right/>
      <top style="medium">
        <color rgb="FFFFFFFF"/>
      </top>
      <bottom/>
      <diagonal/>
    </border>
    <border>
      <left style="medium">
        <color rgb="FFFFFFFF"/>
      </left>
      <right style="medium">
        <color rgb="FFFFFFFF"/>
      </right>
      <top style="medium">
        <color rgb="FFFFFFFF"/>
      </top>
      <bottom style="medium">
        <color theme="1" tint="0.34998626667073579"/>
      </bottom>
      <diagonal/>
    </border>
  </borders>
  <cellStyleXfs count="58521">
    <xf numFmtId="0" fontId="0" fillId="0" borderId="0"/>
    <xf numFmtId="43" fontId="1" fillId="0" borderId="0" applyFont="0" applyFill="0" applyBorder="0" applyAlignment="0" applyProtection="0"/>
    <xf numFmtId="9" fontId="1" fillId="0" borderId="0" applyFont="0" applyFill="0" applyBorder="0" applyAlignment="0" applyProtection="0"/>
    <xf numFmtId="0" fontId="41" fillId="0" borderId="0"/>
    <xf numFmtId="9" fontId="41" fillId="0" borderId="0" applyFont="0" applyFill="0" applyBorder="0" applyAlignment="0" applyProtection="0"/>
    <xf numFmtId="0" fontId="49" fillId="0" borderId="0"/>
    <xf numFmtId="0" fontId="49" fillId="0" borderId="0"/>
    <xf numFmtId="0" fontId="49" fillId="0" borderId="0"/>
    <xf numFmtId="0" fontId="49" fillId="0" borderId="0">
      <alignment vertical="top"/>
    </xf>
    <xf numFmtId="9" fontId="21" fillId="0" borderId="0" applyFont="0" applyFill="0" applyBorder="0" applyAlignment="0" applyProtection="0"/>
    <xf numFmtId="9" fontId="21" fillId="0" borderId="0" applyFont="0" applyFill="0" applyBorder="0" applyAlignment="0" applyProtection="0"/>
    <xf numFmtId="0" fontId="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85" fillId="0" borderId="0">
      <alignment vertical="top"/>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0"/>
    <xf numFmtId="0" fontId="87" fillId="0" borderId="0" applyNumberFormat="0" applyFill="0" applyBorder="0" applyAlignment="0" applyProtection="0"/>
    <xf numFmtId="0" fontId="49" fillId="0" borderId="0"/>
    <xf numFmtId="0" fontId="87"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87" fillId="0" borderId="0">
      <alignment vertical="top"/>
    </xf>
    <xf numFmtId="0" fontId="49" fillId="0" borderId="0">
      <alignment vertical="top"/>
    </xf>
    <xf numFmtId="0" fontId="49" fillId="0" borderId="0">
      <alignment vertical="top"/>
    </xf>
    <xf numFmtId="0" fontId="49" fillId="0" borderId="0">
      <alignment vertical="top"/>
    </xf>
    <xf numFmtId="0" fontId="87" fillId="0" borderId="0">
      <alignment vertical="top"/>
    </xf>
    <xf numFmtId="0" fontId="87" fillId="0" borderId="0">
      <alignment vertical="top"/>
    </xf>
    <xf numFmtId="0" fontId="49" fillId="0" borderId="0">
      <alignment vertical="top"/>
    </xf>
    <xf numFmtId="0" fontId="49" fillId="0" borderId="0">
      <alignment vertical="top"/>
    </xf>
    <xf numFmtId="0" fontId="49" fillId="0" borderId="0">
      <alignment vertical="top"/>
    </xf>
    <xf numFmtId="0" fontId="41" fillId="0" borderId="0">
      <alignment vertical="top"/>
    </xf>
    <xf numFmtId="0" fontId="49" fillId="0" borderId="0">
      <alignment vertical="center"/>
    </xf>
    <xf numFmtId="0" fontId="87" fillId="0" borderId="0">
      <alignment vertical="top"/>
    </xf>
    <xf numFmtId="0" fontId="89" fillId="35" borderId="0" applyNumberFormat="0" applyBorder="0" applyAlignment="0" applyProtection="0"/>
    <xf numFmtId="0" fontId="1" fillId="10" borderId="0" applyNumberFormat="0" applyBorder="0" applyAlignment="0" applyProtection="0"/>
    <xf numFmtId="0" fontId="89" fillId="36" borderId="0" applyNumberFormat="0" applyBorder="0" applyAlignment="0" applyProtection="0"/>
    <xf numFmtId="0" fontId="1" fillId="14" borderId="0" applyNumberFormat="0" applyBorder="0" applyAlignment="0" applyProtection="0"/>
    <xf numFmtId="0" fontId="89" fillId="37" borderId="0" applyNumberFormat="0" applyBorder="0" applyAlignment="0" applyProtection="0"/>
    <xf numFmtId="0" fontId="1" fillId="18" borderId="0" applyNumberFormat="0" applyBorder="0" applyAlignment="0" applyProtection="0"/>
    <xf numFmtId="0" fontId="89" fillId="38" borderId="0" applyNumberFormat="0" applyBorder="0" applyAlignment="0" applyProtection="0"/>
    <xf numFmtId="0" fontId="1" fillId="22" borderId="0" applyNumberFormat="0" applyBorder="0" applyAlignment="0" applyProtection="0"/>
    <xf numFmtId="0" fontId="89" fillId="35" borderId="0" applyNumberFormat="0" applyBorder="0" applyAlignment="0" applyProtection="0"/>
    <xf numFmtId="0" fontId="1" fillId="26" borderId="0" applyNumberFormat="0" applyBorder="0" applyAlignment="0" applyProtection="0"/>
    <xf numFmtId="0" fontId="89" fillId="36" borderId="0" applyNumberFormat="0" applyBorder="0" applyAlignment="0" applyProtection="0"/>
    <xf numFmtId="0" fontId="1" fillId="30" borderId="0" applyNumberFormat="0" applyBorder="0" applyAlignment="0" applyProtection="0"/>
    <xf numFmtId="0" fontId="90"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90" fillId="35" borderId="0" applyNumberFormat="0" applyBorder="0" applyAlignment="0" applyProtection="0"/>
    <xf numFmtId="0" fontId="9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4"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39"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2"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4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2"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39"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1" fillId="10" borderId="0" applyNumberFormat="0" applyBorder="0" applyAlignment="0" applyProtection="0"/>
    <xf numFmtId="0" fontId="91"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91"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91"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9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91"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9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3" fillId="39"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93" fillId="35" borderId="0" applyNumberFormat="0" applyBorder="0" applyAlignment="0" applyProtection="0"/>
    <xf numFmtId="0" fontId="93" fillId="43" borderId="0" applyNumberFormat="0" applyBorder="0" applyAlignment="0" applyProtection="0"/>
    <xf numFmtId="0" fontId="89" fillId="47" borderId="0" applyNumberFormat="0" applyBorder="0" applyAlignment="0" applyProtection="0"/>
    <xf numFmtId="0" fontId="1" fillId="11" borderId="0" applyNumberFormat="0" applyBorder="0" applyAlignment="0" applyProtection="0"/>
    <xf numFmtId="0" fontId="89" fillId="48" borderId="0" applyNumberFormat="0" applyBorder="0" applyAlignment="0" applyProtection="0"/>
    <xf numFmtId="0" fontId="1" fillId="15" borderId="0" applyNumberFormat="0" applyBorder="0" applyAlignment="0" applyProtection="0"/>
    <xf numFmtId="0" fontId="89" fillId="37" borderId="0" applyNumberFormat="0" applyBorder="0" applyAlignment="0" applyProtection="0"/>
    <xf numFmtId="0" fontId="1" fillId="19" borderId="0" applyNumberFormat="0" applyBorder="0" applyAlignment="0" applyProtection="0"/>
    <xf numFmtId="0" fontId="89" fillId="49" borderId="0" applyNumberFormat="0" applyBorder="0" applyAlignment="0" applyProtection="0"/>
    <xf numFmtId="0" fontId="1" fillId="23" borderId="0" applyNumberFormat="0" applyBorder="0" applyAlignment="0" applyProtection="0"/>
    <xf numFmtId="0" fontId="89" fillId="47" borderId="0" applyNumberFormat="0" applyBorder="0" applyAlignment="0" applyProtection="0"/>
    <xf numFmtId="0" fontId="1" fillId="27" borderId="0" applyNumberFormat="0" applyBorder="0" applyAlignment="0" applyProtection="0"/>
    <xf numFmtId="0" fontId="89" fillId="36" borderId="0" applyNumberFormat="0" applyBorder="0" applyAlignment="0" applyProtection="0"/>
    <xf numFmtId="0" fontId="1" fillId="31" borderId="0" applyNumberFormat="0" applyBorder="0" applyAlignment="0" applyProtection="0"/>
    <xf numFmtId="0" fontId="90" fillId="46"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90" fillId="42" borderId="0" applyNumberFormat="0" applyBorder="0" applyAlignment="0" applyProtection="0"/>
    <xf numFmtId="0" fontId="90" fillId="46" borderId="0" applyNumberFormat="0" applyBorder="0" applyAlignment="0" applyProtection="0"/>
    <xf numFmtId="0" fontId="90"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2"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2"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37"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2"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3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2"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2"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2"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39"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 fillId="11" borderId="0" applyNumberFormat="0" applyBorder="0" applyAlignment="0" applyProtection="0"/>
    <xf numFmtId="0" fontId="91"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91"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9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9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91"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91"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3" fillId="46"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93" fillId="42" borderId="0" applyNumberFormat="0" applyBorder="0" applyAlignment="0" applyProtection="0"/>
    <xf numFmtId="0" fontId="93" fillId="46" borderId="0" applyNumberFormat="0" applyBorder="0" applyAlignment="0" applyProtection="0"/>
    <xf numFmtId="0" fontId="93" fillId="44" borderId="0" applyNumberFormat="0" applyBorder="0" applyAlignment="0" applyProtection="0"/>
    <xf numFmtId="0" fontId="94" fillId="52" borderId="0" applyNumberFormat="0" applyBorder="0" applyAlignment="0" applyProtection="0"/>
    <xf numFmtId="0" fontId="17" fillId="12" borderId="0" applyNumberFormat="0" applyBorder="0" applyAlignment="0" applyProtection="0"/>
    <xf numFmtId="0" fontId="94" fillId="53" borderId="0" applyNumberFormat="0" applyBorder="0" applyAlignment="0" applyProtection="0"/>
    <xf numFmtId="0" fontId="17" fillId="16" borderId="0" applyNumberFormat="0" applyBorder="0" applyAlignment="0" applyProtection="0"/>
    <xf numFmtId="0" fontId="94" fillId="54" borderId="0" applyNumberFormat="0" applyBorder="0" applyAlignment="0" applyProtection="0"/>
    <xf numFmtId="0" fontId="17" fillId="20" borderId="0" applyNumberFormat="0" applyBorder="0" applyAlignment="0" applyProtection="0"/>
    <xf numFmtId="0" fontId="94" fillId="49" borderId="0" applyNumberFormat="0" applyBorder="0" applyAlignment="0" applyProtection="0"/>
    <xf numFmtId="0" fontId="17" fillId="24" borderId="0" applyNumberFormat="0" applyBorder="0" applyAlignment="0" applyProtection="0"/>
    <xf numFmtId="0" fontId="94" fillId="52" borderId="0" applyNumberFormat="0" applyBorder="0" applyAlignment="0" applyProtection="0"/>
    <xf numFmtId="0" fontId="17" fillId="28" borderId="0" applyNumberFormat="0" applyBorder="0" applyAlignment="0" applyProtection="0"/>
    <xf numFmtId="0" fontId="94" fillId="36" borderId="0" applyNumberFormat="0" applyBorder="0" applyAlignment="0" applyProtection="0"/>
    <xf numFmtId="0" fontId="17" fillId="32" borderId="0" applyNumberFormat="0" applyBorder="0" applyAlignment="0" applyProtection="0"/>
    <xf numFmtId="0" fontId="95" fillId="55"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4" borderId="0" applyNumberFormat="0" applyBorder="0" applyAlignment="0" applyProtection="0"/>
    <xf numFmtId="0" fontId="17" fillId="12" borderId="0" applyNumberFormat="0" applyBorder="0" applyAlignment="0" applyProtection="0"/>
    <xf numFmtId="0" fontId="96" fillId="55" borderId="0" applyNumberFormat="0" applyBorder="0" applyAlignment="0" applyProtection="0"/>
    <xf numFmtId="0" fontId="96" fillId="52"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7" fillId="52"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17" fillId="16" borderId="0" applyNumberFormat="0" applyBorder="0" applyAlignment="0" applyProtection="0"/>
    <xf numFmtId="0" fontId="96" fillId="49" borderId="0" applyNumberFormat="0" applyBorder="0" applyAlignment="0" applyProtection="0"/>
    <xf numFmtId="0" fontId="96" fillId="53"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7" fillId="48"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17" fillId="20" borderId="0" applyNumberFormat="0" applyBorder="0" applyAlignment="0" applyProtection="0"/>
    <xf numFmtId="0" fontId="96" fillId="50" borderId="0" applyNumberFormat="0" applyBorder="0" applyAlignment="0" applyProtection="0"/>
    <xf numFmtId="0" fontId="96" fillId="54"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8"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7" fillId="24" borderId="0" applyNumberFormat="0" applyBorder="0" applyAlignment="0" applyProtection="0"/>
    <xf numFmtId="0" fontId="96" fillId="56" borderId="0" applyNumberFormat="0" applyBorder="0" applyAlignment="0" applyProtection="0"/>
    <xf numFmtId="0" fontId="96" fillId="49"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7" fillId="38"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7" fillId="28" borderId="0" applyNumberFormat="0" applyBorder="0" applyAlignment="0" applyProtection="0"/>
    <xf numFmtId="0" fontId="96" fillId="57" borderId="0" applyNumberFormat="0" applyBorder="0" applyAlignment="0" applyProtection="0"/>
    <xf numFmtId="0" fontId="96" fillId="52"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7" fillId="52"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17" fillId="32" borderId="0" applyNumberFormat="0" applyBorder="0" applyAlignment="0" applyProtection="0"/>
    <xf numFmtId="0" fontId="96" fillId="54" borderId="0" applyNumberFormat="0" applyBorder="0" applyAlignment="0" applyProtection="0"/>
    <xf numFmtId="0" fontId="96" fillId="36"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7" fillId="58"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96" fillId="50" borderId="0" applyNumberFormat="0" applyBorder="0" applyAlignment="0" applyProtection="0"/>
    <xf numFmtId="0" fontId="96" fillId="54" borderId="0" applyNumberFormat="0" applyBorder="0" applyAlignment="0" applyProtection="0"/>
    <xf numFmtId="0" fontId="96" fillId="59" borderId="0" applyNumberFormat="0" applyBorder="0" applyAlignment="0" applyProtection="0"/>
    <xf numFmtId="0" fontId="96" fillId="42" borderId="0" applyNumberFormat="0" applyBorder="0" applyAlignment="0" applyProtection="0"/>
    <xf numFmtId="0" fontId="96" fillId="45" borderId="0" applyNumberFormat="0" applyBorder="0" applyAlignment="0" applyProtection="0"/>
    <xf numFmtId="0" fontId="96" fillId="40" borderId="0" applyNumberFormat="0" applyBorder="0" applyAlignment="0" applyProtection="0"/>
    <xf numFmtId="0" fontId="98" fillId="55" borderId="0" applyNumberFormat="0" applyBorder="0" applyAlignment="0" applyProtection="0"/>
    <xf numFmtId="0" fontId="98" fillId="49" borderId="0" applyNumberFormat="0" applyBorder="0" applyAlignment="0" applyProtection="0"/>
    <xf numFmtId="0" fontId="98" fillId="50"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98" fillId="54" borderId="0" applyNumberFormat="0" applyBorder="0" applyAlignment="0" applyProtection="0"/>
    <xf numFmtId="0" fontId="17" fillId="9" borderId="0" applyNumberFormat="0" applyBorder="0" applyAlignment="0" applyProtection="0"/>
    <xf numFmtId="0" fontId="96" fillId="60" borderId="0" applyNumberFormat="0" applyBorder="0" applyAlignment="0" applyProtection="0"/>
    <xf numFmtId="0" fontId="96" fillId="52"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7" fillId="52"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7" fillId="13" borderId="0" applyNumberFormat="0" applyBorder="0" applyAlignment="0" applyProtection="0"/>
    <xf numFmtId="0" fontId="96" fillId="61" borderId="0" applyNumberFormat="0" applyBorder="0" applyAlignment="0" applyProtection="0"/>
    <xf numFmtId="0" fontId="96" fillId="5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7" fillId="48"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7" fillId="17" borderId="0" applyNumberFormat="0" applyBorder="0" applyAlignment="0" applyProtection="0"/>
    <xf numFmtId="0" fontId="96" fillId="59" borderId="0" applyNumberFormat="0" applyBorder="0" applyAlignment="0" applyProtection="0"/>
    <xf numFmtId="0" fontId="96" fillId="53"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7" fillId="48"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7" fillId="21" borderId="0" applyNumberFormat="0" applyBorder="0" applyAlignment="0" applyProtection="0"/>
    <xf numFmtId="0" fontId="96" fillId="56" borderId="0" applyNumberFormat="0" applyBorder="0" applyAlignment="0" applyProtection="0"/>
    <xf numFmtId="0" fontId="96" fillId="62"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7" fillId="63"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7" fillId="25" borderId="0" applyNumberFormat="0" applyBorder="0" applyAlignment="0" applyProtection="0"/>
    <xf numFmtId="0" fontId="96" fillId="57" borderId="0" applyNumberFormat="0" applyBorder="0" applyAlignment="0" applyProtection="0"/>
    <xf numFmtId="0" fontId="96" fillId="52"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7" fillId="52"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17" fillId="29" borderId="0" applyNumberFormat="0" applyBorder="0" applyAlignment="0" applyProtection="0"/>
    <xf numFmtId="0" fontId="96" fillId="53" borderId="0" applyNumberFormat="0" applyBorder="0" applyAlignment="0" applyProtection="0"/>
    <xf numFmtId="0" fontId="96" fillId="56"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7" fillId="6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49" fontId="99" fillId="65" borderId="0" applyNumberFormat="0">
      <alignment horizontal="center"/>
    </xf>
    <xf numFmtId="0" fontId="100" fillId="0" borderId="0" applyNumberFormat="0" applyFill="0" applyBorder="0" applyAlignment="0" applyProtection="0"/>
    <xf numFmtId="174" fontId="49" fillId="0" borderId="0" applyFont="0" applyFill="0" applyBorder="0" applyAlignment="0" applyProtection="0"/>
    <xf numFmtId="0" fontId="94" fillId="52" borderId="0" applyNumberFormat="0" applyBorder="0" applyAlignment="0" applyProtection="0"/>
    <xf numFmtId="0" fontId="17" fillId="9" borderId="0" applyNumberFormat="0" applyBorder="0" applyAlignment="0" applyProtection="0"/>
    <xf numFmtId="0" fontId="94" fillId="53" borderId="0" applyNumberFormat="0" applyBorder="0" applyAlignment="0" applyProtection="0"/>
    <xf numFmtId="0" fontId="17" fillId="13" borderId="0" applyNumberFormat="0" applyBorder="0" applyAlignment="0" applyProtection="0"/>
    <xf numFmtId="0" fontId="94" fillId="53" borderId="0" applyNumberFormat="0" applyBorder="0" applyAlignment="0" applyProtection="0"/>
    <xf numFmtId="0" fontId="17" fillId="17" borderId="0" applyNumberFormat="0" applyBorder="0" applyAlignment="0" applyProtection="0"/>
    <xf numFmtId="0" fontId="94" fillId="62" borderId="0" applyNumberFormat="0" applyBorder="0" applyAlignment="0" applyProtection="0"/>
    <xf numFmtId="0" fontId="17" fillId="21" borderId="0" applyNumberFormat="0" applyBorder="0" applyAlignment="0" applyProtection="0"/>
    <xf numFmtId="0" fontId="94" fillId="52" borderId="0" applyNumberFormat="0" applyBorder="0" applyAlignment="0" applyProtection="0"/>
    <xf numFmtId="0" fontId="17" fillId="25" borderId="0" applyNumberFormat="0" applyBorder="0" applyAlignment="0" applyProtection="0"/>
    <xf numFmtId="0" fontId="94" fillId="56" borderId="0" applyNumberFormat="0" applyBorder="0" applyAlignment="0" applyProtection="0"/>
    <xf numFmtId="0" fontId="17" fillId="29" borderId="0" applyNumberFormat="0" applyBorder="0" applyAlignment="0" applyProtection="0"/>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68" fillId="0" borderId="0">
      <alignment horizontal="right"/>
    </xf>
    <xf numFmtId="0" fontId="1" fillId="8" borderId="8" applyNumberFormat="0" applyFont="0" applyAlignment="0" applyProtection="0"/>
    <xf numFmtId="0" fontId="1" fillId="8" borderId="8" applyNumberFormat="0" applyFont="0" applyAlignment="0" applyProtection="0"/>
    <xf numFmtId="0" fontId="49" fillId="47"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1" fillId="51" borderId="32" applyNumberFormat="0" applyAlignment="0" applyProtection="0"/>
    <xf numFmtId="0" fontId="102" fillId="0" borderId="0" applyNumberFormat="0" applyFill="0" applyBorder="0" applyAlignment="0" applyProtection="0">
      <alignment vertical="top"/>
      <protection locked="0"/>
    </xf>
    <xf numFmtId="0" fontId="103" fillId="66" borderId="0"/>
    <xf numFmtId="0" fontId="7" fillId="3" borderId="0" applyNumberFormat="0" applyBorder="0" applyAlignment="0" applyProtection="0"/>
    <xf numFmtId="0" fontId="104" fillId="40" borderId="0" applyNumberFormat="0" applyBorder="0" applyAlignment="0" applyProtection="0"/>
    <xf numFmtId="0" fontId="105" fillId="67"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6" fillId="62"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7" fillId="68" borderId="0">
      <alignment vertical="center"/>
    </xf>
    <xf numFmtId="0" fontId="49" fillId="47" borderId="31" applyNumberFormat="0" applyFont="0" applyAlignment="0" applyProtection="0"/>
    <xf numFmtId="0" fontId="49" fillId="47" borderId="31" applyNumberFormat="0" applyFont="0" applyAlignment="0" applyProtection="0"/>
    <xf numFmtId="0" fontId="49" fillId="47" borderId="31" applyNumberFormat="0" applyFont="0" applyAlignment="0" applyProtection="0"/>
    <xf numFmtId="0" fontId="49" fillId="47" borderId="31" applyNumberFormat="0" applyFont="0" applyAlignment="0" applyProtection="0"/>
    <xf numFmtId="0" fontId="108" fillId="51" borderId="33" applyNumberFormat="0" applyAlignment="0" applyProtection="0"/>
    <xf numFmtId="0" fontId="109" fillId="51" borderId="33" applyNumberFormat="0" applyAlignment="0" applyProtection="0"/>
    <xf numFmtId="0" fontId="110" fillId="38" borderId="33" applyNumberFormat="0" applyAlignment="0" applyProtection="0"/>
    <xf numFmtId="3" fontId="111" fillId="69" borderId="34"/>
    <xf numFmtId="0" fontId="112" fillId="70" borderId="0" applyNumberFormat="0" applyBorder="0" applyAlignment="0" applyProtection="0"/>
    <xf numFmtId="0" fontId="113" fillId="71" borderId="0"/>
    <xf numFmtId="0" fontId="99" fillId="0" borderId="0" applyFill="0" applyBorder="0" applyAlignment="0"/>
    <xf numFmtId="0" fontId="99" fillId="0" borderId="0" applyFill="0" applyBorder="0" applyAlignment="0"/>
    <xf numFmtId="0" fontId="99" fillId="0" borderId="0" applyFill="0" applyBorder="0" applyAlignment="0"/>
    <xf numFmtId="0" fontId="114"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113" fillId="71" borderId="0"/>
    <xf numFmtId="0" fontId="11" fillId="6" borderId="4" applyNumberFormat="0" applyAlignment="0" applyProtection="0"/>
    <xf numFmtId="0" fontId="108" fillId="51" borderId="33" applyNumberFormat="0" applyAlignment="0" applyProtection="0"/>
    <xf numFmtId="0" fontId="115" fillId="35" borderId="33" applyNumberFormat="0" applyAlignment="0" applyProtection="0"/>
    <xf numFmtId="0" fontId="108" fillId="51" borderId="33" applyNumberFormat="0" applyAlignment="0" applyProtection="0"/>
    <xf numFmtId="0" fontId="108" fillId="51" borderId="33" applyNumberFormat="0" applyAlignment="0" applyProtection="0"/>
    <xf numFmtId="0" fontId="108" fillId="51" borderId="33" applyNumberFormat="0" applyAlignment="0" applyProtection="0"/>
    <xf numFmtId="0" fontId="116" fillId="44" borderId="35" applyNumberFormat="0" applyAlignment="0" applyProtection="0"/>
    <xf numFmtId="0" fontId="108" fillId="51" borderId="33" applyNumberFormat="0" applyAlignment="0" applyProtection="0"/>
    <xf numFmtId="0" fontId="108" fillId="51" borderId="33" applyNumberFormat="0" applyAlignment="0" applyProtection="0"/>
    <xf numFmtId="0" fontId="108" fillId="51" borderId="33" applyNumberFormat="0" applyAlignment="0" applyProtection="0"/>
    <xf numFmtId="0" fontId="13" fillId="7" borderId="7" applyNumberFormat="0" applyAlignment="0" applyProtection="0"/>
    <xf numFmtId="0" fontId="117" fillId="72" borderId="36" applyNumberFormat="0" applyAlignment="0" applyProtection="0"/>
    <xf numFmtId="0" fontId="117" fillId="73" borderId="36" applyNumberFormat="0" applyAlignment="0" applyProtection="0"/>
    <xf numFmtId="0" fontId="117" fillId="72" borderId="36" applyNumberFormat="0" applyAlignment="0" applyProtection="0"/>
    <xf numFmtId="0" fontId="117" fillId="72" borderId="36" applyNumberFormat="0" applyAlignment="0" applyProtection="0"/>
    <xf numFmtId="0" fontId="117" fillId="72" borderId="36" applyNumberFormat="0" applyAlignment="0" applyProtection="0"/>
    <xf numFmtId="0" fontId="118" fillId="63" borderId="37" applyNumberFormat="0" applyAlignment="0" applyProtection="0"/>
    <xf numFmtId="0" fontId="117" fillId="72" borderId="36" applyNumberFormat="0" applyAlignment="0" applyProtection="0"/>
    <xf numFmtId="0" fontId="117" fillId="72" borderId="36" applyNumberFormat="0" applyAlignment="0" applyProtection="0"/>
    <xf numFmtId="0" fontId="117" fillId="72" borderId="36" applyNumberFormat="0" applyAlignment="0" applyProtection="0"/>
    <xf numFmtId="3" fontId="119" fillId="69" borderId="34" applyFont="0" applyFill="0" applyProtection="0">
      <alignment horizontal="right"/>
    </xf>
    <xf numFmtId="0" fontId="63" fillId="66" borderId="0"/>
    <xf numFmtId="0" fontId="9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6"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6"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87"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5" fontId="91" fillId="0" borderId="0" applyFont="0" applyFill="0" applyBorder="0" applyAlignment="0" applyProtection="0"/>
    <xf numFmtId="177"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6" fontId="120"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175" fontId="91" fillId="0" borderId="0" applyFont="0" applyFill="0" applyBorder="0" applyAlignment="0" applyProtection="0"/>
    <xf numFmtId="175" fontId="9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0" fontId="21" fillId="0" borderId="0"/>
    <xf numFmtId="0" fontId="121" fillId="0" borderId="0">
      <alignment horizontal="left" vertical="center" indent="1"/>
    </xf>
    <xf numFmtId="44" fontId="49" fillId="0" borderId="0" applyFont="0" applyFill="0" applyBorder="0" applyAlignment="0" applyProtection="0"/>
    <xf numFmtId="0" fontId="99" fillId="0" borderId="0" applyFont="0" applyFill="0" applyBorder="0" applyAlignment="0" applyProtection="0"/>
    <xf numFmtId="0" fontId="122" fillId="71" borderId="38">
      <alignment horizontal="left"/>
    </xf>
    <xf numFmtId="15" fontId="123" fillId="74" borderId="0">
      <alignment horizontal="centerContinuous"/>
    </xf>
    <xf numFmtId="0" fontId="124" fillId="75" borderId="0" applyNumberFormat="0" applyBorder="0" applyAlignment="0">
      <alignment horizontal="center"/>
    </xf>
    <xf numFmtId="0" fontId="125" fillId="45" borderId="0" applyNumberFormat="0" applyBorder="0" applyAlignment="0"/>
    <xf numFmtId="0" fontId="126" fillId="45" borderId="0">
      <alignment horizontal="centerContinuous"/>
    </xf>
    <xf numFmtId="0" fontId="127" fillId="76" borderId="39">
      <alignment horizontal="center"/>
      <protection locked="0"/>
    </xf>
    <xf numFmtId="178" fontId="103" fillId="0" borderId="0" applyFont="0" applyFill="0" applyBorder="0" applyAlignment="0" applyProtection="0"/>
    <xf numFmtId="14" fontId="85" fillId="0" borderId="0" applyFill="0" applyBorder="0" applyAlignment="0"/>
    <xf numFmtId="179" fontId="122" fillId="71" borderId="0" applyFont="0" applyFill="0" applyBorder="0" applyAlignment="0" applyProtection="0">
      <alignment vertical="center"/>
    </xf>
    <xf numFmtId="14" fontId="128" fillId="0" borderId="0"/>
    <xf numFmtId="38" fontId="128" fillId="0" borderId="40">
      <alignment vertical="center"/>
    </xf>
    <xf numFmtId="3" fontId="129" fillId="0" borderId="41"/>
    <xf numFmtId="177" fontId="49" fillId="0" borderId="0" applyFont="0" applyFill="0" applyBorder="0" applyAlignment="0" applyProtection="0"/>
    <xf numFmtId="177" fontId="49" fillId="0" borderId="0" applyFont="0" applyFill="0" applyBorder="0" applyAlignment="0" applyProtection="0"/>
    <xf numFmtId="4" fontId="49" fillId="0" borderId="0">
      <alignment horizontal="right" vertical="center"/>
    </xf>
    <xf numFmtId="0" fontId="130" fillId="39" borderId="0" applyNumberFormat="0" applyBorder="0" applyAlignment="0" applyProtection="0"/>
    <xf numFmtId="0" fontId="131" fillId="43" borderId="33" applyNumberFormat="0" applyAlignment="0" applyProtection="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132" fillId="0" borderId="42" applyNumberFormat="0" applyFill="0" applyAlignment="0" applyProtection="0"/>
    <xf numFmtId="0" fontId="133" fillId="0" borderId="0" applyNumberFormat="0" applyFill="0" applyBorder="0" applyAlignment="0" applyProtection="0"/>
    <xf numFmtId="43"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0" fontId="15"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3" fontId="85" fillId="66" borderId="43">
      <alignment wrapText="1"/>
      <protection locked="0"/>
    </xf>
    <xf numFmtId="3" fontId="63" fillId="0" borderId="0"/>
    <xf numFmtId="3" fontId="135" fillId="77" borderId="34"/>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9" fillId="0" borderId="0" applyNumberFormat="0" applyFill="0" applyBorder="0" applyAlignment="0" applyProtection="0"/>
    <xf numFmtId="0" fontId="88" fillId="0" borderId="0"/>
    <xf numFmtId="0" fontId="96" fillId="78" borderId="0" applyNumberFormat="0" applyBorder="0" applyAlignment="0" applyProtection="0"/>
    <xf numFmtId="0" fontId="96" fillId="48" borderId="0" applyNumberFormat="0" applyBorder="0" applyAlignment="0" applyProtection="0"/>
    <xf numFmtId="0" fontId="96" fillId="59" borderId="0" applyNumberFormat="0" applyBorder="0" applyAlignment="0" applyProtection="0"/>
    <xf numFmtId="0" fontId="96" fillId="42" borderId="0" applyNumberFormat="0" applyBorder="0" applyAlignment="0" applyProtection="0"/>
    <xf numFmtId="0" fontId="96" fillId="78" borderId="0" applyNumberFormat="0" applyBorder="0" applyAlignment="0" applyProtection="0"/>
    <xf numFmtId="0" fontId="96" fillId="40" borderId="0" applyNumberFormat="0" applyBorder="0" applyAlignment="0" applyProtection="0"/>
    <xf numFmtId="0" fontId="138" fillId="0" borderId="0" applyNumberFormat="0" applyFill="0" applyBorder="0" applyAlignment="0" applyProtection="0">
      <alignment vertical="top"/>
      <protection locked="0"/>
    </xf>
    <xf numFmtId="0" fontId="133" fillId="0" borderId="0" applyNumberFormat="0" applyFill="0" applyBorder="0" applyAlignment="0" applyProtection="0"/>
    <xf numFmtId="0" fontId="140" fillId="41" borderId="0" applyNumberFormat="0" applyBorder="0" applyAlignment="0" applyProtection="0"/>
    <xf numFmtId="0" fontId="6" fillId="2" borderId="0" applyNumberFormat="0" applyBorder="0" applyAlignment="0" applyProtection="0"/>
    <xf numFmtId="0" fontId="141" fillId="41" borderId="0" applyNumberFormat="0" applyBorder="0" applyAlignment="0" applyProtection="0"/>
    <xf numFmtId="0" fontId="142" fillId="37"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3" fillId="39"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3" fontId="144" fillId="0" borderId="0"/>
    <xf numFmtId="38" fontId="21" fillId="66" borderId="0" applyNumberFormat="0" applyBorder="0" applyAlignment="0" applyProtection="0"/>
    <xf numFmtId="0" fontId="49" fillId="66" borderId="34" applyNumberFormat="0" applyFont="0" applyBorder="0" applyAlignment="0" applyProtection="0">
      <alignment horizontal="center"/>
    </xf>
    <xf numFmtId="0" fontId="49" fillId="66" borderId="34" applyNumberFormat="0" applyFont="0" applyBorder="0" applyAlignment="0" applyProtection="0">
      <alignment horizontal="center"/>
    </xf>
    <xf numFmtId="0" fontId="49" fillId="66" borderId="34" applyNumberFormat="0" applyFont="0" applyBorder="0" applyAlignment="0" applyProtection="0">
      <alignment horizontal="center"/>
    </xf>
    <xf numFmtId="0" fontId="49" fillId="66" borderId="34" applyNumberFormat="0" applyFont="0" applyBorder="0" applyAlignment="0" applyProtection="0">
      <alignment horizontal="center"/>
    </xf>
    <xf numFmtId="0" fontId="49" fillId="66" borderId="34" applyNumberFormat="0" applyFont="0" applyBorder="0" applyAlignment="0" applyProtection="0">
      <alignment horizontal="center"/>
    </xf>
    <xf numFmtId="0" fontId="49" fillId="66" borderId="34" applyNumberFormat="0" applyFont="0" applyBorder="0">
      <alignment horizontal="center" vertical="center"/>
    </xf>
    <xf numFmtId="0" fontId="141" fillId="41" borderId="0" applyNumberFormat="0" applyBorder="0" applyAlignment="0" applyProtection="0"/>
    <xf numFmtId="0" fontId="145" fillId="79" borderId="0"/>
    <xf numFmtId="0" fontId="146" fillId="0" borderId="44" applyNumberFormat="0" applyAlignment="0" applyProtection="0">
      <alignment horizontal="left" vertical="center"/>
    </xf>
    <xf numFmtId="0" fontId="146" fillId="0" borderId="45">
      <alignment horizontal="left" vertical="center"/>
    </xf>
    <xf numFmtId="0" fontId="3" fillId="0" borderId="1" applyNumberFormat="0" applyFill="0" applyAlignment="0" applyProtection="0"/>
    <xf numFmtId="0" fontId="147" fillId="0" borderId="46" applyNumberFormat="0" applyFill="0" applyAlignment="0" applyProtection="0"/>
    <xf numFmtId="0" fontId="148" fillId="0" borderId="47" applyNumberFormat="0" applyFill="0" applyAlignment="0" applyProtection="0"/>
    <xf numFmtId="0" fontId="3" fillId="0" borderId="1" applyNumberFormat="0" applyFill="0" applyAlignment="0" applyProtection="0"/>
    <xf numFmtId="0" fontId="149" fillId="69" borderId="28" applyNumberFormat="0" applyFill="0" applyBorder="0" applyAlignment="0" applyProtection="0">
      <alignment horizontal="left"/>
    </xf>
    <xf numFmtId="0" fontId="147" fillId="0" borderId="46" applyNumberFormat="0" applyFill="0" applyAlignment="0" applyProtection="0"/>
    <xf numFmtId="0" fontId="147" fillId="0" borderId="46" applyNumberFormat="0" applyFill="0" applyAlignment="0" applyProtection="0"/>
    <xf numFmtId="0" fontId="147" fillId="0" borderId="46" applyNumberFormat="0" applyFill="0" applyAlignment="0" applyProtection="0"/>
    <xf numFmtId="0" fontId="150" fillId="0" borderId="47" applyNumberFormat="0" applyFill="0" applyAlignment="0" applyProtection="0"/>
    <xf numFmtId="0" fontId="147" fillId="0" borderId="46" applyNumberFormat="0" applyFill="0" applyAlignment="0" applyProtection="0"/>
    <xf numFmtId="0" fontId="147" fillId="0" borderId="46" applyNumberFormat="0" applyFill="0" applyAlignment="0" applyProtection="0"/>
    <xf numFmtId="0" fontId="147" fillId="0" borderId="46" applyNumberFormat="0" applyFill="0" applyAlignment="0" applyProtection="0"/>
    <xf numFmtId="0" fontId="4" fillId="0" borderId="2" applyNumberFormat="0" applyFill="0" applyAlignment="0" applyProtection="0"/>
    <xf numFmtId="0" fontId="151" fillId="0" borderId="48" applyNumberFormat="0" applyFill="0" applyAlignment="0" applyProtection="0"/>
    <xf numFmtId="0" fontId="152" fillId="0" borderId="49" applyNumberFormat="0" applyFill="0" applyAlignment="0" applyProtection="0"/>
    <xf numFmtId="0" fontId="4" fillId="0" borderId="2" applyNumberFormat="0" applyFill="0" applyAlignment="0" applyProtection="0"/>
    <xf numFmtId="0" fontId="146" fillId="0" borderId="0" applyNumberFormat="0" applyFill="0" applyBorder="0" applyAlignment="0" applyProtection="0"/>
    <xf numFmtId="0" fontId="151" fillId="0" borderId="48" applyNumberFormat="0" applyFill="0" applyAlignment="0" applyProtection="0"/>
    <xf numFmtId="0" fontId="151" fillId="0" borderId="48" applyNumberFormat="0" applyFill="0" applyAlignment="0" applyProtection="0"/>
    <xf numFmtId="0" fontId="151" fillId="0" borderId="48" applyNumberFormat="0" applyFill="0" applyAlignment="0" applyProtection="0"/>
    <xf numFmtId="0" fontId="153" fillId="0" borderId="49" applyNumberFormat="0" applyFill="0" applyAlignment="0" applyProtection="0"/>
    <xf numFmtId="0" fontId="151" fillId="0" borderId="48" applyNumberFormat="0" applyFill="0" applyAlignment="0" applyProtection="0"/>
    <xf numFmtId="0" fontId="151" fillId="0" borderId="48" applyNumberFormat="0" applyFill="0" applyAlignment="0" applyProtection="0"/>
    <xf numFmtId="0" fontId="151" fillId="0" borderId="48" applyNumberFormat="0" applyFill="0" applyAlignment="0" applyProtection="0"/>
    <xf numFmtId="0" fontId="5" fillId="0" borderId="3" applyNumberFormat="0" applyFill="0" applyAlignment="0" applyProtection="0"/>
    <xf numFmtId="0" fontId="154" fillId="0" borderId="50" applyNumberFormat="0" applyFill="0" applyAlignment="0" applyProtection="0"/>
    <xf numFmtId="0" fontId="132" fillId="0" borderId="51"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5" fillId="0" borderId="51"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5" fillId="0" borderId="0" applyNumberFormat="0" applyFill="0" applyBorder="0" applyAlignment="0" applyProtection="0"/>
    <xf numFmtId="0" fontId="154" fillId="0" borderId="0" applyNumberFormat="0" applyFill="0" applyBorder="0" applyAlignment="0" applyProtection="0"/>
    <xf numFmtId="0" fontId="132"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63" fillId="69" borderId="52" applyFont="0" applyBorder="0">
      <alignment horizontal="center" wrapText="1"/>
    </xf>
    <xf numFmtId="0" fontId="156" fillId="0" borderId="0">
      <alignment vertical="center"/>
    </xf>
    <xf numFmtId="0" fontId="157" fillId="0" borderId="0"/>
    <xf numFmtId="0" fontId="129" fillId="0" borderId="0"/>
    <xf numFmtId="3" fontId="49" fillId="80" borderId="34" applyFont="0" applyProtection="0">
      <alignment horizontal="right"/>
    </xf>
    <xf numFmtId="3" fontId="49" fillId="80" borderId="34" applyFont="0" applyProtection="0">
      <alignment horizontal="right"/>
    </xf>
    <xf numFmtId="3" fontId="49" fillId="80" borderId="34" applyFont="0" applyProtection="0">
      <alignment horizontal="right"/>
    </xf>
    <xf numFmtId="3" fontId="49" fillId="80" borderId="34" applyFont="0" applyProtection="0">
      <alignment horizontal="right"/>
    </xf>
    <xf numFmtId="9" fontId="49" fillId="80" borderId="34" applyFont="0" applyProtection="0">
      <alignment horizontal="right"/>
    </xf>
    <xf numFmtId="9" fontId="49" fillId="80" borderId="34" applyFont="0" applyProtection="0">
      <alignment horizontal="right"/>
    </xf>
    <xf numFmtId="9" fontId="49" fillId="80" borderId="34" applyFont="0" applyProtection="0">
      <alignment horizontal="right"/>
    </xf>
    <xf numFmtId="9" fontId="49" fillId="80" borderId="34" applyFont="0" applyProtection="0">
      <alignment horizontal="right"/>
    </xf>
    <xf numFmtId="0" fontId="49" fillId="80" borderId="52" applyNumberFormat="0" applyFont="0" applyBorder="0" applyAlignment="0" applyProtection="0">
      <alignment horizontal="left"/>
    </xf>
    <xf numFmtId="0" fontId="49" fillId="80" borderId="52" applyNumberFormat="0" applyFont="0" applyBorder="0" applyAlignment="0" applyProtection="0">
      <alignment horizontal="left"/>
    </xf>
    <xf numFmtId="0" fontId="49" fillId="80" borderId="52" applyNumberFormat="0" applyFont="0" applyBorder="0" applyAlignment="0" applyProtection="0">
      <alignment horizontal="left"/>
    </xf>
    <xf numFmtId="0" fontId="49" fillId="80" borderId="52" applyNumberFormat="0" applyFont="0" applyBorder="0" applyAlignment="0" applyProtection="0">
      <alignment horizontal="left"/>
    </xf>
    <xf numFmtId="0" fontId="49" fillId="36" borderId="53" applyNumberFormat="0" applyFont="0" applyAlignment="0" applyProtection="0"/>
    <xf numFmtId="0" fontId="1" fillId="8" borderId="8" applyNumberFormat="0" applyFont="0" applyAlignment="0" applyProtection="0"/>
    <xf numFmtId="0" fontId="158" fillId="67" borderId="0" applyNumberFormat="0" applyBorder="0" applyAlignment="0" applyProtection="0"/>
    <xf numFmtId="0" fontId="7" fillId="3" borderId="0" applyNumberFormat="0" applyBorder="0" applyAlignment="0" applyProtection="0"/>
    <xf numFmtId="0" fontId="15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37" borderId="0" applyNumberFormat="0" applyBorder="0" applyAlignment="0" applyProtection="0"/>
    <xf numFmtId="0" fontId="6" fillId="2" borderId="0" applyNumberFormat="0" applyBorder="0" applyAlignment="0" applyProtection="0"/>
    <xf numFmtId="0" fontId="92" fillId="81" borderId="33" applyNumberFormat="0" applyAlignment="0" applyProtection="0"/>
    <xf numFmtId="9" fontId="163" fillId="0" borderId="0"/>
    <xf numFmtId="166" fontId="163" fillId="0" borderId="0"/>
    <xf numFmtId="10" fontId="163" fillId="0" borderId="0"/>
    <xf numFmtId="164" fontId="163" fillId="0" borderId="0"/>
    <xf numFmtId="4" fontId="163" fillId="0" borderId="0"/>
    <xf numFmtId="10" fontId="21" fillId="82" borderId="34" applyNumberFormat="0" applyBorder="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0" fontId="9" fillId="5" borderId="4"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3" fontId="99" fillId="83" borderId="34" applyNumberFormat="0">
      <protection locked="0"/>
    </xf>
    <xf numFmtId="0" fontId="131" fillId="43" borderId="33" applyNumberFormat="0" applyAlignment="0" applyProtection="0"/>
    <xf numFmtId="0" fontId="164" fillId="36"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0" fontId="9" fillId="5" borderId="4"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0" fontId="9" fillId="5" borderId="4"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0" fontId="9" fillId="5" borderId="4"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99" fillId="83" borderId="34" applyNumberFormat="0">
      <protection locked="0"/>
    </xf>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99" fillId="83" borderId="34" applyNumberFormat="0">
      <protection locked="0"/>
    </xf>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99" fillId="83" borderId="34" applyNumberFormat="0">
      <protection locked="0"/>
    </xf>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65" fillId="39" borderId="35" applyNumberFormat="0" applyAlignment="0" applyProtection="0"/>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0" fontId="131" fillId="43" borderId="33" applyNumberFormat="0" applyAlignment="0" applyProtection="0"/>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166" fillId="66" borderId="0">
      <protection locked="0"/>
    </xf>
    <xf numFmtId="4" fontId="167" fillId="66" borderId="0">
      <protection locked="0"/>
    </xf>
    <xf numFmtId="0" fontId="168" fillId="66" borderId="0"/>
    <xf numFmtId="1" fontId="167" fillId="66" borderId="0">
      <protection locked="0"/>
    </xf>
    <xf numFmtId="3" fontId="49" fillId="84" borderId="34" applyFont="0">
      <alignment horizontal="right"/>
      <protection locked="0"/>
    </xf>
    <xf numFmtId="3" fontId="49" fillId="84" borderId="34" applyFont="0">
      <alignment horizontal="right"/>
      <protection locked="0"/>
    </xf>
    <xf numFmtId="3" fontId="49" fillId="84" borderId="34" applyFont="0">
      <alignment horizontal="right"/>
      <protection locked="0"/>
    </xf>
    <xf numFmtId="3" fontId="49" fillId="84" borderId="34" applyFont="0">
      <alignment horizontal="right"/>
      <protection locked="0"/>
    </xf>
    <xf numFmtId="10" fontId="49" fillId="84" borderId="34" applyFont="0">
      <alignment horizontal="right"/>
      <protection locked="0"/>
    </xf>
    <xf numFmtId="10" fontId="49" fillId="84" borderId="34" applyFont="0">
      <alignment horizontal="right"/>
      <protection locked="0"/>
    </xf>
    <xf numFmtId="10" fontId="49" fillId="84" borderId="34" applyFont="0">
      <alignment horizontal="right"/>
      <protection locked="0"/>
    </xf>
    <xf numFmtId="10" fontId="49" fillId="84" borderId="34" applyFont="0">
      <alignment horizontal="right"/>
      <protection locked="0"/>
    </xf>
    <xf numFmtId="9" fontId="49" fillId="84" borderId="54" applyFont="0">
      <alignment horizontal="right"/>
      <protection locked="0"/>
    </xf>
    <xf numFmtId="9" fontId="49" fillId="84" borderId="54" applyFont="0">
      <alignment horizontal="right"/>
      <protection locked="0"/>
    </xf>
    <xf numFmtId="9" fontId="49" fillId="84" borderId="54" applyFont="0">
      <alignment horizontal="right"/>
      <protection locked="0"/>
    </xf>
    <xf numFmtId="9" fontId="49" fillId="84" borderId="54" applyFont="0">
      <alignment horizontal="right"/>
      <protection locked="0"/>
    </xf>
    <xf numFmtId="0" fontId="49" fillId="84" borderId="34" applyFont="0">
      <alignment horizontal="center" wrapText="1"/>
      <protection locked="0"/>
    </xf>
    <xf numFmtId="0" fontId="49" fillId="84" borderId="34" applyFont="0">
      <alignment horizontal="center" wrapText="1"/>
      <protection locked="0"/>
    </xf>
    <xf numFmtId="0" fontId="49" fillId="84" borderId="34" applyFont="0">
      <alignment horizontal="center" wrapText="1"/>
      <protection locked="0"/>
    </xf>
    <xf numFmtId="0" fontId="49" fillId="84" borderId="34" applyFont="0">
      <alignment horizontal="center" wrapText="1"/>
      <protection locked="0"/>
    </xf>
    <xf numFmtId="38" fontId="128" fillId="0" borderId="0" applyFont="0" applyFill="0" applyBorder="0" applyAlignment="0" applyProtection="0"/>
    <xf numFmtId="38" fontId="128" fillId="0" borderId="0" applyFont="0" applyFill="0" applyBorder="0" applyAlignment="0" applyProtection="0"/>
    <xf numFmtId="0" fontId="117" fillId="72" borderId="36" applyNumberFormat="0" applyAlignment="0" applyProtection="0"/>
    <xf numFmtId="0" fontId="169" fillId="72" borderId="36" applyNumberFormat="0" applyAlignment="0" applyProtection="0"/>
    <xf numFmtId="0" fontId="170" fillId="66" borderId="0"/>
    <xf numFmtId="0" fontId="171" fillId="35" borderId="33" applyNumberFormat="0" applyAlignment="0" applyProtection="0"/>
    <xf numFmtId="0" fontId="11" fillId="6" borderId="4" applyNumberFormat="0" applyAlignment="0" applyProtection="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12" fillId="0" borderId="6" applyNumberFormat="0" applyFill="0" applyAlignment="0" applyProtection="0"/>
    <xf numFmtId="0" fontId="172" fillId="0" borderId="55" applyNumberFormat="0" applyFill="0" applyAlignment="0" applyProtection="0"/>
    <xf numFmtId="0" fontId="130" fillId="0" borderId="56" applyNumberFormat="0" applyFill="0" applyAlignment="0" applyProtection="0"/>
    <xf numFmtId="0" fontId="172" fillId="0" borderId="55" applyNumberFormat="0" applyFill="0" applyAlignment="0" applyProtection="0"/>
    <xf numFmtId="0" fontId="172" fillId="0" borderId="55" applyNumberFormat="0" applyFill="0" applyAlignment="0" applyProtection="0"/>
    <xf numFmtId="0" fontId="172" fillId="0" borderId="55" applyNumberFormat="0" applyFill="0" applyAlignment="0" applyProtection="0"/>
    <xf numFmtId="0" fontId="173" fillId="0" borderId="57" applyNumberFormat="0" applyFill="0" applyAlignment="0" applyProtection="0"/>
    <xf numFmtId="0" fontId="172" fillId="0" borderId="55" applyNumberFormat="0" applyFill="0" applyAlignment="0" applyProtection="0"/>
    <xf numFmtId="0" fontId="172" fillId="0" borderId="55" applyNumberFormat="0" applyFill="0" applyAlignment="0" applyProtection="0"/>
    <xf numFmtId="0" fontId="172" fillId="0" borderId="55" applyNumberFormat="0" applyFill="0" applyAlignment="0" applyProtection="0"/>
    <xf numFmtId="0" fontId="174" fillId="0" borderId="56" applyNumberFormat="0" applyFill="0" applyAlignment="0" applyProtection="0"/>
    <xf numFmtId="0" fontId="12" fillId="0" borderId="6" applyNumberFormat="0" applyFill="0" applyAlignment="0" applyProtection="0"/>
    <xf numFmtId="0" fontId="175" fillId="0" borderId="58" applyNumberFormat="0" applyFill="0" applyAlignment="0" applyProtection="0"/>
    <xf numFmtId="0" fontId="176" fillId="80" borderId="59">
      <protection locked="0"/>
    </xf>
    <xf numFmtId="0" fontId="95" fillId="60" borderId="0" applyNumberFormat="0" applyBorder="0" applyAlignment="0" applyProtection="0"/>
    <xf numFmtId="0" fontId="95" fillId="61" borderId="0" applyNumberFormat="0" applyBorder="0" applyAlignment="0" applyProtection="0"/>
    <xf numFmtId="0" fontId="95" fillId="59"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3" borderId="0" applyNumberFormat="0" applyBorder="0" applyAlignment="0" applyProtection="0"/>
    <xf numFmtId="10" fontId="128" fillId="85" borderId="27" applyBorder="0">
      <alignment horizontal="center"/>
      <protection locked="0"/>
    </xf>
    <xf numFmtId="174" fontId="49" fillId="0" borderId="0" applyFont="0" applyFill="0" applyBorder="0" applyAlignment="0" applyProtection="0"/>
    <xf numFmtId="0" fontId="17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78" fillId="86" borderId="0" applyNumberFormat="0" applyBorder="0" applyAlignment="0" applyProtection="0"/>
    <xf numFmtId="0" fontId="179" fillId="36"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143" fillId="39"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99" fillId="87" borderId="0"/>
    <xf numFmtId="0" fontId="99" fillId="87" borderId="0"/>
    <xf numFmtId="0" fontId="170" fillId="66" borderId="0"/>
    <xf numFmtId="37" fontId="180" fillId="0" borderId="0"/>
    <xf numFmtId="3" fontId="49" fillId="66" borderId="34">
      <alignment horizontal="right"/>
    </xf>
    <xf numFmtId="0" fontId="49" fillId="0" borderId="0">
      <alignment vertical="top"/>
    </xf>
    <xf numFmtId="0" fontId="49" fillId="0" borderId="0" applyNumberFormat="0" applyFont="0" applyFill="0" applyAlignment="0"/>
    <xf numFmtId="0" fontId="49" fillId="0" borderId="0"/>
    <xf numFmtId="0" fontId="49" fillId="0" borderId="0" applyNumberFormat="0" applyFont="0" applyFill="0" applyAlignment="0"/>
    <xf numFmtId="0" fontId="49" fillId="0" borderId="0" applyNumberFormat="0" applyFont="0" applyFill="0" applyAlignment="0"/>
    <xf numFmtId="0" fontId="49" fillId="0" borderId="0" applyNumberFormat="0" applyFont="0" applyFill="0" applyAlignment="0"/>
    <xf numFmtId="0" fontId="49" fillId="0" borderId="0" applyNumberFormat="0" applyFont="0" applyFill="0" applyAlignment="0"/>
    <xf numFmtId="0" fontId="49" fillId="0" borderId="0" applyNumberFormat="0" applyFont="0" applyFill="0" applyAlignment="0"/>
    <xf numFmtId="0" fontId="1" fillId="0" borderId="0"/>
    <xf numFmtId="0" fontId="1" fillId="0" borderId="0"/>
    <xf numFmtId="0" fontId="91" fillId="0" borderId="0"/>
    <xf numFmtId="0" fontId="1" fillId="0" borderId="0"/>
    <xf numFmtId="0" fontId="41" fillId="0" borderId="0"/>
    <xf numFmtId="182" fontId="49" fillId="0" borderId="0"/>
    <xf numFmtId="182" fontId="49" fillId="0" borderId="0"/>
    <xf numFmtId="0" fontId="8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81" fillId="0" borderId="0"/>
    <xf numFmtId="0" fontId="49" fillId="0" borderId="0"/>
    <xf numFmtId="0" fontId="49"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3" fontId="182" fillId="88"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3" fontId="182" fillId="88"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0" fontId="1" fillId="0" borderId="0"/>
    <xf numFmtId="3" fontId="182" fillId="88"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0" fontId="1" fillId="0" borderId="0"/>
    <xf numFmtId="3" fontId="182" fillId="88"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3" fontId="182" fillId="88" borderId="0"/>
    <xf numFmtId="0" fontId="49" fillId="0" borderId="0"/>
    <xf numFmtId="0" fontId="1" fillId="0" borderId="0"/>
    <xf numFmtId="0" fontId="1" fillId="0" borderId="0"/>
    <xf numFmtId="3" fontId="182" fillId="88"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49" fillId="0" borderId="0">
      <alignment vertical="center"/>
    </xf>
    <xf numFmtId="0" fontId="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1" fillId="0" borderId="0"/>
    <xf numFmtId="0" fontId="49" fillId="0" borderId="0"/>
    <xf numFmtId="0" fontId="49"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1" fillId="0" borderId="0"/>
    <xf numFmtId="0" fontId="49" fillId="0" borderId="0">
      <alignment vertical="top"/>
    </xf>
    <xf numFmtId="0" fontId="1" fillId="0" borderId="0"/>
    <xf numFmtId="0" fontId="49"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87" fillId="0" borderId="0">
      <alignment vertical="top"/>
    </xf>
    <xf numFmtId="0" fontId="1" fillId="0" borderId="0"/>
    <xf numFmtId="0" fontId="1" fillId="0" borderId="0"/>
    <xf numFmtId="0" fontId="8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87" fillId="0" borderId="0">
      <alignment vertical="top"/>
    </xf>
    <xf numFmtId="0" fontId="1" fillId="0" borderId="0"/>
    <xf numFmtId="0" fontId="9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87"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49" fillId="0" borderId="0"/>
    <xf numFmtId="0" fontId="1" fillId="0" borderId="0"/>
    <xf numFmtId="0" fontId="49" fillId="0" borderId="0">
      <alignment vertical="top"/>
    </xf>
    <xf numFmtId="0" fontId="1" fillId="0" borderId="0"/>
    <xf numFmtId="0" fontId="49" fillId="0" borderId="0"/>
    <xf numFmtId="0" fontId="1" fillId="0" borderId="0"/>
    <xf numFmtId="0" fontId="49" fillId="0" borderId="0"/>
    <xf numFmtId="0" fontId="1" fillId="0" borderId="0"/>
    <xf numFmtId="0" fontId="87"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87"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85" fillId="0" borderId="0">
      <alignment vertical="top"/>
    </xf>
    <xf numFmtId="0" fontId="1" fillId="0" borderId="0"/>
    <xf numFmtId="0" fontId="1" fillId="0" borderId="0"/>
    <xf numFmtId="0" fontId="183" fillId="0" borderId="0"/>
    <xf numFmtId="0" fontId="49" fillId="47" borderId="31"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91" fillId="47" borderId="31"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49" fillId="47" borderId="31" applyNumberFormat="0" applyFont="0" applyAlignment="0" applyProtection="0"/>
    <xf numFmtId="0" fontId="1" fillId="0" borderId="0"/>
    <xf numFmtId="0" fontId="49" fillId="47"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9" fillId="47" borderId="31"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9" fillId="47" borderId="31" applyNumberFormat="0" applyFont="0" applyAlignment="0" applyProtection="0"/>
    <xf numFmtId="0" fontId="1" fillId="0" borderId="0"/>
    <xf numFmtId="0" fontId="1" fillId="0" borderId="0"/>
    <xf numFmtId="0" fontId="49" fillId="47" borderId="31" applyNumberFormat="0" applyFont="0" applyAlignment="0" applyProtection="0"/>
    <xf numFmtId="0" fontId="1" fillId="0" borderId="0"/>
    <xf numFmtId="0" fontId="49" fillId="47" borderId="31" applyNumberFormat="0" applyFont="0" applyAlignment="0" applyProtection="0"/>
    <xf numFmtId="0" fontId="184" fillId="47" borderId="31" applyNumberFormat="0" applyFont="0" applyAlignment="0" applyProtection="0"/>
    <xf numFmtId="0" fontId="49" fillId="47" borderId="31" applyNumberFormat="0" applyFont="0" applyAlignment="0" applyProtection="0"/>
    <xf numFmtId="0" fontId="49" fillId="47" borderId="31" applyNumberFormat="0" applyFont="0" applyAlignment="0" applyProtection="0"/>
    <xf numFmtId="0" fontId="1" fillId="0" borderId="0"/>
    <xf numFmtId="0" fontId="1" fillId="0" borderId="0"/>
    <xf numFmtId="0" fontId="91" fillId="47" borderId="31" applyNumberFormat="0" applyFont="0" applyAlignment="0" applyProtection="0"/>
    <xf numFmtId="0" fontId="1" fillId="0" borderId="0"/>
    <xf numFmtId="0" fontId="1" fillId="0" borderId="0"/>
    <xf numFmtId="40" fontId="41" fillId="0" borderId="0">
      <alignment horizontal="right" vertical="top"/>
      <protection locked="0"/>
    </xf>
    <xf numFmtId="3" fontId="129" fillId="0" borderId="0"/>
    <xf numFmtId="3" fontId="49" fillId="89" borderId="34" applyFont="0">
      <alignment horizontal="right" vertical="center"/>
      <protection locked="0"/>
    </xf>
    <xf numFmtId="0" fontId="1" fillId="0" borderId="0"/>
    <xf numFmtId="0" fontId="1" fillId="0" borderId="0"/>
    <xf numFmtId="0" fontId="3" fillId="0" borderId="1" applyNumberFormat="0" applyFill="0" applyAlignment="0" applyProtection="0"/>
    <xf numFmtId="0" fontId="1" fillId="0" borderId="0"/>
    <xf numFmtId="0" fontId="4" fillId="0" borderId="2" applyNumberFormat="0" applyFill="0" applyAlignment="0" applyProtection="0"/>
    <xf numFmtId="0" fontId="1" fillId="0" borderId="0"/>
    <xf numFmtId="0" fontId="5" fillId="0" borderId="3" applyNumberFormat="0" applyFill="0" applyAlignment="0" applyProtection="0"/>
    <xf numFmtId="0" fontId="1" fillId="0" borderId="0"/>
    <xf numFmtId="0" fontId="5"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01" fillId="51" borderId="32" applyNumberFormat="0" applyAlignment="0" applyProtection="0"/>
    <xf numFmtId="0" fontId="1" fillId="0" borderId="0"/>
    <xf numFmtId="0" fontId="1" fillId="0" borderId="0"/>
    <xf numFmtId="0" fontId="10" fillId="6" borderId="5" applyNumberFormat="0" applyAlignment="0" applyProtection="0"/>
    <xf numFmtId="0" fontId="1" fillId="0" borderId="0"/>
    <xf numFmtId="0" fontId="1" fillId="0" borderId="0"/>
    <xf numFmtId="0" fontId="101" fillId="51" borderId="32" applyNumberFormat="0" applyAlignment="0" applyProtection="0"/>
    <xf numFmtId="0" fontId="1" fillId="0" borderId="0"/>
    <xf numFmtId="0" fontId="1" fillId="0" borderId="0"/>
    <xf numFmtId="0" fontId="101" fillId="51" borderId="32" applyNumberFormat="0" applyAlignment="0" applyProtection="0"/>
    <xf numFmtId="0" fontId="1" fillId="0" borderId="0"/>
    <xf numFmtId="0" fontId="1" fillId="0" borderId="0"/>
    <xf numFmtId="0" fontId="101" fillId="51" borderId="32" applyNumberFormat="0" applyAlignment="0" applyProtection="0"/>
    <xf numFmtId="0" fontId="1" fillId="0" borderId="0"/>
    <xf numFmtId="0" fontId="101" fillId="51" borderId="32" applyNumberFormat="0" applyAlignment="0" applyProtection="0"/>
    <xf numFmtId="0" fontId="101" fillId="51" borderId="32" applyNumberFormat="0" applyAlignment="0" applyProtection="0"/>
    <xf numFmtId="0" fontId="101" fillId="51" borderId="32" applyNumberFormat="0" applyAlignment="0" applyProtection="0"/>
    <xf numFmtId="0" fontId="1" fillId="0" borderId="0"/>
    <xf numFmtId="0" fontId="1" fillId="0" borderId="0"/>
    <xf numFmtId="0" fontId="185" fillId="0" borderId="46" applyNumberFormat="0" applyFill="0" applyAlignment="0" applyProtection="0"/>
    <xf numFmtId="0" fontId="1" fillId="0" borderId="0"/>
    <xf numFmtId="0" fontId="1" fillId="0" borderId="0"/>
    <xf numFmtId="0" fontId="186" fillId="0" borderId="48" applyNumberFormat="0" applyFill="0" applyAlignment="0" applyProtection="0"/>
    <xf numFmtId="0" fontId="1" fillId="0" borderId="0"/>
    <xf numFmtId="0" fontId="1" fillId="0" borderId="0"/>
    <xf numFmtId="0" fontId="187" fillId="0" borderId="50" applyNumberFormat="0" applyFill="0" applyAlignment="0" applyProtection="0"/>
    <xf numFmtId="0" fontId="1" fillId="0" borderId="0"/>
    <xf numFmtId="0" fontId="1" fillId="0" borderId="0"/>
    <xf numFmtId="0" fontId="187" fillId="0" borderId="0" applyNumberFormat="0" applyFill="0" applyBorder="0" applyAlignment="0" applyProtection="0"/>
    <xf numFmtId="10" fontId="188" fillId="0" borderId="60" applyFont="0" applyFill="0" applyAlignment="0" applyProtection="0"/>
    <xf numFmtId="0" fontId="1" fillId="0" borderId="0"/>
    <xf numFmtId="0" fontId="1" fillId="0" borderId="0"/>
    <xf numFmtId="0" fontId="99" fillId="0" borderId="0" applyFont="0" applyFill="0" applyBorder="0" applyAlignment="0" applyProtection="0"/>
    <xf numFmtId="0" fontId="1" fillId="0" borderId="0"/>
    <xf numFmtId="0" fontId="1" fillId="0" borderId="0"/>
    <xf numFmtId="183" fontId="189" fillId="0" borderId="0" applyFont="0" applyFill="0" applyBorder="0" applyAlignment="0" applyProtection="0"/>
    <xf numFmtId="0" fontId="1" fillId="0" borderId="0"/>
    <xf numFmtId="0" fontId="1" fillId="0" borderId="0"/>
    <xf numFmtId="0" fontId="1" fillId="0" borderId="0"/>
    <xf numFmtId="10" fontId="49" fillId="0" borderId="0" applyFont="0" applyFill="0" applyBorder="0" applyAlignment="0" applyProtection="0"/>
    <xf numFmtId="0" fontId="1" fillId="0" borderId="0"/>
    <xf numFmtId="10"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87"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9" fontId="49" fillId="0" borderId="0" applyFont="0" applyFill="0" applyBorder="0" applyAlignment="0" applyProtection="0"/>
    <xf numFmtId="0" fontId="1" fillId="0" borderId="0"/>
    <xf numFmtId="9" fontId="49" fillId="0" borderId="0" applyFont="0" applyFill="0" applyBorder="0" applyAlignment="0" applyProtection="0"/>
    <xf numFmtId="0" fontId="1" fillId="0" borderId="0"/>
    <xf numFmtId="0" fontId="1" fillId="0" borderId="0"/>
    <xf numFmtId="9" fontId="120" fillId="0" borderId="0" applyFont="0" applyFill="0" applyBorder="0" applyAlignment="0" applyProtection="0"/>
    <xf numFmtId="0" fontId="1" fillId="0" borderId="0"/>
    <xf numFmtId="9" fontId="87"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2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87"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184" fontId="49" fillId="0" borderId="0" applyFont="0" applyFill="0" applyBorder="0" applyAlignment="0" applyProtection="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9" fontId="49" fillId="0" borderId="0" applyFont="0" applyFill="0" applyBorder="0" applyAlignment="0" applyProtection="0"/>
    <xf numFmtId="0" fontId="1" fillId="0" borderId="0"/>
    <xf numFmtId="9" fontId="135" fillId="0" borderId="41"/>
    <xf numFmtId="0" fontId="1" fillId="0" borderId="0"/>
    <xf numFmtId="0" fontId="1" fillId="0" borderId="0"/>
    <xf numFmtId="0" fontId="128" fillId="0" borderId="0" applyNumberFormat="0" applyFont="0" applyFill="0" applyBorder="0" applyAlignment="0" applyProtection="0">
      <alignment horizontal="left"/>
    </xf>
    <xf numFmtId="0" fontId="1" fillId="0" borderId="0"/>
    <xf numFmtId="0" fontId="1" fillId="0" borderId="0"/>
    <xf numFmtId="15" fontId="128" fillId="0" borderId="0" applyFont="0" applyFill="0" applyBorder="0" applyAlignment="0" applyProtection="0"/>
    <xf numFmtId="0" fontId="1" fillId="0" borderId="0"/>
    <xf numFmtId="0" fontId="1" fillId="0" borderId="0"/>
    <xf numFmtId="4" fontId="128" fillId="0" borderId="0" applyFont="0" applyFill="0" applyBorder="0" applyAlignment="0" applyProtection="0"/>
    <xf numFmtId="0" fontId="1" fillId="0" borderId="0"/>
    <xf numFmtId="0" fontId="1" fillId="0" borderId="0"/>
    <xf numFmtId="0" fontId="86" fillId="0" borderId="61">
      <alignment horizontal="center"/>
    </xf>
    <xf numFmtId="0" fontId="1" fillId="0" borderId="0"/>
    <xf numFmtId="0" fontId="1" fillId="0" borderId="0"/>
    <xf numFmtId="3" fontId="128" fillId="0" borderId="0" applyFont="0" applyFill="0" applyBorder="0" applyAlignment="0" applyProtection="0"/>
    <xf numFmtId="0" fontId="1" fillId="0" borderId="0"/>
    <xf numFmtId="0" fontId="1" fillId="0" borderId="0"/>
    <xf numFmtId="0" fontId="128" fillId="90" borderId="0" applyNumberFormat="0" applyFont="0" applyBorder="0" applyAlignment="0" applyProtection="0"/>
    <xf numFmtId="0" fontId="1" fillId="0" borderId="0"/>
    <xf numFmtId="0" fontId="1" fillId="0" borderId="0"/>
    <xf numFmtId="0" fontId="122" fillId="66" borderId="0"/>
    <xf numFmtId="0" fontId="1" fillId="0" borderId="0"/>
    <xf numFmtId="0" fontId="1" fillId="0" borderId="0"/>
    <xf numFmtId="0" fontId="122" fillId="71" borderId="0"/>
    <xf numFmtId="3" fontId="190" fillId="0" borderId="0"/>
    <xf numFmtId="4" fontId="190" fillId="0" borderId="0"/>
    <xf numFmtId="166" fontId="191" fillId="0" borderId="0"/>
    <xf numFmtId="3" fontId="111" fillId="69" borderId="0"/>
    <xf numFmtId="3" fontId="192" fillId="82" borderId="0"/>
    <xf numFmtId="0" fontId="1" fillId="0" borderId="0"/>
    <xf numFmtId="0" fontId="1" fillId="0" borderId="0"/>
    <xf numFmtId="0" fontId="113" fillId="89" borderId="0"/>
    <xf numFmtId="0" fontId="1" fillId="0" borderId="0"/>
    <xf numFmtId="0" fontId="1" fillId="0" borderId="0"/>
    <xf numFmtId="0" fontId="122" fillId="71" borderId="0"/>
    <xf numFmtId="0" fontId="193" fillId="0" borderId="62" applyNumberFormat="0" applyFill="0" applyAlignment="0" applyProtection="0"/>
    <xf numFmtId="0" fontId="194" fillId="0" borderId="63" applyNumberFormat="0" applyFill="0" applyAlignment="0" applyProtection="0"/>
    <xf numFmtId="0" fontId="195" fillId="0" borderId="64" applyNumberFormat="0" applyFill="0" applyAlignment="0" applyProtection="0"/>
    <xf numFmtId="0" fontId="195" fillId="0" borderId="0" applyNumberFormat="0" applyFill="0" applyBorder="0" applyAlignment="0" applyProtection="0"/>
    <xf numFmtId="0" fontId="196" fillId="0" borderId="0" applyNumberFormat="0" applyFill="0" applyBorder="0" applyAlignment="0" applyProtection="0"/>
    <xf numFmtId="0" fontId="1" fillId="0" borderId="0"/>
    <xf numFmtId="0" fontId="1" fillId="0" borderId="0"/>
    <xf numFmtId="0" fontId="197" fillId="0" borderId="55" applyNumberFormat="0" applyFill="0" applyAlignment="0" applyProtection="0"/>
    <xf numFmtId="0" fontId="1" fillId="0" borderId="0"/>
    <xf numFmtId="0" fontId="1" fillId="0" borderId="0"/>
    <xf numFmtId="0" fontId="1" fillId="0" borderId="0"/>
    <xf numFmtId="0" fontId="1" fillId="0" borderId="0"/>
    <xf numFmtId="4" fontId="198" fillId="86" borderId="65" applyNumberFormat="0" applyProtection="0">
      <alignment vertical="center"/>
    </xf>
    <xf numFmtId="0" fontId="1" fillId="0" borderId="0"/>
    <xf numFmtId="0" fontId="1" fillId="0" borderId="0"/>
    <xf numFmtId="4" fontId="85" fillId="91" borderId="32" applyNumberFormat="0" applyProtection="0">
      <alignment vertical="center"/>
    </xf>
    <xf numFmtId="0" fontId="1" fillId="0" borderId="0"/>
    <xf numFmtId="4" fontId="198" fillId="86" borderId="65" applyNumberFormat="0" applyProtection="0">
      <alignment vertical="center"/>
    </xf>
    <xf numFmtId="4" fontId="198" fillId="86" borderId="65" applyNumberFormat="0" applyProtection="0">
      <alignment vertical="center"/>
    </xf>
    <xf numFmtId="0" fontId="1" fillId="0" borderId="0"/>
    <xf numFmtId="4" fontId="85" fillId="91" borderId="32" applyNumberFormat="0" applyProtection="0">
      <alignment vertical="center"/>
    </xf>
    <xf numFmtId="0" fontId="1" fillId="0" borderId="0"/>
    <xf numFmtId="0" fontId="1" fillId="0" borderId="0"/>
    <xf numFmtId="0" fontId="1" fillId="0" borderId="0"/>
    <xf numFmtId="4" fontId="199" fillId="91" borderId="65" applyNumberFormat="0" applyProtection="0">
      <alignment vertical="center"/>
    </xf>
    <xf numFmtId="4" fontId="199" fillId="91" borderId="65" applyNumberFormat="0" applyProtection="0">
      <alignment vertical="center"/>
    </xf>
    <xf numFmtId="0" fontId="1" fillId="0" borderId="0"/>
    <xf numFmtId="4" fontId="200" fillId="91" borderId="32" applyNumberFormat="0" applyProtection="0">
      <alignment vertical="center"/>
    </xf>
    <xf numFmtId="0" fontId="1" fillId="0" borderId="0"/>
    <xf numFmtId="0" fontId="1" fillId="0" borderId="0"/>
    <xf numFmtId="0" fontId="1" fillId="0" borderId="0"/>
    <xf numFmtId="4" fontId="198" fillId="91" borderId="65" applyNumberFormat="0" applyProtection="0">
      <alignment horizontal="left" vertical="center"/>
    </xf>
    <xf numFmtId="4" fontId="198" fillId="91" borderId="65" applyNumberFormat="0" applyProtection="0">
      <alignment horizontal="left" vertical="center"/>
    </xf>
    <xf numFmtId="0" fontId="1" fillId="0" borderId="0"/>
    <xf numFmtId="4" fontId="85" fillId="91" borderId="32" applyNumberFormat="0" applyProtection="0">
      <alignment horizontal="left" vertical="center" indent="1"/>
    </xf>
    <xf numFmtId="0" fontId="1" fillId="0" borderId="0"/>
    <xf numFmtId="0" fontId="1" fillId="0" borderId="0"/>
    <xf numFmtId="0" fontId="1" fillId="0" borderId="0"/>
    <xf numFmtId="0" fontId="1" fillId="0" borderId="0"/>
    <xf numFmtId="0" fontId="198" fillId="91" borderId="65" applyNumberFormat="0" applyProtection="0">
      <alignment horizontal="left" vertical="top"/>
    </xf>
    <xf numFmtId="0" fontId="1" fillId="0" borderId="0"/>
    <xf numFmtId="0" fontId="1" fillId="0" borderId="0"/>
    <xf numFmtId="4" fontId="85" fillId="91" borderId="32" applyNumberFormat="0" applyProtection="0">
      <alignment horizontal="left" vertical="center" indent="1"/>
    </xf>
    <xf numFmtId="0" fontId="1" fillId="0" borderId="0"/>
    <xf numFmtId="0" fontId="198" fillId="91" borderId="65" applyNumberFormat="0" applyProtection="0">
      <alignment horizontal="left" vertical="top"/>
    </xf>
    <xf numFmtId="0" fontId="198" fillId="91" borderId="65" applyNumberFormat="0" applyProtection="0">
      <alignment horizontal="left" vertical="top"/>
    </xf>
    <xf numFmtId="0" fontId="1" fillId="0" borderId="0"/>
    <xf numFmtId="4" fontId="85" fillId="91" borderId="32" applyNumberFormat="0" applyProtection="0">
      <alignment horizontal="left" vertical="center" indent="1"/>
    </xf>
    <xf numFmtId="0" fontId="1" fillId="0" borderId="0"/>
    <xf numFmtId="0" fontId="1" fillId="0" borderId="0"/>
    <xf numFmtId="0" fontId="1" fillId="0" borderId="0"/>
    <xf numFmtId="0" fontId="49" fillId="92" borderId="0"/>
    <xf numFmtId="0" fontId="49" fillId="92" borderId="0"/>
    <xf numFmtId="0" fontId="1" fillId="0" borderId="0"/>
    <xf numFmtId="0" fontId="1" fillId="0" borderId="0"/>
    <xf numFmtId="0" fontId="1" fillId="0" borderId="0"/>
    <xf numFmtId="0" fontId="1" fillId="0" borderId="0"/>
    <xf numFmtId="0" fontId="1" fillId="0" borderId="0"/>
    <xf numFmtId="4" fontId="46" fillId="93" borderId="0" applyNumberFormat="0" applyProtection="0">
      <alignment horizontal="left" vertical="center"/>
    </xf>
    <xf numFmtId="0" fontId="1" fillId="0" borderId="0"/>
    <xf numFmtId="0" fontId="1" fillId="0" borderId="0"/>
    <xf numFmtId="0" fontId="49" fillId="94" borderId="32" applyNumberFormat="0" applyProtection="0">
      <alignment horizontal="left" vertical="center" indent="1"/>
    </xf>
    <xf numFmtId="4" fontId="46" fillId="93" borderId="0" applyNumberFormat="0" applyProtection="0">
      <alignment horizontal="left" vertical="center"/>
    </xf>
    <xf numFmtId="0" fontId="1" fillId="0" borderId="0"/>
    <xf numFmtId="0" fontId="1" fillId="0" borderId="0"/>
    <xf numFmtId="0" fontId="49" fillId="94" borderId="32" applyNumberFormat="0" applyProtection="0">
      <alignment horizontal="left" vertical="center" indent="1"/>
    </xf>
    <xf numFmtId="0" fontId="1" fillId="0" borderId="0"/>
    <xf numFmtId="4" fontId="46" fillId="93" borderId="0" applyNumberFormat="0" applyProtection="0">
      <alignment horizontal="left" vertical="center"/>
    </xf>
    <xf numFmtId="0" fontId="1" fillId="0" borderId="0"/>
    <xf numFmtId="0" fontId="1" fillId="0" borderId="0"/>
    <xf numFmtId="0" fontId="1" fillId="0" borderId="0"/>
    <xf numFmtId="4" fontId="85" fillId="40" borderId="65" applyNumberFormat="0" applyProtection="0">
      <alignment horizontal="right" vertical="center"/>
    </xf>
    <xf numFmtId="0" fontId="1" fillId="0" borderId="0"/>
    <xf numFmtId="4" fontId="85" fillId="40" borderId="65" applyNumberFormat="0" applyProtection="0">
      <alignment horizontal="right" vertical="center"/>
    </xf>
    <xf numFmtId="0" fontId="1" fillId="0" borderId="0"/>
    <xf numFmtId="4" fontId="85" fillId="88" borderId="32" applyNumberFormat="0" applyProtection="0">
      <alignment horizontal="right" vertical="center"/>
    </xf>
    <xf numFmtId="0" fontId="1" fillId="0" borderId="0"/>
    <xf numFmtId="0" fontId="1" fillId="0" borderId="0"/>
    <xf numFmtId="4" fontId="85" fillId="49" borderId="65" applyNumberFormat="0" applyProtection="0">
      <alignment horizontal="right" vertical="center"/>
    </xf>
    <xf numFmtId="0" fontId="1" fillId="0" borderId="0"/>
    <xf numFmtId="4" fontId="85" fillId="49" borderId="65" applyNumberFormat="0" applyProtection="0">
      <alignment horizontal="right" vertical="center"/>
    </xf>
    <xf numFmtId="0" fontId="1" fillId="0" borderId="0"/>
    <xf numFmtId="4" fontId="85" fillId="95" borderId="32" applyNumberFormat="0" applyProtection="0">
      <alignment horizontal="right" vertical="center"/>
    </xf>
    <xf numFmtId="0" fontId="1" fillId="0" borderId="0"/>
    <xf numFmtId="0" fontId="1" fillId="0" borderId="0"/>
    <xf numFmtId="4" fontId="85" fillId="61" borderId="65" applyNumberFormat="0" applyProtection="0">
      <alignment horizontal="right" vertical="center"/>
    </xf>
    <xf numFmtId="0" fontId="1" fillId="0" borderId="0"/>
    <xf numFmtId="4" fontId="85" fillId="61" borderId="65" applyNumberFormat="0" applyProtection="0">
      <alignment horizontal="right" vertical="center"/>
    </xf>
    <xf numFmtId="0" fontId="1" fillId="0" borderId="0"/>
    <xf numFmtId="4" fontId="85" fillId="96" borderId="32" applyNumberFormat="0" applyProtection="0">
      <alignment horizontal="right" vertical="center"/>
    </xf>
    <xf numFmtId="0" fontId="1" fillId="0" borderId="0"/>
    <xf numFmtId="0" fontId="1" fillId="0" borderId="0"/>
    <xf numFmtId="4" fontId="85" fillId="44" borderId="65" applyNumberFormat="0" applyProtection="0">
      <alignment horizontal="right" vertical="center"/>
    </xf>
    <xf numFmtId="0" fontId="1" fillId="0" borderId="0"/>
    <xf numFmtId="4" fontId="85" fillId="44" borderId="65" applyNumberFormat="0" applyProtection="0">
      <alignment horizontal="right" vertical="center"/>
    </xf>
    <xf numFmtId="0" fontId="1" fillId="0" borderId="0"/>
    <xf numFmtId="4" fontId="85" fillId="97" borderId="32" applyNumberFormat="0" applyProtection="0">
      <alignment horizontal="right" vertical="center"/>
    </xf>
    <xf numFmtId="0" fontId="1" fillId="0" borderId="0"/>
    <xf numFmtId="0" fontId="1" fillId="0" borderId="0"/>
    <xf numFmtId="4" fontId="85" fillId="54" borderId="65" applyNumberFormat="0" applyProtection="0">
      <alignment horizontal="right" vertical="center"/>
    </xf>
    <xf numFmtId="0" fontId="1" fillId="0" borderId="0"/>
    <xf numFmtId="4" fontId="85" fillId="54" borderId="65" applyNumberFormat="0" applyProtection="0">
      <alignment horizontal="right" vertical="center"/>
    </xf>
    <xf numFmtId="0" fontId="1" fillId="0" borderId="0"/>
    <xf numFmtId="4" fontId="85" fillId="98" borderId="32" applyNumberFormat="0" applyProtection="0">
      <alignment horizontal="right" vertical="center"/>
    </xf>
    <xf numFmtId="0" fontId="1" fillId="0" borderId="0"/>
    <xf numFmtId="0" fontId="1" fillId="0" borderId="0"/>
    <xf numFmtId="4" fontId="85" fillId="53" borderId="65" applyNumberFormat="0" applyProtection="0">
      <alignment horizontal="right" vertical="center"/>
    </xf>
    <xf numFmtId="0" fontId="1" fillId="0" borderId="0"/>
    <xf numFmtId="4" fontId="85" fillId="53" borderId="65" applyNumberFormat="0" applyProtection="0">
      <alignment horizontal="right" vertical="center"/>
    </xf>
    <xf numFmtId="0" fontId="1" fillId="0" borderId="0"/>
    <xf numFmtId="4" fontId="85" fillId="99" borderId="32" applyNumberFormat="0" applyProtection="0">
      <alignment horizontal="right" vertical="center"/>
    </xf>
    <xf numFmtId="0" fontId="1" fillId="0" borderId="0"/>
    <xf numFmtId="0" fontId="1" fillId="0" borderId="0"/>
    <xf numFmtId="4" fontId="85" fillId="59" borderId="65" applyNumberFormat="0" applyProtection="0">
      <alignment horizontal="right" vertical="center"/>
    </xf>
    <xf numFmtId="0" fontId="1" fillId="0" borderId="0"/>
    <xf numFmtId="4" fontId="85" fillId="59" borderId="65" applyNumberFormat="0" applyProtection="0">
      <alignment horizontal="right" vertical="center"/>
    </xf>
    <xf numFmtId="0" fontId="1" fillId="0" borderId="0"/>
    <xf numFmtId="4" fontId="85" fillId="100" borderId="32" applyNumberFormat="0" applyProtection="0">
      <alignment horizontal="right" vertical="center"/>
    </xf>
    <xf numFmtId="0" fontId="1" fillId="0" borderId="0"/>
    <xf numFmtId="0" fontId="1" fillId="0" borderId="0"/>
    <xf numFmtId="4" fontId="85" fillId="37" borderId="65" applyNumberFormat="0" applyProtection="0">
      <alignment horizontal="right" vertical="center"/>
    </xf>
    <xf numFmtId="0" fontId="1" fillId="0" borderId="0"/>
    <xf numFmtId="4" fontId="85" fillId="37" borderId="65" applyNumberFormat="0" applyProtection="0">
      <alignment horizontal="right" vertical="center"/>
    </xf>
    <xf numFmtId="0" fontId="1" fillId="0" borderId="0"/>
    <xf numFmtId="4" fontId="85" fillId="83" borderId="32" applyNumberFormat="0" applyProtection="0">
      <alignment horizontal="right" vertical="center"/>
    </xf>
    <xf numFmtId="0" fontId="1" fillId="0" borderId="0"/>
    <xf numFmtId="0" fontId="1" fillId="0" borderId="0"/>
    <xf numFmtId="4" fontId="85" fillId="50" borderId="65" applyNumberFormat="0" applyProtection="0">
      <alignment horizontal="right" vertical="center"/>
    </xf>
    <xf numFmtId="0" fontId="1" fillId="0" borderId="0"/>
    <xf numFmtId="4" fontId="85" fillId="50" borderId="65" applyNumberFormat="0" applyProtection="0">
      <alignment horizontal="right" vertical="center"/>
    </xf>
    <xf numFmtId="0" fontId="1" fillId="0" borderId="0"/>
    <xf numFmtId="4" fontId="85" fillId="92" borderId="32" applyNumberFormat="0" applyProtection="0">
      <alignment horizontal="right" vertical="center"/>
    </xf>
    <xf numFmtId="0" fontId="1" fillId="0" borderId="0"/>
    <xf numFmtId="0" fontId="1" fillId="0" borderId="0"/>
    <xf numFmtId="0" fontId="1" fillId="0" borderId="0"/>
    <xf numFmtId="0" fontId="1" fillId="0" borderId="0"/>
    <xf numFmtId="4" fontId="198" fillId="101" borderId="66" applyNumberFormat="0" applyProtection="0">
      <alignment horizontal="left" vertical="center"/>
    </xf>
    <xf numFmtId="0" fontId="1" fillId="0" borderId="0"/>
    <xf numFmtId="0" fontId="1" fillId="0" borderId="0"/>
    <xf numFmtId="4" fontId="198" fillId="102" borderId="32" applyNumberFormat="0" applyProtection="0">
      <alignment horizontal="left" vertical="center" indent="1"/>
    </xf>
    <xf numFmtId="4" fontId="198" fillId="101" borderId="66" applyNumberFormat="0" applyProtection="0">
      <alignment horizontal="left" vertical="center"/>
    </xf>
    <xf numFmtId="0" fontId="1" fillId="0" borderId="0"/>
    <xf numFmtId="4" fontId="198" fillId="102" borderId="32" applyNumberFormat="0" applyProtection="0">
      <alignment horizontal="left" vertical="center" indent="1"/>
    </xf>
    <xf numFmtId="4" fontId="198" fillId="101" borderId="66"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4" fontId="85" fillId="46" borderId="0" applyNumberFormat="0" applyProtection="0">
      <alignment horizontal="left" vertical="center"/>
    </xf>
    <xf numFmtId="0" fontId="1" fillId="0" borderId="0"/>
    <xf numFmtId="0" fontId="1" fillId="0" borderId="0"/>
    <xf numFmtId="4" fontId="85" fillId="103" borderId="67" applyNumberFormat="0" applyProtection="0">
      <alignment horizontal="left" vertical="center" indent="1"/>
    </xf>
    <xf numFmtId="4" fontId="85" fillId="46" borderId="0" applyNumberFormat="0" applyProtection="0">
      <alignment horizontal="left" vertical="center"/>
    </xf>
    <xf numFmtId="0" fontId="1" fillId="0" borderId="0"/>
    <xf numFmtId="4" fontId="85" fillId="46" borderId="0" applyNumberFormat="0" applyProtection="0">
      <alignment horizontal="left" vertical="center"/>
    </xf>
    <xf numFmtId="0" fontId="1" fillId="0" borderId="0"/>
    <xf numFmtId="4" fontId="85" fillId="103" borderId="67" applyNumberFormat="0" applyProtection="0">
      <alignment horizontal="left" vertical="center" indent="1"/>
    </xf>
    <xf numFmtId="0" fontId="1" fillId="0" borderId="0"/>
    <xf numFmtId="0" fontId="1" fillId="0" borderId="0"/>
    <xf numFmtId="0" fontId="1" fillId="0" borderId="0"/>
    <xf numFmtId="4" fontId="201" fillId="104" borderId="0" applyNumberFormat="0" applyProtection="0">
      <alignment horizontal="left" vertical="center"/>
    </xf>
    <xf numFmtId="4" fontId="201" fillId="104" borderId="0" applyNumberFormat="0" applyProtection="0">
      <alignment horizontal="left" vertical="center"/>
    </xf>
    <xf numFmtId="0" fontId="1" fillId="0" borderId="0"/>
    <xf numFmtId="4" fontId="201" fillId="104" borderId="0" applyNumberFormat="0" applyProtection="0">
      <alignment horizontal="left" vertical="center" indent="1"/>
    </xf>
    <xf numFmtId="0" fontId="1" fillId="0" borderId="0"/>
    <xf numFmtId="0" fontId="1" fillId="0" borderId="0"/>
    <xf numFmtId="0" fontId="1" fillId="0" borderId="0"/>
    <xf numFmtId="0" fontId="1" fillId="0" borderId="0"/>
    <xf numFmtId="4" fontId="85" fillId="105" borderId="65" applyNumberFormat="0" applyProtection="0">
      <alignment horizontal="right" vertical="center"/>
    </xf>
    <xf numFmtId="0" fontId="1" fillId="0" borderId="0"/>
    <xf numFmtId="0" fontId="1" fillId="0" borderId="0"/>
    <xf numFmtId="0" fontId="49" fillId="94" borderId="32" applyNumberFormat="0" applyProtection="0">
      <alignment horizontal="left" vertical="center" indent="1"/>
    </xf>
    <xf numFmtId="4" fontId="85" fillId="105" borderId="65" applyNumberFormat="0" applyProtection="0">
      <alignment horizontal="right" vertical="center"/>
    </xf>
    <xf numFmtId="0" fontId="1" fillId="0" borderId="0"/>
    <xf numFmtId="0" fontId="1" fillId="0" borderId="0"/>
    <xf numFmtId="0" fontId="1" fillId="0" borderId="0"/>
    <xf numFmtId="0" fontId="49" fillId="94" borderId="32" applyNumberFormat="0" applyProtection="0">
      <alignment horizontal="left" vertical="center" indent="1"/>
    </xf>
    <xf numFmtId="4" fontId="85" fillId="105" borderId="65" applyNumberFormat="0" applyProtection="0">
      <alignment horizontal="right" vertical="center"/>
    </xf>
    <xf numFmtId="0" fontId="1" fillId="0" borderId="0"/>
    <xf numFmtId="0" fontId="49" fillId="94" borderId="32" applyNumberFormat="0" applyProtection="0">
      <alignment horizontal="left" vertical="center" indent="1"/>
    </xf>
    <xf numFmtId="0" fontId="1" fillId="0" borderId="0"/>
    <xf numFmtId="0" fontId="1" fillId="0" borderId="0"/>
    <xf numFmtId="0" fontId="1" fillId="0" borderId="0"/>
    <xf numFmtId="4" fontId="85" fillId="46" borderId="0" applyNumberFormat="0" applyProtection="0">
      <alignment horizontal="left" vertical="center"/>
    </xf>
    <xf numFmtId="0" fontId="1" fillId="0" borderId="0"/>
    <xf numFmtId="4" fontId="85" fillId="103" borderId="32" applyNumberFormat="0" applyProtection="0">
      <alignment horizontal="left" vertical="center" indent="1"/>
    </xf>
    <xf numFmtId="0" fontId="1" fillId="0" borderId="0"/>
    <xf numFmtId="0" fontId="1" fillId="0" borderId="0"/>
    <xf numFmtId="0" fontId="1" fillId="0" borderId="0"/>
    <xf numFmtId="4" fontId="85" fillId="46" borderId="0" applyNumberFormat="0" applyProtection="0">
      <alignment horizontal="left" vertical="center"/>
    </xf>
    <xf numFmtId="0" fontId="1" fillId="0" borderId="0"/>
    <xf numFmtId="0" fontId="1" fillId="0" borderId="0"/>
    <xf numFmtId="4" fontId="85" fillId="103" borderId="32" applyNumberFormat="0" applyProtection="0">
      <alignment horizontal="left" vertical="center" indent="1"/>
    </xf>
    <xf numFmtId="4" fontId="85" fillId="103" borderId="32" applyNumberFormat="0" applyProtection="0">
      <alignment horizontal="left" vertical="center" indent="1"/>
    </xf>
    <xf numFmtId="0" fontId="1" fillId="0" borderId="0"/>
    <xf numFmtId="4" fontId="85" fillId="46" borderId="0" applyNumberFormat="0" applyProtection="0">
      <alignment horizontal="left" vertical="center"/>
    </xf>
    <xf numFmtId="4" fontId="85" fillId="46" borderId="0" applyNumberFormat="0" applyProtection="0">
      <alignment horizontal="left" vertical="center"/>
    </xf>
    <xf numFmtId="0" fontId="1" fillId="0" borderId="0"/>
    <xf numFmtId="0" fontId="1" fillId="0" borderId="0"/>
    <xf numFmtId="0" fontId="1" fillId="0" borderId="0"/>
    <xf numFmtId="4" fontId="192" fillId="93" borderId="0" applyNumberFormat="0" applyProtection="0">
      <alignment horizontal="left" vertical="center"/>
    </xf>
    <xf numFmtId="0" fontId="1" fillId="0" borderId="0"/>
    <xf numFmtId="4" fontId="85" fillId="79" borderId="32" applyNumberFormat="0" applyProtection="0">
      <alignment horizontal="left" vertical="center" indent="1"/>
    </xf>
    <xf numFmtId="0" fontId="1" fillId="0" borderId="0"/>
    <xf numFmtId="0" fontId="1" fillId="0" borderId="0"/>
    <xf numFmtId="0" fontId="1" fillId="0" borderId="0"/>
    <xf numFmtId="4" fontId="192" fillId="93" borderId="0" applyNumberFormat="0" applyProtection="0">
      <alignment horizontal="left" vertical="center"/>
    </xf>
    <xf numFmtId="0" fontId="1" fillId="0" borderId="0"/>
    <xf numFmtId="0" fontId="1" fillId="0" borderId="0"/>
    <xf numFmtId="4" fontId="85" fillId="79" borderId="32" applyNumberFormat="0" applyProtection="0">
      <alignment horizontal="left" vertical="center" indent="1"/>
    </xf>
    <xf numFmtId="4" fontId="85" fillId="79" borderId="32" applyNumberFormat="0" applyProtection="0">
      <alignment horizontal="left" vertical="center" indent="1"/>
    </xf>
    <xf numFmtId="0" fontId="1" fillId="0" borderId="0"/>
    <xf numFmtId="4" fontId="192" fillId="93" borderId="0" applyNumberFormat="0" applyProtection="0">
      <alignment horizontal="left" vertical="center"/>
    </xf>
    <xf numFmtId="4" fontId="192" fillId="93" borderId="0"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49" fillId="104" borderId="65" applyNumberFormat="0" applyProtection="0">
      <alignment horizontal="left" vertical="center"/>
    </xf>
    <xf numFmtId="0" fontId="1" fillId="0" borderId="0"/>
    <xf numFmtId="0" fontId="1" fillId="0" borderId="0"/>
    <xf numFmtId="0" fontId="49" fillId="79" borderId="32" applyNumberFormat="0" applyProtection="0">
      <alignment horizontal="left" vertical="center" indent="1"/>
    </xf>
    <xf numFmtId="0" fontId="1" fillId="0" borderId="0"/>
    <xf numFmtId="0" fontId="49" fillId="104" borderId="65" applyNumberFormat="0" applyProtection="0">
      <alignment horizontal="left" vertical="center"/>
    </xf>
    <xf numFmtId="0" fontId="1" fillId="0" borderId="0"/>
    <xf numFmtId="0" fontId="1" fillId="0" borderId="0"/>
    <xf numFmtId="0" fontId="49" fillId="79" borderId="32" applyNumberFormat="0" applyProtection="0">
      <alignment horizontal="left" vertical="center" indent="1"/>
    </xf>
    <xf numFmtId="0" fontId="49" fillId="104" borderId="65" applyNumberFormat="0" applyProtection="0">
      <alignment horizontal="left" vertical="center"/>
    </xf>
    <xf numFmtId="0" fontId="1" fillId="0" borderId="0"/>
    <xf numFmtId="0" fontId="49" fillId="79"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4" borderId="65" applyNumberFormat="0" applyProtection="0">
      <alignment horizontal="left" vertical="top"/>
    </xf>
    <xf numFmtId="0" fontId="1" fillId="0" borderId="0"/>
    <xf numFmtId="0" fontId="1" fillId="0" borderId="0"/>
    <xf numFmtId="0" fontId="49" fillId="79" borderId="32" applyNumberFormat="0" applyProtection="0">
      <alignment horizontal="left" vertical="center" indent="1"/>
    </xf>
    <xf numFmtId="0" fontId="1" fillId="0" borderId="0"/>
    <xf numFmtId="0" fontId="49" fillId="104" borderId="65" applyNumberFormat="0" applyProtection="0">
      <alignment horizontal="left" vertical="top"/>
    </xf>
    <xf numFmtId="0" fontId="1" fillId="0" borderId="0"/>
    <xf numFmtId="0" fontId="1" fillId="0" borderId="0"/>
    <xf numFmtId="0" fontId="49" fillId="79" borderId="32" applyNumberFormat="0" applyProtection="0">
      <alignment horizontal="left" vertical="center" indent="1"/>
    </xf>
    <xf numFmtId="0" fontId="49" fillId="104" borderId="65" applyNumberFormat="0" applyProtection="0">
      <alignment horizontal="left" vertical="top"/>
    </xf>
    <xf numFmtId="0" fontId="1" fillId="0" borderId="0"/>
    <xf numFmtId="0" fontId="49" fillId="79"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77" borderId="65" applyNumberFormat="0" applyProtection="0">
      <alignment horizontal="left" vertical="center"/>
    </xf>
    <xf numFmtId="0" fontId="1" fillId="0" borderId="0"/>
    <xf numFmtId="0" fontId="1" fillId="0" borderId="0"/>
    <xf numFmtId="0" fontId="49" fillId="106" borderId="32" applyNumberFormat="0" applyProtection="0">
      <alignment horizontal="left" vertical="center" indent="1"/>
    </xf>
    <xf numFmtId="0" fontId="1" fillId="0" borderId="0"/>
    <xf numFmtId="0" fontId="49" fillId="77" borderId="65" applyNumberFormat="0" applyProtection="0">
      <alignment horizontal="left" vertical="center"/>
    </xf>
    <xf numFmtId="0" fontId="1" fillId="0" borderId="0"/>
    <xf numFmtId="0" fontId="1" fillId="0" borderId="0"/>
    <xf numFmtId="0" fontId="49" fillId="106" borderId="32" applyNumberFormat="0" applyProtection="0">
      <alignment horizontal="left" vertical="center" indent="1"/>
    </xf>
    <xf numFmtId="0" fontId="49" fillId="77" borderId="65" applyNumberFormat="0" applyProtection="0">
      <alignment horizontal="left" vertical="center"/>
    </xf>
    <xf numFmtId="0" fontId="1" fillId="0" borderId="0"/>
    <xf numFmtId="0" fontId="49" fillId="106"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77" borderId="65" applyNumberFormat="0" applyProtection="0">
      <alignment horizontal="left" vertical="top"/>
    </xf>
    <xf numFmtId="0" fontId="1" fillId="0" borderId="0"/>
    <xf numFmtId="0" fontId="1" fillId="0" borderId="0"/>
    <xf numFmtId="0" fontId="49" fillId="106" borderId="32" applyNumberFormat="0" applyProtection="0">
      <alignment horizontal="left" vertical="center" indent="1"/>
    </xf>
    <xf numFmtId="0" fontId="1" fillId="0" borderId="0"/>
    <xf numFmtId="0" fontId="49" fillId="77" borderId="65" applyNumberFormat="0" applyProtection="0">
      <alignment horizontal="left" vertical="top"/>
    </xf>
    <xf numFmtId="0" fontId="1" fillId="0" borderId="0"/>
    <xf numFmtId="0" fontId="1" fillId="0" borderId="0"/>
    <xf numFmtId="0" fontId="49" fillId="106" borderId="32" applyNumberFormat="0" applyProtection="0">
      <alignment horizontal="left" vertical="center" indent="1"/>
    </xf>
    <xf numFmtId="0" fontId="49" fillId="77" borderId="65" applyNumberFormat="0" applyProtection="0">
      <alignment horizontal="left" vertical="top"/>
    </xf>
    <xf numFmtId="0" fontId="1" fillId="0" borderId="0"/>
    <xf numFmtId="0" fontId="49" fillId="106"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7" borderId="65" applyNumberFormat="0" applyProtection="0">
      <alignment horizontal="left" vertical="center"/>
    </xf>
    <xf numFmtId="0" fontId="1" fillId="0" borderId="0"/>
    <xf numFmtId="0" fontId="1" fillId="0" borderId="0"/>
    <xf numFmtId="0" fontId="49" fillId="66" borderId="32" applyNumberFormat="0" applyProtection="0">
      <alignment horizontal="left" vertical="center" indent="1"/>
    </xf>
    <xf numFmtId="0" fontId="1" fillId="0" borderId="0"/>
    <xf numFmtId="0" fontId="49" fillId="107" borderId="65" applyNumberFormat="0" applyProtection="0">
      <alignment horizontal="left" vertical="center"/>
    </xf>
    <xf numFmtId="0" fontId="1" fillId="0" borderId="0"/>
    <xf numFmtId="0" fontId="1" fillId="0" borderId="0"/>
    <xf numFmtId="0" fontId="49" fillId="66" borderId="32" applyNumberFormat="0" applyProtection="0">
      <alignment horizontal="left" vertical="center" indent="1"/>
    </xf>
    <xf numFmtId="0" fontId="49" fillId="107" borderId="65" applyNumberFormat="0" applyProtection="0">
      <alignment horizontal="left" vertical="center"/>
    </xf>
    <xf numFmtId="0" fontId="1" fillId="0" borderId="0"/>
    <xf numFmtId="0" fontId="49" fillId="66"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7" borderId="65" applyNumberFormat="0" applyProtection="0">
      <alignment horizontal="left" vertical="top"/>
    </xf>
    <xf numFmtId="0" fontId="1" fillId="0" borderId="0"/>
    <xf numFmtId="0" fontId="1" fillId="0" borderId="0"/>
    <xf numFmtId="0" fontId="49" fillId="66" borderId="32" applyNumberFormat="0" applyProtection="0">
      <alignment horizontal="left" vertical="center" indent="1"/>
    </xf>
    <xf numFmtId="0" fontId="1" fillId="0" borderId="0"/>
    <xf numFmtId="0" fontId="49" fillId="107" borderId="65" applyNumberFormat="0" applyProtection="0">
      <alignment horizontal="left" vertical="top"/>
    </xf>
    <xf numFmtId="0" fontId="1" fillId="0" borderId="0"/>
    <xf numFmtId="0" fontId="1" fillId="0" borderId="0"/>
    <xf numFmtId="0" fontId="49" fillId="66" borderId="32" applyNumberFormat="0" applyProtection="0">
      <alignment horizontal="left" vertical="center" indent="1"/>
    </xf>
    <xf numFmtId="0" fontId="49" fillId="107" borderId="65" applyNumberFormat="0" applyProtection="0">
      <alignment horizontal="left" vertical="top"/>
    </xf>
    <xf numFmtId="0" fontId="1" fillId="0" borderId="0"/>
    <xf numFmtId="0" fontId="49" fillId="66"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8" borderId="65" applyNumberFormat="0" applyProtection="0">
      <alignment horizontal="left" vertical="center"/>
    </xf>
    <xf numFmtId="0" fontId="1" fillId="0" borderId="0"/>
    <xf numFmtId="0" fontId="1" fillId="0" borderId="0"/>
    <xf numFmtId="0" fontId="49" fillId="94" borderId="32" applyNumberFormat="0" applyProtection="0">
      <alignment horizontal="left" vertical="center" indent="1"/>
    </xf>
    <xf numFmtId="0" fontId="1" fillId="0" borderId="0"/>
    <xf numFmtId="0" fontId="49" fillId="108" borderId="65" applyNumberFormat="0" applyProtection="0">
      <alignment horizontal="left" vertical="center"/>
    </xf>
    <xf numFmtId="0" fontId="1" fillId="0" borderId="0"/>
    <xf numFmtId="0" fontId="1" fillId="0" borderId="0"/>
    <xf numFmtId="0" fontId="49" fillId="94" borderId="32" applyNumberFormat="0" applyProtection="0">
      <alignment horizontal="left" vertical="center" indent="1"/>
    </xf>
    <xf numFmtId="0" fontId="49" fillId="108" borderId="65" applyNumberFormat="0" applyProtection="0">
      <alignment horizontal="left" vertical="center"/>
    </xf>
    <xf numFmtId="0" fontId="1" fillId="0" borderId="0"/>
    <xf numFmtId="0" fontId="49" fillId="94"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8" borderId="65" applyNumberFormat="0" applyProtection="0">
      <alignment horizontal="left" vertical="top"/>
    </xf>
    <xf numFmtId="0" fontId="1" fillId="0" borderId="0"/>
    <xf numFmtId="0" fontId="49" fillId="108" borderId="65" applyNumberFormat="0" applyProtection="0">
      <alignment horizontal="left" vertical="top"/>
    </xf>
    <xf numFmtId="0" fontId="1" fillId="0" borderId="0"/>
    <xf numFmtId="0" fontId="1" fillId="0" borderId="0"/>
    <xf numFmtId="0" fontId="49" fillId="94" borderId="32" applyNumberFormat="0" applyProtection="0">
      <alignment horizontal="left" vertical="center" indent="1"/>
    </xf>
    <xf numFmtId="0" fontId="49" fillId="108" borderId="65" applyNumberFormat="0" applyProtection="0">
      <alignment horizontal="left" vertical="top"/>
    </xf>
    <xf numFmtId="0" fontId="1" fillId="0" borderId="0"/>
    <xf numFmtId="0" fontId="49" fillId="94" borderId="32" applyNumberFormat="0" applyProtection="0">
      <alignment horizontal="left" vertical="center" indent="1"/>
    </xf>
    <xf numFmtId="0" fontId="1" fillId="0" borderId="0"/>
    <xf numFmtId="0" fontId="1" fillId="0" borderId="0"/>
    <xf numFmtId="4" fontId="85" fillId="82" borderId="65" applyNumberFormat="0" applyProtection="0">
      <alignment vertical="center"/>
    </xf>
    <xf numFmtId="0" fontId="1" fillId="0" borderId="0"/>
    <xf numFmtId="4" fontId="85" fillId="82" borderId="65" applyNumberFormat="0" applyProtection="0">
      <alignment vertical="center"/>
    </xf>
    <xf numFmtId="0" fontId="1" fillId="0" borderId="0"/>
    <xf numFmtId="4" fontId="85" fillId="82" borderId="32" applyNumberFormat="0" applyProtection="0">
      <alignment vertical="center"/>
    </xf>
    <xf numFmtId="0" fontId="1" fillId="0" borderId="0"/>
    <xf numFmtId="0" fontId="1" fillId="0" borderId="0"/>
    <xf numFmtId="0" fontId="1" fillId="0" borderId="0"/>
    <xf numFmtId="4" fontId="200" fillId="82" borderId="65" applyNumberFormat="0" applyProtection="0">
      <alignment vertical="center"/>
    </xf>
    <xf numFmtId="4" fontId="200" fillId="82" borderId="65" applyNumberFormat="0" applyProtection="0">
      <alignment vertical="center"/>
    </xf>
    <xf numFmtId="0" fontId="1" fillId="0" borderId="0"/>
    <xf numFmtId="4" fontId="200" fillId="82" borderId="32" applyNumberFormat="0" applyProtection="0">
      <alignment vertical="center"/>
    </xf>
    <xf numFmtId="0" fontId="1" fillId="0" borderId="0"/>
    <xf numFmtId="0" fontId="1" fillId="0" borderId="0"/>
    <xf numFmtId="0" fontId="1" fillId="0" borderId="0"/>
    <xf numFmtId="0" fontId="1" fillId="0" borderId="0"/>
    <xf numFmtId="4" fontId="85" fillId="82" borderId="65" applyNumberFormat="0" applyProtection="0">
      <alignment horizontal="left" vertical="center"/>
    </xf>
    <xf numFmtId="0" fontId="1" fillId="0" borderId="0"/>
    <xf numFmtId="0" fontId="1" fillId="0" borderId="0"/>
    <xf numFmtId="4" fontId="85" fillId="82" borderId="32" applyNumberFormat="0" applyProtection="0">
      <alignment horizontal="left" vertical="center" indent="1"/>
    </xf>
    <xf numFmtId="4" fontId="85" fillId="82" borderId="65" applyNumberFormat="0" applyProtection="0">
      <alignment horizontal="left" vertical="center"/>
    </xf>
    <xf numFmtId="0" fontId="1" fillId="0" borderId="0"/>
    <xf numFmtId="4" fontId="85" fillId="82" borderId="65" applyNumberFormat="0" applyProtection="0">
      <alignment horizontal="left" vertical="center"/>
    </xf>
    <xf numFmtId="0" fontId="1" fillId="0" borderId="0"/>
    <xf numFmtId="4" fontId="85" fillId="82" borderId="32" applyNumberFormat="0" applyProtection="0">
      <alignment horizontal="left" vertical="center" indent="1"/>
    </xf>
    <xf numFmtId="0" fontId="1" fillId="0" borderId="0"/>
    <xf numFmtId="0" fontId="1" fillId="0" borderId="0"/>
    <xf numFmtId="0" fontId="85" fillId="82" borderId="65" applyNumberFormat="0" applyProtection="0">
      <alignment horizontal="left" vertical="top"/>
    </xf>
    <xf numFmtId="0" fontId="1" fillId="0" borderId="0"/>
    <xf numFmtId="0" fontId="85" fillId="82" borderId="65" applyNumberFormat="0" applyProtection="0">
      <alignment horizontal="left" vertical="top"/>
    </xf>
    <xf numFmtId="0" fontId="1" fillId="0" borderId="0"/>
    <xf numFmtId="4" fontId="85" fillId="82" borderId="32" applyNumberFormat="0" applyProtection="0">
      <alignment horizontal="left" vertical="center" indent="1"/>
    </xf>
    <xf numFmtId="0" fontId="1" fillId="0" borderId="0"/>
    <xf numFmtId="0" fontId="1" fillId="0" borderId="0"/>
    <xf numFmtId="4" fontId="85" fillId="36" borderId="65" applyNumberFormat="0" applyProtection="0">
      <alignment horizontal="right" vertical="center"/>
    </xf>
    <xf numFmtId="0" fontId="1" fillId="0" borderId="0"/>
    <xf numFmtId="4" fontId="85" fillId="103" borderId="32" applyNumberFormat="0" applyProtection="0">
      <alignment horizontal="right" vertical="center"/>
    </xf>
    <xf numFmtId="0" fontId="1" fillId="0" borderId="0"/>
    <xf numFmtId="4" fontId="85" fillId="103" borderId="32" applyNumberFormat="0" applyProtection="0">
      <alignment horizontal="right" vertical="center"/>
    </xf>
    <xf numFmtId="0" fontId="1" fillId="0" borderId="0"/>
    <xf numFmtId="0" fontId="1" fillId="0" borderId="0"/>
    <xf numFmtId="0" fontId="1" fillId="0" borderId="0"/>
    <xf numFmtId="4" fontId="85" fillId="36" borderId="65" applyNumberFormat="0" applyProtection="0">
      <alignment horizontal="right" vertical="center"/>
    </xf>
    <xf numFmtId="4" fontId="85" fillId="36" borderId="65" applyNumberFormat="0" applyProtection="0">
      <alignment horizontal="right" vertical="center"/>
    </xf>
    <xf numFmtId="0" fontId="1" fillId="0" borderId="0"/>
    <xf numFmtId="0" fontId="1" fillId="0" borderId="0"/>
    <xf numFmtId="0" fontId="1" fillId="0" borderId="0"/>
    <xf numFmtId="0" fontId="1" fillId="0" borderId="0"/>
    <xf numFmtId="4" fontId="200" fillId="36" borderId="65" applyNumberFormat="0" applyProtection="0">
      <alignment horizontal="right" vertical="center"/>
    </xf>
    <xf numFmtId="4" fontId="200" fillId="36" borderId="65" applyNumberFormat="0" applyProtection="0">
      <alignment horizontal="right" vertical="center"/>
    </xf>
    <xf numFmtId="0" fontId="1" fillId="0" borderId="0"/>
    <xf numFmtId="4" fontId="200" fillId="103" borderId="32" applyNumberFormat="0" applyProtection="0">
      <alignment horizontal="right" vertical="center"/>
    </xf>
    <xf numFmtId="0" fontId="1" fillId="0" borderId="0"/>
    <xf numFmtId="0" fontId="1" fillId="0" borderId="0"/>
    <xf numFmtId="4" fontId="90" fillId="93" borderId="65" applyNumberFormat="0" applyProtection="0">
      <alignment horizontal="left" vertical="center"/>
    </xf>
    <xf numFmtId="0" fontId="1" fillId="0" borderId="0"/>
    <xf numFmtId="0" fontId="49" fillId="94" borderId="32" applyNumberFormat="0" applyProtection="0">
      <alignment horizontal="left" vertical="center" indent="1"/>
    </xf>
    <xf numFmtId="0" fontId="49" fillId="94" borderId="32" applyNumberFormat="0" applyProtection="0">
      <alignment horizontal="left" vertical="center" indent="1"/>
    </xf>
    <xf numFmtId="4" fontId="90" fillId="93" borderId="65"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85" fillId="77" borderId="65" applyNumberFormat="0" applyProtection="0">
      <alignment horizontal="left" vertical="top"/>
    </xf>
    <xf numFmtId="0" fontId="1" fillId="0" borderId="0"/>
    <xf numFmtId="0" fontId="1" fillId="0" borderId="0"/>
    <xf numFmtId="0" fontId="49" fillId="94" borderId="32" applyNumberFormat="0" applyProtection="0">
      <alignment horizontal="left" vertical="center" indent="1"/>
    </xf>
    <xf numFmtId="0" fontId="85" fillId="77" borderId="65" applyNumberFormat="0" applyProtection="0">
      <alignment horizontal="left" vertical="top"/>
    </xf>
    <xf numFmtId="0" fontId="1" fillId="0" borderId="0"/>
    <xf numFmtId="0" fontId="1" fillId="0" borderId="0"/>
    <xf numFmtId="0" fontId="1" fillId="0" borderId="0"/>
    <xf numFmtId="0" fontId="49" fillId="94" borderId="32" applyNumberFormat="0" applyProtection="0">
      <alignment horizontal="left" vertical="center" indent="1"/>
    </xf>
    <xf numFmtId="0" fontId="85" fillId="77" borderId="65" applyNumberFormat="0" applyProtection="0">
      <alignment horizontal="left" vertical="top"/>
    </xf>
    <xf numFmtId="0" fontId="1" fillId="0" borderId="0"/>
    <xf numFmtId="0" fontId="49" fillId="94" borderId="32" applyNumberFormat="0" applyProtection="0">
      <alignment horizontal="left" vertical="center" indent="1"/>
    </xf>
    <xf numFmtId="0" fontId="1" fillId="0" borderId="0"/>
    <xf numFmtId="0" fontId="1" fillId="0" borderId="0"/>
    <xf numFmtId="0" fontId="1" fillId="0" borderId="0"/>
    <xf numFmtId="0" fontId="1" fillId="0" borderId="0"/>
    <xf numFmtId="4" fontId="202" fillId="38" borderId="0" applyNumberFormat="0" applyProtection="0">
      <alignment horizontal="left" vertical="center"/>
    </xf>
    <xf numFmtId="0" fontId="1" fillId="0" borderId="0"/>
    <xf numFmtId="0" fontId="1" fillId="0" borderId="0"/>
    <xf numFmtId="0" fontId="203" fillId="0" borderId="0"/>
    <xf numFmtId="4" fontId="202" fillId="38" borderId="0" applyNumberFormat="0" applyProtection="0">
      <alignment horizontal="left" vertical="center"/>
    </xf>
    <xf numFmtId="0" fontId="1" fillId="0" borderId="0"/>
    <xf numFmtId="0" fontId="203" fillId="0" borderId="0"/>
    <xf numFmtId="4" fontId="202" fillId="38" borderId="0" applyNumberFormat="0" applyProtection="0">
      <alignment horizontal="left" vertical="center"/>
    </xf>
    <xf numFmtId="0" fontId="1" fillId="0" borderId="0"/>
    <xf numFmtId="0" fontId="1" fillId="0" borderId="0"/>
    <xf numFmtId="0" fontId="1" fillId="0" borderId="0"/>
    <xf numFmtId="0" fontId="1" fillId="0" borderId="0"/>
    <xf numFmtId="4" fontId="119" fillId="36" borderId="65" applyNumberFormat="0" applyProtection="0">
      <alignment horizontal="right" vertical="center"/>
    </xf>
    <xf numFmtId="4" fontId="119" fillId="36" borderId="65" applyNumberFormat="0" applyProtection="0">
      <alignment horizontal="right" vertical="center"/>
    </xf>
    <xf numFmtId="0" fontId="1" fillId="0" borderId="0"/>
    <xf numFmtId="4" fontId="119" fillId="103" borderId="32" applyNumberFormat="0" applyProtection="0">
      <alignment horizontal="right" vertical="center"/>
    </xf>
    <xf numFmtId="0" fontId="1" fillId="0" borderId="0"/>
    <xf numFmtId="0" fontId="1" fillId="0" borderId="0"/>
    <xf numFmtId="0" fontId="104" fillId="40" borderId="0" applyNumberFormat="0" applyBorder="0" applyAlignment="0" applyProtection="0"/>
    <xf numFmtId="0" fontId="1" fillId="0" borderId="0"/>
    <xf numFmtId="0" fontId="1" fillId="0" borderId="0"/>
    <xf numFmtId="185" fontId="85" fillId="51" borderId="0"/>
    <xf numFmtId="0" fontId="1" fillId="0" borderId="0"/>
    <xf numFmtId="0" fontId="1" fillId="0" borderId="0"/>
    <xf numFmtId="0" fontId="198" fillId="51" borderId="0"/>
    <xf numFmtId="0" fontId="1" fillId="0" borderId="0"/>
    <xf numFmtId="0" fontId="15" fillId="0" borderId="0" applyNumberFormat="0" applyFill="0" applyBorder="0" applyAlignment="0" applyProtection="0"/>
    <xf numFmtId="0" fontId="1" fillId="0" borderId="0"/>
    <xf numFmtId="0" fontId="1" fillId="0" borderId="0"/>
    <xf numFmtId="186" fontId="204" fillId="0" borderId="0" applyFont="0" applyFill="0" applyBorder="0" applyAlignment="0" applyProtection="0"/>
    <xf numFmtId="0" fontId="1" fillId="0" borderId="0"/>
    <xf numFmtId="0" fontId="1" fillId="0" borderId="0"/>
    <xf numFmtId="0" fontId="1" fillId="0" borderId="0"/>
    <xf numFmtId="0" fontId="1" fillId="0" borderId="0"/>
    <xf numFmtId="3" fontId="49" fillId="69" borderId="34" applyFont="0">
      <alignment horizontal="right"/>
    </xf>
    <xf numFmtId="0" fontId="1" fillId="0" borderId="0"/>
    <xf numFmtId="3" fontId="49" fillId="69" borderId="34" applyFont="0">
      <alignment horizontal="right"/>
    </xf>
    <xf numFmtId="0" fontId="1" fillId="0" borderId="0"/>
    <xf numFmtId="0" fontId="1" fillId="0" borderId="0"/>
    <xf numFmtId="3" fontId="49" fillId="69" borderId="34" applyFont="0">
      <alignment horizontal="right"/>
    </xf>
    <xf numFmtId="0" fontId="1" fillId="0" borderId="0"/>
    <xf numFmtId="3" fontId="49" fillId="69" borderId="34" applyFont="0">
      <alignment horizontal="right"/>
    </xf>
    <xf numFmtId="0" fontId="1" fillId="0" borderId="0"/>
    <xf numFmtId="0" fontId="1" fillId="0" borderId="0"/>
    <xf numFmtId="0" fontId="1" fillId="0" borderId="0"/>
    <xf numFmtId="0" fontId="1" fillId="0" borderId="0"/>
    <xf numFmtId="10" fontId="49" fillId="69" borderId="34" applyFont="0">
      <alignment horizontal="right"/>
    </xf>
    <xf numFmtId="0" fontId="1" fillId="0" borderId="0"/>
    <xf numFmtId="10" fontId="49" fillId="69" borderId="34" applyFont="0">
      <alignment horizontal="right"/>
    </xf>
    <xf numFmtId="0" fontId="1" fillId="0" borderId="0"/>
    <xf numFmtId="0" fontId="1" fillId="0" borderId="0"/>
    <xf numFmtId="10" fontId="49" fillId="69" borderId="34" applyFont="0">
      <alignment horizontal="right"/>
    </xf>
    <xf numFmtId="0" fontId="1" fillId="0" borderId="0"/>
    <xf numFmtId="10" fontId="49" fillId="69" borderId="34" applyFont="0">
      <alignment horizontal="right"/>
    </xf>
    <xf numFmtId="0" fontId="1" fillId="0" borderId="0"/>
    <xf numFmtId="0" fontId="1" fillId="0" borderId="0"/>
    <xf numFmtId="0" fontId="1" fillId="0" borderId="0"/>
    <xf numFmtId="0" fontId="1" fillId="0" borderId="0"/>
    <xf numFmtId="9" fontId="49" fillId="69" borderId="34" applyFont="0" applyProtection="0">
      <alignment horizontal="right"/>
    </xf>
    <xf numFmtId="0" fontId="1" fillId="0" borderId="0"/>
    <xf numFmtId="9" fontId="49" fillId="69" borderId="34" applyFont="0" applyProtection="0">
      <alignment horizontal="right"/>
    </xf>
    <xf numFmtId="0" fontId="1" fillId="0" borderId="0"/>
    <xf numFmtId="0" fontId="1" fillId="0" borderId="0"/>
    <xf numFmtId="9" fontId="49" fillId="69" borderId="34" applyFont="0" applyProtection="0">
      <alignment horizontal="right"/>
    </xf>
    <xf numFmtId="0" fontId="1" fillId="0" borderId="0"/>
    <xf numFmtId="9" fontId="49" fillId="69" borderId="34" applyFont="0" applyProtection="0">
      <alignment horizontal="right"/>
    </xf>
    <xf numFmtId="0" fontId="1" fillId="0" borderId="0"/>
    <xf numFmtId="0" fontId="1" fillId="0" borderId="0"/>
    <xf numFmtId="0" fontId="1" fillId="0" borderId="0"/>
    <xf numFmtId="0" fontId="1" fillId="0" borderId="0"/>
    <xf numFmtId="187" fontId="49" fillId="69" borderId="34" applyFont="0" applyProtection="0">
      <alignment horizontal="center" wrapText="1"/>
    </xf>
    <xf numFmtId="0" fontId="1" fillId="0" borderId="0"/>
    <xf numFmtId="187" fontId="49" fillId="69" borderId="34" applyFont="0" applyProtection="0">
      <alignment horizontal="center" wrapText="1"/>
    </xf>
    <xf numFmtId="0" fontId="1" fillId="0" borderId="0"/>
    <xf numFmtId="0" fontId="1" fillId="0" borderId="0"/>
    <xf numFmtId="187" fontId="49" fillId="69" borderId="34" applyFont="0" applyProtection="0">
      <alignment horizontal="center" wrapText="1"/>
    </xf>
    <xf numFmtId="0" fontId="1" fillId="0" borderId="0"/>
    <xf numFmtId="187" fontId="49" fillId="69" borderId="34" applyFont="0" applyProtection="0">
      <alignment horizontal="center" wrapText="1"/>
    </xf>
    <xf numFmtId="0" fontId="1" fillId="0" borderId="0"/>
    <xf numFmtId="0" fontId="1" fillId="0" borderId="0"/>
    <xf numFmtId="185" fontId="205" fillId="45" borderId="0">
      <protection locked="0"/>
    </xf>
    <xf numFmtId="0" fontId="1" fillId="0" borderId="0"/>
    <xf numFmtId="0" fontId="1" fillId="0" borderId="0"/>
    <xf numFmtId="185" fontId="198" fillId="51" borderId="45"/>
    <xf numFmtId="0" fontId="1" fillId="0" borderId="0"/>
    <xf numFmtId="0" fontId="1" fillId="0" borderId="0"/>
    <xf numFmtId="185" fontId="198" fillId="51" borderId="0"/>
    <xf numFmtId="0" fontId="1" fillId="0" borderId="0"/>
    <xf numFmtId="0" fontId="1" fillId="0" borderId="0"/>
    <xf numFmtId="0" fontId="1" fillId="0" borderId="0"/>
    <xf numFmtId="0" fontId="49" fillId="0" borderId="0"/>
    <xf numFmtId="0" fontId="49" fillId="0" borderId="0"/>
    <xf numFmtId="0" fontId="1" fillId="0" borderId="0"/>
    <xf numFmtId="166" fontId="129" fillId="0" borderId="0"/>
    <xf numFmtId="0" fontId="1" fillId="0" borderId="0"/>
    <xf numFmtId="0" fontId="1" fillId="0" borderId="0"/>
    <xf numFmtId="0" fontId="103" fillId="71" borderId="0"/>
    <xf numFmtId="0" fontId="206" fillId="0" borderId="0">
      <alignment vertical="top"/>
    </xf>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88" fillId="0" borderId="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166" fontId="157" fillId="0" borderId="0"/>
    <xf numFmtId="3" fontId="63" fillId="108" borderId="34" applyAlignment="0">
      <alignment horizontal="center"/>
    </xf>
    <xf numFmtId="0" fontId="1" fillId="0" borderId="0"/>
    <xf numFmtId="0" fontId="16" fillId="0" borderId="9" applyNumberFormat="0" applyFill="0" applyAlignment="0" applyProtection="0"/>
    <xf numFmtId="0" fontId="132" fillId="0" borderId="68" applyNumberFormat="0" applyFill="0" applyAlignment="0" applyProtection="0"/>
    <xf numFmtId="166" fontId="157" fillId="0" borderId="0"/>
    <xf numFmtId="3" fontId="157" fillId="0" borderId="41"/>
    <xf numFmtId="3" fontId="157" fillId="0" borderId="0"/>
    <xf numFmtId="0" fontId="157" fillId="0" borderId="0"/>
    <xf numFmtId="0" fontId="99" fillId="84" borderId="0" applyAlignment="0" applyProtection="0"/>
    <xf numFmtId="0" fontId="1" fillId="0" borderId="0"/>
    <xf numFmtId="0" fontId="1" fillId="0" borderId="0"/>
    <xf numFmtId="0" fontId="1" fillId="0" borderId="0"/>
    <xf numFmtId="0" fontId="1" fillId="0" borderId="0"/>
    <xf numFmtId="9" fontId="49" fillId="88" borderId="69" applyFont="0" applyProtection="0">
      <alignment horizontal="right"/>
    </xf>
    <xf numFmtId="0" fontId="1" fillId="0" borderId="0"/>
    <xf numFmtId="9" fontId="49" fillId="88" borderId="69" applyFont="0" applyProtection="0">
      <alignment horizontal="right"/>
    </xf>
    <xf numFmtId="0" fontId="1" fillId="0" borderId="0"/>
    <xf numFmtId="0" fontId="1" fillId="0" borderId="0"/>
    <xf numFmtId="9" fontId="49" fillId="88" borderId="69" applyFont="0" applyProtection="0">
      <alignment horizontal="right"/>
    </xf>
    <xf numFmtId="0" fontId="1" fillId="0" borderId="0"/>
    <xf numFmtId="9" fontId="49" fillId="88" borderId="69" applyFont="0" applyProtection="0">
      <alignment horizontal="right"/>
    </xf>
    <xf numFmtId="0" fontId="1" fillId="0" borderId="0"/>
    <xf numFmtId="0" fontId="9" fillId="5" borderId="4" applyNumberFormat="0" applyAlignment="0" applyProtection="0"/>
    <xf numFmtId="0" fontId="1" fillId="0" borderId="0"/>
    <xf numFmtId="188" fontId="206" fillId="82" borderId="0" applyBorder="0">
      <protection locked="0"/>
    </xf>
    <xf numFmtId="0" fontId="1" fillId="0" borderId="0"/>
    <xf numFmtId="0" fontId="13" fillId="7" borderId="7" applyNumberFormat="0" applyAlignment="0" applyProtection="0"/>
    <xf numFmtId="0" fontId="1" fillId="0" borderId="0"/>
    <xf numFmtId="0" fontId="1" fillId="0" borderId="0"/>
    <xf numFmtId="0" fontId="122" fillId="71" borderId="0"/>
    <xf numFmtId="0" fontId="1" fillId="0" borderId="0"/>
    <xf numFmtId="0" fontId="1" fillId="0" borderId="0"/>
    <xf numFmtId="49" fontId="85"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207" fillId="0" borderId="0" applyNumberFormat="0" applyFill="0" applyBorder="0" applyAlignment="0" applyProtection="0"/>
    <xf numFmtId="0" fontId="1" fillId="0" borderId="0"/>
    <xf numFmtId="0" fontId="1" fillId="0" borderId="0"/>
    <xf numFmtId="0" fontId="1" fillId="0" borderId="0"/>
    <xf numFmtId="0" fontId="207"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07" fillId="0" borderId="0" applyNumberFormat="0" applyFill="0" applyBorder="0" applyAlignment="0" applyProtection="0"/>
    <xf numFmtId="0" fontId="1" fillId="0" borderId="0"/>
    <xf numFmtId="0" fontId="1" fillId="0" borderId="0"/>
    <xf numFmtId="0" fontId="207" fillId="0" borderId="0" applyNumberFormat="0" applyFill="0" applyBorder="0" applyAlignment="0" applyProtection="0"/>
    <xf numFmtId="0" fontId="1" fillId="0" borderId="0"/>
    <xf numFmtId="0" fontId="1" fillId="0" borderId="0"/>
    <xf numFmtId="0" fontId="207" fillId="0" borderId="0" applyNumberFormat="0" applyFill="0" applyBorder="0" applyAlignment="0" applyProtection="0"/>
    <xf numFmtId="0" fontId="1" fillId="0" borderId="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 fillId="0" borderId="0"/>
    <xf numFmtId="0" fontId="1" fillId="0" borderId="0"/>
    <xf numFmtId="0" fontId="208" fillId="78" borderId="0">
      <alignment horizontal="centerContinuous"/>
    </xf>
    <xf numFmtId="0" fontId="1" fillId="0" borderId="0"/>
    <xf numFmtId="0" fontId="1" fillId="0" borderId="0"/>
    <xf numFmtId="0" fontId="209" fillId="51" borderId="0" applyNumberFormat="0" applyBorder="0" applyAlignment="0">
      <alignment horizontal="center"/>
    </xf>
    <xf numFmtId="0" fontId="1" fillId="0" borderId="0"/>
    <xf numFmtId="0" fontId="1" fillId="0" borderId="0"/>
    <xf numFmtId="0" fontId="210" fillId="79" borderId="0" applyBorder="0"/>
    <xf numFmtId="0" fontId="1" fillId="0" borderId="0"/>
    <xf numFmtId="0" fontId="1" fillId="0" borderId="0"/>
    <xf numFmtId="0" fontId="1" fillId="0" borderId="0"/>
    <xf numFmtId="0" fontId="132" fillId="0" borderId="42" applyNumberFormat="0" applyFill="0" applyAlignment="0" applyProtection="0"/>
    <xf numFmtId="0" fontId="1" fillId="0" borderId="0"/>
    <xf numFmtId="0" fontId="1" fillId="0" borderId="0"/>
    <xf numFmtId="0" fontId="16" fillId="0" borderId="9" applyNumberFormat="0" applyFill="0" applyAlignment="0" applyProtection="0"/>
    <xf numFmtId="0" fontId="1" fillId="0" borderId="0"/>
    <xf numFmtId="0" fontId="1" fillId="0" borderId="0"/>
    <xf numFmtId="0" fontId="132" fillId="0" borderId="42" applyNumberFormat="0" applyFill="0" applyAlignment="0" applyProtection="0"/>
    <xf numFmtId="0" fontId="1" fillId="0" borderId="0"/>
    <xf numFmtId="0" fontId="1" fillId="0" borderId="0"/>
    <xf numFmtId="0" fontId="132" fillId="0" borderId="42" applyNumberFormat="0" applyFill="0" applyAlignment="0" applyProtection="0"/>
    <xf numFmtId="0" fontId="1" fillId="0" borderId="0"/>
    <xf numFmtId="0" fontId="1" fillId="0" borderId="0"/>
    <xf numFmtId="0" fontId="132" fillId="0" borderId="42" applyNumberFormat="0" applyFill="0" applyAlignment="0" applyProtection="0"/>
    <xf numFmtId="0" fontId="1" fillId="0" borderId="0"/>
    <xf numFmtId="0" fontId="132" fillId="0" borderId="42" applyNumberFormat="0" applyFill="0" applyAlignment="0" applyProtection="0"/>
    <xf numFmtId="0" fontId="132" fillId="0" borderId="42" applyNumberFormat="0" applyFill="0" applyAlignment="0" applyProtection="0"/>
    <xf numFmtId="0" fontId="132" fillId="0" borderId="42" applyNumberFormat="0" applyFill="0" applyAlignment="0" applyProtection="0"/>
    <xf numFmtId="0" fontId="1" fillId="0" borderId="0"/>
    <xf numFmtId="0" fontId="1" fillId="0" borderId="0"/>
    <xf numFmtId="189" fontId="211" fillId="0" borderId="0" applyBorder="0"/>
    <xf numFmtId="0" fontId="1" fillId="0" borderId="0"/>
    <xf numFmtId="0" fontId="10" fillId="6" borderId="5" applyNumberFormat="0" applyAlignment="0" applyProtection="0"/>
    <xf numFmtId="0" fontId="1" fillId="0" borderId="0"/>
    <xf numFmtId="0" fontId="1" fillId="0" borderId="0"/>
    <xf numFmtId="0" fontId="1" fillId="0" borderId="0"/>
    <xf numFmtId="0" fontId="1" fillId="0" borderId="0"/>
    <xf numFmtId="43" fontId="49" fillId="0" borderId="0" applyFont="0" applyFill="0" applyBorder="0" applyAlignment="0" applyProtection="0"/>
    <xf numFmtId="0" fontId="1" fillId="0" borderId="0"/>
    <xf numFmtId="0" fontId="1" fillId="0" borderId="0"/>
    <xf numFmtId="0" fontId="1" fillId="0" borderId="0"/>
    <xf numFmtId="0" fontId="1" fillId="0" borderId="0"/>
    <xf numFmtId="0" fontId="212" fillId="40" borderId="0" applyNumberFormat="0" applyBorder="0" applyAlignment="0" applyProtection="0"/>
    <xf numFmtId="20" fontId="128" fillId="0" borderId="0"/>
    <xf numFmtId="0" fontId="21" fillId="0" borderId="0"/>
    <xf numFmtId="0" fontId="101" fillId="38" borderId="32" applyNumberFormat="0" applyAlignment="0" applyProtection="0"/>
    <xf numFmtId="0" fontId="1" fillId="0" borderId="0"/>
    <xf numFmtId="0" fontId="1" fillId="0" borderId="0"/>
    <xf numFmtId="0" fontId="1" fillId="0" borderId="0"/>
    <xf numFmtId="0" fontId="128" fillId="0" borderId="0" applyFont="0" applyFill="0" applyBorder="0" applyAlignment="0" applyProtection="0"/>
    <xf numFmtId="0" fontId="1" fillId="0" borderId="0"/>
    <xf numFmtId="0" fontId="1" fillId="0" borderId="0"/>
    <xf numFmtId="0" fontId="1" fillId="0" borderId="0"/>
    <xf numFmtId="0" fontId="142" fillId="0" borderId="0" applyNumberFormat="0" applyFill="0" applyBorder="0" applyAlignment="0" applyProtection="0"/>
    <xf numFmtId="0" fontId="1" fillId="0" borderId="0"/>
    <xf numFmtId="0" fontId="1" fillId="0" borderId="0"/>
    <xf numFmtId="0" fontId="1" fillId="0" borderId="0"/>
    <xf numFmtId="0" fontId="142" fillId="0" borderId="0" applyNumberFormat="0" applyFill="0" applyBorder="0" applyAlignment="0" applyProtection="0"/>
    <xf numFmtId="0" fontId="1" fillId="0" borderId="0"/>
    <xf numFmtId="0" fontId="1" fillId="0" borderId="0"/>
    <xf numFmtId="0" fontId="14" fillId="0" borderId="0" applyNumberFormat="0" applyFill="0" applyBorder="0" applyAlignment="0" applyProtection="0"/>
    <xf numFmtId="0" fontId="1" fillId="0" borderId="0"/>
    <xf numFmtId="0" fontId="1" fillId="0" borderId="0"/>
    <xf numFmtId="0" fontId="142" fillId="0" borderId="0" applyNumberFormat="0" applyFill="0" applyBorder="0" applyAlignment="0" applyProtection="0"/>
    <xf numFmtId="0" fontId="1" fillId="0" borderId="0"/>
    <xf numFmtId="0" fontId="1" fillId="0" borderId="0"/>
    <xf numFmtId="0" fontId="142" fillId="0" borderId="0" applyNumberFormat="0" applyFill="0" applyBorder="0" applyAlignment="0" applyProtection="0"/>
    <xf numFmtId="0" fontId="1" fillId="0" borderId="0"/>
    <xf numFmtId="0" fontId="1" fillId="0" borderId="0"/>
    <xf numFmtId="0" fontId="142" fillId="0" borderId="0" applyNumberFormat="0" applyFill="0" applyBorder="0" applyAlignment="0" applyProtection="0"/>
    <xf numFmtId="0" fontId="1"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75" fillId="0" borderId="0" applyNumberForma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72" fillId="0" borderId="55" applyNumberFormat="0" applyFill="0" applyAlignment="0" applyProtection="0"/>
    <xf numFmtId="190" fontId="213" fillId="0" borderId="0"/>
    <xf numFmtId="38" fontId="49" fillId="0" borderId="0">
      <alignment horizontal="right" vertical="center"/>
    </xf>
    <xf numFmtId="0" fontId="1" fillId="0" borderId="0"/>
    <xf numFmtId="0" fontId="1" fillId="0" borderId="0"/>
    <xf numFmtId="0" fontId="1" fillId="0" borderId="0"/>
    <xf numFmtId="0" fontId="147" fillId="0" borderId="46" applyNumberFormat="0" applyFill="0" applyAlignment="0" applyProtection="0"/>
    <xf numFmtId="0" fontId="1" fillId="0" borderId="0"/>
    <xf numFmtId="0" fontId="1" fillId="0" borderId="0"/>
    <xf numFmtId="0" fontId="151" fillId="0" borderId="48" applyNumberFormat="0" applyFill="0" applyAlignment="0" applyProtection="0"/>
    <xf numFmtId="0" fontId="1" fillId="0" borderId="0"/>
    <xf numFmtId="0" fontId="1" fillId="0" borderId="0"/>
    <xf numFmtId="0" fontId="154" fillId="0" borderId="50" applyNumberFormat="0" applyFill="0" applyAlignment="0" applyProtection="0"/>
    <xf numFmtId="0" fontId="1" fillId="0" borderId="0"/>
    <xf numFmtId="0" fontId="1" fillId="0" borderId="0"/>
    <xf numFmtId="0" fontId="154" fillId="0" borderId="0" applyNumberFormat="0" applyFill="0" applyBorder="0" applyAlignment="0" applyProtection="0"/>
    <xf numFmtId="0" fontId="1" fillId="0" borderId="0"/>
    <xf numFmtId="0" fontId="207" fillId="0" borderId="0" applyNumberFormat="0" applyFill="0" applyBorder="0" applyAlignment="0" applyProtection="0"/>
    <xf numFmtId="0" fontId="1" fillId="0" borderId="0"/>
    <xf numFmtId="0" fontId="1" fillId="0" borderId="0"/>
    <xf numFmtId="0" fontId="117" fillId="72" borderId="36" applyNumberFormat="0" applyAlignment="0" applyProtection="0"/>
    <xf numFmtId="0" fontId="1" fillId="0" borderId="0"/>
    <xf numFmtId="0" fontId="98" fillId="60" borderId="0" applyNumberFormat="0" applyBorder="0" applyAlignment="0" applyProtection="0"/>
    <xf numFmtId="0" fontId="98" fillId="61" borderId="0" applyNumberFormat="0" applyBorder="0" applyAlignment="0" applyProtection="0"/>
    <xf numFmtId="0" fontId="98" fillId="59"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98" fillId="53" borderId="0" applyNumberFormat="0" applyBorder="0" applyAlignment="0" applyProtection="0"/>
    <xf numFmtId="0" fontId="214" fillId="43" borderId="33" applyNumberFormat="0" applyAlignment="0" applyProtection="0"/>
    <xf numFmtId="0" fontId="215" fillId="51" borderId="32" applyNumberFormat="0" applyAlignment="0" applyProtection="0"/>
    <xf numFmtId="0" fontId="216" fillId="51" borderId="33" applyNumberFormat="0" applyAlignment="0" applyProtection="0"/>
    <xf numFmtId="0" fontId="217" fillId="0" borderId="46" applyNumberFormat="0" applyFill="0" applyAlignment="0" applyProtection="0"/>
    <xf numFmtId="0" fontId="218" fillId="0" borderId="48" applyNumberFormat="0" applyFill="0" applyAlignment="0" applyProtection="0"/>
    <xf numFmtId="0" fontId="219" fillId="0" borderId="50" applyNumberFormat="0" applyFill="0" applyAlignment="0" applyProtection="0"/>
    <xf numFmtId="0" fontId="219" fillId="0" borderId="0" applyNumberFormat="0" applyFill="0" applyBorder="0" applyAlignment="0" applyProtection="0"/>
    <xf numFmtId="0" fontId="220" fillId="0" borderId="42" applyNumberFormat="0" applyFill="0" applyAlignment="0" applyProtection="0"/>
    <xf numFmtId="0" fontId="221" fillId="72" borderId="36" applyNumberFormat="0" applyAlignment="0" applyProtection="0"/>
    <xf numFmtId="0" fontId="222" fillId="0" borderId="0" applyNumberFormat="0" applyFill="0" applyBorder="0" applyAlignment="0" applyProtection="0"/>
    <xf numFmtId="0" fontId="223" fillId="86" borderId="0" applyNumberFormat="0" applyBorder="0" applyAlignment="0" applyProtection="0"/>
    <xf numFmtId="0" fontId="224" fillId="40" borderId="0" applyNumberFormat="0" applyBorder="0" applyAlignment="0" applyProtection="0"/>
    <xf numFmtId="0" fontId="225" fillId="0" borderId="0" applyNumberFormat="0" applyFill="0" applyBorder="0" applyAlignment="0" applyProtection="0"/>
    <xf numFmtId="0" fontId="226" fillId="47" borderId="31" applyNumberFormat="0" applyFont="0" applyAlignment="0" applyProtection="0"/>
    <xf numFmtId="0" fontId="227" fillId="0" borderId="55" applyNumberFormat="0" applyFill="0" applyAlignment="0" applyProtection="0"/>
    <xf numFmtId="0" fontId="228" fillId="0" borderId="0" applyNumberFormat="0" applyFill="0" applyBorder="0" applyAlignment="0" applyProtection="0"/>
    <xf numFmtId="0" fontId="229" fillId="41" borderId="0" applyNumberFormat="0" applyBorder="0" applyAlignment="0" applyProtection="0"/>
    <xf numFmtId="0" fontId="1" fillId="0" borderId="0"/>
    <xf numFmtId="0" fontId="1" fillId="0" borderId="0"/>
    <xf numFmtId="0" fontId="230" fillId="0" borderId="0" applyFont="0" applyFill="0" applyBorder="0" applyAlignment="0" applyProtection="0"/>
    <xf numFmtId="0" fontId="1" fillId="0" borderId="0"/>
    <xf numFmtId="0" fontId="1" fillId="0" borderId="0"/>
    <xf numFmtId="0" fontId="230" fillId="0" borderId="0" applyFont="0" applyFill="0" applyBorder="0" applyAlignment="0" applyProtection="0"/>
    <xf numFmtId="0" fontId="1" fillId="0" borderId="0"/>
    <xf numFmtId="0" fontId="1" fillId="0" borderId="0"/>
    <xf numFmtId="0" fontId="230" fillId="0" borderId="0" applyFont="0" applyFill="0" applyBorder="0" applyAlignment="0" applyProtection="0"/>
    <xf numFmtId="0" fontId="1" fillId="0" borderId="0"/>
    <xf numFmtId="0" fontId="1" fillId="0" borderId="0"/>
    <xf numFmtId="0" fontId="230" fillId="0" borderId="0" applyFont="0" applyFill="0" applyBorder="0" applyAlignment="0" applyProtection="0"/>
    <xf numFmtId="0" fontId="244" fillId="39" borderId="0" applyNumberFormat="0" applyBorder="0" applyAlignment="0" applyProtection="0"/>
    <xf numFmtId="0" fontId="244" fillId="40" borderId="0" applyNumberFormat="0" applyBorder="0" applyAlignment="0" applyProtection="0"/>
    <xf numFmtId="0" fontId="244" fillId="41" borderId="0" applyNumberFormat="0" applyBorder="0" applyAlignment="0" applyProtection="0"/>
    <xf numFmtId="0" fontId="244" fillId="42" borderId="0" applyNumberFormat="0" applyBorder="0" applyAlignment="0" applyProtection="0"/>
    <xf numFmtId="0" fontId="244" fillId="35" borderId="0" applyNumberFormat="0" applyBorder="0" applyAlignment="0" applyProtection="0"/>
    <xf numFmtId="0" fontId="244" fillId="43" borderId="0" applyNumberFormat="0" applyBorder="0" applyAlignment="0" applyProtection="0"/>
    <xf numFmtId="0" fontId="244" fillId="39" borderId="0" applyNumberFormat="0" applyBorder="0" applyAlignment="0" applyProtection="0"/>
    <xf numFmtId="0" fontId="244" fillId="40" borderId="0" applyNumberFormat="0" applyBorder="0" applyAlignment="0" applyProtection="0"/>
    <xf numFmtId="0" fontId="244" fillId="41" borderId="0" applyNumberFormat="0" applyBorder="0" applyAlignment="0" applyProtection="0"/>
    <xf numFmtId="0" fontId="244" fillId="42" borderId="0" applyNumberFormat="0" applyBorder="0" applyAlignment="0" applyProtection="0"/>
    <xf numFmtId="0" fontId="244" fillId="35" borderId="0" applyNumberFormat="0" applyBorder="0" applyAlignment="0" applyProtection="0"/>
    <xf numFmtId="0" fontId="244" fillId="43"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244" fillId="46" borderId="0" applyNumberFormat="0" applyBorder="0" applyAlignment="0" applyProtection="0"/>
    <xf numFmtId="0" fontId="244" fillId="49" borderId="0" applyNumberFormat="0" applyBorder="0" applyAlignment="0" applyProtection="0"/>
    <xf numFmtId="0" fontId="244" fillId="50" borderId="0" applyNumberFormat="0" applyBorder="0" applyAlignment="0" applyProtection="0"/>
    <xf numFmtId="0" fontId="244" fillId="42" borderId="0" applyNumberFormat="0" applyBorder="0" applyAlignment="0" applyProtection="0"/>
    <xf numFmtId="0" fontId="244" fillId="46" borderId="0" applyNumberFormat="0" applyBorder="0" applyAlignment="0" applyProtection="0"/>
    <xf numFmtId="0" fontId="244" fillId="44" borderId="0" applyNumberFormat="0" applyBorder="0" applyAlignment="0" applyProtection="0"/>
    <xf numFmtId="0" fontId="244" fillId="46" borderId="0" applyNumberFormat="0" applyBorder="0" applyAlignment="0" applyProtection="0"/>
    <xf numFmtId="0" fontId="244" fillId="49" borderId="0" applyNumberFormat="0" applyBorder="0" applyAlignment="0" applyProtection="0"/>
    <xf numFmtId="0" fontId="244" fillId="50" borderId="0" applyNumberFormat="0" applyBorder="0" applyAlignment="0" applyProtection="0"/>
    <xf numFmtId="0" fontId="244" fillId="42" borderId="0" applyNumberFormat="0" applyBorder="0" applyAlignment="0" applyProtection="0"/>
    <xf numFmtId="0" fontId="244" fillId="46" borderId="0" applyNumberFormat="0" applyBorder="0" applyAlignment="0" applyProtection="0"/>
    <xf numFmtId="0" fontId="244" fillId="44"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245" fillId="55" borderId="0" applyNumberFormat="0" applyBorder="0" applyAlignment="0" applyProtection="0"/>
    <xf numFmtId="0" fontId="245" fillId="49" borderId="0" applyNumberFormat="0" applyBorder="0" applyAlignment="0" applyProtection="0"/>
    <xf numFmtId="0" fontId="245" fillId="50" borderId="0" applyNumberFormat="0" applyBorder="0" applyAlignment="0" applyProtection="0"/>
    <xf numFmtId="0" fontId="245" fillId="56" borderId="0" applyNumberFormat="0" applyBorder="0" applyAlignment="0" applyProtection="0"/>
    <xf numFmtId="0" fontId="245" fillId="57" borderId="0" applyNumberFormat="0" applyBorder="0" applyAlignment="0" applyProtection="0"/>
    <xf numFmtId="0" fontId="245" fillId="54" borderId="0" applyNumberFormat="0" applyBorder="0" applyAlignment="0" applyProtection="0"/>
    <xf numFmtId="0" fontId="245" fillId="55" borderId="0" applyNumberFormat="0" applyBorder="0" applyAlignment="0" applyProtection="0"/>
    <xf numFmtId="0" fontId="245" fillId="49" borderId="0" applyNumberFormat="0" applyBorder="0" applyAlignment="0" applyProtection="0"/>
    <xf numFmtId="0" fontId="245" fillId="50" borderId="0" applyNumberFormat="0" applyBorder="0" applyAlignment="0" applyProtection="0"/>
    <xf numFmtId="0" fontId="245" fillId="56" borderId="0" applyNumberFormat="0" applyBorder="0" applyAlignment="0" applyProtection="0"/>
    <xf numFmtId="0" fontId="245" fillId="57" borderId="0" applyNumberFormat="0" applyBorder="0" applyAlignment="0" applyProtection="0"/>
    <xf numFmtId="0" fontId="245" fillId="54"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95" fillId="60" borderId="0" applyNumberFormat="0" applyBorder="0" applyAlignment="0" applyProtection="0"/>
    <xf numFmtId="0" fontId="95" fillId="61" borderId="0" applyNumberFormat="0" applyBorder="0" applyAlignment="0" applyProtection="0"/>
    <xf numFmtId="0" fontId="95" fillId="59"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3" borderId="0" applyNumberFormat="0" applyBorder="0" applyAlignment="0" applyProtection="0"/>
    <xf numFmtId="0" fontId="246" fillId="0" borderId="0" applyNumberFormat="0" applyFill="0" applyBorder="0" applyAlignment="0" applyProtection="0"/>
    <xf numFmtId="0" fontId="212" fillId="40" borderId="0" applyNumberFormat="0" applyBorder="0" applyAlignment="0" applyProtection="0"/>
    <xf numFmtId="0" fontId="49" fillId="47" borderId="31" applyNumberFormat="0" applyFont="0" applyAlignment="0" applyProtection="0"/>
    <xf numFmtId="0" fontId="247" fillId="51" borderId="33" applyNumberFormat="0" applyAlignment="0" applyProtection="0"/>
    <xf numFmtId="0" fontId="169" fillId="72" borderId="36" applyNumberFormat="0" applyAlignment="0" applyProtection="0"/>
    <xf numFmtId="176" fontId="248" fillId="0" borderId="0" applyFont="0" applyFill="0" applyBorder="0" applyAlignment="0" applyProtection="0"/>
    <xf numFmtId="177" fontId="248" fillId="0" borderId="0" applyFont="0" applyFill="0" applyBorder="0" applyAlignment="0" applyProtection="0"/>
    <xf numFmtId="177" fontId="91" fillId="0" borderId="0" applyFont="0" applyFill="0" applyBorder="0" applyAlignment="0" applyProtection="0"/>
    <xf numFmtId="176" fontId="248" fillId="0" borderId="0" applyFont="0" applyFill="0" applyBorder="0" applyAlignment="0" applyProtection="0"/>
    <xf numFmtId="177" fontId="248" fillId="0" borderId="0" applyFont="0" applyFill="0" applyBorder="0" applyAlignment="0" applyProtection="0"/>
    <xf numFmtId="176" fontId="49" fillId="0" borderId="0" applyFont="0" applyFill="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91" fontId="85" fillId="0" borderId="76" applyFont="0" applyBorder="0" applyAlignment="0">
      <alignment horizontal="right" vertical="center" wrapText="1"/>
    </xf>
    <xf numFmtId="191" fontId="85" fillId="0" borderId="76" applyFont="0" applyBorder="0" applyAlignment="0">
      <alignment horizontal="right" vertical="center" wrapText="1"/>
    </xf>
    <xf numFmtId="191" fontId="85" fillId="0" borderId="76" applyFont="0" applyBorder="0" applyAlignment="0">
      <alignment horizontal="right" vertical="center" wrapText="1"/>
    </xf>
    <xf numFmtId="191" fontId="85" fillId="0" borderId="76" applyFont="0" applyBorder="0" applyAlignment="0">
      <alignment horizontal="right" vertical="center" wrapText="1"/>
    </xf>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133" fillId="0" borderId="0" applyNumberFormat="0" applyFill="0" applyBorder="0" applyAlignment="0" applyProtection="0"/>
    <xf numFmtId="0" fontId="249" fillId="41" borderId="0" applyNumberFormat="0" applyBorder="0" applyAlignment="0" applyProtection="0"/>
    <xf numFmtId="0" fontId="185" fillId="0" borderId="46" applyNumberFormat="0" applyFill="0" applyAlignment="0" applyProtection="0"/>
    <xf numFmtId="0" fontId="186" fillId="0" borderId="48" applyNumberFormat="0" applyFill="0" applyAlignment="0" applyProtection="0"/>
    <xf numFmtId="0" fontId="187" fillId="0" borderId="50" applyNumberFormat="0" applyFill="0" applyAlignment="0" applyProtection="0"/>
    <xf numFmtId="0" fontId="187" fillId="0" borderId="0" applyNumberFormat="0" applyFill="0" applyBorder="0" applyAlignment="0" applyProtection="0"/>
    <xf numFmtId="0" fontId="250" fillId="0" borderId="0" applyNumberFormat="0" applyFill="0" applyBorder="0" applyAlignment="0" applyProtection="0"/>
    <xf numFmtId="0" fontId="131" fillId="43" borderId="33" applyNumberFormat="0" applyAlignment="0" applyProtection="0"/>
    <xf numFmtId="177" fontId="248" fillId="0" borderId="0" applyFont="0" applyFill="0" applyBorder="0" applyAlignment="0" applyProtection="0"/>
    <xf numFmtId="0" fontId="117" fillId="72" borderId="36" applyNumberFormat="0" applyAlignment="0" applyProtection="0"/>
    <xf numFmtId="0" fontId="117" fillId="72" borderId="36" applyNumberFormat="0" applyAlignment="0" applyProtection="0"/>
    <xf numFmtId="0" fontId="169" fillId="72" borderId="36" applyNumberFormat="0" applyAlignment="0" applyProtection="0"/>
    <xf numFmtId="0" fontId="197" fillId="0" borderId="55" applyNumberFormat="0" applyFill="0" applyAlignment="0" applyProtection="0"/>
    <xf numFmtId="0" fontId="172" fillId="0" borderId="55" applyNumberFormat="0" applyFill="0" applyAlignment="0" applyProtection="0"/>
    <xf numFmtId="0" fontId="95" fillId="60" borderId="0" applyNumberFormat="0" applyBorder="0" applyAlignment="0" applyProtection="0"/>
    <xf numFmtId="0" fontId="95" fillId="61" borderId="0" applyNumberFormat="0" applyBorder="0" applyAlignment="0" applyProtection="0"/>
    <xf numFmtId="0" fontId="95" fillId="59"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3"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49" fillId="0" borderId="0"/>
    <xf numFmtId="0" fontId="91" fillId="0" borderId="0"/>
    <xf numFmtId="0" fontId="248"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1" fillId="0" borderId="0"/>
    <xf numFmtId="0" fontId="9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1" fillId="0" borderId="0"/>
    <xf numFmtId="0" fontId="91" fillId="0" borderId="0"/>
    <xf numFmtId="0" fontId="9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1" fillId="0" borderId="0"/>
    <xf numFmtId="0" fontId="9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91" fillId="0" borderId="0"/>
    <xf numFmtId="0" fontId="1"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78" fillId="86" borderId="0" applyNumberFormat="0" applyBorder="0" applyAlignment="0" applyProtection="0"/>
    <xf numFmtId="0" fontId="251" fillId="51" borderId="32" applyNumberFormat="0" applyAlignment="0" applyProtection="0"/>
    <xf numFmtId="0" fontId="185" fillId="0" borderId="46" applyNumberFormat="0" applyFill="0" applyAlignment="0" applyProtection="0"/>
    <xf numFmtId="0" fontId="186" fillId="0" borderId="48" applyNumberFormat="0" applyFill="0" applyAlignment="0" applyProtection="0"/>
    <xf numFmtId="0" fontId="187" fillId="0" borderId="50" applyNumberFormat="0" applyFill="0" applyAlignment="0" applyProtection="0"/>
    <xf numFmtId="0" fontId="187" fillId="0" borderId="0" applyNumberFormat="0" applyFill="0" applyBorder="0" applyAlignment="0" applyProtection="0"/>
    <xf numFmtId="9" fontId="49" fillId="0" borderId="0" applyFont="0" applyFill="0" applyBorder="0" applyAlignment="0" applyProtection="0"/>
    <xf numFmtId="9" fontId="2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8" fillId="0" borderId="0" applyFont="0" applyFill="0" applyBorder="0" applyAlignment="0" applyProtection="0"/>
    <xf numFmtId="0" fontId="49" fillId="106" borderId="43" applyNumberFormat="0">
      <alignment vertical="top" wrapText="1"/>
    </xf>
    <xf numFmtId="0" fontId="147" fillId="0" borderId="46" applyNumberFormat="0" applyFill="0" applyAlignment="0" applyProtection="0"/>
    <xf numFmtId="0" fontId="151" fillId="0" borderId="48" applyNumberFormat="0" applyFill="0" applyAlignment="0" applyProtection="0"/>
    <xf numFmtId="0" fontId="154" fillId="0" borderId="50" applyNumberFormat="0" applyFill="0" applyAlignment="0" applyProtection="0"/>
    <xf numFmtId="0" fontId="154" fillId="0" borderId="0" applyNumberFormat="0" applyFill="0" applyBorder="0" applyAlignment="0" applyProtection="0"/>
    <xf numFmtId="0" fontId="197" fillId="0" borderId="55" applyNumberFormat="0" applyFill="0" applyAlignment="0" applyProtection="0"/>
    <xf numFmtId="4" fontId="198" fillId="86" borderId="65" applyNumberFormat="0" applyProtection="0">
      <alignment vertical="center"/>
    </xf>
    <xf numFmtId="0" fontId="198" fillId="91" borderId="65" applyNumberFormat="0" applyProtection="0">
      <alignment horizontal="left" vertical="top"/>
    </xf>
    <xf numFmtId="0" fontId="49" fillId="92" borderId="0"/>
    <xf numFmtId="0" fontId="49" fillId="92" borderId="0"/>
    <xf numFmtId="4" fontId="46" fillId="93" borderId="0" applyNumberFormat="0" applyProtection="0">
      <alignment horizontal="left" vertical="center"/>
    </xf>
    <xf numFmtId="4" fontId="198" fillId="101" borderId="66" applyNumberFormat="0" applyProtection="0">
      <alignment horizontal="left" vertical="center"/>
    </xf>
    <xf numFmtId="4" fontId="85" fillId="46" borderId="0" applyNumberFormat="0" applyProtection="0">
      <alignment horizontal="left" vertical="center"/>
    </xf>
    <xf numFmtId="4" fontId="85" fillId="105" borderId="65" applyNumberFormat="0" applyProtection="0">
      <alignment horizontal="right" vertical="center"/>
    </xf>
    <xf numFmtId="4" fontId="192" fillId="93" borderId="0" applyNumberFormat="0" applyProtection="0">
      <alignment horizontal="left" vertical="center"/>
    </xf>
    <xf numFmtId="0" fontId="49" fillId="104" borderId="65" applyNumberFormat="0" applyProtection="0">
      <alignment horizontal="left" vertical="center"/>
    </xf>
    <xf numFmtId="0" fontId="49" fillId="104" borderId="65" applyNumberFormat="0" applyProtection="0">
      <alignment horizontal="left" vertical="center"/>
    </xf>
    <xf numFmtId="0" fontId="49" fillId="104" borderId="65" applyNumberFormat="0" applyProtection="0">
      <alignment horizontal="left" vertical="center"/>
    </xf>
    <xf numFmtId="0" fontId="49" fillId="104" borderId="65" applyNumberFormat="0" applyProtection="0">
      <alignment horizontal="left" vertical="top"/>
    </xf>
    <xf numFmtId="0" fontId="49" fillId="104" borderId="65" applyNumberFormat="0" applyProtection="0">
      <alignment horizontal="left" vertical="top"/>
    </xf>
    <xf numFmtId="0" fontId="49" fillId="104" borderId="65" applyNumberFormat="0" applyProtection="0">
      <alignment horizontal="left" vertical="top"/>
    </xf>
    <xf numFmtId="0" fontId="49" fillId="77" borderId="65" applyNumberFormat="0" applyProtection="0">
      <alignment horizontal="left" vertical="center"/>
    </xf>
    <xf numFmtId="0" fontId="49" fillId="77" borderId="65" applyNumberFormat="0" applyProtection="0">
      <alignment horizontal="left" vertical="center"/>
    </xf>
    <xf numFmtId="0" fontId="49" fillId="77" borderId="65" applyNumberFormat="0" applyProtection="0">
      <alignment horizontal="left" vertical="center"/>
    </xf>
    <xf numFmtId="0" fontId="49" fillId="77" borderId="65" applyNumberFormat="0" applyProtection="0">
      <alignment horizontal="left" vertical="top"/>
    </xf>
    <xf numFmtId="0" fontId="49" fillId="77" borderId="65" applyNumberFormat="0" applyProtection="0">
      <alignment horizontal="left" vertical="top"/>
    </xf>
    <xf numFmtId="0" fontId="49" fillId="77" borderId="65" applyNumberFormat="0" applyProtection="0">
      <alignment horizontal="left" vertical="top"/>
    </xf>
    <xf numFmtId="0" fontId="49" fillId="107" borderId="65" applyNumberFormat="0" applyProtection="0">
      <alignment horizontal="left" vertical="center"/>
    </xf>
    <xf numFmtId="0" fontId="49" fillId="107" borderId="65" applyNumberFormat="0" applyProtection="0">
      <alignment horizontal="left" vertical="center"/>
    </xf>
    <xf numFmtId="0" fontId="49" fillId="107" borderId="65" applyNumberFormat="0" applyProtection="0">
      <alignment horizontal="left" vertical="center"/>
    </xf>
    <xf numFmtId="0" fontId="49" fillId="107" borderId="65" applyNumberFormat="0" applyProtection="0">
      <alignment horizontal="left" vertical="top"/>
    </xf>
    <xf numFmtId="0" fontId="49" fillId="107" borderId="65" applyNumberFormat="0" applyProtection="0">
      <alignment horizontal="left" vertical="top"/>
    </xf>
    <xf numFmtId="0" fontId="49" fillId="107" borderId="65" applyNumberFormat="0" applyProtection="0">
      <alignment horizontal="left" vertical="top"/>
    </xf>
    <xf numFmtId="0" fontId="49" fillId="108" borderId="65" applyNumberFormat="0" applyProtection="0">
      <alignment horizontal="left" vertical="center"/>
    </xf>
    <xf numFmtId="0" fontId="49" fillId="108" borderId="65" applyNumberFormat="0" applyProtection="0">
      <alignment horizontal="left" vertical="center"/>
    </xf>
    <xf numFmtId="0" fontId="49" fillId="108" borderId="65" applyNumberFormat="0" applyProtection="0">
      <alignment horizontal="left" vertical="center"/>
    </xf>
    <xf numFmtId="4" fontId="85" fillId="36" borderId="65" applyNumberFormat="0" applyProtection="0">
      <alignment horizontal="right" vertical="center"/>
    </xf>
    <xf numFmtId="0" fontId="49" fillId="94" borderId="32" applyNumberFormat="0" applyProtection="0">
      <alignment horizontal="left" vertical="center" indent="1"/>
    </xf>
    <xf numFmtId="0" fontId="85" fillId="77" borderId="65" applyNumberFormat="0" applyProtection="0">
      <alignment horizontal="left" vertical="top"/>
    </xf>
    <xf numFmtId="4" fontId="202" fillId="38" borderId="0" applyNumberFormat="0" applyProtection="0">
      <alignment horizontal="left" vertical="center"/>
    </xf>
    <xf numFmtId="185" fontId="85" fillId="51" borderId="0"/>
    <xf numFmtId="0" fontId="198" fillId="51" borderId="0"/>
    <xf numFmtId="0" fontId="99" fillId="0" borderId="0">
      <protection locked="0"/>
    </xf>
    <xf numFmtId="0" fontId="252" fillId="0" borderId="0">
      <protection locked="0"/>
    </xf>
    <xf numFmtId="0" fontId="146" fillId="0" borderId="0"/>
    <xf numFmtId="0" fontId="99" fillId="0" borderId="0">
      <protection locked="0"/>
    </xf>
    <xf numFmtId="0" fontId="253" fillId="0" borderId="0"/>
    <xf numFmtId="185" fontId="205" fillId="45" borderId="0">
      <protection locked="0"/>
    </xf>
    <xf numFmtId="185" fontId="198" fillId="51" borderId="45"/>
    <xf numFmtId="185" fontId="198" fillId="51" borderId="0"/>
    <xf numFmtId="0" fontId="253" fillId="0" borderId="0"/>
    <xf numFmtId="0" fontId="99" fillId="0" borderId="0">
      <protection locked="0"/>
    </xf>
    <xf numFmtId="0" fontId="88" fillId="0" borderId="0"/>
    <xf numFmtId="0" fontId="207" fillId="0" borderId="0" applyNumberFormat="0" applyFill="0" applyBorder="0" applyAlignment="0" applyProtection="0"/>
    <xf numFmtId="0" fontId="207" fillId="0" borderId="0" applyNumberFormat="0" applyFill="0" applyBorder="0" applyAlignment="0" applyProtection="0"/>
    <xf numFmtId="0" fontId="254" fillId="0" borderId="42" applyNumberFormat="0" applyFill="0" applyAlignment="0" applyProtection="0"/>
    <xf numFmtId="0" fontId="132" fillId="0" borderId="42" applyNumberFormat="0" applyFill="0" applyAlignment="0" applyProtection="0"/>
    <xf numFmtId="189" fontId="211" fillId="0" borderId="0" applyBorder="0"/>
    <xf numFmtId="177" fontId="248" fillId="0" borderId="0" applyFont="0" applyFill="0" applyBorder="0" applyAlignment="0" applyProtection="0"/>
    <xf numFmtId="0" fontId="212" fillId="40" borderId="0" applyNumberFormat="0" applyBorder="0" applyAlignment="0" applyProtection="0"/>
    <xf numFmtId="0" fontId="101" fillId="51" borderId="32" applyNumberFormat="0" applyAlignment="0" applyProtection="0"/>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246" fillId="0" borderId="0" applyNumberFormat="0" applyFill="0" applyBorder="0" applyAlignment="0" applyProtection="0"/>
    <xf numFmtId="0" fontId="142" fillId="0" borderId="0" applyNumberFormat="0" applyFill="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205" fillId="55" borderId="0" applyNumberFormat="0" applyBorder="0" applyAlignment="0" applyProtection="0"/>
    <xf numFmtId="0" fontId="17" fillId="12" borderId="0" applyNumberFormat="0" applyBorder="0" applyAlignment="0" applyProtection="0"/>
    <xf numFmtId="0" fontId="205" fillId="49" borderId="0" applyNumberFormat="0" applyBorder="0" applyAlignment="0" applyProtection="0"/>
    <xf numFmtId="0" fontId="17" fillId="16" borderId="0" applyNumberFormat="0" applyBorder="0" applyAlignment="0" applyProtection="0"/>
    <xf numFmtId="0" fontId="205" fillId="50" borderId="0" applyNumberFormat="0" applyBorder="0" applyAlignment="0" applyProtection="0"/>
    <xf numFmtId="0" fontId="17" fillId="20" borderId="0" applyNumberFormat="0" applyBorder="0" applyAlignment="0" applyProtection="0"/>
    <xf numFmtId="0" fontId="205" fillId="56" borderId="0" applyNumberFormat="0" applyBorder="0" applyAlignment="0" applyProtection="0"/>
    <xf numFmtId="0" fontId="17" fillId="24" borderId="0" applyNumberFormat="0" applyBorder="0" applyAlignment="0" applyProtection="0"/>
    <xf numFmtId="0" fontId="205" fillId="57" borderId="0" applyNumberFormat="0" applyBorder="0" applyAlignment="0" applyProtection="0"/>
    <xf numFmtId="0" fontId="17" fillId="28" borderId="0" applyNumberFormat="0" applyBorder="0" applyAlignment="0" applyProtection="0"/>
    <xf numFmtId="0" fontId="205" fillId="54" borderId="0" applyNumberFormat="0" applyBorder="0" applyAlignment="0" applyProtection="0"/>
    <xf numFmtId="0" fontId="17" fillId="32"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91" fillId="109" borderId="0" applyNumberFormat="0" applyBorder="0" applyAlignment="0" applyProtection="0"/>
    <xf numFmtId="0" fontId="91" fillId="110" borderId="0" applyNumberFormat="0" applyBorder="0" applyAlignment="0" applyProtection="0"/>
    <xf numFmtId="0" fontId="96" fillId="111" borderId="0" applyNumberFormat="0" applyBorder="0" applyAlignment="0" applyProtection="0"/>
    <xf numFmtId="0" fontId="91" fillId="112" borderId="0" applyNumberFormat="0" applyBorder="0" applyAlignment="0" applyProtection="0"/>
    <xf numFmtId="0" fontId="91" fillId="113" borderId="0" applyNumberFormat="0" applyBorder="0" applyAlignment="0" applyProtection="0"/>
    <xf numFmtId="0" fontId="96" fillId="114" borderId="0" applyNumberFormat="0" applyBorder="0" applyAlignment="0" applyProtection="0"/>
    <xf numFmtId="0" fontId="91" fillId="115" borderId="0" applyNumberFormat="0" applyBorder="0" applyAlignment="0" applyProtection="0"/>
    <xf numFmtId="0" fontId="91" fillId="116" borderId="0" applyNumberFormat="0" applyBorder="0" applyAlignment="0" applyProtection="0"/>
    <xf numFmtId="0" fontId="96" fillId="117" borderId="0" applyNumberFormat="0" applyBorder="0" applyAlignment="0" applyProtection="0"/>
    <xf numFmtId="0" fontId="91" fillId="112" borderId="0" applyNumberFormat="0" applyBorder="0" applyAlignment="0" applyProtection="0"/>
    <xf numFmtId="0" fontId="91" fillId="118" borderId="0" applyNumberFormat="0" applyBorder="0" applyAlignment="0" applyProtection="0"/>
    <xf numFmtId="0" fontId="96" fillId="113" borderId="0" applyNumberFormat="0" applyBorder="0" applyAlignment="0" applyProtection="0"/>
    <xf numFmtId="0" fontId="91" fillId="119" borderId="0" applyNumberFormat="0" applyBorder="0" applyAlignment="0" applyProtection="0"/>
    <xf numFmtId="0" fontId="91" fillId="120" borderId="0" applyNumberFormat="0" applyBorder="0" applyAlignment="0" applyProtection="0"/>
    <xf numFmtId="0" fontId="96" fillId="111" borderId="0" applyNumberFormat="0" applyBorder="0" applyAlignment="0" applyProtection="0"/>
    <xf numFmtId="0" fontId="91" fillId="121" borderId="0" applyNumberFormat="0" applyBorder="0" applyAlignment="0" applyProtection="0"/>
    <xf numFmtId="0" fontId="91" fillId="122" borderId="0" applyNumberFormat="0" applyBorder="0" applyAlignment="0" applyProtection="0"/>
    <xf numFmtId="0" fontId="96" fillId="123" borderId="0" applyNumberFormat="0" applyBorder="0" applyAlignment="0" applyProtection="0"/>
    <xf numFmtId="0" fontId="256" fillId="40" borderId="0" applyNumberFormat="0" applyBorder="0" applyAlignment="0" applyProtection="0"/>
    <xf numFmtId="0" fontId="7" fillId="3" borderId="0" applyNumberFormat="0" applyBorder="0" applyAlignment="0" applyProtection="0"/>
    <xf numFmtId="0" fontId="131" fillId="43" borderId="33" applyNumberFormat="0" applyAlignment="0" applyProtection="0"/>
    <xf numFmtId="0" fontId="141" fillId="41" borderId="0" applyNumberFormat="0" applyBorder="0" applyAlignment="0" applyProtection="0"/>
    <xf numFmtId="0" fontId="257" fillId="51" borderId="33" applyNumberFormat="0" applyAlignment="0" applyProtection="0"/>
    <xf numFmtId="0" fontId="11" fillId="6" borderId="4" applyNumberFormat="0" applyAlignment="0" applyProtection="0"/>
    <xf numFmtId="0" fontId="108" fillId="51" borderId="33" applyNumberFormat="0" applyAlignment="0" applyProtection="0"/>
    <xf numFmtId="0" fontId="117" fillId="72" borderId="36" applyNumberFormat="0" applyAlignment="0" applyProtection="0"/>
    <xf numFmtId="0" fontId="172" fillId="0" borderId="55" applyNumberFormat="0" applyFill="0" applyAlignment="0" applyProtection="0"/>
    <xf numFmtId="0" fontId="125" fillId="72" borderId="36" applyNumberFormat="0" applyAlignment="0" applyProtection="0"/>
    <xf numFmtId="0" fontId="13" fillId="7" borderId="7" applyNumberFormat="0" applyAlignment="0" applyProtection="0"/>
    <xf numFmtId="3" fontId="119" fillId="69" borderId="34" applyFont="0" applyFill="0" applyProtection="0">
      <alignment horizontal="right" vertical="center"/>
    </xf>
    <xf numFmtId="0" fontId="207" fillId="0" borderId="0" applyNumberFormat="0" applyFill="0" applyBorder="0" applyAlignment="0" applyProtection="0"/>
    <xf numFmtId="0" fontId="147" fillId="0" borderId="46" applyNumberFormat="0" applyFill="0" applyAlignment="0" applyProtection="0"/>
    <xf numFmtId="0" fontId="151" fillId="0" borderId="48" applyNumberFormat="0" applyFill="0" applyAlignment="0" applyProtection="0"/>
    <xf numFmtId="0" fontId="154" fillId="0" borderId="50" applyNumberFormat="0" applyFill="0" applyAlignment="0" applyProtection="0"/>
    <xf numFmtId="0" fontId="154" fillId="0" borderId="0" applyNumberFormat="0" applyFill="0" applyBorder="0" applyAlignment="0" applyProtection="0"/>
    <xf numFmtId="0" fontId="117" fillId="72" borderId="36" applyNumberFormat="0" applyAlignment="0" applyProtection="0"/>
    <xf numFmtId="0" fontId="132" fillId="124" borderId="0" applyNumberFormat="0" applyBorder="0" applyAlignment="0" applyProtection="0"/>
    <xf numFmtId="0" fontId="132" fillId="125" borderId="0" applyNumberFormat="0" applyBorder="0" applyAlignment="0" applyProtection="0"/>
    <xf numFmtId="0" fontId="132" fillId="126" borderId="0" applyNumberFormat="0" applyBorder="0" applyAlignment="0" applyProtection="0"/>
    <xf numFmtId="0" fontId="154" fillId="0" borderId="0" applyNumberFormat="0" applyFill="0" applyBorder="0" applyAlignment="0" applyProtection="0"/>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131" fillId="43" borderId="33" applyNumberFormat="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15" fillId="0" borderId="0" applyNumberFormat="0" applyFill="0" applyBorder="0" applyAlignment="0" applyProtection="0"/>
    <xf numFmtId="0" fontId="142" fillId="0" borderId="0" applyNumberFormat="0" applyFill="0" applyBorder="0" applyAlignment="0" applyProtection="0"/>
    <xf numFmtId="0" fontId="259" fillId="41" borderId="0" applyNumberFormat="0" applyBorder="0" applyAlignment="0" applyProtection="0"/>
    <xf numFmtId="0" fontId="6" fillId="2" borderId="0" applyNumberFormat="0" applyBorder="0" applyAlignment="0" applyProtection="0"/>
    <xf numFmtId="0" fontId="49" fillId="66" borderId="34" applyNumberFormat="0" applyFont="0" applyBorder="0">
      <alignment horizontal="center" vertical="center"/>
    </xf>
    <xf numFmtId="0" fontId="149" fillId="69" borderId="28" applyNumberFormat="0" applyFill="0" applyBorder="0" applyAlignment="0" applyProtection="0">
      <alignment horizontal="left"/>
    </xf>
    <xf numFmtId="0" fontId="185" fillId="0" borderId="46" applyNumberFormat="0" applyFill="0" applyAlignment="0" applyProtection="0"/>
    <xf numFmtId="0" fontId="3" fillId="0" borderId="1" applyNumberFormat="0" applyFill="0" applyAlignment="0" applyProtection="0"/>
    <xf numFmtId="0" fontId="146" fillId="0" borderId="0" applyNumberFormat="0" applyFill="0" applyBorder="0" applyAlignment="0" applyProtection="0"/>
    <xf numFmtId="0" fontId="186" fillId="0" borderId="48" applyNumberFormat="0" applyFill="0" applyAlignment="0" applyProtection="0"/>
    <xf numFmtId="0" fontId="4" fillId="0" borderId="2" applyNumberFormat="0" applyFill="0" applyAlignment="0" applyProtection="0"/>
    <xf numFmtId="0" fontId="187" fillId="0" borderId="50" applyNumberFormat="0" applyFill="0" applyAlignment="0" applyProtection="0"/>
    <xf numFmtId="0" fontId="5" fillId="0" borderId="3" applyNumberFormat="0" applyFill="0" applyAlignment="0" applyProtection="0"/>
    <xf numFmtId="0" fontId="187" fillId="0" borderId="0" applyNumberFormat="0" applyFill="0" applyBorder="0" applyAlignment="0" applyProtection="0"/>
    <xf numFmtId="0" fontId="5" fillId="0" borderId="0" applyNumberFormat="0" applyFill="0" applyBorder="0" applyAlignment="0" applyProtection="0"/>
    <xf numFmtId="10" fontId="49" fillId="80" borderId="34" applyFont="0" applyProtection="0">
      <alignment horizontal="right" vertical="center"/>
    </xf>
    <xf numFmtId="0" fontId="161" fillId="0" borderId="0" applyNumberFormat="0" applyFill="0" applyBorder="0" applyAlignment="0" applyProtection="0">
      <alignment vertical="top"/>
      <protection locked="0"/>
    </xf>
    <xf numFmtId="0" fontId="172" fillId="0" borderId="55" applyNumberFormat="0" applyFill="0" applyAlignment="0" applyProtection="0"/>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04" fillId="40" borderId="0" applyNumberFormat="0" applyBorder="0" applyAlignment="0" applyProtection="0"/>
    <xf numFmtId="0" fontId="260" fillId="43" borderId="33"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9"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1" fillId="5" borderId="4" applyNumberFormat="0" applyAlignment="0" applyProtection="0"/>
    <xf numFmtId="0" fontId="262" fillId="122" borderId="33" applyNumberFormat="0" applyAlignment="0" applyProtection="0"/>
    <xf numFmtId="0" fontId="262" fillId="122" borderId="77" applyNumberFormat="0" applyAlignment="0" applyProtection="0"/>
    <xf numFmtId="192" fontId="49" fillId="84" borderId="34" applyFont="0">
      <alignment vertical="center"/>
      <protection locked="0"/>
    </xf>
    <xf numFmtId="165" fontId="49" fillId="84" borderId="34" applyFont="0">
      <alignment horizontal="right" vertical="center"/>
      <protection locked="0"/>
    </xf>
    <xf numFmtId="193" fontId="49" fillId="127" borderId="34" applyFont="0">
      <alignment vertical="center"/>
      <protection locked="0"/>
    </xf>
    <xf numFmtId="194" fontId="49" fillId="84" borderId="34" applyFont="0">
      <alignment horizontal="right" vertical="center"/>
      <protection locked="0"/>
    </xf>
    <xf numFmtId="166" fontId="49" fillId="84" borderId="54" applyFont="0">
      <alignment horizontal="right" vertical="center"/>
      <protection locked="0"/>
    </xf>
    <xf numFmtId="49" fontId="49" fillId="84" borderId="34" applyFont="0">
      <alignment vertical="center"/>
      <protection locked="0"/>
    </xf>
    <xf numFmtId="0" fontId="49" fillId="47" borderId="31" applyNumberFormat="0" applyFont="0" applyAlignment="0" applyProtection="0"/>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141" fillId="41" borderId="0" applyNumberFormat="0" applyBorder="0" applyAlignment="0" applyProtection="0"/>
    <xf numFmtId="0" fontId="101" fillId="51" borderId="32" applyNumberFormat="0" applyAlignment="0" applyProtection="0"/>
    <xf numFmtId="0" fontId="161"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264" fillId="0" borderId="55" applyNumberFormat="0" applyFill="0" applyAlignment="0" applyProtection="0"/>
    <xf numFmtId="0" fontId="12" fillId="0" borderId="6" applyNumberFormat="0" applyFill="0" applyAlignment="0" applyProtection="0"/>
    <xf numFmtId="0" fontId="133" fillId="0" borderId="0" applyNumberFormat="0" applyFill="0" applyBorder="0" applyAlignment="0" applyProtection="0"/>
    <xf numFmtId="195" fontId="49" fillId="0" borderId="0" applyFill="0" applyBorder="0" applyAlignment="0" applyProtection="0"/>
    <xf numFmtId="195" fontId="49" fillId="0" borderId="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6" fontId="49" fillId="0" borderId="0" applyFont="0" applyFill="0" applyBorder="0" applyAlignment="0" applyProtection="0"/>
    <xf numFmtId="43"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5" fontId="49" fillId="0" borderId="0" applyFont="0" applyFill="0" applyBorder="0" applyAlignment="0" applyProtection="0"/>
    <xf numFmtId="176" fontId="49" fillId="0" borderId="0" applyFont="0" applyFill="0" applyBorder="0" applyAlignment="0" applyProtection="0"/>
    <xf numFmtId="43"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5" fontId="49" fillId="0" borderId="0" applyFont="0" applyFill="0" applyBorder="0" applyAlignment="0" applyProtection="0"/>
    <xf numFmtId="196" fontId="49" fillId="0" borderId="0" applyFont="0" applyFill="0" applyBorder="0" applyAlignment="0" applyProtection="0"/>
    <xf numFmtId="184"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0" fontId="49" fillId="0" borderId="0"/>
    <xf numFmtId="0" fontId="8" fillId="4" borderId="0" applyNumberFormat="0" applyBorder="0" applyAlignment="0" applyProtection="0"/>
    <xf numFmtId="0" fontId="49" fillId="0" borderId="0"/>
    <xf numFmtId="0" fontId="1" fillId="0" borderId="0"/>
    <xf numFmtId="0" fontId="1" fillId="0" borderId="0"/>
    <xf numFmtId="0" fontId="1" fillId="0" borderId="0"/>
    <xf numFmtId="0" fontId="1" fillId="0" borderId="0"/>
    <xf numFmtId="0" fontId="49" fillId="0" borderId="0"/>
    <xf numFmtId="0" fontId="49" fillId="0" borderId="0"/>
    <xf numFmtId="0" fontId="91" fillId="0" borderId="0"/>
    <xf numFmtId="0" fontId="49" fillId="0" borderId="0"/>
    <xf numFmtId="0" fontId="49" fillId="47" borderId="31" applyNumberFormat="0" applyFont="0" applyAlignment="0" applyProtection="0"/>
    <xf numFmtId="0" fontId="91" fillId="8" borderId="8" applyNumberFormat="0" applyFont="0" applyAlignment="0" applyProtection="0"/>
    <xf numFmtId="0" fontId="49" fillId="121" borderId="31" applyNumberFormat="0" applyFont="0" applyAlignment="0" applyProtection="0"/>
    <xf numFmtId="0" fontId="21" fillId="121" borderId="77" applyNumberFormat="0" applyFont="0" applyAlignment="0" applyProtection="0"/>
    <xf numFmtId="0" fontId="49" fillId="47" borderId="31"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165" fontId="49" fillId="89" borderId="34" applyFont="0">
      <alignment horizontal="right" vertical="center"/>
      <protection locked="0"/>
    </xf>
    <xf numFmtId="10" fontId="49" fillId="89" borderId="34" applyFont="0">
      <alignment horizontal="right" vertical="center"/>
      <protection locked="0"/>
    </xf>
    <xf numFmtId="9" fontId="49" fillId="89" borderId="34" applyFont="0">
      <alignment horizontal="right" vertical="center"/>
      <protection locked="0"/>
    </xf>
    <xf numFmtId="194" fontId="49" fillId="89" borderId="34" applyFont="0">
      <alignment horizontal="right" vertical="center"/>
      <protection locked="0"/>
    </xf>
    <xf numFmtId="166" fontId="49" fillId="89" borderId="54" applyFont="0">
      <alignment horizontal="right" vertical="center"/>
      <protection locked="0"/>
    </xf>
    <xf numFmtId="0" fontId="49" fillId="89" borderId="34" applyFont="0">
      <alignment horizontal="center" vertical="center" wrapText="1"/>
      <protection locked="0"/>
    </xf>
    <xf numFmtId="0" fontId="49" fillId="89" borderId="34" applyNumberFormat="0" applyFont="0">
      <alignment horizontal="center" vertical="center" wrapText="1"/>
      <protection locked="0"/>
    </xf>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3" fontId="49" fillId="128" borderId="34" applyFont="0">
      <alignment horizontal="right" vertical="center"/>
      <protection locked="0"/>
    </xf>
    <xf numFmtId="0" fontId="104" fillId="40" borderId="0" applyNumberFormat="0" applyBorder="0" applyAlignment="0" applyProtection="0"/>
    <xf numFmtId="0" fontId="101" fillId="51" borderId="32" applyNumberFormat="0" applyAlignment="0" applyProtection="0"/>
    <xf numFmtId="4" fontId="21" fillId="57" borderId="77" applyNumberFormat="0" applyProtection="0">
      <alignment horizontal="left" vertical="center" indent="1"/>
    </xf>
    <xf numFmtId="0" fontId="49" fillId="94" borderId="32" applyNumberFormat="0" applyProtection="0">
      <alignment horizontal="left" vertical="center" indent="1"/>
    </xf>
    <xf numFmtId="4" fontId="198" fillId="105" borderId="0" applyNumberFormat="0" applyProtection="0">
      <alignment horizontal="left" vertical="center" indent="1"/>
    </xf>
    <xf numFmtId="4" fontId="49" fillId="93" borderId="78" applyNumberFormat="0" applyProtection="0">
      <alignment horizontal="left" vertical="center" indent="1"/>
    </xf>
    <xf numFmtId="4" fontId="201" fillId="104" borderId="0" applyNumberFormat="0" applyProtection="0">
      <alignment horizontal="left" vertical="center" indent="1"/>
    </xf>
    <xf numFmtId="4" fontId="201" fillId="93" borderId="0" applyNumberFormat="0" applyProtection="0">
      <alignment horizontal="left" vertical="center" indent="1"/>
    </xf>
    <xf numFmtId="0" fontId="49" fillId="0" borderId="0">
      <alignment vertical="top"/>
    </xf>
    <xf numFmtId="0" fontId="49" fillId="0" borderId="0">
      <alignment vertical="top"/>
    </xf>
    <xf numFmtId="4" fontId="85" fillId="105" borderId="65" applyNumberFormat="0" applyProtection="0">
      <alignment horizontal="right" vertical="center"/>
    </xf>
    <xf numFmtId="4" fontId="21" fillId="105" borderId="77" applyNumberFormat="0" applyProtection="0">
      <alignment horizontal="right" vertical="center"/>
    </xf>
    <xf numFmtId="4" fontId="85" fillId="36" borderId="0" applyNumberFormat="0" applyProtection="0">
      <alignment horizontal="left" vertical="center" indent="1"/>
    </xf>
    <xf numFmtId="4" fontId="21" fillId="36" borderId="78" applyNumberFormat="0" applyProtection="0">
      <alignment horizontal="left" vertical="center" indent="1"/>
    </xf>
    <xf numFmtId="4" fontId="85" fillId="103" borderId="32" applyNumberFormat="0" applyProtection="0">
      <alignment horizontal="left" vertical="center" indent="1"/>
    </xf>
    <xf numFmtId="4" fontId="85" fillId="36" borderId="0" applyNumberFormat="0" applyProtection="0">
      <alignment horizontal="left" vertical="center" indent="1"/>
    </xf>
    <xf numFmtId="4" fontId="85" fillId="105" borderId="0" applyNumberFormat="0" applyProtection="0">
      <alignment horizontal="left" vertical="center" indent="1"/>
    </xf>
    <xf numFmtId="4" fontId="21" fillId="105" borderId="78" applyNumberFormat="0" applyProtection="0">
      <alignment horizontal="left" vertical="center" indent="1"/>
    </xf>
    <xf numFmtId="4" fontId="85" fillId="79" borderId="32" applyNumberFormat="0" applyProtection="0">
      <alignment horizontal="left" vertical="center" indent="1"/>
    </xf>
    <xf numFmtId="4" fontId="85" fillId="105" borderId="0" applyNumberFormat="0" applyProtection="0">
      <alignment horizontal="left" vertical="center" indent="1"/>
    </xf>
    <xf numFmtId="0" fontId="49" fillId="93" borderId="65" applyNumberFormat="0" applyProtection="0">
      <alignment horizontal="left" vertical="center" indent="1"/>
    </xf>
    <xf numFmtId="0" fontId="21" fillId="51" borderId="77" applyNumberFormat="0" applyProtection="0">
      <alignment horizontal="left" vertical="center" indent="1"/>
    </xf>
    <xf numFmtId="0" fontId="49" fillId="93" borderId="65" applyNumberFormat="0" applyProtection="0">
      <alignment horizontal="left" vertical="center" indent="1"/>
    </xf>
    <xf numFmtId="0" fontId="49" fillId="0" borderId="0">
      <alignment vertical="top"/>
    </xf>
    <xf numFmtId="0" fontId="49" fillId="93" borderId="65" applyNumberFormat="0" applyProtection="0">
      <alignment horizontal="left" vertical="top" indent="1"/>
    </xf>
    <xf numFmtId="0" fontId="21" fillId="93" borderId="65" applyNumberFormat="0" applyProtection="0">
      <alignment horizontal="left" vertical="top" indent="1"/>
    </xf>
    <xf numFmtId="0" fontId="49" fillId="93" borderId="65" applyNumberFormat="0" applyProtection="0">
      <alignment horizontal="left" vertical="top" indent="1"/>
    </xf>
    <xf numFmtId="0" fontId="49" fillId="0" borderId="0">
      <alignment vertical="top"/>
    </xf>
    <xf numFmtId="0" fontId="49" fillId="105" borderId="65" applyNumberFormat="0" applyProtection="0">
      <alignment horizontal="left" vertical="center" indent="1"/>
    </xf>
    <xf numFmtId="0" fontId="21" fillId="62" borderId="77" applyNumberFormat="0" applyProtection="0">
      <alignment horizontal="left" vertical="center" indent="1"/>
    </xf>
    <xf numFmtId="0" fontId="49" fillId="105" borderId="65" applyNumberFormat="0" applyProtection="0">
      <alignment horizontal="left" vertical="center" indent="1"/>
    </xf>
    <xf numFmtId="0" fontId="49" fillId="0" borderId="0">
      <alignment vertical="top"/>
    </xf>
    <xf numFmtId="0" fontId="49" fillId="105" borderId="65" applyNumberFormat="0" applyProtection="0">
      <alignment horizontal="left" vertical="top" indent="1"/>
    </xf>
    <xf numFmtId="0" fontId="21" fillId="105" borderId="65" applyNumberFormat="0" applyProtection="0">
      <alignment horizontal="left" vertical="top" indent="1"/>
    </xf>
    <xf numFmtId="0" fontId="49" fillId="105" borderId="65" applyNumberFormat="0" applyProtection="0">
      <alignment horizontal="left" vertical="top" indent="1"/>
    </xf>
    <xf numFmtId="0" fontId="49" fillId="0" borderId="0">
      <alignment vertical="top"/>
    </xf>
    <xf numFmtId="0" fontId="49" fillId="46" borderId="65" applyNumberFormat="0" applyProtection="0">
      <alignment horizontal="left" vertical="center" indent="1"/>
    </xf>
    <xf numFmtId="0" fontId="21" fillId="46" borderId="77" applyNumberFormat="0" applyProtection="0">
      <alignment horizontal="left" vertical="center" indent="1"/>
    </xf>
    <xf numFmtId="0" fontId="49" fillId="46" borderId="65" applyNumberFormat="0" applyProtection="0">
      <alignment horizontal="left" vertical="center" indent="1"/>
    </xf>
    <xf numFmtId="0" fontId="49" fillId="0" borderId="0">
      <alignment vertical="top"/>
    </xf>
    <xf numFmtId="0" fontId="49" fillId="46" borderId="65" applyNumberFormat="0" applyProtection="0">
      <alignment horizontal="left" vertical="top" indent="1"/>
    </xf>
    <xf numFmtId="0" fontId="21" fillId="46" borderId="65" applyNumberFormat="0" applyProtection="0">
      <alignment horizontal="left" vertical="top" indent="1"/>
    </xf>
    <xf numFmtId="0" fontId="49" fillId="46" borderId="65" applyNumberFormat="0" applyProtection="0">
      <alignment horizontal="left" vertical="top" indent="1"/>
    </xf>
    <xf numFmtId="0" fontId="49" fillId="0" borderId="0">
      <alignment vertical="top"/>
    </xf>
    <xf numFmtId="0" fontId="49" fillId="36" borderId="65" applyNumberFormat="0" applyProtection="0">
      <alignment horizontal="left" vertical="center" indent="1"/>
    </xf>
    <xf numFmtId="0" fontId="21" fillId="36" borderId="77" applyNumberFormat="0" applyProtection="0">
      <alignment horizontal="left" vertical="center" indent="1"/>
    </xf>
    <xf numFmtId="0" fontId="49" fillId="36" borderId="65" applyNumberFormat="0" applyProtection="0">
      <alignment horizontal="left" vertical="center" indent="1"/>
    </xf>
    <xf numFmtId="0" fontId="49" fillId="0" borderId="0">
      <alignment vertical="top"/>
    </xf>
    <xf numFmtId="0" fontId="49" fillId="0" borderId="0">
      <alignment vertical="top"/>
    </xf>
    <xf numFmtId="0" fontId="49" fillId="36" borderId="65" applyNumberFormat="0" applyProtection="0">
      <alignment horizontal="left" vertical="top" indent="1"/>
    </xf>
    <xf numFmtId="0" fontId="21" fillId="36" borderId="65" applyNumberFormat="0" applyProtection="0">
      <alignment horizontal="left" vertical="top" indent="1"/>
    </xf>
    <xf numFmtId="0" fontId="49" fillId="36" borderId="65" applyNumberFormat="0" applyProtection="0">
      <alignment horizontal="left" vertical="top" indent="1"/>
    </xf>
    <xf numFmtId="0" fontId="49" fillId="0" borderId="0">
      <alignment vertical="top"/>
    </xf>
    <xf numFmtId="0" fontId="49" fillId="38" borderId="34" applyNumberFormat="0">
      <protection locked="0"/>
    </xf>
    <xf numFmtId="0" fontId="49" fillId="38" borderId="34" applyNumberFormat="0">
      <protection locked="0"/>
    </xf>
    <xf numFmtId="0" fontId="49" fillId="38" borderId="34" applyNumberFormat="0">
      <protection locked="0"/>
    </xf>
    <xf numFmtId="0" fontId="49" fillId="0" borderId="0"/>
    <xf numFmtId="0" fontId="49" fillId="38" borderId="34" applyNumberFormat="0">
      <protection locked="0"/>
    </xf>
    <xf numFmtId="0" fontId="49" fillId="0" borderId="0">
      <alignment vertical="top"/>
    </xf>
    <xf numFmtId="0" fontId="49" fillId="0" borderId="0"/>
    <xf numFmtId="0" fontId="49" fillId="38" borderId="34" applyNumberFormat="0">
      <protection locked="0"/>
    </xf>
    <xf numFmtId="0" fontId="49" fillId="0" borderId="0"/>
    <xf numFmtId="0" fontId="21" fillId="38" borderId="79" applyNumberFormat="0">
      <protection locked="0"/>
    </xf>
    <xf numFmtId="0" fontId="49" fillId="0" borderId="0">
      <alignment vertical="top"/>
    </xf>
    <xf numFmtId="0" fontId="22" fillId="93" borderId="80" applyBorder="0"/>
    <xf numFmtId="4" fontId="85" fillId="105" borderId="65" applyNumberFormat="0" applyProtection="0">
      <alignment horizontal="left" vertical="center" indent="1"/>
    </xf>
    <xf numFmtId="0" fontId="49" fillId="94" borderId="32" applyNumberFormat="0" applyProtection="0">
      <alignment horizontal="left" vertical="center" indent="1"/>
    </xf>
    <xf numFmtId="4" fontId="85" fillId="105" borderId="65" applyNumberFormat="0" applyProtection="0">
      <alignment horizontal="left" vertical="center" indent="1"/>
    </xf>
    <xf numFmtId="4" fontId="21" fillId="57" borderId="77" applyNumberFormat="0" applyProtection="0">
      <alignment horizontal="left" vertical="center" indent="1"/>
    </xf>
    <xf numFmtId="0" fontId="85" fillId="105" borderId="65" applyNumberFormat="0" applyProtection="0">
      <alignment horizontal="left" vertical="top" indent="1"/>
    </xf>
    <xf numFmtId="0" fontId="192" fillId="105" borderId="65" applyNumberFormat="0" applyProtection="0">
      <alignment horizontal="left" vertical="top" indent="1"/>
    </xf>
    <xf numFmtId="0" fontId="85" fillId="105" borderId="65" applyNumberFormat="0" applyProtection="0">
      <alignment horizontal="left" vertical="top" indent="1"/>
    </xf>
    <xf numFmtId="0" fontId="49" fillId="0" borderId="0">
      <alignment vertical="top"/>
    </xf>
    <xf numFmtId="0" fontId="21" fillId="129" borderId="34"/>
    <xf numFmtId="0" fontId="178" fillId="86" borderId="0" applyNumberFormat="0" applyBorder="0" applyAlignment="0" applyProtection="0"/>
    <xf numFmtId="0" fontId="196" fillId="0" borderId="0" applyNumberFormat="0" applyFill="0" applyBorder="0" applyAlignment="0" applyProtection="0"/>
    <xf numFmtId="199" fontId="49" fillId="69" borderId="34" applyFont="0">
      <alignment horizontal="center" vertical="center"/>
    </xf>
    <xf numFmtId="191" fontId="49" fillId="69" borderId="34" applyFont="0">
      <alignment horizontal="right" vertical="center"/>
    </xf>
    <xf numFmtId="165" fontId="49" fillId="69" borderId="34" applyFont="0">
      <alignment horizontal="right" vertical="center"/>
    </xf>
    <xf numFmtId="0" fontId="49" fillId="0" borderId="0"/>
    <xf numFmtId="0" fontId="91" fillId="0" borderId="0"/>
    <xf numFmtId="0" fontId="91" fillId="0" borderId="0"/>
    <xf numFmtId="0" fontId="49" fillId="0" borderId="0"/>
    <xf numFmtId="0" fontId="49" fillId="0" borderId="0"/>
    <xf numFmtId="192" fontId="49" fillId="130" borderId="34" applyFont="0">
      <alignment vertical="center"/>
    </xf>
    <xf numFmtId="1" fontId="49" fillId="130" borderId="34" applyFont="0">
      <alignment horizontal="right" vertical="center"/>
    </xf>
    <xf numFmtId="193" fontId="49" fillId="130" borderId="34" applyFont="0">
      <alignment vertical="center"/>
    </xf>
    <xf numFmtId="9" fontId="49" fillId="130" borderId="34" applyFont="0">
      <alignment horizontal="right" vertical="center"/>
    </xf>
    <xf numFmtId="194" fontId="49" fillId="130" borderId="34" applyFont="0">
      <alignment horizontal="right" vertical="center"/>
    </xf>
    <xf numFmtId="10" fontId="49" fillId="130" borderId="34" applyFont="0">
      <alignment horizontal="right" vertical="center"/>
    </xf>
    <xf numFmtId="0" fontId="49" fillId="130" borderId="34" applyFont="0">
      <alignment horizontal="center" vertical="center" wrapText="1"/>
    </xf>
    <xf numFmtId="49" fontId="49" fillId="130" borderId="34" applyFont="0">
      <alignment vertical="center"/>
    </xf>
    <xf numFmtId="193" fontId="49" fillId="131" borderId="34" applyFont="0">
      <alignment vertical="center"/>
    </xf>
    <xf numFmtId="9" fontId="49" fillId="131" borderId="34" applyFont="0">
      <alignment horizontal="right" vertical="center"/>
    </xf>
    <xf numFmtId="192" fontId="49" fillId="114" borderId="34">
      <alignment vertical="center"/>
    </xf>
    <xf numFmtId="193" fontId="49" fillId="88" borderId="34" applyFont="0">
      <alignment horizontal="right" vertical="center"/>
    </xf>
    <xf numFmtId="1" fontId="49" fillId="88" borderId="34" applyFont="0">
      <alignment horizontal="right" vertical="center"/>
    </xf>
    <xf numFmtId="193" fontId="49" fillId="88" borderId="34" applyFont="0">
      <alignment vertical="center"/>
    </xf>
    <xf numFmtId="165" fontId="49" fillId="88" borderId="34" applyFont="0">
      <alignment vertical="center"/>
    </xf>
    <xf numFmtId="10" fontId="49" fillId="88" borderId="34" applyFont="0">
      <alignment horizontal="right" vertical="center"/>
    </xf>
    <xf numFmtId="194" fontId="49" fillId="88" borderId="34" applyFont="0">
      <alignment horizontal="right" vertical="center"/>
    </xf>
    <xf numFmtId="10" fontId="49" fillId="88" borderId="69" applyFont="0">
      <alignment horizontal="right" vertical="center"/>
    </xf>
    <xf numFmtId="0" fontId="49" fillId="88" borderId="34" applyFont="0">
      <alignment horizontal="center" vertical="center" wrapText="1"/>
    </xf>
    <xf numFmtId="49" fontId="49" fillId="88" borderId="34" applyFont="0">
      <alignment vertical="center"/>
    </xf>
    <xf numFmtId="0" fontId="108" fillId="51" borderId="33" applyNumberFormat="0" applyAlignment="0" applyProtection="0"/>
    <xf numFmtId="0" fontId="142" fillId="0" borderId="0" applyNumberFormat="0" applyFill="0" applyBorder="0" applyAlignment="0" applyProtection="0"/>
    <xf numFmtId="0" fontId="133" fillId="0" borderId="0" applyNumberFormat="0" applyFill="0" applyBorder="0" applyAlignment="0" applyProtection="0"/>
    <xf numFmtId="0" fontId="207" fillId="0" borderId="0" applyNumberFormat="0" applyFill="0" applyBorder="0" applyAlignment="0" applyProtection="0"/>
    <xf numFmtId="0" fontId="147" fillId="0" borderId="46" applyNumberFormat="0" applyFill="0" applyAlignment="0" applyProtection="0"/>
    <xf numFmtId="0" fontId="151" fillId="0" borderId="48" applyNumberFormat="0" applyFill="0" applyAlignment="0" applyProtection="0"/>
    <xf numFmtId="0" fontId="154" fillId="0" borderId="50" applyNumberFormat="0" applyFill="0" applyAlignment="0" applyProtection="0"/>
    <xf numFmtId="0" fontId="207" fillId="0" borderId="0" applyNumberFormat="0" applyFill="0" applyBorder="0" applyAlignment="0" applyProtection="0"/>
    <xf numFmtId="0" fontId="132" fillId="0" borderId="42" applyNumberFormat="0" applyFill="0" applyAlignment="0" applyProtection="0"/>
    <xf numFmtId="43" fontId="49" fillId="0" borderId="0" applyFont="0" applyFill="0" applyBorder="0" applyAlignment="0" applyProtection="0"/>
    <xf numFmtId="0" fontId="49" fillId="0" borderId="0">
      <alignment vertical="top"/>
    </xf>
    <xf numFmtId="176" fontId="49" fillId="0" borderId="0" applyFont="0" applyFill="0" applyBorder="0" applyAlignment="0" applyProtection="0"/>
    <xf numFmtId="9" fontId="41" fillId="0" borderId="0" applyFont="0" applyFill="0" applyBorder="0" applyAlignment="0" applyProtection="0"/>
    <xf numFmtId="4" fontId="85" fillId="46" borderId="0" applyNumberFormat="0" applyProtection="0">
      <alignment horizontal="left" vertical="center"/>
    </xf>
    <xf numFmtId="0" fontId="49" fillId="0" borderId="0">
      <alignment vertical="center"/>
    </xf>
    <xf numFmtId="0" fontId="49" fillId="0" borderId="0">
      <alignment vertical="center"/>
    </xf>
    <xf numFmtId="43" fontId="49"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cellStyleXfs>
  <cellXfs count="1210">
    <xf numFmtId="0" fontId="0" fillId="0" borderId="0" xfId="0"/>
    <xf numFmtId="0" fontId="18" fillId="0" borderId="0" xfId="0" applyFont="1"/>
    <xf numFmtId="0" fontId="19" fillId="0" borderId="0" xfId="0" applyFont="1"/>
    <xf numFmtId="0" fontId="20" fillId="0" borderId="0" xfId="0" applyFont="1"/>
    <xf numFmtId="0" fontId="18" fillId="0" borderId="0" xfId="0" applyFont="1" applyAlignment="1">
      <alignment vertical="center"/>
    </xf>
    <xf numFmtId="0" fontId="20" fillId="0" borderId="10" xfId="0" applyFont="1" applyBorder="1" applyAlignment="1">
      <alignment vertical="center"/>
    </xf>
    <xf numFmtId="0" fontId="20" fillId="0" borderId="10" xfId="0" applyFont="1" applyBorder="1" applyAlignment="1">
      <alignment horizontal="center" vertical="center"/>
    </xf>
    <xf numFmtId="0" fontId="23" fillId="0" borderId="0" xfId="0" applyFont="1" applyAlignment="1">
      <alignment horizontal="left" vertical="center" indent="1"/>
    </xf>
    <xf numFmtId="165" fontId="19" fillId="0" borderId="0" xfId="0" applyNumberFormat="1" applyFont="1"/>
    <xf numFmtId="0" fontId="19" fillId="0" borderId="0" xfId="0" applyFont="1" applyAlignment="1">
      <alignment horizontal="left" vertical="center" indent="1"/>
    </xf>
    <xf numFmtId="0" fontId="19" fillId="0" borderId="0" xfId="0" applyFont="1" applyAlignment="1">
      <alignment horizontal="center" vertical="center"/>
    </xf>
    <xf numFmtId="0" fontId="18" fillId="0" borderId="0" xfId="0" applyFont="1" applyAlignment="1">
      <alignment horizontal="left" vertical="center"/>
    </xf>
    <xf numFmtId="0" fontId="23" fillId="0" borderId="10" xfId="0" applyFont="1" applyBorder="1" applyAlignment="1">
      <alignment horizontal="left" vertical="center" indent="1"/>
    </xf>
    <xf numFmtId="0" fontId="25" fillId="33" borderId="0" xfId="0" applyFont="1" applyFill="1" applyAlignment="1">
      <alignment horizontal="left" vertical="center" indent="1"/>
    </xf>
    <xf numFmtId="0" fontId="19" fillId="0" borderId="0" xfId="0" applyFont="1" applyAlignment="1">
      <alignment vertical="center"/>
    </xf>
    <xf numFmtId="0" fontId="24" fillId="0" borderId="0" xfId="0" applyFont="1" applyAlignment="1">
      <alignment horizontal="left" vertical="center" indent="2"/>
    </xf>
    <xf numFmtId="0" fontId="18" fillId="0" borderId="0" xfId="0" applyFont="1" applyBorder="1"/>
    <xf numFmtId="0" fontId="26" fillId="0" borderId="0" xfId="0" applyFont="1"/>
    <xf numFmtId="0" fontId="19" fillId="0" borderId="0" xfId="0" applyFont="1" applyFill="1" applyBorder="1"/>
    <xf numFmtId="0" fontId="19" fillId="0" borderId="0" xfId="0" applyFont="1" applyBorder="1"/>
    <xf numFmtId="0" fontId="20" fillId="0" borderId="10" xfId="0" applyFont="1" applyBorder="1" applyAlignment="1">
      <alignment horizontal="left" vertical="center" indent="1"/>
    </xf>
    <xf numFmtId="0" fontId="20" fillId="0" borderId="10" xfId="0" applyFont="1" applyBorder="1" applyAlignment="1">
      <alignment horizontal="left" indent="1"/>
    </xf>
    <xf numFmtId="0" fontId="20" fillId="0" borderId="10" xfId="0" applyFont="1" applyBorder="1" applyAlignment="1">
      <alignment horizontal="center"/>
    </xf>
    <xf numFmtId="0" fontId="27" fillId="0" borderId="0" xfId="0" applyFont="1"/>
    <xf numFmtId="0" fontId="20" fillId="0" borderId="0" xfId="0" applyFont="1" applyFill="1" applyBorder="1" applyAlignment="1">
      <alignment horizontal="left" vertical="center" indent="1"/>
    </xf>
    <xf numFmtId="0" fontId="20" fillId="0" borderId="0" xfId="0" applyFont="1" applyFill="1" applyBorder="1" applyAlignment="1">
      <alignment horizontal="center" vertical="center"/>
    </xf>
    <xf numFmtId="3" fontId="19" fillId="0" borderId="0" xfId="0" applyNumberFormat="1" applyFont="1" applyAlignment="1">
      <alignment horizontal="right" vertical="center" indent="1"/>
    </xf>
    <xf numFmtId="0" fontId="19" fillId="0" borderId="0" xfId="0" applyFont="1" applyAlignment="1">
      <alignment horizontal="left" indent="1"/>
    </xf>
    <xf numFmtId="3" fontId="19" fillId="0" borderId="0" xfId="0" applyNumberFormat="1" applyFont="1" applyAlignment="1">
      <alignment horizontal="right" indent="1"/>
    </xf>
    <xf numFmtId="165" fontId="19" fillId="0" borderId="0" xfId="0" applyNumberFormat="1" applyFont="1" applyAlignment="1">
      <alignment horizontal="right" vertical="center" indent="1"/>
    </xf>
    <xf numFmtId="0" fontId="28" fillId="0" borderId="0" xfId="0" applyFont="1"/>
    <xf numFmtId="0" fontId="20" fillId="0" borderId="0" xfId="0" applyFont="1" applyAlignment="1">
      <alignment horizontal="left" indent="1"/>
    </xf>
    <xf numFmtId="0" fontId="20" fillId="0" borderId="0" xfId="0" applyFont="1" applyAlignment="1">
      <alignment horizontal="right" indent="1"/>
    </xf>
    <xf numFmtId="0" fontId="19" fillId="0" borderId="0" xfId="0" applyFont="1" applyFill="1" applyBorder="1" applyAlignment="1">
      <alignment horizontal="left" vertical="center" indent="1"/>
    </xf>
    <xf numFmtId="0" fontId="19" fillId="0" borderId="0" xfId="0" applyFont="1" applyFill="1" applyBorder="1" applyAlignment="1">
      <alignment horizontal="right" vertical="center" indent="1"/>
    </xf>
    <xf numFmtId="0" fontId="20" fillId="0" borderId="0" xfId="0" applyFont="1" applyAlignment="1">
      <alignment vertical="center"/>
    </xf>
    <xf numFmtId="0" fontId="19" fillId="0" borderId="0" xfId="0" applyFont="1" applyAlignment="1">
      <alignment horizontal="right" indent="1"/>
    </xf>
    <xf numFmtId="3" fontId="19" fillId="0" borderId="0" xfId="0" applyNumberFormat="1" applyFont="1"/>
    <xf numFmtId="0" fontId="19" fillId="0" borderId="0" xfId="0" applyFont="1" applyFill="1" applyAlignment="1">
      <alignment horizontal="left" vertical="center" indent="1"/>
    </xf>
    <xf numFmtId="0" fontId="20" fillId="0" borderId="0" xfId="0" applyFont="1" applyFill="1" applyBorder="1" applyAlignment="1">
      <alignment horizontal="right" vertical="center" indent="1"/>
    </xf>
    <xf numFmtId="0" fontId="20" fillId="0" borderId="0" xfId="0" applyFont="1" applyAlignment="1">
      <alignment horizontal="left" vertical="center" indent="1"/>
    </xf>
    <xf numFmtId="3" fontId="20" fillId="0" borderId="0" xfId="0" applyNumberFormat="1" applyFont="1" applyAlignment="1">
      <alignment horizontal="right" vertical="center" indent="1"/>
    </xf>
    <xf numFmtId="0" fontId="19" fillId="0" borderId="11" xfId="0" applyFont="1" applyBorder="1" applyAlignment="1">
      <alignment horizontal="left" vertical="center" indent="1"/>
    </xf>
    <xf numFmtId="0" fontId="20" fillId="33" borderId="0" xfId="0" applyFont="1" applyFill="1" applyAlignment="1">
      <alignment horizontal="left" vertical="center" indent="1"/>
    </xf>
    <xf numFmtId="165" fontId="20" fillId="33" borderId="0" xfId="0" applyNumberFormat="1" applyFont="1" applyFill="1" applyAlignment="1">
      <alignment horizontal="right" vertical="center" indent="1"/>
    </xf>
    <xf numFmtId="0" fontId="20" fillId="33" borderId="0" xfId="0" applyFont="1" applyFill="1" applyAlignment="1">
      <alignment horizontal="left" indent="1"/>
    </xf>
    <xf numFmtId="0" fontId="20" fillId="33" borderId="0" xfId="0" applyFont="1" applyFill="1" applyAlignment="1">
      <alignment horizontal="right" indent="1"/>
    </xf>
    <xf numFmtId="3" fontId="19" fillId="0" borderId="0" xfId="0" applyNumberFormat="1" applyFont="1" applyAlignment="1">
      <alignment horizontal="right" vertical="center" wrapText="1" indent="1"/>
    </xf>
    <xf numFmtId="0" fontId="19" fillId="0" borderId="0" xfId="0" applyFont="1" applyBorder="1" applyAlignment="1">
      <alignment horizontal="left" vertical="center" indent="1"/>
    </xf>
    <xf numFmtId="0" fontId="29" fillId="0" borderId="0" xfId="0" applyFont="1" applyBorder="1"/>
    <xf numFmtId="0" fontId="26" fillId="0" borderId="0" xfId="0" applyFont="1" applyFill="1" applyBorder="1"/>
    <xf numFmtId="0" fontId="19" fillId="0" borderId="0" xfId="0" applyFont="1" applyAlignment="1">
      <alignment horizontal="right" vertical="center" indent="1"/>
    </xf>
    <xf numFmtId="0" fontId="19" fillId="0" borderId="11" xfId="0" applyFont="1" applyFill="1" applyBorder="1" applyAlignment="1">
      <alignment horizontal="left" vertical="center" indent="1"/>
    </xf>
    <xf numFmtId="0" fontId="20" fillId="33" borderId="0" xfId="0" applyFont="1" applyFill="1" applyBorder="1" applyAlignment="1">
      <alignment horizontal="left" vertical="center" indent="1"/>
    </xf>
    <xf numFmtId="3" fontId="20" fillId="0" borderId="0" xfId="0" applyNumberFormat="1" applyFont="1" applyAlignment="1">
      <alignment vertical="center"/>
    </xf>
    <xf numFmtId="0" fontId="20" fillId="0" borderId="0" xfId="0" applyFont="1" applyBorder="1" applyAlignment="1">
      <alignment horizontal="center"/>
    </xf>
    <xf numFmtId="0" fontId="19" fillId="0" borderId="0" xfId="0" applyFont="1" applyFill="1"/>
    <xf numFmtId="0" fontId="19" fillId="0" borderId="11" xfId="0" applyFont="1" applyBorder="1" applyAlignment="1">
      <alignment horizontal="right" vertical="center" indent="1"/>
    </xf>
    <xf numFmtId="0" fontId="20" fillId="33" borderId="0" xfId="0" applyFont="1" applyFill="1" applyAlignment="1">
      <alignment horizontal="right" vertical="center" indent="1"/>
    </xf>
    <xf numFmtId="3" fontId="19" fillId="0" borderId="11" xfId="0" applyNumberFormat="1" applyFont="1" applyBorder="1" applyAlignment="1">
      <alignment horizontal="right" vertical="center" indent="1"/>
    </xf>
    <xf numFmtId="0" fontId="21" fillId="0" borderId="0" xfId="0" applyFont="1" applyAlignment="1">
      <alignment horizontal="right" indent="1"/>
    </xf>
    <xf numFmtId="0" fontId="18" fillId="0" borderId="0" xfId="0" applyFont="1" applyFill="1" applyBorder="1"/>
    <xf numFmtId="3" fontId="30" fillId="33" borderId="0" xfId="0" applyNumberFormat="1" applyFont="1" applyFill="1" applyAlignment="1">
      <alignment horizontal="right" vertical="center" indent="1"/>
    </xf>
    <xf numFmtId="0" fontId="19" fillId="0" borderId="0" xfId="0" applyFont="1" applyBorder="1" applyAlignment="1">
      <alignment horizontal="right" vertical="center" indent="1"/>
    </xf>
    <xf numFmtId="0" fontId="27" fillId="0" borderId="0" xfId="0" applyFont="1" applyAlignment="1">
      <alignment horizontal="left" vertical="center" indent="1"/>
    </xf>
    <xf numFmtId="3" fontId="27" fillId="0" borderId="0" xfId="0" applyNumberFormat="1" applyFont="1" applyAlignment="1">
      <alignment horizontal="right" vertical="center" indent="1"/>
    </xf>
    <xf numFmtId="164" fontId="19" fillId="0" borderId="0" xfId="0" applyNumberFormat="1" applyFont="1" applyAlignment="1">
      <alignment horizontal="right" indent="1"/>
    </xf>
    <xf numFmtId="0" fontId="20" fillId="0" borderId="0" xfId="0" applyFont="1" applyFill="1" applyAlignment="1">
      <alignment horizontal="left" vertical="center" indent="1"/>
    </xf>
    <xf numFmtId="3" fontId="20" fillId="0" borderId="0" xfId="0" applyNumberFormat="1" applyFont="1" applyFill="1" applyAlignment="1">
      <alignment horizontal="right" vertical="center" indent="1"/>
    </xf>
    <xf numFmtId="0" fontId="20" fillId="0" borderId="0" xfId="0" applyFont="1" applyFill="1" applyBorder="1" applyAlignment="1">
      <alignment horizontal="left" indent="1"/>
    </xf>
    <xf numFmtId="0" fontId="20" fillId="33" borderId="0" xfId="0" applyFont="1" applyFill="1" applyBorder="1" applyAlignment="1">
      <alignment horizontal="right" vertical="center" indent="1"/>
    </xf>
    <xf numFmtId="0" fontId="27" fillId="0" borderId="0" xfId="0" applyFont="1" applyAlignment="1">
      <alignment vertical="center"/>
    </xf>
    <xf numFmtId="0" fontId="19" fillId="0" borderId="0" xfId="0" applyFont="1" applyFill="1" applyBorder="1" applyAlignment="1">
      <alignment horizontal="left" indent="1"/>
    </xf>
    <xf numFmtId="0" fontId="19" fillId="0" borderId="0" xfId="0" applyFont="1" applyFill="1" applyBorder="1" applyAlignment="1">
      <alignment horizontal="right" indent="1"/>
    </xf>
    <xf numFmtId="0" fontId="20" fillId="0" borderId="0" xfId="0" applyFont="1" applyAlignment="1">
      <alignment horizontal="right" vertical="center" indent="1"/>
    </xf>
    <xf numFmtId="3" fontId="21" fillId="0" borderId="0" xfId="0" applyNumberFormat="1" applyFont="1" applyAlignment="1">
      <alignment horizontal="right" vertical="center" indent="1"/>
    </xf>
    <xf numFmtId="1" fontId="19" fillId="0" borderId="0" xfId="0" applyNumberFormat="1" applyFont="1" applyAlignment="1">
      <alignment horizontal="right" indent="1"/>
    </xf>
    <xf numFmtId="165" fontId="19" fillId="0" borderId="0" xfId="0" applyNumberFormat="1" applyFont="1" applyAlignment="1">
      <alignment horizontal="right" indent="1"/>
    </xf>
    <xf numFmtId="3" fontId="21" fillId="0" borderId="0" xfId="0" applyNumberFormat="1" applyFont="1" applyAlignment="1">
      <alignment horizontal="right" vertical="center" wrapText="1" indent="1"/>
    </xf>
    <xf numFmtId="0" fontId="21" fillId="0" borderId="11" xfId="0" applyFont="1" applyBorder="1" applyAlignment="1">
      <alignment horizontal="left" vertical="center" indent="1"/>
    </xf>
    <xf numFmtId="3" fontId="21" fillId="0" borderId="11" xfId="0" applyNumberFormat="1" applyFont="1" applyBorder="1" applyAlignment="1">
      <alignment horizontal="right" vertical="center" indent="1"/>
    </xf>
    <xf numFmtId="3" fontId="27" fillId="0" borderId="0" xfId="0" applyNumberFormat="1" applyFont="1" applyAlignment="1">
      <alignment vertical="center"/>
    </xf>
    <xf numFmtId="3" fontId="27" fillId="0" borderId="0" xfId="0" applyNumberFormat="1" applyFont="1" applyAlignment="1">
      <alignment horizontal="left" vertical="center" indent="1"/>
    </xf>
    <xf numFmtId="0" fontId="33" fillId="0" borderId="0" xfId="0" applyFont="1"/>
    <xf numFmtId="3" fontId="33" fillId="0" borderId="0" xfId="0" applyNumberFormat="1" applyFont="1"/>
    <xf numFmtId="0" fontId="34" fillId="0" borderId="0" xfId="0" applyFont="1" applyFill="1" applyBorder="1"/>
    <xf numFmtId="0" fontId="35" fillId="0" borderId="0" xfId="0" applyFont="1" applyFill="1" applyBorder="1" applyAlignment="1"/>
    <xf numFmtId="0" fontId="34" fillId="0" borderId="0" xfId="0" applyFont="1" applyFill="1" applyBorder="1" applyAlignment="1">
      <alignment horizontal="right"/>
    </xf>
    <xf numFmtId="3" fontId="35" fillId="0" borderId="0" xfId="0" applyNumberFormat="1" applyFont="1" applyFill="1" applyBorder="1"/>
    <xf numFmtId="0" fontId="19" fillId="0" borderId="0" xfId="0" applyFont="1" applyAlignment="1"/>
    <xf numFmtId="0" fontId="36" fillId="0" borderId="0" xfId="0" applyFont="1"/>
    <xf numFmtId="0" fontId="37" fillId="0" borderId="0" xfId="0" applyFont="1" applyAlignment="1">
      <alignment vertical="center"/>
    </xf>
    <xf numFmtId="0" fontId="38" fillId="0" borderId="0" xfId="0" applyFont="1" applyAlignment="1">
      <alignment vertical="center"/>
    </xf>
    <xf numFmtId="0" fontId="29" fillId="0" borderId="0" xfId="0" applyFont="1"/>
    <xf numFmtId="0" fontId="39" fillId="0" borderId="12" xfId="0" applyFont="1" applyFill="1" applyBorder="1" applyAlignment="1">
      <alignment horizontal="left" vertical="center" wrapText="1" indent="1" readingOrder="1"/>
    </xf>
    <xf numFmtId="0" fontId="39" fillId="0" borderId="12" xfId="0" applyFont="1" applyFill="1" applyBorder="1" applyAlignment="1">
      <alignment horizontal="center" vertical="center" wrapText="1" readingOrder="1"/>
    </xf>
    <xf numFmtId="0" fontId="39" fillId="0" borderId="13" xfId="0" applyFont="1" applyFill="1" applyBorder="1" applyAlignment="1">
      <alignment horizontal="center" vertical="center" wrapText="1" readingOrder="1"/>
    </xf>
    <xf numFmtId="0" fontId="40" fillId="0" borderId="0" xfId="0" applyFont="1" applyFill="1" applyBorder="1" applyAlignment="1">
      <alignment vertical="center"/>
    </xf>
    <xf numFmtId="0" fontId="21" fillId="0" borderId="0" xfId="0" applyFont="1" applyFill="1" applyBorder="1" applyAlignment="1">
      <alignment horizontal="left" vertical="center" wrapText="1" indent="1" readingOrder="1"/>
    </xf>
    <xf numFmtId="3" fontId="21" fillId="0" borderId="0" xfId="3" applyNumberFormat="1" applyFont="1" applyFill="1" applyBorder="1" applyAlignment="1" applyProtection="1">
      <alignment horizontal="right" vertical="center" indent="1"/>
      <protection hidden="1"/>
    </xf>
    <xf numFmtId="3" fontId="21" fillId="0" borderId="0" xfId="3" applyNumberFormat="1" applyFont="1" applyFill="1" applyBorder="1" applyAlignment="1" applyProtection="1">
      <alignment horizontal="center" vertical="center"/>
      <protection hidden="1"/>
    </xf>
    <xf numFmtId="0" fontId="21" fillId="0" borderId="0" xfId="3" applyFont="1" applyFill="1" applyBorder="1" applyAlignment="1" applyProtection="1">
      <alignment horizontal="right" vertical="center" indent="1"/>
      <protection hidden="1"/>
    </xf>
    <xf numFmtId="3" fontId="22" fillId="33" borderId="0" xfId="3" applyNumberFormat="1" applyFont="1" applyFill="1" applyBorder="1" applyAlignment="1" applyProtection="1">
      <alignment horizontal="right" vertical="center" indent="1"/>
      <protection hidden="1"/>
    </xf>
    <xf numFmtId="0" fontId="22" fillId="33" borderId="0" xfId="3" applyFont="1" applyFill="1" applyBorder="1" applyAlignment="1" applyProtection="1">
      <alignment horizontal="right" vertical="center" indent="1"/>
      <protection hidden="1"/>
    </xf>
    <xf numFmtId="0" fontId="21" fillId="0" borderId="0" xfId="0" applyFont="1" applyFill="1" applyBorder="1" applyAlignment="1">
      <alignment horizontal="left" vertical="center" wrapText="1" indent="1"/>
    </xf>
    <xf numFmtId="0" fontId="21" fillId="0" borderId="0" xfId="0" applyFont="1" applyFill="1" applyBorder="1" applyAlignment="1">
      <alignment horizontal="right" vertical="center" wrapText="1" indent="1"/>
    </xf>
    <xf numFmtId="0" fontId="21" fillId="0" borderId="0" xfId="0" applyFont="1" applyFill="1" applyBorder="1" applyAlignment="1">
      <alignment horizontal="right" vertical="center" indent="1"/>
    </xf>
    <xf numFmtId="1" fontId="21" fillId="0" borderId="0" xfId="3" applyNumberFormat="1" applyFont="1" applyFill="1" applyBorder="1" applyAlignment="1" applyProtection="1">
      <alignment horizontal="right" vertical="center" indent="1"/>
      <protection hidden="1"/>
    </xf>
    <xf numFmtId="0" fontId="29" fillId="0" borderId="0" xfId="0" applyFont="1" applyFill="1" applyBorder="1" applyAlignment="1">
      <alignment vertical="center"/>
    </xf>
    <xf numFmtId="0" fontId="22" fillId="0" borderId="0" xfId="0" applyFont="1" applyAlignment="1">
      <alignment vertical="center"/>
    </xf>
    <xf numFmtId="0" fontId="39" fillId="0" borderId="14" xfId="0" applyFont="1" applyFill="1" applyBorder="1" applyAlignment="1">
      <alignment horizontal="center" vertical="center" wrapText="1" readingOrder="1"/>
    </xf>
    <xf numFmtId="3" fontId="21" fillId="0" borderId="0" xfId="0" applyNumberFormat="1" applyFont="1" applyFill="1" applyBorder="1" applyAlignment="1">
      <alignment horizontal="right" vertical="center" indent="1"/>
    </xf>
    <xf numFmtId="1" fontId="22" fillId="33" borderId="0" xfId="3" applyNumberFormat="1" applyFont="1" applyFill="1" applyBorder="1" applyAlignment="1" applyProtection="1">
      <alignment horizontal="right" vertical="center" indent="1"/>
      <protection hidden="1"/>
    </xf>
    <xf numFmtId="3" fontId="22" fillId="33" borderId="0" xfId="0" applyNumberFormat="1" applyFont="1" applyFill="1" applyBorder="1" applyAlignment="1">
      <alignment horizontal="right" vertical="center" indent="1"/>
    </xf>
    <xf numFmtId="0" fontId="22" fillId="33" borderId="0" xfId="0" applyFont="1" applyFill="1" applyBorder="1" applyAlignment="1">
      <alignment horizontal="right" vertical="center" indent="1"/>
    </xf>
    <xf numFmtId="0" fontId="22" fillId="0" borderId="0" xfId="0" applyFont="1" applyFill="1" applyBorder="1" applyAlignment="1">
      <alignment horizontal="center" vertical="center"/>
    </xf>
    <xf numFmtId="0" fontId="22" fillId="0" borderId="0" xfId="0" applyFont="1" applyFill="1" applyBorder="1" applyAlignment="1">
      <alignment horizontal="right" vertical="center" indent="1"/>
    </xf>
    <xf numFmtId="0" fontId="39" fillId="0" borderId="15" xfId="0" applyFont="1" applyFill="1" applyBorder="1" applyAlignment="1">
      <alignment horizontal="left" vertical="center" wrapText="1" indent="1" readingOrder="1"/>
    </xf>
    <xf numFmtId="2" fontId="21" fillId="0" borderId="0" xfId="0" applyNumberFormat="1" applyFont="1" applyFill="1" applyBorder="1" applyAlignment="1">
      <alignment horizontal="left" vertical="center" wrapText="1" indent="1" readingOrder="1"/>
    </xf>
    <xf numFmtId="165" fontId="21" fillId="0" borderId="0" xfId="3" applyNumberFormat="1" applyFont="1" applyFill="1" applyBorder="1" applyAlignment="1" applyProtection="1">
      <alignment horizontal="right" vertical="center" indent="1"/>
      <protection hidden="1"/>
    </xf>
    <xf numFmtId="3" fontId="34" fillId="0" borderId="0" xfId="0" applyNumberFormat="1" applyFont="1" applyFill="1" applyBorder="1"/>
    <xf numFmtId="2" fontId="21" fillId="0" borderId="10" xfId="0" applyNumberFormat="1" applyFont="1" applyFill="1" applyBorder="1" applyAlignment="1">
      <alignment horizontal="left" vertical="center" wrapText="1" indent="1" readingOrder="1"/>
    </xf>
    <xf numFmtId="165" fontId="21" fillId="0" borderId="11" xfId="3" applyNumberFormat="1" applyFont="1" applyFill="1" applyBorder="1" applyAlignment="1" applyProtection="1">
      <alignment horizontal="right" vertical="center" indent="1"/>
      <protection hidden="1"/>
    </xf>
    <xf numFmtId="165" fontId="22" fillId="33" borderId="0" xfId="3" applyNumberFormat="1" applyFont="1" applyFill="1" applyBorder="1" applyAlignment="1" applyProtection="1">
      <alignment horizontal="right" vertical="center" indent="1"/>
      <protection hidden="1"/>
    </xf>
    <xf numFmtId="0" fontId="22" fillId="0" borderId="0" xfId="0" applyFont="1" applyFill="1" applyBorder="1" applyAlignment="1">
      <alignment horizontal="left" vertical="center" wrapText="1" indent="1" readingOrder="1"/>
    </xf>
    <xf numFmtId="0" fontId="21" fillId="0" borderId="10" xfId="0" applyFont="1" applyFill="1" applyBorder="1" applyAlignment="1">
      <alignment horizontal="left" vertical="center" wrapText="1" indent="1" readingOrder="1"/>
    </xf>
    <xf numFmtId="0" fontId="18" fillId="0" borderId="0" xfId="0" applyFont="1" applyFill="1" applyBorder="1" applyAlignment="1">
      <alignment vertical="center"/>
    </xf>
    <xf numFmtId="0" fontId="21" fillId="0" borderId="0" xfId="0" applyFont="1" applyFill="1" applyBorder="1" applyAlignment="1"/>
    <xf numFmtId="0" fontId="21" fillId="0" borderId="0" xfId="0" applyFont="1" applyFill="1" applyBorder="1" applyAlignment="1">
      <alignment horizontal="left" indent="1"/>
    </xf>
    <xf numFmtId="10" fontId="21" fillId="0" borderId="0" xfId="2" applyNumberFormat="1" applyFont="1" applyFill="1" applyBorder="1" applyAlignment="1">
      <alignment horizontal="center" vertical="center"/>
    </xf>
    <xf numFmtId="10" fontId="21" fillId="0" borderId="0" xfId="4" applyNumberFormat="1" applyFont="1" applyFill="1" applyBorder="1" applyAlignment="1">
      <alignment horizontal="center" vertical="center"/>
    </xf>
    <xf numFmtId="3" fontId="40" fillId="0" borderId="0" xfId="0" applyNumberFormat="1" applyFont="1" applyFill="1" applyBorder="1" applyAlignment="1">
      <alignment horizontal="right" vertical="center" wrapText="1" indent="1" readingOrder="1"/>
    </xf>
    <xf numFmtId="3" fontId="29" fillId="0" borderId="0" xfId="0" applyNumberFormat="1" applyFont="1" applyFill="1" applyBorder="1" applyAlignment="1">
      <alignment horizontal="right" vertical="center" indent="1"/>
    </xf>
    <xf numFmtId="0" fontId="34" fillId="0" borderId="0" xfId="0" applyFont="1" applyBorder="1"/>
    <xf numFmtId="0" fontId="35" fillId="0" borderId="0" xfId="0" applyFont="1" applyBorder="1" applyAlignment="1">
      <alignment horizontal="center"/>
    </xf>
    <xf numFmtId="0" fontId="35" fillId="0" borderId="0" xfId="0" applyFont="1" applyBorder="1"/>
    <xf numFmtId="3" fontId="35" fillId="0" borderId="0" xfId="0" applyNumberFormat="1" applyFont="1" applyBorder="1"/>
    <xf numFmtId="3" fontId="34" fillId="0" borderId="0" xfId="0" applyNumberFormat="1" applyFont="1" applyBorder="1"/>
    <xf numFmtId="0" fontId="39" fillId="0" borderId="16" xfId="0" applyFont="1" applyFill="1" applyBorder="1" applyAlignment="1">
      <alignment horizontal="left" vertical="center" wrapText="1" indent="1" readingOrder="1"/>
    </xf>
    <xf numFmtId="0" fontId="39" fillId="0" borderId="15" xfId="0" applyFont="1" applyFill="1" applyBorder="1" applyAlignment="1">
      <alignment horizontal="center" vertical="center" wrapText="1" readingOrder="1"/>
    </xf>
    <xf numFmtId="0" fontId="39" fillId="0" borderId="16" xfId="0" applyFont="1" applyFill="1" applyBorder="1" applyAlignment="1">
      <alignment horizontal="center" vertical="center" wrapText="1" readingOrder="1"/>
    </xf>
    <xf numFmtId="0" fontId="21" fillId="0" borderId="0" xfId="0" applyFont="1" applyFill="1" applyBorder="1" applyAlignment="1">
      <alignment horizontal="left" vertical="center" indent="1" readingOrder="1"/>
    </xf>
    <xf numFmtId="3" fontId="21" fillId="0" borderId="0" xfId="0" applyNumberFormat="1" applyFont="1" applyFill="1" applyBorder="1" applyAlignment="1">
      <alignment horizontal="right" vertical="center" wrapText="1" indent="1" readingOrder="1"/>
    </xf>
    <xf numFmtId="0" fontId="21" fillId="0" borderId="0" xfId="0" applyFont="1" applyFill="1" applyBorder="1" applyAlignment="1">
      <alignment horizontal="right" vertical="center" wrapText="1" indent="1" readingOrder="1"/>
    </xf>
    <xf numFmtId="0" fontId="22" fillId="33" borderId="0" xfId="0" applyFont="1" applyFill="1" applyBorder="1" applyAlignment="1">
      <alignment horizontal="left" vertical="center" indent="1" readingOrder="1"/>
    </xf>
    <xf numFmtId="3" fontId="22" fillId="33" borderId="0" xfId="0" applyNumberFormat="1" applyFont="1" applyFill="1" applyBorder="1" applyAlignment="1">
      <alignment horizontal="right" vertical="center" wrapText="1" indent="1" readingOrder="1"/>
    </xf>
    <xf numFmtId="3" fontId="22" fillId="0" borderId="0" xfId="0" applyNumberFormat="1" applyFont="1" applyFill="1" applyBorder="1" applyAlignment="1">
      <alignment horizontal="right" vertical="center" wrapText="1" indent="1" readingOrder="1"/>
    </xf>
    <xf numFmtId="0" fontId="22" fillId="33" borderId="0" xfId="0" applyFont="1" applyFill="1" applyBorder="1" applyAlignment="1">
      <alignment horizontal="right" vertical="center" wrapText="1" indent="1" readingOrder="1"/>
    </xf>
    <xf numFmtId="0" fontId="22" fillId="0" borderId="0" xfId="0" applyFont="1" applyFill="1" applyBorder="1" applyAlignment="1">
      <alignment horizontal="right" vertical="center" wrapText="1" indent="1" readingOrder="1"/>
    </xf>
    <xf numFmtId="0" fontId="21" fillId="0" borderId="0" xfId="0" applyFont="1" applyFill="1" applyBorder="1" applyAlignment="1">
      <alignment horizontal="left" vertical="center" indent="1"/>
    </xf>
    <xf numFmtId="165" fontId="21" fillId="0" borderId="0" xfId="0" applyNumberFormat="1" applyFont="1" applyFill="1" applyBorder="1" applyAlignment="1">
      <alignment horizontal="right" vertical="center" wrapText="1" indent="1" readingOrder="1"/>
    </xf>
    <xf numFmtId="165" fontId="21" fillId="0" borderId="10" xfId="0" applyNumberFormat="1" applyFont="1" applyFill="1" applyBorder="1" applyAlignment="1">
      <alignment horizontal="right" vertical="center" wrapText="1" indent="1" readingOrder="1"/>
    </xf>
    <xf numFmtId="165" fontId="22" fillId="33" borderId="0" xfId="0" applyNumberFormat="1" applyFont="1" applyFill="1" applyBorder="1" applyAlignment="1">
      <alignment horizontal="right" vertical="center" indent="1" readingOrder="1"/>
    </xf>
    <xf numFmtId="165" fontId="22" fillId="0" borderId="0" xfId="0" applyNumberFormat="1" applyFont="1" applyFill="1" applyBorder="1" applyAlignment="1">
      <alignment horizontal="right" vertical="center" indent="1" readingOrder="1"/>
    </xf>
    <xf numFmtId="165" fontId="21" fillId="0" borderId="0" xfId="0" applyNumberFormat="1" applyFont="1" applyFill="1" applyBorder="1" applyAlignment="1">
      <alignment horizontal="right" vertical="center" indent="1" readingOrder="1"/>
    </xf>
    <xf numFmtId="165" fontId="21" fillId="0" borderId="10" xfId="0" applyNumberFormat="1" applyFont="1" applyFill="1" applyBorder="1" applyAlignment="1">
      <alignment horizontal="right" vertical="center" indent="1" readingOrder="1"/>
    </xf>
    <xf numFmtId="0" fontId="0" fillId="0" borderId="0" xfId="0" applyFill="1" applyBorder="1"/>
    <xf numFmtId="0" fontId="44" fillId="0" borderId="0" xfId="0" applyFont="1"/>
    <xf numFmtId="0" fontId="20" fillId="0" borderId="17" xfId="0" applyFont="1" applyBorder="1" applyAlignment="1">
      <alignment horizontal="left" indent="1"/>
    </xf>
    <xf numFmtId="0" fontId="45" fillId="0" borderId="0" xfId="0" applyFont="1" applyAlignment="1">
      <alignment vertical="center"/>
    </xf>
    <xf numFmtId="0" fontId="22" fillId="0" borderId="0" xfId="0" applyFont="1" applyFill="1" applyBorder="1" applyAlignment="1">
      <alignment vertical="center"/>
    </xf>
    <xf numFmtId="0" fontId="26" fillId="0" borderId="0" xfId="0" applyFont="1" applyFill="1" applyBorder="1" applyAlignment="1">
      <alignment vertical="center"/>
    </xf>
    <xf numFmtId="166" fontId="21" fillId="0" borderId="0" xfId="0" applyNumberFormat="1" applyFont="1" applyFill="1" applyBorder="1" applyAlignment="1">
      <alignment horizontal="right" vertical="center" indent="1"/>
    </xf>
    <xf numFmtId="3" fontId="19" fillId="0" borderId="0" xfId="0" applyNumberFormat="1" applyFont="1" applyFill="1" applyAlignment="1">
      <alignment horizontal="right" vertical="center" indent="1"/>
    </xf>
    <xf numFmtId="0" fontId="20" fillId="0" borderId="0" xfId="0" applyFont="1" applyFill="1" applyAlignment="1">
      <alignment horizontal="left" vertical="center"/>
    </xf>
    <xf numFmtId="0" fontId="19" fillId="0" borderId="0" xfId="0" applyFont="1" applyFill="1" applyAlignment="1">
      <alignment horizontal="left" vertical="center"/>
    </xf>
    <xf numFmtId="164" fontId="19" fillId="0" borderId="0" xfId="0" applyNumberFormat="1" applyFont="1" applyFill="1" applyAlignment="1">
      <alignment horizontal="right" vertical="center" indent="1"/>
    </xf>
    <xf numFmtId="164" fontId="20" fillId="33" borderId="0" xfId="0" applyNumberFormat="1" applyFont="1" applyFill="1" applyAlignment="1">
      <alignment horizontal="right" vertical="center" indent="1"/>
    </xf>
    <xf numFmtId="3" fontId="19" fillId="0" borderId="0" xfId="0" applyNumberFormat="1" applyFont="1" applyFill="1" applyAlignment="1">
      <alignment horizontal="right" vertical="center"/>
    </xf>
    <xf numFmtId="0" fontId="19" fillId="0" borderId="0" xfId="0" applyFont="1" applyFill="1" applyAlignment="1">
      <alignment horizontal="left" indent="1"/>
    </xf>
    <xf numFmtId="3" fontId="19" fillId="0" borderId="0" xfId="0" applyNumberFormat="1" applyFont="1" applyFill="1" applyAlignment="1">
      <alignment horizontal="right" indent="1"/>
    </xf>
    <xf numFmtId="3" fontId="19" fillId="0" borderId="0" xfId="0" applyNumberFormat="1" applyFont="1" applyFill="1"/>
    <xf numFmtId="0" fontId="20" fillId="0" borderId="0" xfId="0" applyFont="1" applyFill="1" applyBorder="1" applyAlignment="1">
      <alignment horizontal="center"/>
    </xf>
    <xf numFmtId="1" fontId="19" fillId="0" borderId="0" xfId="0" applyNumberFormat="1" applyFont="1" applyAlignment="1">
      <alignment horizontal="right" vertical="center" indent="1"/>
    </xf>
    <xf numFmtId="1" fontId="19" fillId="0" borderId="0" xfId="0" applyNumberFormat="1" applyFont="1" applyFill="1" applyBorder="1" applyAlignment="1">
      <alignment horizontal="right" vertical="center" indent="1"/>
    </xf>
    <xf numFmtId="3" fontId="19" fillId="0" borderId="0" xfId="0" applyNumberFormat="1" applyFont="1" applyFill="1" applyBorder="1" applyAlignment="1">
      <alignment horizontal="right" vertical="center" indent="1"/>
    </xf>
    <xf numFmtId="0" fontId="20" fillId="0" borderId="0" xfId="0" applyFont="1" applyBorder="1"/>
    <xf numFmtId="10" fontId="19" fillId="0" borderId="0" xfId="0" applyNumberFormat="1" applyFont="1" applyFill="1" applyBorder="1" applyAlignment="1">
      <alignment horizontal="right" vertical="center" indent="1"/>
    </xf>
    <xf numFmtId="1" fontId="20" fillId="33" borderId="0" xfId="0" applyNumberFormat="1" applyFont="1" applyFill="1" applyAlignment="1">
      <alignment horizontal="right" vertical="center" indent="1"/>
    </xf>
    <xf numFmtId="1" fontId="21" fillId="0" borderId="0" xfId="0" applyNumberFormat="1" applyFont="1" applyAlignment="1">
      <alignment horizontal="right" vertical="center" indent="1"/>
    </xf>
    <xf numFmtId="3" fontId="21" fillId="0" borderId="0" xfId="0" applyNumberFormat="1" applyFont="1" applyAlignment="1">
      <alignment horizontal="right" indent="1"/>
    </xf>
    <xf numFmtId="165" fontId="20" fillId="33" borderId="0" xfId="0" applyNumberFormat="1" applyFont="1" applyFill="1" applyAlignment="1">
      <alignment horizontal="right" indent="1"/>
    </xf>
    <xf numFmtId="0" fontId="21" fillId="0" borderId="0" xfId="0" applyFont="1"/>
    <xf numFmtId="0" fontId="19" fillId="0" borderId="0" xfId="0" applyFont="1" applyBorder="1" applyAlignment="1">
      <alignment vertical="center"/>
    </xf>
    <xf numFmtId="0" fontId="19" fillId="0" borderId="0" xfId="0" applyFont="1" applyBorder="1" applyAlignment="1">
      <alignment horizontal="right" indent="1"/>
    </xf>
    <xf numFmtId="1" fontId="19" fillId="0" borderId="0" xfId="0" applyNumberFormat="1" applyFont="1" applyBorder="1" applyAlignment="1">
      <alignment horizontal="right" vertical="center" indent="1"/>
    </xf>
    <xf numFmtId="0" fontId="19" fillId="0" borderId="0" xfId="0" applyFont="1" applyFill="1" applyAlignment="1">
      <alignment horizontal="right" indent="1"/>
    </xf>
    <xf numFmtId="0" fontId="46" fillId="0" borderId="0" xfId="0" applyFont="1" applyFill="1" applyAlignment="1">
      <alignment horizontal="right" indent="1"/>
    </xf>
    <xf numFmtId="0" fontId="19" fillId="0" borderId="0" xfId="0" applyFont="1" applyFill="1" applyBorder="1" applyAlignment="1">
      <alignment vertical="center"/>
    </xf>
    <xf numFmtId="0" fontId="0" fillId="0" borderId="0" xfId="0" applyBorder="1"/>
    <xf numFmtId="0" fontId="48" fillId="0" borderId="0" xfId="0" applyFont="1"/>
    <xf numFmtId="0" fontId="22" fillId="0" borderId="0" xfId="0" applyFont="1" applyFill="1" applyBorder="1"/>
    <xf numFmtId="1" fontId="21" fillId="0" borderId="0" xfId="5" applyNumberFormat="1" applyFont="1" applyFill="1" applyBorder="1" applyAlignment="1" applyProtection="1">
      <alignment horizontal="left" wrapText="1"/>
      <protection hidden="1"/>
    </xf>
    <xf numFmtId="3" fontId="28" fillId="0" borderId="0" xfId="5" applyNumberFormat="1" applyFont="1" applyFill="1" applyBorder="1" applyAlignment="1" applyProtection="1">
      <alignment horizontal="left"/>
      <protection hidden="1"/>
    </xf>
    <xf numFmtId="0" fontId="17" fillId="0" borderId="0" xfId="0" applyFont="1" applyFill="1" applyBorder="1"/>
    <xf numFmtId="0" fontId="17" fillId="0" borderId="0" xfId="0" applyFont="1"/>
    <xf numFmtId="0" fontId="0" fillId="0" borderId="0" xfId="0" applyFill="1"/>
    <xf numFmtId="0" fontId="22" fillId="0" borderId="0" xfId="5" applyFont="1" applyFill="1" applyBorder="1" applyProtection="1">
      <protection hidden="1"/>
    </xf>
    <xf numFmtId="3" fontId="22" fillId="0" borderId="0" xfId="5" applyNumberFormat="1" applyFont="1" applyFill="1" applyBorder="1" applyAlignment="1" applyProtection="1">
      <alignment horizontal="left"/>
      <protection hidden="1"/>
    </xf>
    <xf numFmtId="3" fontId="50" fillId="0" borderId="0" xfId="5" applyNumberFormat="1" applyFont="1" applyFill="1" applyBorder="1" applyAlignment="1" applyProtection="1">
      <alignment horizontal="left"/>
      <protection hidden="1"/>
    </xf>
    <xf numFmtId="0" fontId="17" fillId="0" borderId="0" xfId="0" applyFont="1" applyFill="1"/>
    <xf numFmtId="0" fontId="51" fillId="0" borderId="0" xfId="0" applyFont="1" applyFill="1"/>
    <xf numFmtId="3" fontId="17" fillId="0" borderId="0" xfId="0" applyNumberFormat="1" applyFont="1" applyFill="1"/>
    <xf numFmtId="3" fontId="17" fillId="0" borderId="0" xfId="0" applyNumberFormat="1" applyFont="1"/>
    <xf numFmtId="3" fontId="0" fillId="0" borderId="0" xfId="0" applyNumberFormat="1"/>
    <xf numFmtId="9" fontId="19" fillId="0" borderId="0" xfId="0" applyNumberFormat="1" applyFont="1" applyFill="1" applyAlignment="1">
      <alignment wrapText="1"/>
    </xf>
    <xf numFmtId="0" fontId="0" fillId="0" borderId="0" xfId="0" applyFill="1" applyAlignment="1">
      <alignment horizontal="right" vertical="center" indent="1"/>
    </xf>
    <xf numFmtId="3" fontId="17" fillId="0" borderId="0" xfId="0" applyNumberFormat="1" applyFont="1" applyFill="1" applyBorder="1"/>
    <xf numFmtId="0" fontId="51" fillId="0" borderId="0" xfId="0" applyFont="1" applyFill="1" applyBorder="1"/>
    <xf numFmtId="0" fontId="0" fillId="0" borderId="0" xfId="0" applyFill="1" applyBorder="1" applyAlignment="1"/>
    <xf numFmtId="0" fontId="0" fillId="0" borderId="0" xfId="0" applyFill="1" applyAlignment="1">
      <alignment horizontal="right" indent="1"/>
    </xf>
    <xf numFmtId="3" fontId="51" fillId="0" borderId="0" xfId="0" applyNumberFormat="1" applyFont="1" applyFill="1" applyBorder="1"/>
    <xf numFmtId="0" fontId="0" fillId="0" borderId="0" xfId="0" applyFont="1" applyFill="1" applyBorder="1"/>
    <xf numFmtId="3" fontId="0" fillId="0" borderId="0" xfId="0" applyNumberFormat="1" applyFill="1" applyBorder="1"/>
    <xf numFmtId="0" fontId="18" fillId="0" borderId="0" xfId="0" applyFont="1" applyFill="1"/>
    <xf numFmtId="3" fontId="0" fillId="0" borderId="0" xfId="0" applyNumberFormat="1" applyFill="1"/>
    <xf numFmtId="3" fontId="39" fillId="0" borderId="0" xfId="0" applyNumberFormat="1" applyFont="1" applyFill="1" applyBorder="1" applyAlignment="1">
      <alignment horizontal="center" vertical="center" wrapText="1" readingOrder="1"/>
    </xf>
    <xf numFmtId="0" fontId="19" fillId="0" borderId="0" xfId="0" applyNumberFormat="1" applyFont="1" applyAlignment="1">
      <alignment horizontal="left" vertical="center" indent="1"/>
    </xf>
    <xf numFmtId="3" fontId="20" fillId="0" borderId="0" xfId="0" applyNumberFormat="1" applyFont="1" applyFill="1" applyBorder="1" applyAlignment="1">
      <alignment horizontal="right" vertical="center" indent="1"/>
    </xf>
    <xf numFmtId="0" fontId="20" fillId="33" borderId="0" xfId="0" applyNumberFormat="1" applyFont="1" applyFill="1" applyAlignment="1">
      <alignment horizontal="left" vertical="center" indent="1"/>
    </xf>
    <xf numFmtId="0" fontId="16" fillId="0" borderId="0" xfId="0" applyFont="1" applyFill="1" applyAlignment="1">
      <alignment horizontal="right" vertical="center" indent="1"/>
    </xf>
    <xf numFmtId="0" fontId="22" fillId="0" borderId="11" xfId="5" applyFont="1" applyFill="1" applyBorder="1" applyAlignment="1" applyProtection="1">
      <alignment horizontal="left" indent="1"/>
      <protection hidden="1"/>
    </xf>
    <xf numFmtId="0" fontId="22" fillId="0" borderId="11" xfId="0" applyFont="1" applyFill="1" applyBorder="1" applyAlignment="1">
      <alignment horizontal="center" vertical="center"/>
    </xf>
    <xf numFmtId="0" fontId="22" fillId="0" borderId="0" xfId="5" applyFont="1" applyFill="1" applyBorder="1" applyAlignment="1" applyProtection="1">
      <alignment horizontal="center" vertical="center"/>
      <protection hidden="1"/>
    </xf>
    <xf numFmtId="0" fontId="21" fillId="0" borderId="0" xfId="5" applyFont="1" applyFill="1" applyBorder="1" applyAlignment="1" applyProtection="1">
      <alignment horizontal="left" indent="1"/>
      <protection hidden="1"/>
    </xf>
    <xf numFmtId="165" fontId="21" fillId="0" borderId="0" xfId="5" applyNumberFormat="1" applyFont="1" applyFill="1" applyBorder="1" applyAlignment="1" applyProtection="1">
      <alignment horizontal="right" wrapText="1" indent="1"/>
      <protection hidden="1"/>
    </xf>
    <xf numFmtId="165" fontId="21" fillId="0" borderId="0" xfId="5" applyNumberFormat="1" applyFont="1" applyFill="1" applyBorder="1" applyAlignment="1" applyProtection="1">
      <alignment horizontal="right" indent="1"/>
      <protection hidden="1"/>
    </xf>
    <xf numFmtId="0" fontId="22" fillId="33" borderId="0" xfId="5" applyFont="1" applyFill="1" applyBorder="1" applyAlignment="1" applyProtection="1">
      <alignment horizontal="left" indent="1"/>
      <protection hidden="1"/>
    </xf>
    <xf numFmtId="165" fontId="22" fillId="0" borderId="0" xfId="5" applyNumberFormat="1" applyFont="1" applyFill="1" applyBorder="1" applyAlignment="1" applyProtection="1">
      <alignment horizontal="right" indent="1"/>
      <protection hidden="1"/>
    </xf>
    <xf numFmtId="0" fontId="0" fillId="0" borderId="0" xfId="0" applyAlignment="1">
      <alignment horizontal="right" vertical="center" indent="1"/>
    </xf>
    <xf numFmtId="3" fontId="0" fillId="0" borderId="0" xfId="0" applyNumberFormat="1" applyAlignment="1">
      <alignment horizontal="right" vertical="center" indent="1"/>
    </xf>
    <xf numFmtId="0" fontId="22" fillId="0" borderId="11" xfId="0" applyFont="1" applyFill="1" applyBorder="1" applyAlignment="1">
      <alignment horizontal="center"/>
    </xf>
    <xf numFmtId="0" fontId="22" fillId="0" borderId="0" xfId="0" applyFont="1" applyFill="1" applyBorder="1" applyAlignment="1">
      <alignment horizontal="center"/>
    </xf>
    <xf numFmtId="1" fontId="21" fillId="0" borderId="0" xfId="5" applyNumberFormat="1" applyFont="1" applyFill="1" applyBorder="1" applyAlignment="1" applyProtection="1">
      <alignment horizontal="right" vertical="center" wrapText="1" indent="1"/>
      <protection hidden="1"/>
    </xf>
    <xf numFmtId="3" fontId="21" fillId="0" borderId="0" xfId="5" applyNumberFormat="1" applyFont="1" applyFill="1" applyBorder="1" applyAlignment="1" applyProtection="1">
      <alignment horizontal="right" vertical="center" indent="1"/>
      <protection hidden="1"/>
    </xf>
    <xf numFmtId="165" fontId="0" fillId="0" borderId="0" xfId="0" applyNumberFormat="1"/>
    <xf numFmtId="164" fontId="50" fillId="0" borderId="0" xfId="5" applyNumberFormat="1" applyFont="1" applyFill="1" applyBorder="1" applyAlignment="1" applyProtection="1">
      <alignment horizontal="right"/>
      <protection hidden="1"/>
    </xf>
    <xf numFmtId="165" fontId="51" fillId="0" borderId="0" xfId="0" applyNumberFormat="1" applyFont="1" applyFill="1" applyBorder="1"/>
    <xf numFmtId="165" fontId="0" fillId="0" borderId="0" xfId="0" applyNumberFormat="1" applyFill="1"/>
    <xf numFmtId="0" fontId="52" fillId="0" borderId="0" xfId="0" applyFont="1"/>
    <xf numFmtId="0" fontId="53" fillId="0" borderId="0" xfId="0" applyFont="1"/>
    <xf numFmtId="0" fontId="47" fillId="0" borderId="0" xfId="0" applyFont="1" applyAlignment="1">
      <alignment vertical="center"/>
    </xf>
    <xf numFmtId="0" fontId="54" fillId="0" borderId="0" xfId="0" applyFont="1"/>
    <xf numFmtId="0" fontId="53" fillId="0" borderId="0" xfId="0" applyFont="1" applyBorder="1"/>
    <xf numFmtId="0" fontId="52" fillId="0" borderId="0" xfId="0" applyFont="1" applyBorder="1"/>
    <xf numFmtId="0" fontId="55" fillId="0" borderId="0" xfId="0" applyFont="1"/>
    <xf numFmtId="0" fontId="56" fillId="0" borderId="0" xfId="0" applyFont="1"/>
    <xf numFmtId="0" fontId="39" fillId="0" borderId="18" xfId="0" applyFont="1" applyFill="1" applyBorder="1" applyAlignment="1">
      <alignment horizontal="left" vertical="center" wrapText="1" indent="1" readingOrder="1"/>
    </xf>
    <xf numFmtId="0" fontId="20" fillId="0" borderId="15" xfId="0" applyFont="1" applyFill="1" applyBorder="1" applyAlignment="1">
      <alignment horizontal="center" vertical="center" wrapText="1" readingOrder="1"/>
    </xf>
    <xf numFmtId="0" fontId="20" fillId="0" borderId="18" xfId="0" applyFont="1" applyFill="1" applyBorder="1" applyAlignment="1">
      <alignment horizontal="left" vertical="center" wrapText="1" indent="1" readingOrder="1"/>
    </xf>
    <xf numFmtId="1" fontId="19" fillId="0" borderId="0" xfId="0" applyNumberFormat="1" applyFont="1" applyFill="1" applyBorder="1" applyAlignment="1">
      <alignment horizontal="right" vertical="center" wrapText="1" indent="1" readingOrder="1"/>
    </xf>
    <xf numFmtId="0" fontId="19" fillId="0" borderId="0" xfId="0" applyFont="1" applyFill="1" applyBorder="1" applyAlignment="1">
      <alignment horizontal="right" vertical="center" wrapText="1" indent="1"/>
    </xf>
    <xf numFmtId="0" fontId="20" fillId="0" borderId="0" xfId="0" applyFont="1" applyFill="1" applyBorder="1" applyAlignment="1">
      <alignment horizontal="left" vertical="center" wrapText="1" indent="1" readingOrder="1"/>
    </xf>
    <xf numFmtId="0" fontId="19" fillId="0" borderId="0" xfId="0" applyFont="1" applyFill="1" applyBorder="1" applyAlignment="1">
      <alignment horizontal="center" vertical="center" wrapText="1"/>
    </xf>
    <xf numFmtId="0" fontId="19" fillId="0" borderId="0" xfId="0" applyFont="1" applyFill="1" applyBorder="1" applyAlignment="1">
      <alignment horizontal="left" vertical="center" wrapText="1" indent="1" readingOrder="1"/>
    </xf>
    <xf numFmtId="3" fontId="53" fillId="0" borderId="0" xfId="0" applyNumberFormat="1" applyFont="1"/>
    <xf numFmtId="3" fontId="20" fillId="33" borderId="0" xfId="0" applyNumberFormat="1" applyFont="1" applyFill="1" applyBorder="1" applyAlignment="1">
      <alignment horizontal="right" vertical="center" wrapText="1" indent="1" readingOrder="1"/>
    </xf>
    <xf numFmtId="0" fontId="57" fillId="0" borderId="0" xfId="0" applyFont="1" applyFill="1" applyBorder="1" applyAlignment="1">
      <alignment horizontal="left" vertical="center" wrapText="1" indent="1" readingOrder="1"/>
    </xf>
    <xf numFmtId="3" fontId="57" fillId="0" borderId="0" xfId="0" applyNumberFormat="1" applyFont="1" applyFill="1" applyBorder="1" applyAlignment="1">
      <alignment horizontal="right" vertical="center" wrapText="1" indent="1" readingOrder="1"/>
    </xf>
    <xf numFmtId="0" fontId="43" fillId="0" borderId="0" xfId="0" applyFont="1" applyFill="1" applyBorder="1" applyAlignment="1">
      <alignment horizontal="left" vertical="center" wrapText="1" indent="1" readingOrder="1"/>
    </xf>
    <xf numFmtId="0" fontId="58" fillId="0" borderId="0" xfId="0" applyFont="1" applyFill="1" applyBorder="1" applyAlignment="1">
      <alignment horizontal="right" vertical="center" wrapText="1" indent="1" readingOrder="1"/>
    </xf>
    <xf numFmtId="0" fontId="58" fillId="0" borderId="0" xfId="0" applyFont="1" applyFill="1" applyBorder="1" applyAlignment="1">
      <alignment horizontal="right" vertical="center" wrapText="1" indent="1"/>
    </xf>
    <xf numFmtId="0" fontId="57" fillId="0" borderId="0" xfId="0" applyFont="1"/>
    <xf numFmtId="0" fontId="57" fillId="0" borderId="0" xfId="0" applyFont="1" applyFill="1" applyBorder="1" applyAlignment="1">
      <alignment horizontal="right" vertical="center" wrapText="1" indent="1" readingOrder="1"/>
    </xf>
    <xf numFmtId="0" fontId="20" fillId="33" borderId="0" xfId="0" applyFont="1" applyFill="1" applyBorder="1" applyAlignment="1">
      <alignment horizontal="left" vertical="center" wrapText="1" indent="1" readingOrder="1"/>
    </xf>
    <xf numFmtId="0" fontId="53" fillId="0" borderId="0" xfId="0" applyFont="1" applyFill="1" applyBorder="1" applyAlignment="1">
      <alignment horizontal="right" vertical="center" indent="1"/>
    </xf>
    <xf numFmtId="0" fontId="59" fillId="0" borderId="0" xfId="0" applyFont="1" applyFill="1" applyBorder="1" applyAlignment="1">
      <alignment horizontal="center" vertical="center" wrapText="1" readingOrder="1"/>
    </xf>
    <xf numFmtId="0" fontId="56" fillId="0" borderId="0" xfId="0" applyFont="1" applyFill="1" applyBorder="1" applyAlignment="1">
      <alignment horizontal="right" vertical="center" indent="1"/>
    </xf>
    <xf numFmtId="0" fontId="22" fillId="0" borderId="15" xfId="0" applyFont="1" applyFill="1" applyBorder="1" applyAlignment="1">
      <alignment horizontal="center" vertical="center" wrapText="1" readingOrder="1"/>
    </xf>
    <xf numFmtId="0" fontId="58" fillId="0" borderId="0" xfId="0" applyFont="1" applyFill="1" applyBorder="1" applyAlignment="1">
      <alignment horizontal="center" vertical="center" wrapText="1" readingOrder="1"/>
    </xf>
    <xf numFmtId="0" fontId="50" fillId="0" borderId="0" xfId="0" applyFont="1" applyFill="1" applyBorder="1" applyAlignment="1">
      <alignment horizontal="left" vertical="center" wrapText="1" indent="1" readingOrder="1"/>
    </xf>
    <xf numFmtId="0" fontId="20" fillId="0" borderId="16" xfId="0" applyFont="1" applyFill="1" applyBorder="1" applyAlignment="1">
      <alignment vertical="center" readingOrder="1"/>
    </xf>
    <xf numFmtId="0" fontId="20" fillId="0" borderId="20" xfId="0" applyFont="1" applyFill="1" applyBorder="1" applyAlignment="1">
      <alignment vertical="center" readingOrder="1"/>
    </xf>
    <xf numFmtId="0" fontId="59" fillId="0" borderId="0" xfId="0" applyFont="1" applyFill="1" applyBorder="1" applyAlignment="1">
      <alignment horizontal="center" vertical="center" readingOrder="1"/>
    </xf>
    <xf numFmtId="0" fontId="58" fillId="0" borderId="0" xfId="0" applyFont="1" applyFill="1" applyBorder="1" applyAlignment="1">
      <alignment horizontal="center" vertical="center" readingOrder="1"/>
    </xf>
    <xf numFmtId="0" fontId="58" fillId="0" borderId="0" xfId="0" applyFont="1" applyFill="1" applyBorder="1" applyAlignment="1">
      <alignment horizontal="right" vertical="center" indent="1"/>
    </xf>
    <xf numFmtId="1" fontId="21" fillId="0" borderId="0" xfId="0" applyNumberFormat="1" applyFont="1" applyFill="1" applyBorder="1" applyAlignment="1">
      <alignment horizontal="right" vertical="center" indent="1"/>
    </xf>
    <xf numFmtId="0" fontId="39" fillId="0" borderId="19" xfId="0" applyFont="1" applyFill="1" applyBorder="1" applyAlignment="1">
      <alignment horizontal="left" vertical="center" wrapText="1" indent="1" readingOrder="1"/>
    </xf>
    <xf numFmtId="0" fontId="20" fillId="0" borderId="21" xfId="0" applyFont="1" applyFill="1" applyBorder="1" applyAlignment="1">
      <alignment horizontal="center" vertical="center" wrapText="1" readingOrder="1"/>
    </xf>
    <xf numFmtId="1" fontId="19" fillId="0" borderId="0" xfId="0" applyNumberFormat="1" applyFont="1" applyFill="1" applyBorder="1" applyAlignment="1">
      <alignment horizontal="right" vertical="center" wrapText="1" indent="1"/>
    </xf>
    <xf numFmtId="1" fontId="57" fillId="0" borderId="0" xfId="0" applyNumberFormat="1" applyFont="1" applyFill="1" applyBorder="1" applyAlignment="1">
      <alignment horizontal="right" vertical="center" wrapText="1" indent="1" readingOrder="1"/>
    </xf>
    <xf numFmtId="1" fontId="57" fillId="0" borderId="0" xfId="0" applyNumberFormat="1" applyFont="1" applyFill="1" applyBorder="1" applyAlignment="1">
      <alignment horizontal="right" vertical="center" wrapText="1" indent="1"/>
    </xf>
    <xf numFmtId="3" fontId="57" fillId="0" borderId="0" xfId="0" applyNumberFormat="1" applyFont="1" applyFill="1" applyBorder="1" applyAlignment="1">
      <alignment horizontal="right" vertical="center" indent="1"/>
    </xf>
    <xf numFmtId="0" fontId="20" fillId="0" borderId="18" xfId="0" applyFont="1" applyFill="1" applyBorder="1" applyAlignment="1">
      <alignment horizontal="center" vertical="center" wrapText="1" readingOrder="1"/>
    </xf>
    <xf numFmtId="0" fontId="52" fillId="0" borderId="0" xfId="0" applyFont="1" applyFill="1" applyBorder="1"/>
    <xf numFmtId="3" fontId="20" fillId="0" borderId="0" xfId="0" applyNumberFormat="1" applyFont="1" applyFill="1" applyBorder="1" applyAlignment="1">
      <alignment horizontal="right" vertical="center" wrapText="1" indent="1"/>
    </xf>
    <xf numFmtId="3" fontId="58" fillId="0" borderId="0" xfId="0" applyNumberFormat="1" applyFont="1" applyFill="1" applyBorder="1" applyAlignment="1">
      <alignment horizontal="right" vertical="center" wrapText="1" indent="1" readingOrder="1"/>
    </xf>
    <xf numFmtId="0" fontId="20" fillId="0" borderId="10" xfId="0" applyFont="1" applyFill="1" applyBorder="1" applyAlignment="1">
      <alignment horizontal="left" vertical="center" wrapText="1" indent="1" readingOrder="1"/>
    </xf>
    <xf numFmtId="0" fontId="53" fillId="0" borderId="0" xfId="0" applyFont="1" applyFill="1" applyBorder="1"/>
    <xf numFmtId="0" fontId="53" fillId="0" borderId="0" xfId="0" applyFont="1" applyBorder="1" applyAlignment="1">
      <alignment horizontal="right" indent="1"/>
    </xf>
    <xf numFmtId="0" fontId="55" fillId="0" borderId="0" xfId="0" applyFont="1" applyBorder="1"/>
    <xf numFmtId="0" fontId="52" fillId="0" borderId="0" xfId="0" applyFont="1" applyAlignment="1">
      <alignment horizontal="right" indent="1"/>
    </xf>
    <xf numFmtId="0" fontId="20" fillId="0" borderId="16" xfId="0" applyFont="1" applyFill="1" applyBorder="1" applyAlignment="1">
      <alignment horizontal="right" vertical="center" wrapText="1" indent="1" readingOrder="1"/>
    </xf>
    <xf numFmtId="0" fontId="62" fillId="0" borderId="0" xfId="0" applyFont="1" applyBorder="1"/>
    <xf numFmtId="0" fontId="53" fillId="0" borderId="0" xfId="0" applyFont="1" applyFill="1" applyBorder="1" applyAlignment="1">
      <alignment horizontal="right" indent="1"/>
    </xf>
    <xf numFmtId="1" fontId="20" fillId="33" borderId="0" xfId="0" applyNumberFormat="1" applyFont="1" applyFill="1" applyBorder="1" applyAlignment="1">
      <alignment horizontal="right" vertical="center" indent="1"/>
    </xf>
    <xf numFmtId="3" fontId="18" fillId="0" borderId="0" xfId="0" applyNumberFormat="1" applyFont="1" applyAlignment="1">
      <alignment vertical="center"/>
    </xf>
    <xf numFmtId="3" fontId="63" fillId="0" borderId="0" xfId="0" applyNumberFormat="1" applyFont="1" applyAlignment="1">
      <alignment vertical="center"/>
    </xf>
    <xf numFmtId="3" fontId="64" fillId="0" borderId="0" xfId="0" applyNumberFormat="1" applyFont="1"/>
    <xf numFmtId="3" fontId="52" fillId="0" borderId="0" xfId="0" applyNumberFormat="1" applyFont="1"/>
    <xf numFmtId="3" fontId="65" fillId="0" borderId="0" xfId="0" applyNumberFormat="1" applyFont="1" applyAlignment="1">
      <alignment vertical="center"/>
    </xf>
    <xf numFmtId="3" fontId="66" fillId="0" borderId="0" xfId="0" applyNumberFormat="1" applyFont="1" applyAlignment="1">
      <alignment vertical="center"/>
    </xf>
    <xf numFmtId="3" fontId="22" fillId="0" borderId="0" xfId="0" applyNumberFormat="1" applyFont="1" applyAlignment="1">
      <alignment vertical="center"/>
    </xf>
    <xf numFmtId="3" fontId="39" fillId="0" borderId="18" xfId="0" applyNumberFormat="1" applyFont="1" applyFill="1" applyBorder="1" applyAlignment="1">
      <alignment horizontal="left" vertical="center" wrapText="1" indent="1" readingOrder="1"/>
    </xf>
    <xf numFmtId="3" fontId="39" fillId="0" borderId="18" xfId="0" applyNumberFormat="1" applyFont="1" applyFill="1" applyBorder="1" applyAlignment="1">
      <alignment horizontal="center" vertical="center" wrapText="1" readingOrder="1"/>
    </xf>
    <xf numFmtId="3" fontId="22" fillId="0" borderId="18" xfId="0" applyNumberFormat="1" applyFont="1" applyFill="1" applyBorder="1" applyAlignment="1">
      <alignment horizontal="center" vertical="center" wrapText="1" readingOrder="1"/>
    </xf>
    <xf numFmtId="3" fontId="22" fillId="0" borderId="15" xfId="0" applyNumberFormat="1" applyFont="1" applyFill="1" applyBorder="1" applyAlignment="1">
      <alignment horizontal="center" vertical="center" wrapText="1" readingOrder="1"/>
    </xf>
    <xf numFmtId="3" fontId="22" fillId="0" borderId="16" xfId="0" applyNumberFormat="1" applyFont="1" applyFill="1" applyBorder="1" applyAlignment="1">
      <alignment horizontal="center" vertical="center" wrapText="1" readingOrder="1"/>
    </xf>
    <xf numFmtId="3" fontId="21" fillId="0" borderId="0" xfId="0" applyNumberFormat="1" applyFont="1" applyFill="1" applyBorder="1" applyAlignment="1">
      <alignment horizontal="left" vertical="center" wrapText="1" indent="1" readingOrder="1"/>
    </xf>
    <xf numFmtId="3" fontId="38" fillId="0" borderId="0" xfId="0" applyNumberFormat="1" applyFont="1" applyAlignment="1">
      <alignment vertical="center"/>
    </xf>
    <xf numFmtId="3" fontId="43" fillId="0" borderId="0" xfId="0" applyNumberFormat="1" applyFont="1" applyAlignment="1">
      <alignment vertical="center"/>
    </xf>
    <xf numFmtId="3" fontId="39" fillId="0" borderId="15" xfId="0" applyNumberFormat="1" applyFont="1" applyFill="1" applyBorder="1" applyAlignment="1">
      <alignment horizontal="left" vertical="center" wrapText="1" indent="1" readingOrder="1"/>
    </xf>
    <xf numFmtId="3" fontId="40" fillId="0" borderId="0" xfId="0" applyNumberFormat="1" applyFont="1" applyFill="1" applyBorder="1" applyAlignment="1">
      <alignment horizontal="left" vertical="center" wrapText="1" indent="1" readingOrder="1"/>
    </xf>
    <xf numFmtId="3" fontId="21" fillId="0" borderId="0" xfId="6" applyNumberFormat="1" applyFont="1" applyFill="1" applyBorder="1" applyAlignment="1" applyProtection="1">
      <alignment horizontal="right" vertical="center" wrapText="1" indent="1"/>
      <protection hidden="1"/>
    </xf>
    <xf numFmtId="3" fontId="40" fillId="0" borderId="0" xfId="0" applyNumberFormat="1" applyFont="1" applyFill="1" applyBorder="1" applyAlignment="1">
      <alignment horizontal="right" vertical="center" wrapText="1" indent="1"/>
    </xf>
    <xf numFmtId="3" fontId="51" fillId="0" borderId="0" xfId="0" applyNumberFormat="1" applyFont="1"/>
    <xf numFmtId="3" fontId="64" fillId="0" borderId="0" xfId="0" applyNumberFormat="1" applyFont="1" applyBorder="1"/>
    <xf numFmtId="3" fontId="64" fillId="0" borderId="0" xfId="0" applyNumberFormat="1" applyFont="1" applyAlignment="1">
      <alignment horizontal="right" vertical="center" indent="1"/>
    </xf>
    <xf numFmtId="3" fontId="64" fillId="0" borderId="0" xfId="0" applyNumberFormat="1" applyFont="1" applyBorder="1" applyAlignment="1">
      <alignment horizontal="right" vertical="center" indent="1"/>
    </xf>
    <xf numFmtId="3" fontId="21" fillId="0" borderId="0" xfId="0" applyNumberFormat="1" applyFont="1" applyFill="1" applyBorder="1" applyAlignment="1">
      <alignment horizontal="right" vertical="center" indent="1" readingOrder="1"/>
    </xf>
    <xf numFmtId="3" fontId="51" fillId="0" borderId="0" xfId="0" applyNumberFormat="1" applyFont="1" applyBorder="1"/>
    <xf numFmtId="3" fontId="21" fillId="0" borderId="0" xfId="0" applyNumberFormat="1" applyFont="1" applyFill="1" applyBorder="1" applyAlignment="1">
      <alignment horizontal="left" vertical="center" wrapText="1" readingOrder="1"/>
    </xf>
    <xf numFmtId="0" fontId="69" fillId="0" borderId="0" xfId="0" applyFont="1" applyBorder="1"/>
    <xf numFmtId="0" fontId="69" fillId="0" borderId="11" xfId="0" applyFont="1" applyBorder="1"/>
    <xf numFmtId="3" fontId="18" fillId="0" borderId="0" xfId="7" applyNumberFormat="1" applyFont="1" applyFill="1" applyBorder="1" applyAlignment="1">
      <alignment horizontal="left"/>
    </xf>
    <xf numFmtId="3" fontId="70" fillId="0" borderId="0" xfId="7" applyNumberFormat="1" applyFont="1" applyFill="1" applyBorder="1" applyAlignment="1">
      <alignment horizontal="right"/>
    </xf>
    <xf numFmtId="0" fontId="20" fillId="0" borderId="0" xfId="0" applyFont="1" applyAlignment="1">
      <alignment horizontal="center" vertical="center"/>
    </xf>
    <xf numFmtId="0" fontId="66" fillId="0" borderId="0" xfId="0" applyFont="1"/>
    <xf numFmtId="0" fontId="22" fillId="0" borderId="0" xfId="0" applyFont="1"/>
    <xf numFmtId="0" fontId="22" fillId="0" borderId="10" xfId="0" applyFont="1" applyBorder="1" applyAlignment="1">
      <alignment horizontal="center"/>
    </xf>
    <xf numFmtId="3" fontId="19" fillId="0" borderId="0" xfId="0" applyNumberFormat="1" applyFont="1" applyAlignment="1">
      <alignment horizontal="left" indent="1"/>
    </xf>
    <xf numFmtId="9" fontId="21" fillId="0" borderId="0" xfId="8" quotePrefix="1" applyNumberFormat="1" applyFont="1" applyFill="1" applyBorder="1" applyAlignment="1">
      <alignment horizontal="right" indent="1"/>
    </xf>
    <xf numFmtId="9" fontId="21" fillId="0" borderId="0" xfId="8" applyNumberFormat="1" applyFont="1" applyFill="1" applyBorder="1" applyAlignment="1">
      <alignment horizontal="right" indent="1"/>
    </xf>
    <xf numFmtId="0" fontId="24" fillId="0" borderId="0" xfId="0" applyFont="1" applyAlignment="1">
      <alignment horizontal="left" vertical="center" indent="1"/>
    </xf>
    <xf numFmtId="0" fontId="24" fillId="0" borderId="0" xfId="0" applyFont="1" applyAlignment="1">
      <alignment horizontal="center" vertical="center"/>
    </xf>
    <xf numFmtId="3" fontId="19" fillId="0" borderId="0" xfId="0" applyNumberFormat="1" applyFont="1" applyBorder="1" applyAlignment="1">
      <alignment horizontal="right" indent="1"/>
    </xf>
    <xf numFmtId="0" fontId="20" fillId="0" borderId="0" xfId="0" applyFont="1" applyFill="1" applyBorder="1"/>
    <xf numFmtId="0" fontId="19" fillId="0" borderId="0" xfId="0" applyFont="1" applyBorder="1" applyAlignment="1">
      <alignment horizontal="center" vertical="center"/>
    </xf>
    <xf numFmtId="3" fontId="19" fillId="0" borderId="0" xfId="0" applyNumberFormat="1" applyFont="1" applyFill="1" applyBorder="1" applyAlignment="1">
      <alignment horizontal="right"/>
    </xf>
    <xf numFmtId="3" fontId="28" fillId="0" borderId="0" xfId="0" applyNumberFormat="1" applyFont="1"/>
    <xf numFmtId="3" fontId="20" fillId="0" borderId="0" xfId="0" applyNumberFormat="1" applyFont="1" applyFill="1" applyBorder="1" applyAlignment="1">
      <alignment horizontal="right"/>
    </xf>
    <xf numFmtId="3" fontId="30" fillId="33" borderId="0" xfId="0" applyNumberFormat="1" applyFont="1" applyFill="1" applyAlignment="1">
      <alignment horizontal="right" indent="1"/>
    </xf>
    <xf numFmtId="3" fontId="72" fillId="33" borderId="0" xfId="0" applyNumberFormat="1" applyFont="1" applyFill="1" applyAlignment="1">
      <alignment horizontal="right" indent="1"/>
    </xf>
    <xf numFmtId="0" fontId="30" fillId="33" borderId="0" xfId="0" applyFont="1" applyFill="1" applyAlignment="1">
      <alignment horizontal="left" indent="1"/>
    </xf>
    <xf numFmtId="9" fontId="28" fillId="0" borderId="0" xfId="2" applyFont="1"/>
    <xf numFmtId="0" fontId="20" fillId="0" borderId="11" xfId="0" applyFont="1" applyBorder="1"/>
    <xf numFmtId="1" fontId="24" fillId="0" borderId="0" xfId="0" applyNumberFormat="1" applyFont="1" applyAlignment="1">
      <alignment horizontal="center" vertical="center"/>
    </xf>
    <xf numFmtId="0" fontId="24" fillId="0" borderId="0" xfId="0" applyFont="1" applyFill="1" applyBorder="1" applyAlignment="1">
      <alignment horizontal="left" vertical="center" indent="1"/>
    </xf>
    <xf numFmtId="0" fontId="24" fillId="0" borderId="0" xfId="0" applyFont="1"/>
    <xf numFmtId="1" fontId="30" fillId="33" borderId="0" xfId="0" applyNumberFormat="1" applyFont="1" applyFill="1" applyAlignment="1">
      <alignment horizontal="right" indent="1"/>
    </xf>
    <xf numFmtId="1" fontId="30" fillId="0" borderId="0" xfId="0" applyNumberFormat="1" applyFont="1" applyFill="1" applyAlignment="1">
      <alignment horizontal="right" indent="1"/>
    </xf>
    <xf numFmtId="0" fontId="24" fillId="0" borderId="0" xfId="0" applyFont="1" applyFill="1" applyAlignment="1">
      <alignment horizontal="left" vertical="center" indent="1"/>
    </xf>
    <xf numFmtId="9" fontId="19" fillId="0" borderId="0" xfId="0" applyNumberFormat="1" applyFont="1" applyAlignment="1">
      <alignment horizontal="right" indent="1"/>
    </xf>
    <xf numFmtId="1" fontId="30" fillId="0" borderId="0" xfId="0" applyNumberFormat="1" applyFont="1" applyFill="1"/>
    <xf numFmtId="0" fontId="30" fillId="0" borderId="0" xfId="0" applyFont="1" applyFill="1"/>
    <xf numFmtId="0" fontId="33" fillId="0" borderId="0" xfId="0" applyFont="1" applyFill="1"/>
    <xf numFmtId="0" fontId="73" fillId="0" borderId="15" xfId="0" applyFont="1" applyFill="1" applyBorder="1" applyAlignment="1">
      <alignment horizontal="center" vertical="center" wrapText="1" readingOrder="1"/>
    </xf>
    <xf numFmtId="0" fontId="73" fillId="0" borderId="18" xfId="0" applyFont="1" applyFill="1" applyBorder="1" applyAlignment="1">
      <alignment horizontal="left" vertical="center" wrapText="1" indent="1" readingOrder="1"/>
    </xf>
    <xf numFmtId="0" fontId="29" fillId="0" borderId="0" xfId="0" applyFont="1" applyAlignment="1">
      <alignment vertical="center"/>
    </xf>
    <xf numFmtId="0" fontId="33" fillId="0" borderId="0" xfId="0" applyFont="1" applyAlignment="1">
      <alignment vertical="center"/>
    </xf>
    <xf numFmtId="0" fontId="33" fillId="0" borderId="0" xfId="0" applyFont="1" applyAlignment="1">
      <alignment horizontal="right" vertical="center" indent="1"/>
    </xf>
    <xf numFmtId="0" fontId="75" fillId="0" borderId="0" xfId="0" applyFont="1" applyBorder="1" applyAlignment="1">
      <alignment vertical="center"/>
    </xf>
    <xf numFmtId="0" fontId="42" fillId="0" borderId="0" xfId="0" applyFont="1" applyBorder="1" applyAlignment="1">
      <alignment horizontal="center" vertical="center"/>
    </xf>
    <xf numFmtId="0" fontId="75" fillId="0" borderId="0" xfId="0" applyFont="1" applyBorder="1"/>
    <xf numFmtId="0" fontId="73" fillId="0" borderId="0" xfId="0" applyFont="1" applyFill="1" applyBorder="1" applyAlignment="1">
      <alignment horizontal="center" vertical="center" wrapText="1" readingOrder="1"/>
    </xf>
    <xf numFmtId="0" fontId="77" fillId="0" borderId="0" xfId="0" applyFont="1"/>
    <xf numFmtId="0" fontId="47" fillId="0" borderId="0" xfId="0" applyFont="1"/>
    <xf numFmtId="165" fontId="33" fillId="0" borderId="0" xfId="0" applyNumberFormat="1" applyFont="1" applyAlignment="1">
      <alignment horizontal="right" vertical="center" indent="1"/>
    </xf>
    <xf numFmtId="0" fontId="33" fillId="0" borderId="0" xfId="0" applyFont="1" applyAlignment="1">
      <alignment horizontal="left" vertical="center" indent="1"/>
    </xf>
    <xf numFmtId="0" fontId="20" fillId="0" borderId="0" xfId="0" applyFont="1" applyAlignment="1">
      <alignment horizontal="left" vertical="center"/>
    </xf>
    <xf numFmtId="9" fontId="20" fillId="0" borderId="0" xfId="9" applyNumberFormat="1" applyFont="1" applyAlignment="1">
      <alignment horizontal="right" vertical="center" indent="1"/>
    </xf>
    <xf numFmtId="9" fontId="19" fillId="0" borderId="0" xfId="9" applyNumberFormat="1" applyFont="1" applyAlignment="1">
      <alignment horizontal="right" vertical="center" indent="1"/>
    </xf>
    <xf numFmtId="0" fontId="59" fillId="0" borderId="0" xfId="0" applyFont="1" applyBorder="1" applyAlignment="1">
      <alignment horizontal="center" vertical="center"/>
    </xf>
    <xf numFmtId="0" fontId="29" fillId="0" borderId="0" xfId="0" applyFont="1" applyBorder="1" applyAlignment="1">
      <alignment horizontal="right" vertical="center" indent="1"/>
    </xf>
    <xf numFmtId="165" fontId="33" fillId="0" borderId="0" xfId="0" applyNumberFormat="1" applyFont="1" applyFill="1" applyAlignment="1">
      <alignment horizontal="right" vertical="center" indent="1"/>
    </xf>
    <xf numFmtId="0" fontId="29" fillId="0" borderId="0" xfId="0" applyNumberFormat="1" applyFont="1" applyFill="1" applyBorder="1" applyAlignment="1">
      <alignment horizontal="right" vertical="center" indent="1"/>
    </xf>
    <xf numFmtId="9" fontId="19" fillId="0" borderId="0" xfId="0" applyNumberFormat="1" applyFont="1" applyFill="1" applyBorder="1" applyAlignment="1">
      <alignment horizontal="right" vertical="center" indent="1"/>
    </xf>
    <xf numFmtId="165" fontId="29" fillId="0" borderId="0" xfId="0" applyNumberFormat="1" applyFont="1" applyFill="1" applyAlignment="1">
      <alignment horizontal="right" vertical="center" indent="1"/>
    </xf>
    <xf numFmtId="9" fontId="20" fillId="0" borderId="0" xfId="12" applyNumberFormat="1" applyFont="1" applyAlignment="1">
      <alignment horizontal="right" vertical="center" indent="1"/>
    </xf>
    <xf numFmtId="165" fontId="33" fillId="0" borderId="0" xfId="0" applyNumberFormat="1" applyFont="1" applyAlignment="1">
      <alignment vertical="center"/>
    </xf>
    <xf numFmtId="9" fontId="19" fillId="0" borderId="0" xfId="0" applyNumberFormat="1" applyFont="1" applyAlignment="1">
      <alignment horizontal="right" vertical="center" indent="1"/>
    </xf>
    <xf numFmtId="9" fontId="20" fillId="0" borderId="0" xfId="14" applyNumberFormat="1" applyFont="1" applyAlignment="1">
      <alignment horizontal="right" vertical="center" indent="1"/>
    </xf>
    <xf numFmtId="9" fontId="19" fillId="0" borderId="0" xfId="14" applyNumberFormat="1" applyFont="1" applyAlignment="1">
      <alignment horizontal="right" vertical="center" indent="1"/>
    </xf>
    <xf numFmtId="0" fontId="47" fillId="0" borderId="0" xfId="0" applyFont="1" applyAlignment="1">
      <alignment horizontal="left" vertical="center"/>
    </xf>
    <xf numFmtId="9" fontId="20" fillId="0" borderId="0" xfId="0" applyNumberFormat="1" applyFont="1" applyFill="1" applyBorder="1" applyAlignment="1">
      <alignment horizontal="right" vertical="center" indent="1"/>
    </xf>
    <xf numFmtId="9" fontId="20" fillId="0" borderId="0" xfId="16" applyNumberFormat="1" applyFont="1" applyAlignment="1">
      <alignment horizontal="right" vertical="center" indent="1"/>
    </xf>
    <xf numFmtId="9" fontId="19" fillId="0" borderId="0" xfId="16" applyNumberFormat="1" applyFont="1" applyAlignment="1">
      <alignment horizontal="right" vertical="center" indent="1"/>
    </xf>
    <xf numFmtId="9" fontId="33" fillId="0" borderId="0" xfId="0" applyNumberFormat="1" applyFont="1" applyAlignment="1">
      <alignment horizontal="right" vertical="center" indent="1"/>
    </xf>
    <xf numFmtId="2" fontId="33" fillId="0" borderId="0" xfId="0" applyNumberFormat="1" applyFont="1" applyAlignment="1">
      <alignment vertical="center"/>
    </xf>
    <xf numFmtId="9" fontId="19" fillId="0" borderId="0" xfId="18" applyNumberFormat="1" applyFont="1" applyAlignment="1">
      <alignment horizontal="right" vertical="center" indent="1"/>
    </xf>
    <xf numFmtId="0" fontId="52" fillId="0" borderId="0" xfId="0" applyFont="1" applyAlignment="1">
      <alignment vertical="center"/>
    </xf>
    <xf numFmtId="0" fontId="78" fillId="0" borderId="0" xfId="0" applyFont="1" applyFill="1" applyBorder="1" applyAlignment="1">
      <alignment horizontal="left" vertical="center" readingOrder="1"/>
    </xf>
    <xf numFmtId="0" fontId="39" fillId="0" borderId="0" xfId="0" applyFont="1" applyFill="1" applyBorder="1" applyAlignment="1">
      <alignment horizontal="left" vertical="center" wrapText="1" indent="1" readingOrder="1"/>
    </xf>
    <xf numFmtId="0" fontId="39" fillId="0" borderId="0" xfId="0" applyFont="1" applyFill="1" applyBorder="1" applyAlignment="1">
      <alignment vertical="center" wrapText="1" readingOrder="1"/>
    </xf>
    <xf numFmtId="3" fontId="19" fillId="0" borderId="0" xfId="0" applyNumberFormat="1" applyFont="1" applyFill="1" applyBorder="1" applyAlignment="1">
      <alignment horizontal="center" vertical="center"/>
    </xf>
    <xf numFmtId="3" fontId="19" fillId="0" borderId="0" xfId="0" applyNumberFormat="1" applyFont="1" applyFill="1" applyBorder="1" applyAlignment="1">
      <alignment vertical="center"/>
    </xf>
    <xf numFmtId="0" fontId="21" fillId="0" borderId="0" xfId="0" applyFont="1" applyFill="1" applyBorder="1" applyAlignment="1">
      <alignment horizontal="center" vertical="center" wrapText="1" readingOrder="1"/>
    </xf>
    <xf numFmtId="0" fontId="21" fillId="0" borderId="0" xfId="0" applyFont="1" applyFill="1" applyBorder="1" applyAlignment="1">
      <alignment vertical="center" readingOrder="1"/>
    </xf>
    <xf numFmtId="0" fontId="39" fillId="0" borderId="0" xfId="0" applyFont="1" applyFill="1" applyBorder="1" applyAlignment="1">
      <alignment vertical="center" readingOrder="1"/>
    </xf>
    <xf numFmtId="0" fontId="21" fillId="0" borderId="0" xfId="0" applyFont="1" applyFill="1" applyBorder="1" applyAlignment="1">
      <alignment horizontal="left" wrapText="1" indent="1" readingOrder="1"/>
    </xf>
    <xf numFmtId="3" fontId="19" fillId="0" borderId="0" xfId="0" applyNumberFormat="1" applyFont="1" applyFill="1" applyBorder="1" applyAlignment="1">
      <alignment horizontal="center"/>
    </xf>
    <xf numFmtId="3" fontId="19" fillId="0" borderId="0" xfId="0" applyNumberFormat="1" applyFont="1" applyFill="1" applyBorder="1" applyAlignment="1"/>
    <xf numFmtId="0" fontId="21" fillId="0" borderId="0" xfId="0" applyFont="1" applyFill="1" applyBorder="1" applyAlignment="1">
      <alignment horizontal="left" vertical="center" readingOrder="1"/>
    </xf>
    <xf numFmtId="3" fontId="19" fillId="0" borderId="0" xfId="0" applyNumberFormat="1" applyFont="1" applyFill="1" applyBorder="1" applyAlignment="1">
      <alignment horizontal="left" vertical="center"/>
    </xf>
    <xf numFmtId="3" fontId="19" fillId="0" borderId="0" xfId="0" applyNumberFormat="1" applyFont="1" applyAlignment="1">
      <alignment horizontal="center" vertical="center"/>
    </xf>
    <xf numFmtId="0" fontId="21" fillId="0" borderId="0" xfId="0" applyFont="1" applyFill="1" applyBorder="1" applyAlignment="1">
      <alignment horizontal="center" vertical="center" readingOrder="1"/>
    </xf>
    <xf numFmtId="0" fontId="21" fillId="0" borderId="0" xfId="0" applyFont="1" applyFill="1" applyBorder="1" applyAlignment="1">
      <alignment horizontal="left" vertical="center" wrapText="1" readingOrder="1"/>
    </xf>
    <xf numFmtId="0" fontId="21" fillId="0" borderId="0" xfId="0" applyFont="1" applyBorder="1" applyAlignment="1">
      <alignment horizontal="center" vertical="center" wrapText="1" readingOrder="1"/>
    </xf>
    <xf numFmtId="0" fontId="39" fillId="0" borderId="0" xfId="0" applyFont="1" applyFill="1" applyBorder="1" applyAlignment="1">
      <alignment horizontal="left" vertical="center" readingOrder="1"/>
    </xf>
    <xf numFmtId="0" fontId="39" fillId="0" borderId="0" xfId="0" applyFont="1" applyFill="1" applyBorder="1" applyAlignment="1">
      <alignment horizontal="center" vertical="center" readingOrder="1"/>
    </xf>
    <xf numFmtId="0" fontId="39" fillId="0" borderId="0" xfId="0" applyFont="1" applyFill="1" applyBorder="1" applyAlignment="1">
      <alignment horizontal="left" vertical="center" wrapText="1" readingOrder="1"/>
    </xf>
    <xf numFmtId="3" fontId="19" fillId="0" borderId="0" xfId="0" applyNumberFormat="1" applyFont="1" applyBorder="1" applyAlignment="1">
      <alignment vertical="center"/>
    </xf>
    <xf numFmtId="9" fontId="39" fillId="0" borderId="0" xfId="2" applyFont="1" applyFill="1" applyBorder="1" applyAlignment="1">
      <alignment horizontal="center" vertical="center" wrapText="1" readingOrder="1"/>
    </xf>
    <xf numFmtId="9" fontId="39" fillId="0" borderId="0" xfId="2" applyFont="1" applyFill="1" applyBorder="1" applyAlignment="1">
      <alignment vertical="center" readingOrder="1"/>
    </xf>
    <xf numFmtId="0" fontId="19" fillId="0" borderId="0" xfId="0" applyFont="1" applyFill="1" applyBorder="1" applyAlignment="1">
      <alignment horizontal="left" vertical="center" wrapText="1"/>
    </xf>
    <xf numFmtId="0" fontId="19" fillId="0" borderId="0" xfId="0" applyFont="1" applyFill="1" applyBorder="1" applyAlignment="1">
      <alignment vertical="top"/>
    </xf>
    <xf numFmtId="0" fontId="19" fillId="0" borderId="0" xfId="0" applyFont="1" applyFill="1" applyBorder="1" applyAlignment="1">
      <alignment horizontal="left" vertical="top" wrapText="1"/>
    </xf>
    <xf numFmtId="9" fontId="52" fillId="0" borderId="0" xfId="2" applyFont="1" applyFill="1" applyBorder="1"/>
    <xf numFmtId="9" fontId="52" fillId="0" borderId="0" xfId="2" applyFont="1"/>
    <xf numFmtId="170" fontId="19" fillId="0" borderId="0" xfId="1" applyNumberFormat="1" applyFont="1" applyFill="1" applyBorder="1" applyAlignment="1">
      <alignment horizontal="center" vertical="center"/>
    </xf>
    <xf numFmtId="165" fontId="19" fillId="0" borderId="0" xfId="0" applyNumberFormat="1" applyFont="1" applyFill="1" applyBorder="1" applyAlignment="1">
      <alignment horizontal="center" vertical="center"/>
    </xf>
    <xf numFmtId="0" fontId="77" fillId="0" borderId="0" xfId="0" applyFont="1" applyFill="1" applyBorder="1" applyAlignment="1">
      <alignment vertical="center"/>
    </xf>
    <xf numFmtId="165" fontId="19" fillId="0" borderId="0" xfId="1" applyNumberFormat="1" applyFont="1" applyFill="1" applyBorder="1" applyAlignment="1">
      <alignment horizontal="center" vertical="center"/>
    </xf>
    <xf numFmtId="0" fontId="19" fillId="0" borderId="0" xfId="0" applyFont="1" applyFill="1" applyBorder="1" applyAlignment="1">
      <alignment horizontal="left" vertical="center" wrapText="1" indent="1"/>
    </xf>
    <xf numFmtId="171" fontId="19" fillId="0" borderId="0" xfId="1" applyNumberFormat="1" applyFont="1" applyFill="1" applyBorder="1" applyAlignment="1">
      <alignment horizontal="right" vertical="center" indent="1"/>
    </xf>
    <xf numFmtId="165" fontId="20" fillId="0" borderId="0" xfId="0" applyNumberFormat="1" applyFont="1" applyFill="1" applyBorder="1" applyAlignment="1">
      <alignment horizontal="right" vertical="center"/>
    </xf>
    <xf numFmtId="170" fontId="20" fillId="0" borderId="0" xfId="1" applyNumberFormat="1" applyFont="1" applyFill="1" applyBorder="1" applyAlignment="1">
      <alignment horizontal="right" vertical="center"/>
    </xf>
    <xf numFmtId="165" fontId="20" fillId="0" borderId="0" xfId="0" applyNumberFormat="1" applyFont="1" applyFill="1" applyBorder="1" applyAlignment="1">
      <alignment horizontal="right" vertical="center" indent="1"/>
    </xf>
    <xf numFmtId="0" fontId="71" fillId="0" borderId="0" xfId="0" applyFont="1" applyFill="1" applyBorder="1" applyAlignment="1">
      <alignment vertical="center"/>
    </xf>
    <xf numFmtId="9" fontId="71" fillId="0" borderId="0" xfId="2" applyFont="1" applyFill="1" applyBorder="1" applyAlignment="1">
      <alignment vertical="center"/>
    </xf>
    <xf numFmtId="0" fontId="24" fillId="0" borderId="0" xfId="0" applyFont="1" applyFill="1" applyBorder="1"/>
    <xf numFmtId="0" fontId="24" fillId="0" borderId="0" xfId="0" applyFont="1" applyFill="1" applyBorder="1" applyAlignment="1"/>
    <xf numFmtId="0" fontId="24" fillId="0" borderId="0" xfId="0" applyFont="1" applyFill="1" applyBorder="1" applyAlignment="1">
      <alignment vertical="top"/>
    </xf>
    <xf numFmtId="0" fontId="67" fillId="0" borderId="0" xfId="0" applyFont="1" applyFill="1" applyBorder="1" applyAlignment="1">
      <alignment horizontal="left" vertical="center" wrapText="1" indent="1" readingOrder="1"/>
    </xf>
    <xf numFmtId="0" fontId="80" fillId="0" borderId="0" xfId="0" applyFont="1" applyFill="1" applyBorder="1" applyAlignment="1">
      <alignment horizontal="center" vertical="center" wrapText="1" readingOrder="1"/>
    </xf>
    <xf numFmtId="0" fontId="29" fillId="0" borderId="0" xfId="0" applyFont="1" applyFill="1" applyBorder="1" applyAlignment="1">
      <alignment horizontal="left" vertical="center" indent="1"/>
    </xf>
    <xf numFmtId="165" fontId="29" fillId="0" borderId="0" xfId="0" applyNumberFormat="1" applyFont="1" applyFill="1" applyBorder="1" applyAlignment="1">
      <alignment horizontal="right" vertical="center" indent="1"/>
    </xf>
    <xf numFmtId="0" fontId="39" fillId="0" borderId="22" xfId="0" applyFont="1" applyFill="1" applyBorder="1" applyAlignment="1">
      <alignment horizontal="left" vertical="center" wrapText="1" indent="1" readingOrder="1"/>
    </xf>
    <xf numFmtId="0" fontId="73" fillId="0" borderId="10" xfId="0" applyFont="1" applyFill="1" applyBorder="1" applyAlignment="1">
      <alignment horizontal="center" vertical="center" wrapText="1" readingOrder="1"/>
    </xf>
    <xf numFmtId="0" fontId="29" fillId="0" borderId="0" xfId="0" applyFont="1" applyFill="1" applyBorder="1" applyAlignment="1">
      <alignment horizontal="left" vertical="center" wrapText="1" indent="1"/>
    </xf>
    <xf numFmtId="171" fontId="29" fillId="0" borderId="0" xfId="1" applyNumberFormat="1" applyFont="1" applyFill="1" applyBorder="1" applyAlignment="1">
      <alignment horizontal="right" vertical="center" indent="1"/>
    </xf>
    <xf numFmtId="171" fontId="33" fillId="0" borderId="0" xfId="1" applyNumberFormat="1" applyFont="1" applyAlignment="1">
      <alignment horizontal="right" vertical="center" indent="1"/>
    </xf>
    <xf numFmtId="0" fontId="21" fillId="0" borderId="0" xfId="0" applyFont="1" applyBorder="1" applyAlignment="1">
      <alignment horizontal="left" vertical="center" wrapText="1" indent="1" readingOrder="1"/>
    </xf>
    <xf numFmtId="0" fontId="78" fillId="0" borderId="0" xfId="0" applyFont="1" applyAlignment="1">
      <alignment horizontal="left" vertical="center" readingOrder="1"/>
    </xf>
    <xf numFmtId="0" fontId="80" fillId="0" borderId="15" xfId="0" applyFont="1" applyFill="1" applyBorder="1" applyAlignment="1">
      <alignment horizontal="left" vertical="center" wrapText="1" indent="1" readingOrder="1"/>
    </xf>
    <xf numFmtId="0" fontId="82" fillId="0" borderId="0" xfId="0" applyFont="1"/>
    <xf numFmtId="0" fontId="19" fillId="0" borderId="0" xfId="0" applyFont="1" applyAlignment="1">
      <alignment horizontal="center"/>
    </xf>
    <xf numFmtId="0" fontId="29" fillId="0" borderId="0" xfId="0" applyFont="1" applyAlignment="1">
      <alignment horizontal="center"/>
    </xf>
    <xf numFmtId="165" fontId="79" fillId="0" borderId="0" xfId="0" applyNumberFormat="1" applyFont="1" applyAlignment="1">
      <alignment horizontal="center" vertical="center"/>
    </xf>
    <xf numFmtId="0" fontId="39" fillId="33" borderId="22" xfId="0" applyFont="1" applyFill="1" applyBorder="1" applyAlignment="1">
      <alignment horizontal="left" vertical="center" wrapText="1" indent="1" readingOrder="1"/>
    </xf>
    <xf numFmtId="0" fontId="83" fillId="0" borderId="10" xfId="0" applyFont="1" applyFill="1" applyBorder="1" applyAlignment="1">
      <alignment horizontal="left" vertical="center" wrapText="1" indent="1"/>
    </xf>
    <xf numFmtId="172" fontId="80" fillId="0" borderId="0" xfId="1" applyNumberFormat="1" applyFont="1" applyFill="1" applyBorder="1" applyAlignment="1">
      <alignment horizontal="right" vertical="center" indent="1"/>
    </xf>
    <xf numFmtId="165" fontId="79" fillId="0" borderId="0" xfId="0" applyNumberFormat="1" applyFont="1" applyAlignment="1">
      <alignment horizontal="center"/>
    </xf>
    <xf numFmtId="0" fontId="21" fillId="0" borderId="0" xfId="0" applyFont="1" applyAlignment="1">
      <alignment horizontal="left" vertical="center" wrapText="1" indent="1" readingOrder="1"/>
    </xf>
    <xf numFmtId="165" fontId="30" fillId="0" borderId="0" xfId="1" applyNumberFormat="1" applyFont="1" applyFill="1" applyBorder="1" applyAlignment="1">
      <alignment horizontal="right" vertical="center" indent="1"/>
    </xf>
    <xf numFmtId="165" fontId="33" fillId="0" borderId="0" xfId="1" applyNumberFormat="1" applyFont="1" applyAlignment="1">
      <alignment horizontal="center" vertical="center"/>
    </xf>
    <xf numFmtId="171" fontId="33" fillId="0" borderId="0" xfId="1" applyNumberFormat="1" applyFont="1" applyFill="1" applyBorder="1" applyAlignment="1">
      <alignment horizontal="right" vertical="center" indent="1"/>
    </xf>
    <xf numFmtId="172" fontId="33" fillId="0" borderId="0" xfId="1" applyNumberFormat="1" applyFont="1" applyFill="1" applyBorder="1" applyAlignment="1">
      <alignment horizontal="right" vertical="center" indent="1"/>
    </xf>
    <xf numFmtId="0" fontId="74" fillId="0" borderId="0" xfId="0" applyFont="1" applyAlignment="1">
      <alignment horizontal="left" vertical="center" wrapText="1" indent="1" readingOrder="1"/>
    </xf>
    <xf numFmtId="0" fontId="19" fillId="0" borderId="10" xfId="0" applyFont="1" applyBorder="1" applyAlignment="1">
      <alignment horizontal="left" vertical="center" wrapText="1" indent="1"/>
    </xf>
    <xf numFmtId="165" fontId="33" fillId="0" borderId="0" xfId="0" applyNumberFormat="1" applyFont="1" applyAlignment="1">
      <alignment horizontal="center"/>
    </xf>
    <xf numFmtId="0" fontId="21" fillId="0" borderId="10" xfId="0" applyFont="1" applyBorder="1" applyAlignment="1">
      <alignment horizontal="left" vertical="center" wrapText="1" indent="1" readingOrder="1"/>
    </xf>
    <xf numFmtId="165" fontId="33" fillId="0" borderId="0" xfId="1" applyNumberFormat="1" applyFont="1" applyBorder="1" applyAlignment="1">
      <alignment horizontal="center" vertical="center"/>
    </xf>
    <xf numFmtId="0" fontId="19" fillId="0" borderId="0" xfId="0" applyFont="1" applyAlignment="1">
      <alignment vertical="center" wrapText="1"/>
    </xf>
    <xf numFmtId="171" fontId="80" fillId="0" borderId="0" xfId="1" applyNumberFormat="1" applyFont="1" applyFill="1" applyBorder="1" applyAlignment="1">
      <alignment horizontal="right" vertical="center" indent="1"/>
    </xf>
    <xf numFmtId="0" fontId="79" fillId="0" borderId="0" xfId="0" applyFont="1"/>
    <xf numFmtId="0" fontId="84" fillId="0" borderId="0" xfId="0" applyFont="1" applyAlignment="1">
      <alignment horizontal="right"/>
    </xf>
    <xf numFmtId="0" fontId="52" fillId="0" borderId="0" xfId="0" applyFont="1" applyFill="1" applyBorder="1" applyAlignment="1">
      <alignment vertical="center"/>
    </xf>
    <xf numFmtId="171" fontId="19" fillId="0" borderId="0" xfId="1" applyNumberFormat="1" applyFont="1" applyFill="1" applyAlignment="1">
      <alignment horizontal="right" vertical="center" indent="1"/>
    </xf>
    <xf numFmtId="171" fontId="82" fillId="0" borderId="0" xfId="1" applyNumberFormat="1" applyFont="1" applyFill="1" applyBorder="1" applyAlignment="1">
      <alignment horizontal="right" vertical="center" indent="1"/>
    </xf>
    <xf numFmtId="171" fontId="20" fillId="0" borderId="0" xfId="1" applyNumberFormat="1" applyFont="1" applyFill="1" applyBorder="1" applyAlignment="1">
      <alignment horizontal="right" vertical="center" indent="1"/>
    </xf>
    <xf numFmtId="165" fontId="20" fillId="0" borderId="0" xfId="0" applyNumberFormat="1" applyFont="1" applyFill="1" applyAlignment="1">
      <alignment horizontal="right" indent="1"/>
    </xf>
    <xf numFmtId="1" fontId="20" fillId="33" borderId="0" xfId="0" applyNumberFormat="1" applyFont="1" applyFill="1" applyAlignment="1">
      <alignment horizontal="right" indent="1"/>
    </xf>
    <xf numFmtId="0" fontId="83" fillId="0" borderId="0" xfId="0" applyFont="1" applyFill="1" applyBorder="1" applyAlignment="1">
      <alignment horizontal="left" vertical="center" wrapText="1" indent="1" readingOrder="1"/>
    </xf>
    <xf numFmtId="2" fontId="83" fillId="0" borderId="0" xfId="0" applyNumberFormat="1" applyFont="1" applyFill="1" applyBorder="1" applyAlignment="1">
      <alignment horizontal="right" vertical="center" wrapText="1" indent="1" readingOrder="1"/>
    </xf>
    <xf numFmtId="2" fontId="61" fillId="0" borderId="0" xfId="0" applyNumberFormat="1" applyFont="1" applyFill="1" applyBorder="1" applyAlignment="1">
      <alignment horizontal="right" vertical="center" wrapText="1" indent="1" readingOrder="1"/>
    </xf>
    <xf numFmtId="165" fontId="21" fillId="0" borderId="0" xfId="0" applyNumberFormat="1" applyFont="1" applyAlignment="1">
      <alignment horizontal="right" indent="1"/>
    </xf>
    <xf numFmtId="2" fontId="83" fillId="0" borderId="0" xfId="0" quotePrefix="1" applyNumberFormat="1" applyFont="1" applyFill="1" applyBorder="1" applyAlignment="1">
      <alignment horizontal="right" vertical="center" wrapText="1" indent="1" readingOrder="1"/>
    </xf>
    <xf numFmtId="0" fontId="22" fillId="0" borderId="0" xfId="0" applyFont="1" applyBorder="1"/>
    <xf numFmtId="0" fontId="19" fillId="0" borderId="29" xfId="0" applyFont="1" applyBorder="1" applyAlignment="1">
      <alignment horizontal="left" indent="1"/>
    </xf>
    <xf numFmtId="165" fontId="19" fillId="0" borderId="29" xfId="0" applyNumberFormat="1" applyFont="1" applyBorder="1" applyAlignment="1">
      <alignment horizontal="right" indent="1"/>
    </xf>
    <xf numFmtId="0" fontId="19" fillId="0" borderId="0" xfId="0" applyFont="1" applyBorder="1" applyAlignment="1">
      <alignment horizontal="left" indent="1"/>
    </xf>
    <xf numFmtId="0" fontId="83" fillId="0" borderId="0" xfId="0" applyFont="1" applyFill="1" applyBorder="1"/>
    <xf numFmtId="0" fontId="19" fillId="0" borderId="0" xfId="0" applyFont="1" applyFill="1" applyBorder="1" applyAlignment="1">
      <alignment horizontal="center"/>
    </xf>
    <xf numFmtId="0" fontId="19" fillId="0" borderId="0" xfId="0" applyFont="1"/>
    <xf numFmtId="0" fontId="24" fillId="0" borderId="0" xfId="0" applyFont="1" applyAlignment="1">
      <alignment horizontal="left" vertical="center" indent="2"/>
    </xf>
    <xf numFmtId="0" fontId="18" fillId="0" borderId="0" xfId="0" applyFont="1"/>
    <xf numFmtId="3" fontId="19" fillId="0" borderId="0" xfId="0" applyNumberFormat="1" applyFont="1" applyAlignment="1">
      <alignment horizontal="right" vertical="center" indent="1"/>
    </xf>
    <xf numFmtId="165" fontId="19" fillId="0" borderId="0" xfId="0" applyNumberFormat="1" applyFont="1" applyBorder="1" applyAlignment="1">
      <alignment horizontal="right" indent="1"/>
    </xf>
    <xf numFmtId="0" fontId="21" fillId="0" borderId="0" xfId="0" applyFont="1" applyAlignment="1">
      <alignment vertical="top"/>
    </xf>
    <xf numFmtId="0" fontId="231" fillId="0" borderId="0" xfId="0" applyFont="1" applyAlignment="1">
      <alignment vertical="center"/>
    </xf>
    <xf numFmtId="3" fontId="24" fillId="0" borderId="0" xfId="0" applyNumberFormat="1" applyFont="1" applyFill="1" applyAlignment="1">
      <alignment horizontal="center" vertical="center"/>
    </xf>
    <xf numFmtId="0" fontId="71" fillId="0" borderId="0" xfId="0" applyFont="1" applyAlignment="1">
      <alignment horizontal="left" vertical="center" indent="2"/>
    </xf>
    <xf numFmtId="0" fontId="24" fillId="0" borderId="0" xfId="0" applyFont="1" applyAlignment="1">
      <alignment vertical="center"/>
    </xf>
    <xf numFmtId="0" fontId="19" fillId="0" borderId="0" xfId="0" applyFont="1"/>
    <xf numFmtId="0" fontId="45" fillId="0" borderId="0" xfId="0" applyFont="1"/>
    <xf numFmtId="0" fontId="21" fillId="0" borderId="0" xfId="0" applyFont="1" applyAlignment="1">
      <alignment horizontal="left" vertical="center" indent="1"/>
    </xf>
    <xf numFmtId="0" fontId="18" fillId="0" borderId="0" xfId="0" applyFont="1" applyAlignment="1">
      <alignment vertical="center"/>
    </xf>
    <xf numFmtId="0" fontId="39" fillId="0" borderId="0" xfId="0" applyFont="1" applyFill="1" applyBorder="1" applyAlignment="1">
      <alignment horizontal="center" vertical="center" wrapText="1" readingOrder="1"/>
    </xf>
    <xf numFmtId="0" fontId="0" fillId="0" borderId="0" xfId="0" applyAlignment="1">
      <alignment horizontal="right"/>
    </xf>
    <xf numFmtId="0" fontId="233" fillId="0" borderId="0" xfId="0" applyFont="1" applyAlignment="1">
      <alignment horizontal="left" vertical="center" readingOrder="1"/>
    </xf>
    <xf numFmtId="0" fontId="20" fillId="0" borderId="0" xfId="0" applyFont="1" applyFill="1" applyAlignment="1">
      <alignment vertical="center"/>
    </xf>
    <xf numFmtId="3" fontId="24" fillId="0" borderId="0" xfId="0" applyNumberFormat="1" applyFont="1" applyFill="1" applyAlignment="1">
      <alignment horizontal="center"/>
    </xf>
    <xf numFmtId="3" fontId="24" fillId="0" borderId="0" xfId="0" applyNumberFormat="1" applyFont="1"/>
    <xf numFmtId="3" fontId="21" fillId="0" borderId="0" xfId="0" applyNumberFormat="1" applyFont="1"/>
    <xf numFmtId="9" fontId="21" fillId="0" borderId="0" xfId="2" applyFont="1"/>
    <xf numFmtId="3" fontId="24" fillId="0" borderId="0" xfId="0" applyNumberFormat="1" applyFont="1" applyAlignment="1">
      <alignment horizontal="center" vertical="center"/>
    </xf>
    <xf numFmtId="3" fontId="24" fillId="0" borderId="0" xfId="0" applyNumberFormat="1" applyFont="1" applyFill="1" applyBorder="1" applyAlignment="1">
      <alignment horizontal="center" vertical="center"/>
    </xf>
    <xf numFmtId="0" fontId="63" fillId="33" borderId="0" xfId="0" applyFont="1" applyFill="1" applyAlignment="1">
      <alignment horizontal="left" vertical="center" indent="1"/>
    </xf>
    <xf numFmtId="3" fontId="63" fillId="33" borderId="0" xfId="0" applyNumberFormat="1" applyFont="1" applyFill="1" applyAlignment="1">
      <alignment horizontal="center" vertical="center"/>
    </xf>
    <xf numFmtId="0" fontId="21" fillId="0" borderId="0" xfId="0" applyFont="1" applyAlignment="1">
      <alignment horizontal="left" indent="1"/>
    </xf>
    <xf numFmtId="4" fontId="21" fillId="0" borderId="0" xfId="0" applyNumberFormat="1" applyFont="1" applyAlignment="1">
      <alignment horizontal="right" vertical="center" indent="1"/>
    </xf>
    <xf numFmtId="164" fontId="21" fillId="0" borderId="0" xfId="0" applyNumberFormat="1" applyFont="1" applyAlignment="1">
      <alignment horizontal="right" vertical="center" indent="1"/>
    </xf>
    <xf numFmtId="3" fontId="20" fillId="33" borderId="0" xfId="0" applyNumberFormat="1" applyFont="1" applyFill="1" applyAlignment="1">
      <alignment horizontal="right" vertical="center" indent="1"/>
    </xf>
    <xf numFmtId="0" fontId="60" fillId="0" borderId="11" xfId="0" applyFont="1" applyBorder="1" applyAlignment="1">
      <alignment horizontal="left" indent="1"/>
    </xf>
    <xf numFmtId="0" fontId="60" fillId="0" borderId="11" xfId="0" applyFont="1" applyBorder="1" applyAlignment="1">
      <alignment horizontal="right" indent="1"/>
    </xf>
    <xf numFmtId="0" fontId="67" fillId="0" borderId="0" xfId="0" applyFont="1" applyFill="1" applyBorder="1" applyAlignment="1">
      <alignment horizontal="center" vertical="center" wrapText="1" readingOrder="1"/>
    </xf>
    <xf numFmtId="3" fontId="19" fillId="0" borderId="0" xfId="0" applyNumberFormat="1" applyFont="1" applyAlignment="1">
      <alignment horizontal="right" vertical="center" indent="1"/>
    </xf>
    <xf numFmtId="0" fontId="19" fillId="0" borderId="0" xfId="0" applyFont="1"/>
    <xf numFmtId="0" fontId="18" fillId="0" borderId="0" xfId="0" applyFont="1"/>
    <xf numFmtId="0" fontId="29" fillId="0" borderId="0" xfId="0" applyFont="1" applyFill="1" applyBorder="1"/>
    <xf numFmtId="0" fontId="20" fillId="0" borderId="10" xfId="0" applyFont="1" applyBorder="1" applyAlignment="1">
      <alignment horizontal="center" vertical="center"/>
    </xf>
    <xf numFmtId="0" fontId="19" fillId="0" borderId="0" xfId="0" applyFont="1" applyBorder="1"/>
    <xf numFmtId="0" fontId="20" fillId="0" borderId="10" xfId="0" applyFont="1" applyBorder="1"/>
    <xf numFmtId="0" fontId="19" fillId="0" borderId="0" xfId="0" applyFont="1" applyAlignment="1">
      <alignment horizontal="right" vertical="center"/>
    </xf>
    <xf numFmtId="0" fontId="20" fillId="0" borderId="11" xfId="0" applyFont="1" applyFill="1" applyBorder="1" applyAlignment="1">
      <alignment horizontal="center" vertical="center"/>
    </xf>
    <xf numFmtId="0" fontId="20" fillId="0" borderId="11" xfId="0" applyFont="1" applyFill="1" applyBorder="1" applyAlignment="1">
      <alignment horizontal="left" vertical="center" indent="1"/>
    </xf>
    <xf numFmtId="165" fontId="21" fillId="0" borderId="0" xfId="5" applyNumberFormat="1" applyFont="1" applyFill="1" applyBorder="1" applyAlignment="1" applyProtection="1">
      <alignment horizontal="right" vertical="center" wrapText="1" indent="1"/>
      <protection hidden="1"/>
    </xf>
    <xf numFmtId="165" fontId="21" fillId="0" borderId="0" xfId="5" applyNumberFormat="1" applyFont="1" applyFill="1" applyBorder="1" applyAlignment="1" applyProtection="1">
      <alignment horizontal="right" vertical="center" indent="1"/>
      <protection hidden="1"/>
    </xf>
    <xf numFmtId="4" fontId="21" fillId="0" borderId="0" xfId="0" applyNumberFormat="1" applyFont="1" applyAlignment="1">
      <alignment horizontal="right" indent="1"/>
    </xf>
    <xf numFmtId="3" fontId="19" fillId="0" borderId="11" xfId="0" applyNumberFormat="1" applyFont="1" applyFill="1" applyBorder="1" applyAlignment="1">
      <alignment horizontal="right" vertical="center" indent="1"/>
    </xf>
    <xf numFmtId="164" fontId="19" fillId="0" borderId="11" xfId="0" applyNumberFormat="1" applyFont="1" applyFill="1" applyBorder="1" applyAlignment="1">
      <alignment horizontal="right" vertical="center" indent="1"/>
    </xf>
    <xf numFmtId="0" fontId="19" fillId="0" borderId="0" xfId="0" applyFont="1"/>
    <xf numFmtId="0" fontId="18" fillId="0" borderId="0" xfId="0" applyFont="1"/>
    <xf numFmtId="0" fontId="19" fillId="0" borderId="0" xfId="0" applyFont="1"/>
    <xf numFmtId="0" fontId="18" fillId="0" borderId="0" xfId="0" applyFont="1" applyAlignment="1">
      <alignment vertical="center"/>
    </xf>
    <xf numFmtId="0" fontId="20" fillId="0" borderId="10" xfId="0" applyFont="1" applyBorder="1" applyAlignment="1">
      <alignment horizontal="center" vertical="center"/>
    </xf>
    <xf numFmtId="0" fontId="20" fillId="0" borderId="10" xfId="0" applyFont="1" applyBorder="1"/>
    <xf numFmtId="3" fontId="19" fillId="0" borderId="11" xfId="0" applyNumberFormat="1" applyFont="1" applyBorder="1" applyAlignment="1">
      <alignment horizontal="right" indent="1"/>
    </xf>
    <xf numFmtId="0" fontId="20" fillId="0" borderId="11" xfId="0" applyFont="1" applyBorder="1" applyAlignment="1">
      <alignment horizontal="left" vertical="center" indent="1"/>
    </xf>
    <xf numFmtId="0" fontId="20" fillId="0" borderId="11" xfId="0" applyFont="1" applyBorder="1" applyAlignment="1">
      <alignment horizontal="center" vertical="center"/>
    </xf>
    <xf numFmtId="1" fontId="19" fillId="0" borderId="11" xfId="0" applyNumberFormat="1" applyFont="1" applyBorder="1" applyAlignment="1">
      <alignment horizontal="right" indent="1"/>
    </xf>
    <xf numFmtId="0" fontId="19" fillId="0" borderId="11" xfId="0" applyFont="1" applyBorder="1" applyAlignment="1">
      <alignment horizontal="left" indent="1"/>
    </xf>
    <xf numFmtId="3" fontId="21" fillId="0" borderId="11" xfId="0" applyNumberFormat="1" applyFont="1" applyBorder="1" applyAlignment="1">
      <alignment horizontal="right" indent="1"/>
    </xf>
    <xf numFmtId="9" fontId="21" fillId="0" borderId="11" xfId="8" applyNumberFormat="1" applyFont="1" applyFill="1" applyBorder="1" applyAlignment="1">
      <alignment horizontal="right" indent="1"/>
    </xf>
    <xf numFmtId="9" fontId="21" fillId="0" borderId="11" xfId="8" quotePrefix="1" applyNumberFormat="1" applyFont="1" applyFill="1" applyBorder="1" applyAlignment="1">
      <alignment horizontal="right" indent="1"/>
    </xf>
    <xf numFmtId="0" fontId="21" fillId="0" borderId="0" xfId="0" applyFont="1" applyFill="1" applyBorder="1"/>
    <xf numFmtId="0" fontId="28" fillId="0" borderId="0" xfId="0" applyFont="1" applyFill="1" applyBorder="1"/>
    <xf numFmtId="0" fontId="50" fillId="0" borderId="0" xfId="0" applyFont="1" applyFill="1" applyBorder="1" applyAlignment="1">
      <alignment horizontal="left" vertical="center" indent="1"/>
    </xf>
    <xf numFmtId="0" fontId="50" fillId="0" borderId="0" xfId="0" applyFont="1" applyFill="1" applyBorder="1" applyAlignment="1">
      <alignment horizontal="right" vertical="center" indent="1"/>
    </xf>
    <xf numFmtId="0" fontId="234" fillId="0" borderId="0" xfId="0" applyFont="1"/>
    <xf numFmtId="9" fontId="21" fillId="0" borderId="70" xfId="8" quotePrefix="1" applyNumberFormat="1" applyFont="1" applyFill="1" applyBorder="1" applyAlignment="1">
      <alignment horizontal="right" indent="1"/>
    </xf>
    <xf numFmtId="0" fontId="18" fillId="0" borderId="0" xfId="0" applyFont="1" applyAlignment="1">
      <alignment vertical="center"/>
    </xf>
    <xf numFmtId="0" fontId="235" fillId="0" borderId="0" xfId="0" applyFont="1" applyAlignment="1">
      <alignment vertical="center"/>
    </xf>
    <xf numFmtId="0" fontId="234" fillId="0" borderId="0" xfId="0" applyFont="1" applyFill="1" applyBorder="1" applyAlignment="1">
      <alignment vertical="center"/>
    </xf>
    <xf numFmtId="0" fontId="19" fillId="34" borderId="0" xfId="0" applyFont="1" applyFill="1" applyBorder="1" applyAlignment="1">
      <alignment horizontal="left" vertical="center" indent="1"/>
    </xf>
    <xf numFmtId="9" fontId="20" fillId="0" borderId="0" xfId="18" applyNumberFormat="1" applyFont="1" applyAlignment="1">
      <alignment horizontal="right" vertical="center" indent="1"/>
    </xf>
    <xf numFmtId="0" fontId="19" fillId="0" borderId="0" xfId="0" applyFont="1"/>
    <xf numFmtId="165" fontId="19" fillId="0" borderId="11" xfId="0" applyNumberFormat="1" applyFont="1" applyBorder="1" applyAlignment="1">
      <alignment horizontal="right" indent="1"/>
    </xf>
    <xf numFmtId="0" fontId="19" fillId="0" borderId="0" xfId="0" applyFont="1"/>
    <xf numFmtId="0" fontId="19" fillId="0" borderId="0" xfId="0" applyFont="1"/>
    <xf numFmtId="0" fontId="76" fillId="0" borderId="0" xfId="0" applyFont="1" applyFill="1" applyBorder="1" applyAlignment="1">
      <alignment horizontal="left" vertical="center" indent="1"/>
    </xf>
    <xf numFmtId="0" fontId="28" fillId="0" borderId="0" xfId="0" applyFont="1" applyBorder="1" applyAlignment="1">
      <alignment horizontal="left" vertical="center" indent="1"/>
    </xf>
    <xf numFmtId="0" fontId="29" fillId="0" borderId="0" xfId="0" applyFont="1" applyFill="1" applyAlignment="1">
      <alignment vertical="center"/>
    </xf>
    <xf numFmtId="165" fontId="21" fillId="0" borderId="0" xfId="0" applyNumberFormat="1" applyFont="1" applyAlignment="1">
      <alignment horizontal="right" vertical="center" indent="1"/>
    </xf>
    <xf numFmtId="0" fontId="29" fillId="0" borderId="0" xfId="0" applyFont="1" applyFill="1" applyBorder="1"/>
    <xf numFmtId="0" fontId="29" fillId="0" borderId="0" xfId="0" applyFont="1" applyAlignment="1">
      <alignment horizontal="left" vertical="top" wrapText="1"/>
    </xf>
    <xf numFmtId="0" fontId="29" fillId="0" borderId="0" xfId="0" applyFont="1" applyAlignment="1"/>
    <xf numFmtId="0" fontId="57" fillId="0" borderId="0" xfId="0" applyFont="1" applyAlignment="1">
      <alignment vertical="top"/>
    </xf>
    <xf numFmtId="0" fontId="29" fillId="0" borderId="0" xfId="0" applyFont="1" applyAlignment="1">
      <alignment horizontal="left"/>
    </xf>
    <xf numFmtId="165" fontId="19" fillId="0" borderId="30" xfId="0" applyNumberFormat="1" applyFont="1" applyBorder="1" applyAlignment="1">
      <alignment horizontal="right" indent="1"/>
    </xf>
    <xf numFmtId="15" fontId="233" fillId="0" borderId="0" xfId="0" applyNumberFormat="1" applyFont="1" applyAlignment="1">
      <alignment horizontal="left" vertical="center" readingOrder="1"/>
    </xf>
    <xf numFmtId="0" fontId="19" fillId="0" borderId="0" xfId="0" applyFont="1"/>
    <xf numFmtId="0" fontId="20" fillId="0" borderId="10" xfId="0" applyFont="1" applyBorder="1" applyAlignment="1">
      <alignment horizontal="center" vertical="center"/>
    </xf>
    <xf numFmtId="0" fontId="236" fillId="0" borderId="0" xfId="0" applyFont="1"/>
    <xf numFmtId="0" fontId="236" fillId="0" borderId="0" xfId="0" applyFont="1" applyAlignment="1">
      <alignment horizontal="right"/>
    </xf>
    <xf numFmtId="0" fontId="39" fillId="0" borderId="0" xfId="0" applyFont="1"/>
    <xf numFmtId="0" fontId="80" fillId="0" borderId="0" xfId="0" applyFont="1"/>
    <xf numFmtId="0" fontId="83" fillId="0" borderId="0" xfId="0" applyFont="1"/>
    <xf numFmtId="0" fontId="73" fillId="0" borderId="10" xfId="0" applyFont="1" applyBorder="1" applyAlignment="1">
      <alignment horizontal="left" indent="1"/>
    </xf>
    <xf numFmtId="0" fontId="39" fillId="0" borderId="10" xfId="0" applyFont="1" applyBorder="1" applyAlignment="1">
      <alignment horizontal="center"/>
    </xf>
    <xf numFmtId="0" fontId="83" fillId="0" borderId="0" xfId="0" applyFont="1" applyAlignment="1">
      <alignment horizontal="left" indent="1"/>
    </xf>
    <xf numFmtId="3" fontId="83" fillId="0" borderId="0" xfId="0" applyNumberFormat="1" applyFont="1" applyAlignment="1">
      <alignment horizontal="right" vertical="center" indent="1"/>
    </xf>
    <xf numFmtId="3" fontId="83" fillId="0" borderId="0" xfId="0" applyNumberFormat="1" applyFont="1" applyAlignment="1">
      <alignment horizontal="right" indent="1"/>
    </xf>
    <xf numFmtId="0" fontId="83" fillId="0" borderId="11" xfId="0" applyFont="1" applyBorder="1" applyAlignment="1">
      <alignment horizontal="left" indent="1"/>
    </xf>
    <xf numFmtId="3" fontId="83" fillId="0" borderId="11" xfId="0" applyNumberFormat="1" applyFont="1" applyBorder="1" applyAlignment="1">
      <alignment horizontal="right" vertical="center" indent="1"/>
    </xf>
    <xf numFmtId="0" fontId="39" fillId="33" borderId="0" xfId="0" applyFont="1" applyFill="1" applyAlignment="1">
      <alignment horizontal="left" indent="1"/>
    </xf>
    <xf numFmtId="3" fontId="39" fillId="33" borderId="0" xfId="0" applyNumberFormat="1" applyFont="1" applyFill="1" applyAlignment="1">
      <alignment horizontal="right" vertical="center" indent="1"/>
    </xf>
    <xf numFmtId="3" fontId="83" fillId="0" borderId="11" xfId="0" applyNumberFormat="1" applyFont="1" applyBorder="1" applyAlignment="1">
      <alignment horizontal="right" indent="1"/>
    </xf>
    <xf numFmtId="3" fontId="39" fillId="33" borderId="0" xfId="0" applyNumberFormat="1" applyFont="1" applyFill="1" applyAlignment="1">
      <alignment horizontal="right" indent="1"/>
    </xf>
    <xf numFmtId="0" fontId="73" fillId="0" borderId="0" xfId="0" applyFont="1"/>
    <xf numFmtId="0" fontId="80" fillId="0" borderId="0" xfId="0" applyFont="1" applyAlignment="1">
      <alignment horizontal="left" indent="1"/>
    </xf>
    <xf numFmtId="3" fontId="80" fillId="0" borderId="0" xfId="0" applyNumberFormat="1" applyFont="1"/>
    <xf numFmtId="0" fontId="83" fillId="0" borderId="0" xfId="0" applyFont="1" applyBorder="1"/>
    <xf numFmtId="0" fontId="237" fillId="0" borderId="0" xfId="0" applyFont="1" applyBorder="1"/>
    <xf numFmtId="173" fontId="83" fillId="0" borderId="0" xfId="0" applyNumberFormat="1" applyFont="1" applyBorder="1"/>
    <xf numFmtId="0" fontId="50" fillId="0" borderId="0" xfId="5" applyFont="1" applyFill="1" applyBorder="1" applyProtection="1">
      <protection hidden="1"/>
    </xf>
    <xf numFmtId="0" fontId="238" fillId="0" borderId="0" xfId="5" applyFont="1" applyFill="1" applyBorder="1" applyProtection="1">
      <protection hidden="1"/>
    </xf>
    <xf numFmtId="0" fontId="19" fillId="0" borderId="0" xfId="0" applyNumberFormat="1" applyFont="1" applyBorder="1" applyAlignment="1">
      <alignment horizontal="left" vertical="center" indent="1"/>
    </xf>
    <xf numFmtId="0" fontId="19" fillId="0" borderId="0" xfId="0" applyFont="1"/>
    <xf numFmtId="173" fontId="83" fillId="0" borderId="0" xfId="0" applyNumberFormat="1" applyFont="1" applyBorder="1" applyAlignment="1">
      <alignment horizontal="left"/>
    </xf>
    <xf numFmtId="1" fontId="19" fillId="0" borderId="0" xfId="0" applyNumberFormat="1" applyFont="1" applyFill="1" applyAlignment="1">
      <alignment horizontal="right" vertical="center" indent="1"/>
    </xf>
    <xf numFmtId="190" fontId="19" fillId="0" borderId="0" xfId="0" applyNumberFormat="1" applyFont="1" applyAlignment="1"/>
    <xf numFmtId="9" fontId="30" fillId="33" borderId="0" xfId="0" applyNumberFormat="1" applyFont="1" applyFill="1" applyAlignment="1">
      <alignment horizontal="right" indent="1"/>
    </xf>
    <xf numFmtId="3" fontId="21" fillId="0" borderId="0" xfId="0" applyNumberFormat="1" applyFont="1" applyBorder="1" applyAlignment="1">
      <alignment horizontal="right" indent="1"/>
    </xf>
    <xf numFmtId="9" fontId="19" fillId="0" borderId="0" xfId="0" applyNumberFormat="1" applyFont="1" applyBorder="1" applyAlignment="1">
      <alignment horizontal="right" indent="1"/>
    </xf>
    <xf numFmtId="1" fontId="19" fillId="0" borderId="0" xfId="0" applyNumberFormat="1" applyFont="1" applyBorder="1" applyAlignment="1">
      <alignment horizontal="right" indent="1"/>
    </xf>
    <xf numFmtId="3" fontId="20" fillId="0" borderId="0" xfId="0" applyNumberFormat="1" applyFont="1"/>
    <xf numFmtId="166" fontId="21" fillId="0" borderId="0" xfId="0" applyNumberFormat="1" applyFont="1"/>
    <xf numFmtId="3" fontId="26" fillId="0" borderId="0" xfId="0" applyNumberFormat="1" applyFont="1" applyAlignment="1">
      <alignment vertical="center"/>
    </xf>
    <xf numFmtId="0" fontId="0" fillId="0" borderId="0" xfId="0" applyAlignment="1">
      <alignment horizontal="center"/>
    </xf>
    <xf numFmtId="0" fontId="80" fillId="0" borderId="15" xfId="0" applyFont="1" applyFill="1" applyBorder="1" applyAlignment="1">
      <alignment horizontal="center" vertical="center" wrapText="1" readingOrder="1"/>
    </xf>
    <xf numFmtId="0" fontId="80" fillId="0" borderId="0" xfId="0" applyFont="1" applyFill="1" applyBorder="1" applyAlignment="1">
      <alignment wrapText="1" readingOrder="1"/>
    </xf>
    <xf numFmtId="0" fontId="52" fillId="0" borderId="0" xfId="0" applyFont="1" applyFill="1" applyAlignment="1">
      <alignment vertical="center"/>
    </xf>
    <xf numFmtId="3" fontId="82" fillId="0" borderId="0" xfId="0" applyNumberFormat="1" applyFont="1"/>
    <xf numFmtId="0" fontId="73" fillId="0" borderId="16" xfId="0" applyFont="1" applyFill="1" applyBorder="1" applyAlignment="1">
      <alignment horizontal="center" vertical="center" wrapText="1" readingOrder="1"/>
    </xf>
    <xf numFmtId="0" fontId="81" fillId="0" borderId="0" xfId="0" applyFont="1" applyAlignment="1">
      <alignment horizontal="left" vertical="center" readingOrder="1"/>
    </xf>
    <xf numFmtId="0" fontId="239" fillId="0" borderId="0" xfId="0" applyFont="1" applyAlignment="1">
      <alignment vertical="center"/>
    </xf>
    <xf numFmtId="0" fontId="239" fillId="0" borderId="0" xfId="0" applyFont="1" applyFill="1" applyBorder="1" applyAlignment="1">
      <alignment vertical="center"/>
    </xf>
    <xf numFmtId="0" fontId="14" fillId="0" borderId="0" xfId="0" applyFont="1"/>
    <xf numFmtId="0" fontId="51" fillId="0" borderId="0" xfId="0" applyFont="1"/>
    <xf numFmtId="0" fontId="64" fillId="0" borderId="0" xfId="0" applyFont="1"/>
    <xf numFmtId="167" fontId="22" fillId="33" borderId="0" xfId="1" applyNumberFormat="1" applyFont="1" applyFill="1" applyBorder="1" applyAlignment="1">
      <alignment horizontal="right" vertical="center" wrapText="1" indent="1" readingOrder="1"/>
    </xf>
    <xf numFmtId="0" fontId="64" fillId="0" borderId="0" xfId="0" quotePrefix="1" applyFont="1"/>
    <xf numFmtId="167" fontId="21" fillId="0" borderId="0" xfId="1" applyNumberFormat="1" applyFont="1" applyFill="1" applyBorder="1" applyAlignment="1">
      <alignment horizontal="right" vertical="center" wrapText="1" indent="1" readingOrder="1"/>
    </xf>
    <xf numFmtId="0" fontId="22" fillId="0" borderId="15" xfId="0" applyFont="1" applyFill="1" applyBorder="1" applyAlignment="1">
      <alignment horizontal="left" vertical="center" wrapText="1" indent="1" readingOrder="1"/>
    </xf>
    <xf numFmtId="0" fontId="0" fillId="0" borderId="0" xfId="0" applyAlignment="1">
      <alignment vertical="center"/>
    </xf>
    <xf numFmtId="0" fontId="240" fillId="0" borderId="0" xfId="0" applyFont="1"/>
    <xf numFmtId="0" fontId="241" fillId="0" borderId="0" xfId="0" applyFont="1"/>
    <xf numFmtId="0" fontId="47" fillId="0" borderId="0" xfId="0" applyFont="1" applyBorder="1" applyAlignment="1">
      <alignment vertical="center"/>
    </xf>
    <xf numFmtId="0" fontId="242" fillId="0" borderId="0" xfId="0" applyFont="1" applyBorder="1"/>
    <xf numFmtId="0" fontId="22" fillId="0" borderId="21" xfId="0" applyFont="1" applyFill="1" applyBorder="1" applyAlignment="1">
      <alignment horizontal="center" vertical="center" wrapText="1" readingOrder="1"/>
    </xf>
    <xf numFmtId="0" fontId="22" fillId="0" borderId="19" xfId="0" applyFont="1" applyFill="1" applyBorder="1" applyAlignment="1">
      <alignment horizontal="center" vertical="center" wrapText="1" readingOrder="1"/>
    </xf>
    <xf numFmtId="0" fontId="77" fillId="0" borderId="10" xfId="0" applyFont="1" applyFill="1" applyBorder="1" applyAlignment="1">
      <alignment horizontal="left" vertical="center" wrapText="1" indent="1" readingOrder="1"/>
    </xf>
    <xf numFmtId="0" fontId="22" fillId="0" borderId="18" xfId="0" applyFont="1" applyFill="1" applyBorder="1" applyAlignment="1">
      <alignment horizontal="center" vertical="center" readingOrder="1"/>
    </xf>
    <xf numFmtId="0" fontId="22" fillId="0" borderId="16" xfId="0" applyFont="1" applyFill="1" applyBorder="1" applyAlignment="1">
      <alignment horizontal="center" vertical="center" readingOrder="1"/>
    </xf>
    <xf numFmtId="0" fontId="22" fillId="0" borderId="18" xfId="0" applyFont="1" applyFill="1" applyBorder="1" applyAlignment="1">
      <alignment horizontal="center" vertical="center" wrapText="1" readingOrder="1"/>
    </xf>
    <xf numFmtId="0" fontId="22" fillId="0" borderId="20" xfId="0" applyFont="1" applyFill="1" applyBorder="1" applyAlignment="1">
      <alignment horizontal="center" vertical="center" wrapText="1" readingOrder="1"/>
    </xf>
    <xf numFmtId="0" fontId="77" fillId="0" borderId="0" xfId="0" applyFont="1" applyFill="1" applyBorder="1" applyAlignment="1">
      <alignment horizontal="left" vertical="center" wrapText="1" indent="1" readingOrder="1"/>
    </xf>
    <xf numFmtId="0" fontId="21" fillId="0" borderId="0" xfId="3" applyFont="1" applyFill="1" applyBorder="1" applyAlignment="1" applyProtection="1">
      <alignment horizontal="left" indent="1"/>
      <protection hidden="1"/>
    </xf>
    <xf numFmtId="0" fontId="57" fillId="0" borderId="0" xfId="0" quotePrefix="1" applyFont="1" applyFill="1" applyBorder="1" applyAlignment="1">
      <alignment horizontal="right" vertical="center" wrapText="1" indent="1" readingOrder="1"/>
    </xf>
    <xf numFmtId="0" fontId="22" fillId="0" borderId="18" xfId="0" applyFont="1" applyFill="1" applyBorder="1" applyAlignment="1">
      <alignment horizontal="left" vertical="center" wrapText="1" indent="1" readingOrder="1"/>
    </xf>
    <xf numFmtId="0" fontId="22" fillId="33" borderId="0" xfId="3" applyFont="1" applyFill="1" applyBorder="1" applyAlignment="1" applyProtection="1">
      <alignment horizontal="left" indent="1"/>
      <protection hidden="1"/>
    </xf>
    <xf numFmtId="0" fontId="242" fillId="0" borderId="0" xfId="0" applyFont="1"/>
    <xf numFmtId="0" fontId="22" fillId="0" borderId="16" xfId="0" applyFont="1" applyFill="1" applyBorder="1" applyAlignment="1">
      <alignment horizontal="center" vertical="center" wrapText="1" readingOrder="1"/>
    </xf>
    <xf numFmtId="164" fontId="19" fillId="0" borderId="0" xfId="0" applyNumberFormat="1" applyFont="1" applyAlignment="1">
      <alignment horizontal="right" vertical="center" indent="1"/>
    </xf>
    <xf numFmtId="0" fontId="29" fillId="0" borderId="0" xfId="0" applyFont="1" applyFill="1" applyBorder="1"/>
    <xf numFmtId="0" fontId="29" fillId="0" borderId="0" xfId="0" applyFont="1" applyBorder="1" applyAlignment="1">
      <alignment vertical="center"/>
    </xf>
    <xf numFmtId="0" fontId="75" fillId="0" borderId="0" xfId="0" applyFont="1" applyBorder="1" applyAlignment="1">
      <alignment horizontal="left" vertical="center" indent="1"/>
    </xf>
    <xf numFmtId="0" fontId="75" fillId="0" borderId="0" xfId="0" applyFont="1" applyBorder="1" applyAlignment="1">
      <alignment horizontal="right" vertical="center" indent="1"/>
    </xf>
    <xf numFmtId="0" fontId="243" fillId="0" borderId="0" xfId="0" applyFont="1" applyFill="1" applyBorder="1" applyAlignment="1">
      <alignment horizontal="left" vertical="center" wrapText="1" indent="1" readingOrder="1"/>
    </xf>
    <xf numFmtId="3" fontId="20" fillId="33" borderId="0" xfId="0" applyNumberFormat="1" applyFont="1" applyFill="1" applyAlignment="1">
      <alignment horizontal="right" vertical="center" indent="1" readingOrder="1"/>
    </xf>
    <xf numFmtId="168" fontId="22" fillId="0" borderId="0" xfId="2" applyNumberFormat="1" applyFont="1" applyFill="1" applyBorder="1" applyAlignment="1">
      <alignment horizontal="right" vertical="center" wrapText="1" indent="1" readingOrder="1"/>
    </xf>
    <xf numFmtId="166" fontId="19" fillId="0" borderId="0" xfId="2" applyNumberFormat="1" applyFont="1" applyAlignment="1">
      <alignment horizontal="right" vertical="center" indent="1" readingOrder="1"/>
    </xf>
    <xf numFmtId="3" fontId="19" fillId="0" borderId="0" xfId="0" applyNumberFormat="1" applyFont="1" applyAlignment="1">
      <alignment horizontal="right" vertical="center" indent="1" readingOrder="1"/>
    </xf>
    <xf numFmtId="0" fontId="19" fillId="0" borderId="0" xfId="0" applyFont="1" applyAlignment="1">
      <alignment horizontal="right" vertical="center" indent="1" readingOrder="1"/>
    </xf>
    <xf numFmtId="190" fontId="21" fillId="0" borderId="0" xfId="0" applyNumberFormat="1" applyFont="1" applyFill="1" applyBorder="1" applyAlignment="1">
      <alignment horizontal="right" vertical="center" wrapText="1" indent="1" readingOrder="1"/>
    </xf>
    <xf numFmtId="0" fontId="243" fillId="0" borderId="0" xfId="0" applyFont="1" applyFill="1" applyBorder="1" applyAlignment="1">
      <alignment horizontal="right" vertical="center" wrapText="1" indent="1" readingOrder="1"/>
    </xf>
    <xf numFmtId="3" fontId="243" fillId="0" borderId="0" xfId="0" applyNumberFormat="1" applyFont="1" applyFill="1" applyBorder="1" applyAlignment="1">
      <alignment horizontal="right" vertical="center" wrapText="1" indent="1" readingOrder="1"/>
    </xf>
    <xf numFmtId="169" fontId="21" fillId="0" borderId="0" xfId="0" applyNumberFormat="1" applyFont="1" applyFill="1" applyBorder="1" applyAlignment="1">
      <alignment horizontal="right" vertical="center" wrapText="1" indent="1" readingOrder="1"/>
    </xf>
    <xf numFmtId="0" fontId="255" fillId="0" borderId="0" xfId="0" applyFont="1" applyFill="1" applyBorder="1" applyAlignment="1">
      <alignment horizontal="center" vertical="center" wrapText="1" readingOrder="1"/>
    </xf>
    <xf numFmtId="165" fontId="76" fillId="0" borderId="0" xfId="0" applyNumberFormat="1" applyFont="1" applyFill="1" applyBorder="1" applyAlignment="1">
      <alignment horizontal="right" vertical="center" indent="1"/>
    </xf>
    <xf numFmtId="0" fontId="39" fillId="0" borderId="18" xfId="0" applyFont="1" applyFill="1" applyBorder="1" applyAlignment="1">
      <alignment horizontal="center" vertical="center" wrapText="1" readingOrder="1"/>
    </xf>
    <xf numFmtId="9" fontId="22" fillId="0" borderId="0" xfId="0" applyNumberFormat="1" applyFont="1" applyFill="1" applyBorder="1" applyAlignment="1">
      <alignment horizontal="right" vertical="center" wrapText="1" indent="1" readingOrder="1"/>
    </xf>
    <xf numFmtId="9" fontId="21" fillId="0" borderId="0" xfId="0" applyNumberFormat="1" applyFont="1" applyFill="1" applyBorder="1" applyAlignment="1">
      <alignment horizontal="right" vertical="center" wrapText="1" indent="1" readingOrder="1"/>
    </xf>
    <xf numFmtId="0" fontId="22" fillId="0" borderId="0" xfId="38673" applyFont="1" applyFill="1" applyBorder="1" applyAlignment="1">
      <alignment horizontal="left" vertical="center" wrapText="1" indent="1" readingOrder="1"/>
    </xf>
    <xf numFmtId="9" fontId="22" fillId="0" borderId="0" xfId="38673" applyNumberFormat="1" applyFont="1" applyFill="1" applyBorder="1" applyAlignment="1">
      <alignment horizontal="right" vertical="center" wrapText="1" indent="1" readingOrder="1"/>
    </xf>
    <xf numFmtId="2" fontId="76" fillId="0" borderId="0" xfId="0" applyNumberFormat="1" applyFont="1" applyAlignment="1">
      <alignment vertical="center"/>
    </xf>
    <xf numFmtId="0" fontId="76" fillId="0" borderId="0" xfId="0" applyFont="1" applyBorder="1" applyAlignment="1">
      <alignment horizontal="left" vertical="center" indent="1"/>
    </xf>
    <xf numFmtId="0" fontId="39" fillId="0" borderId="0" xfId="0" applyFont="1" applyAlignment="1">
      <alignment vertical="center"/>
    </xf>
    <xf numFmtId="0" fontId="0" fillId="0" borderId="0" xfId="0" applyFont="1"/>
    <xf numFmtId="3" fontId="39" fillId="0" borderId="10" xfId="0" applyNumberFormat="1" applyFont="1" applyBorder="1" applyAlignment="1">
      <alignment horizontal="center"/>
    </xf>
    <xf numFmtId="0" fontId="19" fillId="0" borderId="0" xfId="0" applyFont="1"/>
    <xf numFmtId="0" fontId="18" fillId="0" borderId="0" xfId="0" applyFont="1"/>
    <xf numFmtId="0" fontId="21" fillId="0" borderId="0" xfId="0" applyFont="1" applyFill="1" applyBorder="1" applyAlignment="1">
      <alignment horizontal="left" vertical="center" wrapText="1" indent="1" readingOrder="1"/>
    </xf>
    <xf numFmtId="0" fontId="265" fillId="34" borderId="0" xfId="45" applyFont="1" applyFill="1" applyBorder="1" applyAlignment="1"/>
    <xf numFmtId="0" fontId="236" fillId="34" borderId="0" xfId="45" applyFont="1" applyFill="1" applyAlignment="1"/>
    <xf numFmtId="0" fontId="236" fillId="34" borderId="0" xfId="45" applyFont="1" applyFill="1" applyAlignment="1">
      <alignment vertical="top"/>
    </xf>
    <xf numFmtId="2" fontId="265" fillId="34" borderId="0" xfId="45" applyNumberFormat="1" applyFont="1" applyFill="1" applyBorder="1" applyAlignment="1">
      <alignment horizontal="left"/>
    </xf>
    <xf numFmtId="1" fontId="21" fillId="0" borderId="0" xfId="0" applyNumberFormat="1" applyFont="1" applyFill="1" applyBorder="1" applyAlignment="1">
      <alignment horizontal="right" vertical="center" wrapText="1" indent="1" readingOrder="1"/>
    </xf>
    <xf numFmtId="0" fontId="19" fillId="0" borderId="0" xfId="0" applyFont="1" applyAlignment="1">
      <alignment horizontal="left" vertical="center" wrapText="1" indent="1"/>
    </xf>
    <xf numFmtId="0" fontId="236" fillId="0" borderId="0" xfId="0" applyFont="1" applyAlignment="1">
      <alignment vertical="center" wrapText="1"/>
    </xf>
    <xf numFmtId="0" fontId="236" fillId="0" borderId="0" xfId="0" applyFont="1" applyAlignment="1">
      <alignment vertical="center"/>
    </xf>
    <xf numFmtId="0" fontId="18" fillId="0" borderId="0" xfId="8" applyFont="1" applyFill="1" applyAlignment="1">
      <alignment vertical="center"/>
    </xf>
    <xf numFmtId="0" fontId="235" fillId="34" borderId="0" xfId="8" applyFont="1" applyFill="1" applyAlignment="1"/>
    <xf numFmtId="170" fontId="189" fillId="34" borderId="0" xfId="8" applyNumberFormat="1" applyFont="1" applyFill="1" applyAlignment="1"/>
    <xf numFmtId="0" fontId="189" fillId="34" borderId="0" xfId="8" applyFont="1" applyFill="1" applyAlignment="1"/>
    <xf numFmtId="0" fontId="235" fillId="0" borderId="0" xfId="8" applyFont="1" applyFill="1" applyBorder="1" applyAlignment="1"/>
    <xf numFmtId="165" fontId="189" fillId="0" borderId="0" xfId="8" applyNumberFormat="1" applyFont="1" applyFill="1" applyBorder="1" applyAlignment="1"/>
    <xf numFmtId="0" fontId="189" fillId="0" borderId="0" xfId="8" applyFont="1" applyFill="1" applyBorder="1" applyAlignment="1"/>
    <xf numFmtId="3" fontId="266" fillId="0" borderId="0" xfId="8" applyNumberFormat="1" applyFont="1" applyFill="1" applyBorder="1" applyAlignment="1">
      <alignment horizontal="right"/>
    </xf>
    <xf numFmtId="0" fontId="206" fillId="0" borderId="0" xfId="8" applyFont="1" applyFill="1" applyAlignment="1">
      <alignment vertical="center"/>
    </xf>
    <xf numFmtId="0" fontId="232" fillId="0" borderId="0" xfId="8" applyFont="1" applyFill="1">
      <alignment vertical="top"/>
    </xf>
    <xf numFmtId="16" fontId="232" fillId="0" borderId="0" xfId="8" applyNumberFormat="1" applyFont="1" applyFill="1" applyBorder="1" applyAlignment="1">
      <alignment horizontal="right"/>
    </xf>
    <xf numFmtId="0" fontId="206" fillId="0" borderId="0" xfId="8" applyFont="1" applyFill="1" applyBorder="1" applyAlignment="1"/>
    <xf numFmtId="0" fontId="69" fillId="0" borderId="0" xfId="0" applyFont="1"/>
    <xf numFmtId="16" fontId="232" fillId="0" borderId="0" xfId="8" quotePrefix="1" applyNumberFormat="1" applyFont="1" applyFill="1" applyBorder="1" applyAlignment="1">
      <alignment horizontal="right" vertical="center"/>
    </xf>
    <xf numFmtId="0" fontId="232" fillId="0" borderId="11" xfId="8" applyFont="1" applyFill="1" applyBorder="1" applyAlignment="1">
      <alignment horizontal="left" vertical="center" indent="1"/>
    </xf>
    <xf numFmtId="3" fontId="20" fillId="33" borderId="0" xfId="0" applyNumberFormat="1" applyFont="1" applyFill="1" applyBorder="1" applyAlignment="1">
      <alignment horizontal="right" vertical="center" indent="1"/>
    </xf>
    <xf numFmtId="16" fontId="232" fillId="0" borderId="0" xfId="8" quotePrefix="1" applyNumberFormat="1" applyFont="1" applyFill="1" applyBorder="1" applyAlignment="1">
      <alignment horizontal="right" indent="1"/>
    </xf>
    <xf numFmtId="0" fontId="232" fillId="0" borderId="0" xfId="8" applyFont="1" applyFill="1" applyBorder="1" applyAlignment="1">
      <alignment horizontal="right" vertical="center"/>
    </xf>
    <xf numFmtId="0" fontId="206" fillId="0" borderId="0" xfId="8" applyFont="1" applyFill="1" applyBorder="1" applyAlignment="1">
      <alignment horizontal="left" indent="1"/>
    </xf>
    <xf numFmtId="0" fontId="206" fillId="0" borderId="0" xfId="8" applyNumberFormat="1" applyFont="1" applyFill="1" applyBorder="1" applyAlignment="1">
      <alignment horizontal="right" vertical="top" indent="1"/>
    </xf>
    <xf numFmtId="10" fontId="206" fillId="0" borderId="0" xfId="8" applyNumberFormat="1" applyFont="1" applyFill="1" applyBorder="1" applyAlignment="1">
      <alignment horizontal="right" vertical="top" indent="1"/>
    </xf>
    <xf numFmtId="0" fontId="232" fillId="0" borderId="0" xfId="51319" applyNumberFormat="1" applyFont="1" applyFill="1" applyBorder="1" applyAlignment="1">
      <alignment horizontal="right" indent="1"/>
    </xf>
    <xf numFmtId="0" fontId="232" fillId="0" borderId="11" xfId="8" applyNumberFormat="1" applyFont="1" applyFill="1" applyBorder="1" applyAlignment="1">
      <alignment horizontal="right" indent="1"/>
    </xf>
    <xf numFmtId="170" fontId="206" fillId="0" borderId="0" xfId="58509" applyNumberFormat="1" applyFont="1" applyFill="1" applyBorder="1" applyAlignment="1">
      <alignment horizontal="right" vertical="center"/>
    </xf>
    <xf numFmtId="0" fontId="232" fillId="0" borderId="11" xfId="8" applyFont="1" applyFill="1" applyBorder="1" applyAlignment="1">
      <alignment horizontal="left" indent="1"/>
    </xf>
    <xf numFmtId="0" fontId="206" fillId="0" borderId="0" xfId="8" applyFont="1" applyFill="1" applyAlignment="1">
      <alignment horizontal="left" vertical="center" indent="1"/>
    </xf>
    <xf numFmtId="0" fontId="206" fillId="0" borderId="0" xfId="8" applyFont="1" applyFill="1" applyBorder="1" applyAlignment="1">
      <alignment horizontal="left" vertical="center" indent="1"/>
    </xf>
    <xf numFmtId="0" fontId="206" fillId="0" borderId="0" xfId="8" quotePrefix="1" applyFont="1" applyFill="1" applyBorder="1" applyAlignment="1">
      <alignment horizontal="left" vertical="center" indent="1"/>
    </xf>
    <xf numFmtId="0" fontId="206" fillId="0" borderId="0" xfId="8" applyFont="1" applyFill="1" applyBorder="1" applyAlignment="1">
      <alignment horizontal="left" vertical="top" indent="1"/>
    </xf>
    <xf numFmtId="166" fontId="28" fillId="0" borderId="0" xfId="0" applyNumberFormat="1" applyFont="1" applyBorder="1" applyAlignment="1">
      <alignment horizontal="right" vertical="center" indent="1"/>
    </xf>
    <xf numFmtId="0" fontId="232" fillId="0" borderId="11" xfId="8" applyFont="1" applyFill="1" applyBorder="1" applyAlignment="1">
      <alignment horizontal="left" vertical="top" indent="1"/>
    </xf>
    <xf numFmtId="0" fontId="22" fillId="33" borderId="11" xfId="0" applyFont="1" applyFill="1" applyBorder="1" applyAlignment="1">
      <alignment horizontal="left" vertical="center" wrapText="1" indent="1" readingOrder="1"/>
    </xf>
    <xf numFmtId="3" fontId="20" fillId="33" borderId="11" xfId="0" applyNumberFormat="1" applyFont="1" applyFill="1" applyBorder="1" applyAlignment="1">
      <alignment horizontal="right" vertical="center" indent="1"/>
    </xf>
    <xf numFmtId="165" fontId="76" fillId="0" borderId="0" xfId="0" applyNumberFormat="1" applyFont="1" applyBorder="1" applyAlignment="1">
      <alignment horizontal="right" vertical="center" indent="1"/>
    </xf>
    <xf numFmtId="0" fontId="273" fillId="0" borderId="0" xfId="8" applyFont="1" applyFill="1" applyBorder="1" applyAlignment="1">
      <alignment horizontal="left" indent="1"/>
    </xf>
    <xf numFmtId="0" fontId="273" fillId="0" borderId="0" xfId="8" applyFont="1" applyFill="1" applyAlignment="1">
      <alignment horizontal="left" indent="1"/>
    </xf>
    <xf numFmtId="0" fontId="29" fillId="0" borderId="0" xfId="0" applyFont="1" applyAlignment="1">
      <alignment horizontal="right" vertical="center" indent="1"/>
    </xf>
    <xf numFmtId="0" fontId="69" fillId="0" borderId="0" xfId="0" applyFont="1" applyFill="1" applyAlignment="1"/>
    <xf numFmtId="0" fontId="18" fillId="0" borderId="0" xfId="8" applyFont="1" applyFill="1" applyBorder="1">
      <alignment vertical="top"/>
    </xf>
    <xf numFmtId="0" fontId="58" fillId="0" borderId="0" xfId="0" applyFont="1" applyFill="1" applyBorder="1"/>
    <xf numFmtId="0" fontId="29" fillId="0" borderId="0" xfId="0" applyFont="1" applyFill="1"/>
    <xf numFmtId="0" fontId="21" fillId="0" borderId="0" xfId="0" applyFont="1" applyAlignment="1">
      <alignment vertical="top" wrapText="1"/>
    </xf>
    <xf numFmtId="0" fontId="21" fillId="0" borderId="0" xfId="0" applyFont="1" applyAlignment="1">
      <alignment vertical="top"/>
    </xf>
    <xf numFmtId="0" fontId="19" fillId="0" borderId="0" xfId="0" applyFont="1"/>
    <xf numFmtId="0" fontId="235" fillId="0" borderId="0" xfId="0" applyFont="1"/>
    <xf numFmtId="0" fontId="236" fillId="0" borderId="0" xfId="0" applyFont="1" applyAlignment="1">
      <alignment horizontal="right" vertical="top"/>
    </xf>
    <xf numFmtId="0" fontId="236" fillId="0" borderId="0" xfId="0" applyFont="1" applyAlignment="1">
      <alignment vertical="top"/>
    </xf>
    <xf numFmtId="0" fontId="236" fillId="34" borderId="0" xfId="45" applyFont="1" applyFill="1" applyAlignment="1">
      <alignment horizontal="left" vertical="top" wrapText="1"/>
    </xf>
    <xf numFmtId="0" fontId="21" fillId="0" borderId="11" xfId="0" applyFont="1" applyBorder="1" applyAlignment="1">
      <alignment horizontal="left" indent="1"/>
    </xf>
    <xf numFmtId="165" fontId="44" fillId="0" borderId="0" xfId="0" applyNumberFormat="1" applyFont="1" applyBorder="1" applyAlignment="1">
      <alignment horizontal="right" indent="1"/>
    </xf>
    <xf numFmtId="165" fontId="44" fillId="0" borderId="0" xfId="0" applyNumberFormat="1" applyFont="1" applyAlignment="1">
      <alignment horizontal="right" indent="1"/>
    </xf>
    <xf numFmtId="165" fontId="44" fillId="0" borderId="0" xfId="0" quotePrefix="1" applyNumberFormat="1" applyFont="1" applyAlignment="1">
      <alignment horizontal="right" indent="1"/>
    </xf>
    <xf numFmtId="165" fontId="44" fillId="0" borderId="29" xfId="0" applyNumberFormat="1" applyFont="1" applyBorder="1" applyAlignment="1">
      <alignment horizontal="right" indent="1"/>
    </xf>
    <xf numFmtId="0" fontId="19" fillId="0" borderId="0" xfId="0" applyFont="1"/>
    <xf numFmtId="0" fontId="18" fillId="0" borderId="0" xfId="0" applyFont="1" applyAlignment="1">
      <alignment vertical="center"/>
    </xf>
    <xf numFmtId="0" fontId="18" fillId="0" borderId="0" xfId="0" applyFont="1"/>
    <xf numFmtId="0" fontId="19" fillId="0" borderId="0" xfId="0" applyFont="1" applyBorder="1"/>
    <xf numFmtId="165" fontId="19" fillId="0" borderId="0" xfId="0" quotePrefix="1" applyNumberFormat="1" applyFont="1" applyAlignment="1">
      <alignment horizontal="right" indent="1"/>
    </xf>
    <xf numFmtId="0" fontId="20" fillId="0" borderId="10" xfId="0" applyFont="1" applyBorder="1" applyAlignment="1">
      <alignment horizontal="center" vertical="center"/>
    </xf>
    <xf numFmtId="0" fontId="18" fillId="0" borderId="0" xfId="0" applyFont="1" applyAlignment="1">
      <alignment vertical="center"/>
    </xf>
    <xf numFmtId="0" fontId="19" fillId="0" borderId="0" xfId="0" applyFont="1"/>
    <xf numFmtId="0" fontId="18" fillId="0" borderId="0" xfId="0" applyFont="1"/>
    <xf numFmtId="0" fontId="39" fillId="0" borderId="0" xfId="0" applyFont="1" applyFill="1" applyBorder="1" applyAlignment="1">
      <alignment horizontal="center" vertical="center" wrapText="1" readingOrder="1"/>
    </xf>
    <xf numFmtId="0" fontId="18" fillId="0" borderId="0" xfId="0" applyFont="1" applyAlignment="1">
      <alignment vertical="center"/>
    </xf>
    <xf numFmtId="0" fontId="19" fillId="0" borderId="0" xfId="0" applyFont="1"/>
    <xf numFmtId="0" fontId="20" fillId="0" borderId="10" xfId="0" applyFont="1" applyBorder="1" applyAlignment="1">
      <alignment horizontal="center" vertical="center"/>
    </xf>
    <xf numFmtId="0" fontId="19" fillId="0" borderId="0" xfId="0" applyFont="1" applyBorder="1"/>
    <xf numFmtId="0" fontId="19" fillId="0" borderId="0" xfId="0" applyFont="1"/>
    <xf numFmtId="0" fontId="18" fillId="0" borderId="0" xfId="0" applyFont="1"/>
    <xf numFmtId="0" fontId="20" fillId="0" borderId="10" xfId="0" applyFont="1" applyBorder="1" applyAlignment="1">
      <alignment horizontal="center" vertical="center"/>
    </xf>
    <xf numFmtId="0" fontId="18" fillId="0" borderId="0" xfId="0" applyFont="1" applyAlignment="1">
      <alignment vertical="center"/>
    </xf>
    <xf numFmtId="0" fontId="19" fillId="0" borderId="0" xfId="0" applyFont="1"/>
    <xf numFmtId="0" fontId="18" fillId="0" borderId="0" xfId="0" applyFont="1"/>
    <xf numFmtId="0" fontId="40" fillId="0" borderId="0" xfId="0" applyFont="1" applyFill="1" applyBorder="1" applyAlignment="1">
      <alignment horizontal="left" vertical="center" wrapText="1" indent="1" readingOrder="1"/>
    </xf>
    <xf numFmtId="0" fontId="20" fillId="0" borderId="10"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0" fontId="234" fillId="0" borderId="11" xfId="0" applyFont="1" applyBorder="1"/>
    <xf numFmtId="0" fontId="21" fillId="34" borderId="0" xfId="0" applyFont="1" applyFill="1"/>
    <xf numFmtId="0" fontId="50" fillId="34" borderId="0" xfId="0" applyFont="1" applyFill="1" applyBorder="1" applyAlignment="1">
      <alignment horizontal="left" vertical="center" indent="1"/>
    </xf>
    <xf numFmtId="0" fontId="50" fillId="34" borderId="0" xfId="0" applyFont="1" applyFill="1" applyBorder="1" applyAlignment="1">
      <alignment horizontal="center" vertical="center"/>
    </xf>
    <xf numFmtId="0" fontId="28" fillId="34" borderId="0" xfId="0" applyFont="1" applyFill="1"/>
    <xf numFmtId="0" fontId="28" fillId="34" borderId="0" xfId="0" applyFont="1" applyFill="1" applyBorder="1" applyAlignment="1">
      <alignment horizontal="right" vertical="center" indent="1"/>
    </xf>
    <xf numFmtId="0" fontId="28" fillId="34" borderId="0" xfId="0" applyFont="1" applyFill="1" applyBorder="1" applyAlignment="1">
      <alignment horizontal="left" vertical="center" indent="1"/>
    </xf>
    <xf numFmtId="0" fontId="28" fillId="34" borderId="0" xfId="0" applyFont="1" applyFill="1" applyAlignment="1">
      <alignment horizontal="left" indent="1"/>
    </xf>
    <xf numFmtId="0" fontId="28" fillId="34" borderId="0" xfId="0" applyFont="1" applyFill="1" applyAlignment="1">
      <alignment horizontal="right" indent="1"/>
    </xf>
    <xf numFmtId="10" fontId="28" fillId="34" borderId="0" xfId="0" applyNumberFormat="1" applyFont="1" applyFill="1"/>
    <xf numFmtId="0" fontId="19" fillId="0" borderId="0" xfId="0" applyFont="1"/>
    <xf numFmtId="0" fontId="18" fillId="0" borderId="0" xfId="0" applyFont="1" applyAlignment="1">
      <alignment vertical="center"/>
    </xf>
    <xf numFmtId="0" fontId="18" fillId="0" borderId="0" xfId="0" applyFont="1"/>
    <xf numFmtId="0" fontId="40" fillId="0" borderId="0" xfId="0" applyFont="1" applyFill="1" applyBorder="1" applyAlignment="1">
      <alignment horizontal="left" vertical="center" wrapText="1" indent="1" readingOrder="1"/>
    </xf>
    <xf numFmtId="0" fontId="39" fillId="0" borderId="0"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9" fontId="19" fillId="0" borderId="0" xfId="0" applyNumberFormat="1" applyFont="1"/>
    <xf numFmtId="9" fontId="19" fillId="0" borderId="11" xfId="0" applyNumberFormat="1" applyFont="1" applyBorder="1" applyAlignment="1">
      <alignment horizontal="right" indent="1"/>
    </xf>
    <xf numFmtId="9" fontId="19" fillId="0" borderId="11" xfId="0" quotePrefix="1" applyNumberFormat="1" applyFont="1" applyBorder="1" applyAlignment="1">
      <alignment horizontal="right" indent="1"/>
    </xf>
    <xf numFmtId="9" fontId="19" fillId="0" borderId="0" xfId="0" quotePrefix="1" applyNumberFormat="1" applyFont="1" applyAlignment="1">
      <alignment horizontal="right" indent="1"/>
    </xf>
    <xf numFmtId="1" fontId="19" fillId="0" borderId="0" xfId="0" applyNumberFormat="1" applyFont="1"/>
    <xf numFmtId="3" fontId="20" fillId="33" borderId="0" xfId="0" applyNumberFormat="1" applyFont="1" applyFill="1" applyAlignment="1"/>
    <xf numFmtId="3" fontId="19" fillId="0" borderId="11" xfId="0" applyNumberFormat="1" applyFont="1" applyBorder="1" applyAlignment="1"/>
    <xf numFmtId="3" fontId="21" fillId="0" borderId="11" xfId="0" applyNumberFormat="1" applyFont="1" applyBorder="1" applyAlignment="1"/>
    <xf numFmtId="3" fontId="19" fillId="0" borderId="0" xfId="0" applyNumberFormat="1" applyFont="1" applyAlignment="1"/>
    <xf numFmtId="3" fontId="21" fillId="0" borderId="0" xfId="0" applyNumberFormat="1" applyFont="1" applyAlignment="1"/>
    <xf numFmtId="165" fontId="20" fillId="0" borderId="0" xfId="0" applyNumberFormat="1" applyFont="1"/>
    <xf numFmtId="4" fontId="19" fillId="0" borderId="0" xfId="0" applyNumberFormat="1" applyFont="1" applyAlignment="1"/>
    <xf numFmtId="1" fontId="20" fillId="33" borderId="0" xfId="0" applyNumberFormat="1" applyFont="1" applyFill="1" applyAlignment="1"/>
    <xf numFmtId="165" fontId="21" fillId="0" borderId="0" xfId="0" applyNumberFormat="1" applyFont="1"/>
    <xf numFmtId="9" fontId="21" fillId="0" borderId="0" xfId="0" applyNumberFormat="1" applyFont="1"/>
    <xf numFmtId="9" fontId="72" fillId="33" borderId="0" xfId="0" applyNumberFormat="1" applyFont="1" applyFill="1" applyAlignment="1">
      <alignment horizontal="right" indent="1"/>
    </xf>
    <xf numFmtId="1" fontId="19" fillId="0" borderId="0" xfId="0" applyNumberFormat="1" applyFont="1" applyAlignment="1"/>
    <xf numFmtId="9" fontId="21" fillId="0" borderId="11" xfId="0" applyNumberFormat="1" applyFont="1" applyBorder="1" applyAlignment="1">
      <alignment horizontal="right" indent="1"/>
    </xf>
    <xf numFmtId="0" fontId="21" fillId="0" borderId="0" xfId="0" applyFont="1" applyAlignment="1">
      <alignment horizontal="right"/>
    </xf>
    <xf numFmtId="9" fontId="21" fillId="0" borderId="0" xfId="0" applyNumberFormat="1" applyFont="1" applyBorder="1" applyAlignment="1">
      <alignment horizontal="right" indent="1"/>
    </xf>
    <xf numFmtId="9" fontId="21" fillId="0" borderId="0" xfId="0" applyNumberFormat="1" applyFont="1" applyAlignment="1">
      <alignment horizontal="right" indent="1"/>
    </xf>
    <xf numFmtId="3" fontId="40" fillId="0" borderId="0" xfId="6" applyNumberFormat="1" applyFont="1" applyFill="1" applyBorder="1" applyAlignment="1" applyProtection="1">
      <alignment horizontal="center" vertical="center" wrapText="1"/>
      <protection hidden="1"/>
    </xf>
    <xf numFmtId="3" fontId="40" fillId="0" borderId="0" xfId="0" applyNumberFormat="1" applyFont="1" applyFill="1" applyBorder="1" applyAlignment="1">
      <alignment horizontal="center" vertical="center" wrapText="1"/>
    </xf>
    <xf numFmtId="3" fontId="43" fillId="0" borderId="0" xfId="0" applyNumberFormat="1" applyFont="1" applyFill="1" applyBorder="1" applyAlignment="1">
      <alignment horizontal="center" vertical="center" wrapText="1" readingOrder="1"/>
    </xf>
    <xf numFmtId="3" fontId="64" fillId="0" borderId="0" xfId="0" applyNumberFormat="1" applyFont="1" applyFill="1" applyBorder="1"/>
    <xf numFmtId="3" fontId="64" fillId="0" borderId="0" xfId="0" applyNumberFormat="1" applyFont="1" applyFill="1" applyBorder="1" applyAlignment="1">
      <alignment horizontal="center" vertical="center"/>
    </xf>
    <xf numFmtId="0" fontId="274" fillId="0" borderId="0" xfId="0" applyFont="1" applyFill="1" applyBorder="1" applyAlignment="1">
      <alignment horizontal="center" vertical="center" wrapText="1" readingOrder="1"/>
    </xf>
    <xf numFmtId="0" fontId="29" fillId="0" borderId="0" xfId="0" applyFont="1" applyFill="1" applyBorder="1" applyAlignment="1">
      <alignment horizontal="center" vertical="center" wrapText="1" readingOrder="1"/>
    </xf>
    <xf numFmtId="3" fontId="62" fillId="0" borderId="0" xfId="0" applyNumberFormat="1" applyFont="1"/>
    <xf numFmtId="1" fontId="62" fillId="0" borderId="0" xfId="0" applyNumberFormat="1" applyFont="1"/>
    <xf numFmtId="0" fontId="40" fillId="0" borderId="0" xfId="0" applyFont="1" applyFill="1" applyBorder="1" applyAlignment="1">
      <alignment horizontal="center" vertical="center" wrapText="1" readingOrder="1"/>
    </xf>
    <xf numFmtId="165" fontId="20" fillId="33" borderId="0" xfId="0" applyNumberFormat="1" applyFont="1" applyFill="1" applyAlignment="1">
      <alignment horizontal="right"/>
    </xf>
    <xf numFmtId="165" fontId="22" fillId="33" borderId="0" xfId="0" applyNumberFormat="1" applyFont="1" applyFill="1" applyAlignment="1">
      <alignment horizontal="right"/>
    </xf>
    <xf numFmtId="165" fontId="19" fillId="0" borderId="0" xfId="0" applyNumberFormat="1" applyFont="1" applyAlignment="1">
      <alignment horizontal="right"/>
    </xf>
    <xf numFmtId="165" fontId="21" fillId="0" borderId="0" xfId="0" applyNumberFormat="1" applyFont="1" applyAlignment="1">
      <alignment horizontal="right"/>
    </xf>
    <xf numFmtId="3" fontId="57" fillId="0" borderId="0" xfId="0" applyNumberFormat="1" applyFont="1" applyFill="1" applyBorder="1" applyAlignment="1">
      <alignment horizontal="center" vertical="center" wrapText="1" readingOrder="1"/>
    </xf>
    <xf numFmtId="165" fontId="19" fillId="0" borderId="0" xfId="0" applyNumberFormat="1" applyFont="1" applyAlignment="1">
      <alignment horizontal="right" vertical="center"/>
    </xf>
    <xf numFmtId="165" fontId="21" fillId="0" borderId="0" xfId="0" applyNumberFormat="1" applyFont="1" applyAlignment="1">
      <alignment horizontal="right" vertical="center"/>
    </xf>
    <xf numFmtId="1" fontId="52" fillId="0" borderId="0" xfId="0" applyNumberFormat="1" applyFont="1"/>
    <xf numFmtId="1" fontId="60" fillId="0" borderId="0" xfId="0" applyNumberFormat="1" applyFont="1" applyFill="1" applyBorder="1" applyAlignment="1">
      <alignment horizontal="center" vertical="center" wrapText="1" readingOrder="1"/>
    </xf>
    <xf numFmtId="1" fontId="243" fillId="0" borderId="0" xfId="0" applyNumberFormat="1" applyFont="1" applyFill="1" applyBorder="1" applyAlignment="1">
      <alignment horizontal="center" vertical="center" wrapText="1" readingOrder="1"/>
    </xf>
    <xf numFmtId="0" fontId="21" fillId="0" borderId="0" xfId="0" applyFont="1" applyAlignment="1">
      <alignment horizontal="right" vertical="center" indent="1"/>
    </xf>
    <xf numFmtId="0" fontId="58" fillId="0" borderId="82" xfId="0" applyFont="1" applyFill="1" applyBorder="1" applyAlignment="1">
      <alignment horizontal="center" vertical="center" wrapText="1" readingOrder="1"/>
    </xf>
    <xf numFmtId="1" fontId="20" fillId="33" borderId="0" xfId="0" applyNumberFormat="1" applyFont="1" applyFill="1" applyBorder="1" applyAlignment="1">
      <alignment horizontal="center" vertical="center" wrapText="1" readingOrder="1"/>
    </xf>
    <xf numFmtId="1" fontId="22" fillId="33" borderId="0" xfId="0" applyNumberFormat="1" applyFont="1" applyFill="1" applyBorder="1" applyAlignment="1">
      <alignment horizontal="center" vertical="center" wrapText="1" readingOrder="1"/>
    </xf>
    <xf numFmtId="0" fontId="22" fillId="33" borderId="0" xfId="0" applyFont="1" applyFill="1" applyAlignment="1">
      <alignment horizontal="right" vertical="center" indent="1"/>
    </xf>
    <xf numFmtId="1" fontId="19" fillId="0" borderId="0" xfId="0" applyNumberFormat="1" applyFont="1" applyFill="1" applyBorder="1" applyAlignment="1">
      <alignment horizontal="center" vertical="center" wrapText="1" readingOrder="1"/>
    </xf>
    <xf numFmtId="1" fontId="21" fillId="0" borderId="0" xfId="0" applyNumberFormat="1" applyFont="1" applyFill="1" applyBorder="1" applyAlignment="1">
      <alignment horizontal="center" vertical="center" wrapText="1" readingOrder="1"/>
    </xf>
    <xf numFmtId="1" fontId="20" fillId="0" borderId="0" xfId="0" applyNumberFormat="1" applyFont="1" applyFill="1" applyBorder="1" applyAlignment="1">
      <alignment horizontal="center" vertical="center" wrapText="1" readingOrder="1"/>
    </xf>
    <xf numFmtId="1" fontId="22" fillId="0" borderId="0" xfId="0" applyNumberFormat="1" applyFont="1" applyFill="1" applyBorder="1" applyAlignment="1">
      <alignment horizontal="center" vertical="center" wrapText="1" readingOrder="1"/>
    </xf>
    <xf numFmtId="0" fontId="27" fillId="0" borderId="0" xfId="0" applyFont="1" applyFill="1" applyBorder="1" applyAlignment="1">
      <alignment horizontal="center" vertical="center" wrapText="1"/>
    </xf>
    <xf numFmtId="0" fontId="19" fillId="0" borderId="0" xfId="0" applyFont="1"/>
    <xf numFmtId="186" fontId="19" fillId="0" borderId="0" xfId="0" applyNumberFormat="1" applyFont="1" applyAlignment="1">
      <alignment horizontal="right" vertical="center" indent="1"/>
    </xf>
    <xf numFmtId="186" fontId="20" fillId="0" borderId="0" xfId="0" applyNumberFormat="1" applyFont="1" applyFill="1" applyBorder="1" applyAlignment="1">
      <alignment horizontal="right" vertical="center" indent="1"/>
    </xf>
    <xf numFmtId="186" fontId="19" fillId="0" borderId="0" xfId="0" applyNumberFormat="1" applyFont="1" applyBorder="1" applyAlignment="1">
      <alignment horizontal="right" vertical="center" indent="1"/>
    </xf>
    <xf numFmtId="186" fontId="20" fillId="33" borderId="0" xfId="0" applyNumberFormat="1" applyFont="1" applyFill="1" applyAlignment="1">
      <alignment horizontal="right" vertical="center" indent="1"/>
    </xf>
    <xf numFmtId="0" fontId="21" fillId="0" borderId="0" xfId="5" applyFont="1" applyFill="1" applyBorder="1" applyAlignment="1" applyProtection="1">
      <alignment horizontal="right" vertical="center" indent="1"/>
      <protection hidden="1"/>
    </xf>
    <xf numFmtId="0" fontId="22" fillId="33" borderId="0" xfId="5" applyFont="1" applyFill="1" applyBorder="1" applyAlignment="1" applyProtection="1">
      <alignment horizontal="right" vertical="center" indent="1"/>
      <protection hidden="1"/>
    </xf>
    <xf numFmtId="165" fontId="22" fillId="33" borderId="0" xfId="5" applyNumberFormat="1" applyFont="1" applyFill="1" applyBorder="1" applyAlignment="1" applyProtection="1">
      <alignment horizontal="right" vertical="center" indent="1"/>
      <protection hidden="1"/>
    </xf>
    <xf numFmtId="165" fontId="22" fillId="0" borderId="0" xfId="3" applyNumberFormat="1" applyFont="1" applyFill="1" applyBorder="1" applyAlignment="1" applyProtection="1">
      <alignment horizontal="center" vertical="center"/>
      <protection hidden="1"/>
    </xf>
    <xf numFmtId="165" fontId="21" fillId="0" borderId="0" xfId="3" applyNumberFormat="1" applyFont="1" applyFill="1" applyBorder="1" applyAlignment="1" applyProtection="1">
      <alignment horizontal="center" vertical="center"/>
      <protection hidden="1"/>
    </xf>
    <xf numFmtId="1" fontId="21" fillId="0" borderId="0" xfId="3" applyNumberFormat="1" applyFont="1" applyFill="1" applyBorder="1" applyAlignment="1" applyProtection="1">
      <alignment horizontal="center" vertical="center"/>
      <protection hidden="1"/>
    </xf>
    <xf numFmtId="0" fontId="21" fillId="0" borderId="0" xfId="0" applyFont="1" applyFill="1" applyBorder="1" applyAlignment="1">
      <alignment horizontal="center" vertical="center" wrapText="1"/>
    </xf>
    <xf numFmtId="3" fontId="22" fillId="0" borderId="0" xfId="3" applyNumberFormat="1" applyFont="1" applyFill="1" applyBorder="1" applyAlignment="1" applyProtection="1">
      <alignment horizontal="center" vertical="center"/>
      <protection hidden="1"/>
    </xf>
    <xf numFmtId="0" fontId="22" fillId="0" borderId="0" xfId="3" applyFont="1" applyFill="1" applyBorder="1" applyAlignment="1" applyProtection="1">
      <alignment horizontal="center" vertical="center"/>
      <protection hidden="1"/>
    </xf>
    <xf numFmtId="165" fontId="40" fillId="0" borderId="0" xfId="0" applyNumberFormat="1" applyFont="1" applyFill="1" applyBorder="1" applyAlignment="1">
      <alignment vertical="center"/>
    </xf>
    <xf numFmtId="0" fontId="19" fillId="0" borderId="0" xfId="0" applyFont="1"/>
    <xf numFmtId="0" fontId="18" fillId="0" borderId="0" xfId="0" applyFont="1"/>
    <xf numFmtId="0" fontId="18" fillId="0" borderId="0" xfId="0" applyFont="1" applyAlignment="1">
      <alignment vertical="center"/>
    </xf>
    <xf numFmtId="0" fontId="18" fillId="0" borderId="0" xfId="0" applyFont="1"/>
    <xf numFmtId="0" fontId="29" fillId="0" borderId="0" xfId="0" applyFont="1" applyFill="1" applyBorder="1"/>
    <xf numFmtId="0" fontId="22" fillId="33" borderId="0" xfId="0" applyFont="1" applyFill="1" applyBorder="1" applyAlignment="1">
      <alignment horizontal="left" vertical="center" wrapText="1" indent="1" readingOrder="1"/>
    </xf>
    <xf numFmtId="0" fontId="275" fillId="0" borderId="0" xfId="0" applyFont="1"/>
    <xf numFmtId="0" fontId="29" fillId="34" borderId="0" xfId="0" applyFont="1" applyFill="1"/>
    <xf numFmtId="0" fontId="75" fillId="0" borderId="0" xfId="0" applyFont="1"/>
    <xf numFmtId="0" fontId="42" fillId="0" borderId="0" xfId="0" applyFont="1" applyFill="1" applyAlignment="1">
      <alignment vertical="center"/>
    </xf>
    <xf numFmtId="0" fontId="75" fillId="0" borderId="0" xfId="0" applyFont="1" applyAlignment="1">
      <alignment vertical="center"/>
    </xf>
    <xf numFmtId="166" fontId="76" fillId="34" borderId="0" xfId="2" applyNumberFormat="1" applyFont="1" applyFill="1" applyAlignment="1">
      <alignment horizontal="right" vertical="center"/>
    </xf>
    <xf numFmtId="0" fontId="276" fillId="0" borderId="0" xfId="0" applyFont="1" applyAlignment="1">
      <alignment horizontal="left" vertical="center"/>
    </xf>
    <xf numFmtId="0" fontId="50" fillId="0" borderId="0" xfId="0" applyFont="1" applyAlignment="1">
      <alignment vertical="center"/>
    </xf>
    <xf numFmtId="165" fontId="76" fillId="0" borderId="0" xfId="0" applyNumberFormat="1" applyFont="1" applyAlignment="1">
      <alignment horizontal="left" vertical="center" indent="1"/>
    </xf>
    <xf numFmtId="0" fontId="76" fillId="0" borderId="0" xfId="0" applyFont="1" applyAlignment="1">
      <alignment horizontal="left" vertical="center" indent="1"/>
    </xf>
    <xf numFmtId="0" fontId="39" fillId="34" borderId="18" xfId="0" applyFont="1" applyFill="1" applyBorder="1" applyAlignment="1">
      <alignment horizontal="center" vertical="center" wrapText="1" readingOrder="1"/>
    </xf>
    <xf numFmtId="0" fontId="20" fillId="34" borderId="0" xfId="0" applyFont="1" applyFill="1" applyAlignment="1">
      <alignment vertical="center"/>
    </xf>
    <xf numFmtId="0" fontId="77" fillId="34" borderId="0" xfId="0" applyFont="1" applyFill="1"/>
    <xf numFmtId="3" fontId="20" fillId="34" borderId="0" xfId="0" applyNumberFormat="1" applyFont="1" applyFill="1" applyBorder="1" applyAlignment="1">
      <alignment horizontal="right" vertical="center" indent="1"/>
    </xf>
    <xf numFmtId="3" fontId="19" fillId="34" borderId="11" xfId="0" applyNumberFormat="1" applyFont="1" applyFill="1" applyBorder="1" applyAlignment="1">
      <alignment horizontal="right" vertical="center" indent="1"/>
    </xf>
    <xf numFmtId="3" fontId="19" fillId="34" borderId="0" xfId="0" applyNumberFormat="1" applyFont="1" applyFill="1" applyBorder="1" applyAlignment="1">
      <alignment horizontal="right" vertical="center" indent="1"/>
    </xf>
    <xf numFmtId="0" fontId="39" fillId="34" borderId="15" xfId="0" applyFont="1" applyFill="1" applyBorder="1" applyAlignment="1">
      <alignment horizontal="left" vertical="center" wrapText="1" indent="1" readingOrder="1"/>
    </xf>
    <xf numFmtId="0" fontId="19" fillId="0" borderId="0" xfId="0" applyFont="1"/>
    <xf numFmtId="0" fontId="18" fillId="0" borderId="0" xfId="0" applyFont="1" applyAlignment="1">
      <alignment vertical="center"/>
    </xf>
    <xf numFmtId="0" fontId="19" fillId="0" borderId="0" xfId="0" applyFont="1" applyAlignment="1">
      <alignment horizontal="left" vertical="center" wrapText="1" indent="1"/>
    </xf>
    <xf numFmtId="0" fontId="20" fillId="33" borderId="0" xfId="0" applyFont="1" applyFill="1" applyAlignment="1">
      <alignment horizontal="left" vertical="center" wrapText="1" indent="1"/>
    </xf>
    <xf numFmtId="0" fontId="39" fillId="0" borderId="0" xfId="0" applyFont="1" applyFill="1" applyBorder="1" applyAlignment="1">
      <alignment horizontal="center" vertical="center" wrapText="1" readingOrder="1"/>
    </xf>
    <xf numFmtId="3" fontId="20" fillId="33" borderId="0" xfId="0" applyNumberFormat="1" applyFont="1" applyFill="1" applyBorder="1" applyAlignment="1">
      <alignment horizontal="center" vertical="center"/>
    </xf>
    <xf numFmtId="3" fontId="20" fillId="33" borderId="26" xfId="0" applyNumberFormat="1" applyFont="1" applyFill="1" applyBorder="1" applyAlignment="1">
      <alignment horizontal="center" vertical="center"/>
    </xf>
    <xf numFmtId="3" fontId="19" fillId="0" borderId="0" xfId="0" applyNumberFormat="1" applyFont="1" applyAlignment="1">
      <alignment horizontal="center" vertical="center"/>
    </xf>
    <xf numFmtId="3" fontId="19" fillId="0" borderId="11" xfId="0" applyNumberFormat="1" applyFont="1" applyBorder="1" applyAlignment="1">
      <alignment horizontal="center" vertical="center"/>
    </xf>
    <xf numFmtId="0" fontId="39" fillId="0" borderId="23" xfId="0" applyFont="1" applyFill="1" applyBorder="1" applyAlignment="1">
      <alignment horizontal="center" vertical="center" wrapText="1" readingOrder="1"/>
    </xf>
    <xf numFmtId="3" fontId="19" fillId="0" borderId="26" xfId="0" applyNumberFormat="1" applyFont="1" applyBorder="1" applyAlignment="1">
      <alignment horizontal="center" vertical="center"/>
    </xf>
    <xf numFmtId="0" fontId="22" fillId="33" borderId="0" xfId="0" applyFont="1" applyFill="1" applyBorder="1" applyAlignment="1">
      <alignment horizontal="left" vertical="center" wrapText="1" indent="1" readingOrder="1"/>
    </xf>
    <xf numFmtId="165" fontId="79" fillId="0" borderId="0" xfId="0" applyNumberFormat="1" applyFont="1" applyFill="1" applyAlignment="1">
      <alignment horizontal="center" vertical="center"/>
    </xf>
    <xf numFmtId="165" fontId="33" fillId="0" borderId="0" xfId="1" applyNumberFormat="1" applyFont="1" applyFill="1" applyAlignment="1">
      <alignment horizontal="center" vertical="center"/>
    </xf>
    <xf numFmtId="165" fontId="30" fillId="33" borderId="0" xfId="1" applyNumberFormat="1" applyFont="1" applyFill="1" applyAlignment="1">
      <alignment horizontal="center" vertical="center"/>
    </xf>
    <xf numFmtId="165" fontId="33" fillId="0" borderId="10" xfId="1" applyNumberFormat="1" applyFont="1" applyBorder="1" applyAlignment="1">
      <alignment horizontal="center" vertical="center"/>
    </xf>
    <xf numFmtId="165" fontId="33" fillId="0" borderId="0" xfId="0" applyNumberFormat="1" applyFont="1" applyAlignment="1">
      <alignment horizontal="center" vertical="center"/>
    </xf>
    <xf numFmtId="0" fontId="69" fillId="0" borderId="0" xfId="0" applyFont="1" applyFill="1" applyBorder="1"/>
    <xf numFmtId="0" fontId="21" fillId="0" borderId="0" xfId="58514" applyFont="1" applyFill="1" applyBorder="1" applyAlignment="1">
      <alignment vertical="top" wrapText="1"/>
    </xf>
    <xf numFmtId="0" fontId="21" fillId="0" borderId="0" xfId="58514" applyFont="1" applyFill="1" applyBorder="1">
      <alignment vertical="center"/>
    </xf>
    <xf numFmtId="165" fontId="19" fillId="0" borderId="0" xfId="0" applyNumberFormat="1" applyFont="1" applyFill="1" applyAlignment="1">
      <alignment horizontal="center" vertical="center"/>
    </xf>
    <xf numFmtId="0" fontId="22" fillId="0" borderId="0" xfId="58286" applyFont="1" applyFill="1" applyBorder="1" applyAlignment="1">
      <alignment vertical="center"/>
    </xf>
    <xf numFmtId="0" fontId="20" fillId="0" borderId="0" xfId="58286" applyFont="1" applyFill="1" applyBorder="1" applyAlignment="1">
      <alignment vertical="center"/>
    </xf>
    <xf numFmtId="0" fontId="22" fillId="0" borderId="0" xfId="58289" applyFont="1" applyFill="1" applyBorder="1" applyAlignment="1">
      <alignment horizontal="left" vertical="center"/>
    </xf>
    <xf numFmtId="165" fontId="19" fillId="0" borderId="0" xfId="1" applyNumberFormat="1" applyFont="1" applyFill="1" applyAlignment="1">
      <alignment horizontal="center" vertical="center"/>
    </xf>
    <xf numFmtId="0" fontId="19" fillId="0" borderId="0" xfId="58514" applyFont="1" applyFill="1" applyBorder="1">
      <alignment vertical="center"/>
    </xf>
    <xf numFmtId="0" fontId="19" fillId="0" borderId="72" xfId="58515" quotePrefix="1" applyFont="1" applyFill="1" applyBorder="1" applyAlignment="1">
      <alignment horizontal="center" vertical="center"/>
    </xf>
    <xf numFmtId="0" fontId="20" fillId="0" borderId="72" xfId="58289" applyFont="1" applyFill="1" applyBorder="1" applyAlignment="1">
      <alignment vertical="center" wrapText="1"/>
    </xf>
    <xf numFmtId="0" fontId="19" fillId="0" borderId="72" xfId="58515" applyFont="1" applyFill="1" applyBorder="1" applyAlignment="1" applyProtection="1">
      <alignment vertical="center"/>
    </xf>
    <xf numFmtId="0" fontId="21" fillId="0" borderId="0" xfId="58514" applyFont="1" applyFill="1" applyBorder="1" applyAlignment="1">
      <alignment horizontal="right" vertical="center"/>
    </xf>
    <xf numFmtId="0" fontId="19" fillId="0" borderId="0" xfId="58515" applyFont="1" applyFill="1" applyBorder="1" applyAlignment="1" applyProtection="1">
      <alignment vertical="center"/>
    </xf>
    <xf numFmtId="0" fontId="20" fillId="0" borderId="0" xfId="58289" applyFont="1" applyFill="1" applyBorder="1" applyAlignment="1">
      <alignment vertical="center" wrapText="1"/>
    </xf>
    <xf numFmtId="0" fontId="19" fillId="0" borderId="0" xfId="58286" applyFont="1" applyFill="1" applyBorder="1" applyAlignment="1">
      <alignment horizontal="right" vertical="center"/>
    </xf>
    <xf numFmtId="0" fontId="21" fillId="0" borderId="0" xfId="58286" applyFont="1" applyFill="1" applyBorder="1" applyAlignment="1">
      <alignment horizontal="right" vertical="center"/>
    </xf>
    <xf numFmtId="0" fontId="22" fillId="0" borderId="0" xfId="58286" applyFont="1" applyFill="1" applyBorder="1" applyAlignment="1">
      <alignment vertical="center" wrapText="1"/>
    </xf>
    <xf numFmtId="3" fontId="21" fillId="0" borderId="0" xfId="51079" applyFont="1" applyFill="1" applyBorder="1" applyAlignment="1">
      <alignment horizontal="right" vertical="center"/>
      <protection locked="0"/>
    </xf>
    <xf numFmtId="0" fontId="243" fillId="0" borderId="0" xfId="58515" applyFont="1" applyFill="1" applyBorder="1" applyAlignment="1">
      <alignment horizontal="left" vertical="center" wrapText="1" indent="1"/>
    </xf>
    <xf numFmtId="0" fontId="21" fillId="0" borderId="0" xfId="58515" quotePrefix="1" applyFont="1" applyFill="1" applyBorder="1" applyAlignment="1">
      <alignment horizontal="right" vertical="center"/>
    </xf>
    <xf numFmtId="3" fontId="21" fillId="0" borderId="0" xfId="51079" applyFont="1" applyFill="1" applyBorder="1" applyAlignment="1">
      <alignment horizontal="center" vertical="center"/>
      <protection locked="0"/>
    </xf>
    <xf numFmtId="0" fontId="21" fillId="0" borderId="0" xfId="58515" applyFont="1" applyFill="1" applyBorder="1" applyAlignment="1">
      <alignment horizontal="left" vertical="center" wrapText="1" indent="2"/>
    </xf>
    <xf numFmtId="0" fontId="21" fillId="0" borderId="0" xfId="58515" quotePrefix="1" applyFont="1" applyFill="1" applyBorder="1" applyAlignment="1">
      <alignment horizontal="center" vertical="center"/>
    </xf>
    <xf numFmtId="0" fontId="52" fillId="0" borderId="0" xfId="0" applyFont="1" applyFill="1"/>
    <xf numFmtId="0" fontId="33" fillId="0" borderId="0" xfId="0" applyFont="1" applyFill="1" applyAlignment="1">
      <alignment horizontal="right" vertical="center" indent="1"/>
    </xf>
    <xf numFmtId="165" fontId="80" fillId="0" borderId="10" xfId="1" applyNumberFormat="1" applyFont="1" applyFill="1" applyBorder="1" applyAlignment="1">
      <alignment horizontal="center" vertical="center"/>
    </xf>
    <xf numFmtId="0" fontId="21" fillId="0" borderId="0" xfId="58514" applyFont="1" applyFill="1" applyBorder="1" applyAlignment="1">
      <alignment horizontal="left" vertical="center" wrapText="1" indent="1"/>
    </xf>
    <xf numFmtId="3" fontId="19" fillId="0" borderId="0" xfId="0" applyNumberFormat="1" applyFont="1" applyBorder="1" applyAlignment="1">
      <alignment horizontal="center" vertical="center"/>
    </xf>
    <xf numFmtId="9" fontId="39" fillId="33" borderId="10" xfId="2" applyFont="1" applyFill="1" applyBorder="1" applyAlignment="1">
      <alignment horizontal="center" vertical="center" wrapText="1" readingOrder="1"/>
    </xf>
    <xf numFmtId="165" fontId="39" fillId="33" borderId="10" xfId="0" applyNumberFormat="1" applyFont="1" applyFill="1" applyBorder="1" applyAlignment="1">
      <alignment horizontal="center" vertical="center" wrapText="1" readingOrder="1"/>
    </xf>
    <xf numFmtId="0" fontId="21" fillId="0" borderId="0" xfId="58515" applyFont="1" applyFill="1" applyBorder="1" applyAlignment="1">
      <alignment horizontal="left" vertical="center" wrapText="1" indent="1"/>
    </xf>
    <xf numFmtId="165" fontId="21" fillId="0" borderId="0" xfId="0" applyNumberFormat="1" applyFont="1" applyBorder="1" applyAlignment="1">
      <alignment horizontal="center" vertical="center" wrapText="1" readingOrder="1"/>
    </xf>
    <xf numFmtId="0" fontId="21" fillId="0" borderId="0" xfId="58515" applyFont="1" applyFill="1" applyBorder="1" applyAlignment="1" applyProtection="1">
      <alignment horizontal="right" vertical="center"/>
    </xf>
    <xf numFmtId="0" fontId="21" fillId="0" borderId="0" xfId="58289" applyFont="1" applyFill="1" applyBorder="1" applyAlignment="1">
      <alignment horizontal="right" vertical="center"/>
    </xf>
    <xf numFmtId="3" fontId="44" fillId="0" borderId="72" xfId="51079" applyFont="1" applyFill="1" applyBorder="1" applyAlignment="1">
      <alignment horizontal="center" vertical="center"/>
      <protection locked="0"/>
    </xf>
    <xf numFmtId="3" fontId="21" fillId="0" borderId="72" xfId="51079" applyFont="1" applyFill="1" applyBorder="1" applyAlignment="1">
      <alignment horizontal="center" vertical="center"/>
      <protection locked="0"/>
    </xf>
    <xf numFmtId="0" fontId="21" fillId="0" borderId="72" xfId="58515" applyFont="1" applyFill="1" applyBorder="1" applyAlignment="1">
      <alignment horizontal="left" vertical="center" wrapText="1" indent="2"/>
    </xf>
    <xf numFmtId="0" fontId="21" fillId="0" borderId="72" xfId="58515" quotePrefix="1" applyFont="1" applyFill="1" applyBorder="1" applyAlignment="1">
      <alignment horizontal="center" vertical="center"/>
    </xf>
    <xf numFmtId="3" fontId="21" fillId="0" borderId="70" xfId="51079" applyFont="1" applyFill="1" applyBorder="1" applyAlignment="1">
      <alignment horizontal="center" vertical="center"/>
      <protection locked="0"/>
    </xf>
    <xf numFmtId="0" fontId="21" fillId="0" borderId="70" xfId="58515" applyFont="1" applyFill="1" applyBorder="1" applyAlignment="1">
      <alignment horizontal="left" vertical="center" wrapText="1" indent="2"/>
    </xf>
    <xf numFmtId="0" fontId="21" fillId="0" borderId="70" xfId="58515" quotePrefix="1" applyFont="1" applyFill="1" applyBorder="1" applyAlignment="1">
      <alignment horizontal="center" vertical="center"/>
    </xf>
    <xf numFmtId="3" fontId="21" fillId="0" borderId="45" xfId="51079" applyFont="1" applyFill="1" applyBorder="1" applyAlignment="1">
      <alignment horizontal="center" vertical="center"/>
      <protection locked="0"/>
    </xf>
    <xf numFmtId="0" fontId="22" fillId="0" borderId="45" xfId="58515" applyFont="1" applyFill="1" applyBorder="1" applyAlignment="1">
      <alignment horizontal="left" vertical="center" wrapText="1" indent="1"/>
    </xf>
    <xf numFmtId="0" fontId="22" fillId="0" borderId="45" xfId="58515" quotePrefix="1" applyFont="1" applyFill="1" applyBorder="1" applyAlignment="1">
      <alignment horizontal="center" vertical="center"/>
    </xf>
    <xf numFmtId="0" fontId="21" fillId="0" borderId="0" xfId="58515" applyFont="1" applyFill="1" applyBorder="1" applyAlignment="1" applyProtection="1">
      <alignment vertical="center"/>
    </xf>
    <xf numFmtId="0" fontId="21" fillId="0" borderId="0" xfId="58515" applyFont="1" applyFill="1" applyBorder="1" applyAlignment="1">
      <alignment vertical="center"/>
    </xf>
    <xf numFmtId="0" fontId="22" fillId="0" borderId="0" xfId="58289" applyFont="1" applyFill="1" applyBorder="1" applyAlignment="1">
      <alignment vertical="center"/>
    </xf>
    <xf numFmtId="0" fontId="278" fillId="0" borderId="0" xfId="0" applyFont="1" applyFill="1" applyBorder="1"/>
    <xf numFmtId="0" fontId="280" fillId="0" borderId="0" xfId="0" applyFont="1" applyAlignment="1">
      <alignment horizontal="right" vertical="top"/>
    </xf>
    <xf numFmtId="166" fontId="40" fillId="0" borderId="0" xfId="2" applyNumberFormat="1" applyFont="1" applyFill="1" applyBorder="1" applyAlignment="1">
      <alignment horizontal="right" vertical="center" wrapText="1" indent="1" readingOrder="1"/>
    </xf>
    <xf numFmtId="1" fontId="40" fillId="0" borderId="0" xfId="0" applyNumberFormat="1" applyFont="1" applyFill="1" applyBorder="1" applyAlignment="1">
      <alignment vertical="center" wrapText="1" readingOrder="1"/>
    </xf>
    <xf numFmtId="0" fontId="281" fillId="0" borderId="0" xfId="0" applyFont="1" applyFill="1" applyBorder="1" applyAlignment="1">
      <alignment horizontal="left" vertical="center" wrapText="1" readingOrder="1"/>
    </xf>
    <xf numFmtId="9" fontId="282" fillId="0" borderId="0" xfId="2" applyFont="1" applyFill="1" applyBorder="1" applyAlignment="1">
      <alignment horizontal="center" vertical="center" wrapText="1" readingOrder="1"/>
    </xf>
    <xf numFmtId="1" fontId="282" fillId="0" borderId="0" xfId="0" applyNumberFormat="1" applyFont="1" applyFill="1" applyBorder="1" applyAlignment="1">
      <alignment horizontal="center" vertical="center" wrapText="1" readingOrder="1"/>
    </xf>
    <xf numFmtId="1" fontId="282" fillId="0" borderId="0" xfId="0" applyNumberFormat="1" applyFont="1" applyFill="1" applyBorder="1" applyAlignment="1">
      <alignment vertical="center" wrapText="1" readingOrder="1"/>
    </xf>
    <xf numFmtId="0" fontId="283" fillId="0" borderId="0" xfId="0" applyFont="1" applyAlignment="1">
      <alignment vertical="top" wrapText="1"/>
    </xf>
    <xf numFmtId="0" fontId="284" fillId="0" borderId="0" xfId="0" applyFont="1" applyAlignment="1">
      <alignment horizontal="right" vertical="top"/>
    </xf>
    <xf numFmtId="1" fontId="40" fillId="0" borderId="25" xfId="0" applyNumberFormat="1" applyFont="1" applyFill="1" applyBorder="1" applyAlignment="1">
      <alignment vertical="center" wrapText="1" readingOrder="1"/>
    </xf>
    <xf numFmtId="0" fontId="67" fillId="0" borderId="21" xfId="0" applyFont="1" applyFill="1" applyBorder="1" applyAlignment="1">
      <alignment horizontal="right" vertical="center" wrapText="1" indent="1" readingOrder="1"/>
    </xf>
    <xf numFmtId="0" fontId="67" fillId="0" borderId="22" xfId="0" applyFont="1" applyFill="1" applyBorder="1" applyAlignment="1">
      <alignment vertical="center" wrapText="1" readingOrder="1"/>
    </xf>
    <xf numFmtId="0" fontId="52" fillId="0" borderId="0" xfId="0" applyFont="1" applyAlignment="1">
      <alignment horizontal="left" vertical="top" wrapText="1"/>
    </xf>
    <xf numFmtId="0" fontId="279" fillId="0" borderId="0" xfId="0" applyFont="1" applyAlignment="1">
      <alignment horizontal="left" vertical="top" wrapText="1"/>
    </xf>
    <xf numFmtId="1" fontId="40" fillId="0" borderId="0" xfId="0" applyNumberFormat="1" applyFont="1" applyFill="1" applyBorder="1" applyAlignment="1">
      <alignment horizontal="right" vertical="center" wrapText="1" indent="1" readingOrder="1"/>
    </xf>
    <xf numFmtId="3" fontId="43" fillId="33" borderId="25" xfId="0" applyNumberFormat="1" applyFont="1" applyFill="1" applyBorder="1" applyAlignment="1">
      <alignment horizontal="right" vertical="center" wrapText="1" indent="1" readingOrder="1"/>
    </xf>
    <xf numFmtId="3" fontId="40" fillId="0" borderId="10" xfId="0" applyNumberFormat="1" applyFont="1" applyFill="1" applyBorder="1" applyAlignment="1">
      <alignment horizontal="right" vertical="center" wrapText="1" indent="1" readingOrder="1"/>
    </xf>
    <xf numFmtId="9" fontId="40" fillId="0" borderId="0" xfId="2" applyFont="1" applyFill="1" applyBorder="1" applyAlignment="1">
      <alignment horizontal="right" vertical="center" wrapText="1" indent="1" readingOrder="1"/>
    </xf>
    <xf numFmtId="0" fontId="284" fillId="0" borderId="0" xfId="0" applyFont="1" applyAlignment="1">
      <alignment vertical="top"/>
    </xf>
    <xf numFmtId="0" fontId="67" fillId="0" borderId="0" xfId="0" applyFont="1" applyFill="1" applyBorder="1" applyAlignment="1">
      <alignment vertical="center" wrapText="1" readingOrder="1"/>
    </xf>
    <xf numFmtId="0" fontId="285" fillId="0" borderId="0" xfId="0" applyFont="1" applyFill="1" applyBorder="1"/>
    <xf numFmtId="0" fontId="285" fillId="0" borderId="0" xfId="0" applyFont="1" applyFill="1"/>
    <xf numFmtId="0" fontId="67" fillId="0" borderId="10" xfId="0" applyFont="1" applyFill="1" applyBorder="1" applyAlignment="1">
      <alignment horizontal="right" vertical="center" wrapText="1" indent="1" readingOrder="1"/>
    </xf>
    <xf numFmtId="0" fontId="18" fillId="0" borderId="0" xfId="0" applyFont="1"/>
    <xf numFmtId="0" fontId="19" fillId="0" borderId="0" xfId="0" applyFont="1"/>
    <xf numFmtId="0" fontId="18" fillId="0" borderId="0" xfId="0" applyFont="1"/>
    <xf numFmtId="0" fontId="20" fillId="0" borderId="10" xfId="0" applyFont="1" applyBorder="1" applyAlignment="1">
      <alignment horizontal="center" vertical="center"/>
    </xf>
    <xf numFmtId="0" fontId="19" fillId="0" borderId="0" xfId="0" applyFont="1"/>
    <xf numFmtId="0" fontId="18" fillId="0" borderId="0" xfId="0" applyFont="1" applyAlignment="1">
      <alignment vertical="center"/>
    </xf>
    <xf numFmtId="0" fontId="18" fillId="0" borderId="0" xfId="0" applyFont="1"/>
    <xf numFmtId="0" fontId="29" fillId="0" borderId="0" xfId="0" applyFont="1" applyFill="1" applyBorder="1"/>
    <xf numFmtId="0" fontId="20" fillId="0" borderId="10" xfId="0" applyFont="1" applyBorder="1" applyAlignment="1">
      <alignment horizontal="center" vertical="center"/>
    </xf>
    <xf numFmtId="0" fontId="67" fillId="0" borderId="0" xfId="0" applyFont="1" applyFill="1" applyBorder="1" applyAlignment="1">
      <alignment horizontal="right" vertical="center" wrapText="1" indent="1" readingOrder="1"/>
    </xf>
    <xf numFmtId="0" fontId="52" fillId="0" borderId="0" xfId="0" applyFont="1" applyAlignment="1">
      <alignment horizontal="left" vertical="top" wrapText="1"/>
    </xf>
    <xf numFmtId="0" fontId="22" fillId="0" borderId="0" xfId="8" applyFont="1" applyFill="1" applyBorder="1" applyAlignment="1">
      <alignment horizontal="center" vertical="center" wrapText="1"/>
    </xf>
    <xf numFmtId="0" fontId="22" fillId="0" borderId="11" xfId="8" applyFont="1" applyFill="1" applyBorder="1" applyAlignment="1">
      <alignment horizontal="center" vertical="center" wrapText="1"/>
    </xf>
    <xf numFmtId="0" fontId="39" fillId="0" borderId="0" xfId="0" applyFont="1" applyFill="1" applyBorder="1" applyAlignment="1">
      <alignment horizontal="center" vertical="center" wrapText="1" readingOrder="1"/>
    </xf>
    <xf numFmtId="0" fontId="19" fillId="0" borderId="0" xfId="0" applyFont="1" applyBorder="1"/>
    <xf numFmtId="0" fontId="276" fillId="0" borderId="0" xfId="0" applyFont="1"/>
    <xf numFmtId="0" fontId="82" fillId="0" borderId="0" xfId="0" applyFont="1" applyAlignment="1">
      <alignment horizontal="right" vertical="center" indent="1"/>
    </xf>
    <xf numFmtId="0" fontId="19" fillId="33" borderId="0" xfId="0" applyFont="1" applyFill="1" applyAlignment="1">
      <alignment horizontal="right" vertical="center" indent="1"/>
    </xf>
    <xf numFmtId="170" fontId="206" fillId="0" borderId="0" xfId="58509" applyNumberFormat="1" applyFont="1" applyFill="1" applyAlignment="1">
      <alignment horizontal="right" vertical="center"/>
    </xf>
    <xf numFmtId="200" fontId="206" fillId="0" borderId="0" xfId="58509" applyNumberFormat="1" applyFont="1" applyFill="1" applyBorder="1" applyAlignment="1">
      <alignment horizontal="right" vertical="center"/>
    </xf>
    <xf numFmtId="200" fontId="206" fillId="0" borderId="0" xfId="58509" applyNumberFormat="1" applyFont="1" applyFill="1" applyAlignment="1">
      <alignment vertical="center"/>
    </xf>
    <xf numFmtId="200" fontId="206" fillId="0" borderId="0" xfId="58509" applyNumberFormat="1" applyFont="1" applyFill="1" applyAlignment="1">
      <alignment horizontal="right" vertical="center"/>
    </xf>
    <xf numFmtId="200" fontId="206" fillId="0" borderId="0" xfId="58509" applyNumberFormat="1" applyFont="1" applyFill="1" applyBorder="1" applyAlignment="1">
      <alignment vertical="center"/>
    </xf>
    <xf numFmtId="200" fontId="232" fillId="0" borderId="0" xfId="58509" applyNumberFormat="1" applyFont="1" applyFill="1" applyBorder="1" applyAlignment="1">
      <alignment horizontal="right" vertical="center"/>
    </xf>
    <xf numFmtId="200" fontId="232" fillId="0" borderId="0" xfId="58509" applyNumberFormat="1" applyFont="1" applyFill="1" applyBorder="1" applyAlignment="1">
      <alignment vertical="center"/>
    </xf>
    <xf numFmtId="0" fontId="206" fillId="0" borderId="0" xfId="8" applyFont="1" applyFill="1" applyBorder="1" applyAlignment="1">
      <alignment vertical="center"/>
    </xf>
    <xf numFmtId="16" fontId="232" fillId="0" borderId="0" xfId="8" quotePrefix="1" applyNumberFormat="1" applyFont="1" applyFill="1" applyBorder="1" applyAlignment="1">
      <alignment horizontal="right"/>
    </xf>
    <xf numFmtId="0" fontId="232" fillId="0" borderId="0" xfId="8" applyNumberFormat="1" applyFont="1" applyFill="1" applyBorder="1" applyAlignment="1">
      <alignment horizontal="right"/>
    </xf>
    <xf numFmtId="200" fontId="206" fillId="0" borderId="0" xfId="0" applyNumberFormat="1" applyFont="1" applyFill="1" applyBorder="1" applyAlignment="1"/>
    <xf numFmtId="2" fontId="33" fillId="0" borderId="0" xfId="0" applyNumberFormat="1" applyFont="1" applyFill="1" applyAlignment="1">
      <alignment vertical="center"/>
    </xf>
    <xf numFmtId="10" fontId="232" fillId="0" borderId="0" xfId="51319" applyNumberFormat="1" applyFont="1" applyFill="1" applyBorder="1" applyAlignment="1">
      <alignment horizontal="right" indent="1"/>
    </xf>
    <xf numFmtId="0" fontId="206" fillId="0" borderId="0" xfId="8" applyFont="1" applyFill="1" applyBorder="1" applyAlignment="1">
      <alignment horizontal="right" indent="1"/>
    </xf>
    <xf numFmtId="0" fontId="232" fillId="0" borderId="0" xfId="8" applyFont="1" applyFill="1" applyBorder="1" applyAlignment="1">
      <alignment horizontal="left" indent="1"/>
    </xf>
    <xf numFmtId="0" fontId="206" fillId="0" borderId="0" xfId="8" applyFont="1" applyFill="1" applyBorder="1" applyAlignment="1">
      <alignment horizontal="right" vertical="top" indent="1"/>
    </xf>
    <xf numFmtId="3" fontId="206" fillId="0" borderId="0" xfId="8" applyNumberFormat="1" applyFont="1" applyFill="1" applyBorder="1" applyAlignment="1">
      <alignment horizontal="right" indent="1"/>
    </xf>
    <xf numFmtId="3" fontId="232" fillId="0" borderId="0" xfId="8" applyNumberFormat="1" applyFont="1" applyFill="1" applyBorder="1" applyAlignment="1">
      <alignment horizontal="right" indent="1"/>
    </xf>
    <xf numFmtId="3" fontId="206" fillId="0" borderId="0" xfId="8" applyNumberFormat="1" applyFont="1" applyFill="1" applyBorder="1" applyAlignment="1">
      <alignment horizontal="right" vertical="top" indent="1"/>
    </xf>
    <xf numFmtId="3" fontId="232" fillId="0" borderId="0" xfId="8" applyNumberFormat="1" applyFont="1" applyFill="1" applyBorder="1" applyAlignment="1">
      <alignment horizontal="right" vertical="top" indent="1"/>
    </xf>
    <xf numFmtId="3" fontId="232" fillId="0" borderId="0" xfId="8" applyNumberFormat="1" applyFont="1" applyFill="1" applyBorder="1" applyAlignment="1">
      <alignment horizontal="right"/>
    </xf>
    <xf numFmtId="0" fontId="232" fillId="0" borderId="0" xfId="8" applyFont="1" applyFill="1" applyBorder="1" applyAlignment="1">
      <alignment horizontal="left" vertical="center" indent="1"/>
    </xf>
    <xf numFmtId="0" fontId="100" fillId="0" borderId="0" xfId="8" applyFont="1" applyFill="1" applyBorder="1" applyAlignment="1"/>
    <xf numFmtId="3" fontId="271" fillId="0" borderId="0" xfId="8" applyNumberFormat="1" applyFont="1" applyFill="1" applyBorder="1" applyAlignment="1">
      <alignment horizontal="right"/>
    </xf>
    <xf numFmtId="0" fontId="206" fillId="0" borderId="11" xfId="8" applyFont="1" applyFill="1" applyBorder="1" applyAlignment="1"/>
    <xf numFmtId="0" fontId="232" fillId="0" borderId="11" xfId="8" applyFont="1" applyFill="1" applyBorder="1" applyAlignment="1">
      <alignment horizontal="right" vertical="top"/>
    </xf>
    <xf numFmtId="0" fontId="232" fillId="0" borderId="11" xfId="8" applyFont="1" applyFill="1" applyBorder="1" applyAlignment="1">
      <alignment horizontal="right" vertical="center" wrapText="1" indent="1"/>
    </xf>
    <xf numFmtId="164" fontId="206" fillId="0" borderId="0" xfId="8" applyNumberFormat="1" applyFont="1" applyFill="1" applyBorder="1" applyAlignment="1">
      <alignment horizontal="right" vertical="top" indent="1"/>
    </xf>
    <xf numFmtId="0" fontId="74" fillId="0" borderId="0" xfId="8" applyFont="1" applyFill="1" applyBorder="1" applyAlignment="1">
      <alignment horizontal="left" indent="1"/>
    </xf>
    <xf numFmtId="3" fontId="206" fillId="0" borderId="0" xfId="8" applyNumberFormat="1" applyFont="1" applyFill="1" applyBorder="1" applyAlignment="1">
      <alignment horizontal="right" vertical="top"/>
    </xf>
    <xf numFmtId="3" fontId="232" fillId="0" borderId="0" xfId="8" applyNumberFormat="1" applyFont="1" applyFill="1" applyBorder="1" applyAlignment="1">
      <alignment horizontal="right" vertical="top"/>
    </xf>
    <xf numFmtId="0" fontId="18" fillId="0" borderId="0" xfId="8" applyFont="1" applyFill="1" applyBorder="1" applyAlignment="1">
      <alignment horizontal="left" vertical="center" indent="1"/>
    </xf>
    <xf numFmtId="0" fontId="232" fillId="0" borderId="0" xfId="8" applyFont="1" applyFill="1" applyBorder="1">
      <alignment vertical="top"/>
    </xf>
    <xf numFmtId="0" fontId="206" fillId="0" borderId="0" xfId="8" applyFont="1" applyFill="1" applyBorder="1">
      <alignment vertical="top"/>
    </xf>
    <xf numFmtId="0" fontId="206" fillId="0" borderId="0" xfId="8" applyFont="1" applyFill="1" applyBorder="1" applyAlignment="1">
      <alignment horizontal="right" vertical="center"/>
    </xf>
    <xf numFmtId="165" fontId="206" fillId="0" borderId="0" xfId="8" applyNumberFormat="1" applyFont="1" applyFill="1" applyBorder="1" applyAlignment="1">
      <alignment horizontal="right" vertical="center" indent="1"/>
    </xf>
    <xf numFmtId="0" fontId="40" fillId="0" borderId="0" xfId="8" applyFont="1" applyFill="1" applyBorder="1" applyAlignment="1">
      <alignment horizontal="left" vertical="center" indent="1"/>
    </xf>
    <xf numFmtId="0" fontId="206" fillId="0" borderId="0" xfId="8" applyFont="1" applyFill="1" applyBorder="1" applyAlignment="1">
      <alignment horizontal="right" vertical="center" indent="1"/>
    </xf>
    <xf numFmtId="0" fontId="232" fillId="0" borderId="11" xfId="45" applyFont="1" applyFill="1" applyBorder="1" applyAlignment="1">
      <alignment horizontal="left" indent="1"/>
    </xf>
    <xf numFmtId="0" fontId="232" fillId="0" borderId="11" xfId="8" applyNumberFormat="1" applyFont="1" applyFill="1" applyBorder="1" applyAlignment="1">
      <alignment horizontal="right"/>
    </xf>
    <xf numFmtId="3" fontId="206" fillId="0" borderId="0" xfId="8" applyNumberFormat="1" applyFont="1" applyFill="1" applyBorder="1" applyAlignment="1">
      <alignment horizontal="right" vertical="center"/>
    </xf>
    <xf numFmtId="3" fontId="206" fillId="0" borderId="0" xfId="8" applyNumberFormat="1" applyFont="1" applyFill="1" applyBorder="1" applyAlignment="1">
      <alignment horizontal="right" vertical="center" indent="1"/>
    </xf>
    <xf numFmtId="3" fontId="269" fillId="0" borderId="0" xfId="8" applyNumberFormat="1" applyFont="1" applyFill="1" applyBorder="1" applyAlignment="1">
      <alignment horizontal="right" vertical="center"/>
    </xf>
    <xf numFmtId="164" fontId="206" fillId="0" borderId="0" xfId="8" applyNumberFormat="1" applyFont="1" applyFill="1" applyBorder="1" applyAlignment="1">
      <alignment horizontal="right" vertical="center" indent="1"/>
    </xf>
    <xf numFmtId="0" fontId="236" fillId="0" borderId="0" xfId="45" applyFont="1" applyFill="1" applyBorder="1" applyAlignment="1">
      <alignment horizontal="left" indent="1"/>
    </xf>
    <xf numFmtId="0" fontId="29" fillId="0" borderId="0" xfId="0" applyFont="1" applyFill="1" applyAlignment="1">
      <alignment horizontal="left" indent="1"/>
    </xf>
    <xf numFmtId="3" fontId="232" fillId="0" borderId="0" xfId="8" applyNumberFormat="1" applyFont="1" applyFill="1" applyBorder="1" applyAlignment="1">
      <alignment horizontal="right" vertical="center" indent="1"/>
    </xf>
    <xf numFmtId="0" fontId="269" fillId="0" borderId="0" xfId="8" applyFont="1" applyFill="1" applyBorder="1" applyAlignment="1">
      <alignment horizontal="left" vertical="center" indent="1"/>
    </xf>
    <xf numFmtId="0" fontId="206" fillId="0" borderId="0" xfId="8" applyNumberFormat="1" applyFont="1" applyFill="1" applyBorder="1" applyAlignment="1">
      <alignment horizontal="right" vertical="center" indent="1"/>
    </xf>
    <xf numFmtId="0" fontId="232" fillId="0" borderId="0" xfId="8" quotePrefix="1" applyFont="1" applyFill="1" applyBorder="1" applyAlignment="1">
      <alignment horizontal="left" vertical="center" indent="1"/>
    </xf>
    <xf numFmtId="0" fontId="21" fillId="0" borderId="0" xfId="8" applyFont="1" applyFill="1" applyBorder="1" applyAlignment="1">
      <alignment horizontal="left" vertical="center" wrapText="1" indent="1"/>
    </xf>
    <xf numFmtId="0" fontId="232" fillId="0" borderId="0" xfId="8" applyFont="1" applyFill="1" applyBorder="1" applyAlignment="1">
      <alignment horizontal="left" vertical="top" indent="1"/>
    </xf>
    <xf numFmtId="3" fontId="206" fillId="0" borderId="0" xfId="58509" applyNumberFormat="1" applyFont="1" applyFill="1" applyBorder="1" applyAlignment="1">
      <alignment horizontal="right" indent="1"/>
    </xf>
    <xf numFmtId="0" fontId="49" fillId="0" borderId="0" xfId="8" applyFont="1" applyFill="1" applyBorder="1" applyAlignment="1">
      <alignment horizontal="left" indent="1"/>
    </xf>
    <xf numFmtId="3" fontId="49" fillId="0" borderId="0" xfId="8" applyNumberFormat="1" applyFont="1" applyFill="1" applyBorder="1" applyAlignment="1">
      <alignment horizontal="right" indent="1"/>
    </xf>
    <xf numFmtId="164" fontId="49" fillId="0" borderId="0" xfId="8" applyNumberFormat="1" applyFont="1" applyFill="1" applyAlignment="1">
      <alignment horizontal="right" indent="1"/>
    </xf>
    <xf numFmtId="0" fontId="268" fillId="0" borderId="0" xfId="8" applyFont="1" applyFill="1" applyBorder="1" applyAlignment="1">
      <alignment horizontal="left" indent="1"/>
    </xf>
    <xf numFmtId="164" fontId="49" fillId="0" borderId="0" xfId="8" applyNumberFormat="1" applyFont="1" applyFill="1" applyBorder="1" applyAlignment="1">
      <alignment horizontal="right" indent="1"/>
    </xf>
    <xf numFmtId="0" fontId="21" fillId="0" borderId="0" xfId="8" applyFont="1" applyFill="1" applyBorder="1" applyAlignment="1"/>
    <xf numFmtId="0" fontId="21" fillId="0" borderId="0" xfId="8" applyFont="1" applyFill="1" applyAlignment="1"/>
    <xf numFmtId="0" fontId="21" fillId="0" borderId="0" xfId="8" applyFont="1" applyFill="1" applyBorder="1" applyAlignment="1">
      <alignment horizontal="left" indent="1"/>
    </xf>
    <xf numFmtId="0" fontId="22" fillId="0" borderId="11" xfId="5" applyFont="1" applyFill="1" applyBorder="1" applyAlignment="1" applyProtection="1">
      <alignment horizontal="center" vertical="center"/>
      <protection hidden="1"/>
    </xf>
    <xf numFmtId="0" fontId="22" fillId="0" borderId="11" xfId="5" applyFont="1" applyFill="1" applyBorder="1" applyAlignment="1" applyProtection="1">
      <alignment horizontal="center"/>
      <protection hidden="1"/>
    </xf>
    <xf numFmtId="0" fontId="22" fillId="0" borderId="10" xfId="0" applyFont="1" applyBorder="1" applyAlignment="1">
      <alignment horizontal="center" vertical="center"/>
    </xf>
    <xf numFmtId="3" fontId="43" fillId="33" borderId="0" xfId="0" applyNumberFormat="1" applyFont="1" applyFill="1" applyBorder="1" applyAlignment="1">
      <alignment horizontal="right" vertical="center" wrapText="1" indent="1" readingOrder="1"/>
    </xf>
    <xf numFmtId="166" fontId="19" fillId="0" borderId="0" xfId="2" applyNumberFormat="1" applyFont="1" applyFill="1" applyAlignment="1">
      <alignment horizontal="right" vertical="center" indent="1" readingOrder="1"/>
    </xf>
    <xf numFmtId="3" fontId="19" fillId="0" borderId="0" xfId="0" applyNumberFormat="1" applyFont="1" applyFill="1" applyAlignment="1">
      <alignment horizontal="right" vertical="center" indent="1" readingOrder="1"/>
    </xf>
    <xf numFmtId="0" fontId="287" fillId="0" borderId="0" xfId="8" applyFont="1" applyFill="1" applyBorder="1" applyAlignment="1"/>
    <xf numFmtId="0" fontId="286" fillId="0" borderId="11" xfId="8" applyFont="1" applyFill="1" applyBorder="1" applyAlignment="1">
      <alignment horizontal="center" vertical="center"/>
    </xf>
    <xf numFmtId="3" fontId="286" fillId="0" borderId="11" xfId="8" applyNumberFormat="1" applyFont="1" applyFill="1" applyBorder="1" applyAlignment="1">
      <alignment horizontal="center" vertical="center"/>
    </xf>
    <xf numFmtId="165" fontId="21" fillId="0" borderId="0" xfId="0" applyNumberFormat="1" applyFont="1" applyFill="1" applyBorder="1" applyAlignment="1">
      <alignment horizontal="center" vertical="center" wrapText="1" readingOrder="1"/>
    </xf>
    <xf numFmtId="165" fontId="39" fillId="0" borderId="0" xfId="0" applyNumberFormat="1" applyFont="1" applyFill="1" applyBorder="1" applyAlignment="1">
      <alignment horizontal="center" vertical="center" wrapText="1" readingOrder="1"/>
    </xf>
    <xf numFmtId="165" fontId="80" fillId="0" borderId="0" xfId="1" applyNumberFormat="1" applyFont="1" applyFill="1" applyBorder="1" applyAlignment="1">
      <alignment horizontal="center" vertical="center"/>
    </xf>
    <xf numFmtId="165" fontId="30" fillId="0" borderId="0" xfId="1" applyNumberFormat="1" applyFont="1" applyFill="1" applyAlignment="1">
      <alignment horizontal="center" vertical="center"/>
    </xf>
    <xf numFmtId="171" fontId="33" fillId="0" borderId="0" xfId="1" applyNumberFormat="1" applyFont="1" applyFill="1" applyAlignment="1">
      <alignment horizontal="right" vertical="center" indent="1"/>
    </xf>
    <xf numFmtId="9" fontId="52" fillId="0" borderId="0" xfId="2" applyFont="1" applyFill="1"/>
    <xf numFmtId="0" fontId="289" fillId="0" borderId="0" xfId="0" applyFont="1" applyAlignment="1">
      <alignment horizontal="right" vertical="top"/>
    </xf>
    <xf numFmtId="0" fontId="29" fillId="0" borderId="0" xfId="0" applyFont="1" applyAlignment="1">
      <alignment horizontal="right" vertical="top"/>
    </xf>
    <xf numFmtId="4" fontId="83" fillId="0" borderId="0" xfId="0" applyNumberFormat="1" applyFont="1" applyAlignment="1">
      <alignment horizontal="right" vertical="center" indent="1"/>
    </xf>
    <xf numFmtId="0" fontId="20" fillId="0" borderId="0" xfId="0" applyFont="1" applyAlignment="1">
      <alignment horizontal="center"/>
    </xf>
    <xf numFmtId="0" fontId="19" fillId="0" borderId="0" xfId="0" applyFont="1"/>
    <xf numFmtId="0" fontId="18" fillId="0" borderId="0" xfId="0" applyFont="1" applyAlignment="1">
      <alignment vertical="center"/>
    </xf>
    <xf numFmtId="0" fontId="18" fillId="0" borderId="0" xfId="0" applyFont="1"/>
    <xf numFmtId="0" fontId="29" fillId="0" borderId="0" xfId="0" applyFont="1" applyFill="1" applyBorder="1"/>
    <xf numFmtId="0" fontId="20" fillId="0" borderId="10" xfId="0" applyFont="1" applyBorder="1" applyAlignment="1">
      <alignment horizontal="center" vertical="center"/>
    </xf>
    <xf numFmtId="0" fontId="67" fillId="0" borderId="0" xfId="0" applyFont="1" applyFill="1" applyBorder="1" applyAlignment="1">
      <alignment horizontal="center" vertical="center" wrapText="1" readingOrder="1"/>
    </xf>
    <xf numFmtId="0" fontId="71" fillId="0" borderId="0" xfId="0" applyFont="1" applyBorder="1" applyAlignment="1">
      <alignment horizontal="center" vertical="center"/>
    </xf>
    <xf numFmtId="0" fontId="39" fillId="0" borderId="0" xfId="0" applyFont="1" applyFill="1" applyBorder="1" applyAlignment="1">
      <alignment horizontal="center" vertical="center" wrapText="1" readingOrder="1"/>
    </xf>
    <xf numFmtId="3" fontId="19" fillId="0" borderId="0" xfId="0" applyNumberFormat="1" applyFont="1" applyAlignment="1">
      <alignment horizontal="center" vertical="center"/>
    </xf>
    <xf numFmtId="2" fontId="19" fillId="0" borderId="0" xfId="0" applyNumberFormat="1" applyFont="1" applyAlignment="1">
      <alignment horizontal="right" vertical="center" indent="1"/>
    </xf>
    <xf numFmtId="0" fontId="20" fillId="0" borderId="10" xfId="0" applyFont="1" applyBorder="1" applyAlignment="1">
      <alignment horizontal="right" vertical="center" indent="1"/>
    </xf>
    <xf numFmtId="2" fontId="21" fillId="0" borderId="0" xfId="0" applyNumberFormat="1" applyFont="1" applyAlignment="1">
      <alignment horizontal="right" vertical="center" indent="1"/>
    </xf>
    <xf numFmtId="4" fontId="19" fillId="0" borderId="0" xfId="0" applyNumberFormat="1" applyFont="1" applyAlignment="1">
      <alignment horizontal="right" vertical="center" indent="1"/>
    </xf>
    <xf numFmtId="0" fontId="83" fillId="0" borderId="0" xfId="0" applyFont="1" applyAlignment="1">
      <alignment horizontal="right" vertical="center" indent="1"/>
    </xf>
    <xf numFmtId="3" fontId="20" fillId="0" borderId="0" xfId="0" applyNumberFormat="1" applyFont="1" applyFill="1" applyBorder="1" applyAlignment="1">
      <alignment horizontal="right" vertical="center" indent="1" readingOrder="1"/>
    </xf>
    <xf numFmtId="166" fontId="19" fillId="0" borderId="0" xfId="2" applyNumberFormat="1" applyFont="1" applyFill="1" applyBorder="1" applyAlignment="1">
      <alignment horizontal="right" vertical="center" indent="1" readingOrder="1"/>
    </xf>
    <xf numFmtId="3" fontId="19" fillId="0" borderId="0" xfId="0" applyNumberFormat="1" applyFont="1" applyFill="1" applyBorder="1" applyAlignment="1">
      <alignment horizontal="right" vertical="center" indent="1" readingOrder="1"/>
    </xf>
    <xf numFmtId="3" fontId="19" fillId="0" borderId="0" xfId="0" applyNumberFormat="1" applyFont="1" applyFill="1" applyAlignment="1">
      <alignment horizontal="center" vertical="center"/>
    </xf>
    <xf numFmtId="3" fontId="20" fillId="0" borderId="0" xfId="0" applyNumberFormat="1" applyFont="1" applyFill="1" applyBorder="1" applyAlignment="1">
      <alignment horizontal="center" vertical="center"/>
    </xf>
    <xf numFmtId="3" fontId="82" fillId="0" borderId="0" xfId="0" applyNumberFormat="1" applyFont="1" applyFill="1"/>
    <xf numFmtId="3" fontId="52" fillId="0" borderId="0" xfId="0" applyNumberFormat="1" applyFont="1" applyFill="1"/>
    <xf numFmtId="0" fontId="84" fillId="0" borderId="0" xfId="0" applyFont="1" applyFill="1" applyAlignment="1">
      <alignment horizontal="right"/>
    </xf>
    <xf numFmtId="0" fontId="80" fillId="0" borderId="16" xfId="0" applyFont="1" applyFill="1" applyBorder="1" applyAlignment="1">
      <alignment horizontal="center" vertical="center" wrapText="1" readingOrder="1"/>
    </xf>
    <xf numFmtId="165" fontId="79" fillId="0" borderId="0" xfId="0" applyNumberFormat="1" applyFont="1" applyFill="1" applyBorder="1" applyAlignment="1">
      <alignment horizontal="center" vertical="center"/>
    </xf>
    <xf numFmtId="165" fontId="33" fillId="0" borderId="0" xfId="1" applyNumberFormat="1" applyFont="1" applyFill="1" applyBorder="1" applyAlignment="1">
      <alignment horizontal="center" vertical="center"/>
    </xf>
    <xf numFmtId="165" fontId="30" fillId="0" borderId="0" xfId="1" applyNumberFormat="1" applyFont="1" applyFill="1" applyBorder="1" applyAlignment="1">
      <alignment horizontal="center" vertical="center"/>
    </xf>
    <xf numFmtId="165" fontId="33" fillId="0" borderId="0" xfId="0" applyNumberFormat="1" applyFont="1" applyFill="1" applyBorder="1" applyAlignment="1">
      <alignment horizontal="center" vertical="center"/>
    </xf>
    <xf numFmtId="0" fontId="19" fillId="0" borderId="0" xfId="0" applyFont="1"/>
    <xf numFmtId="0" fontId="18" fillId="0" borderId="0" xfId="0" applyFont="1"/>
    <xf numFmtId="0" fontId="39" fillId="0" borderId="15" xfId="0" applyFont="1" applyFill="1" applyBorder="1" applyAlignment="1">
      <alignment horizontal="right" vertical="center" wrapText="1" indent="1" readingOrder="1"/>
    </xf>
    <xf numFmtId="0" fontId="39" fillId="0" borderId="16" xfId="0" applyFont="1" applyFill="1" applyBorder="1" applyAlignment="1">
      <alignment horizontal="right" vertical="center" wrapText="1" indent="1" readingOrder="1"/>
    </xf>
    <xf numFmtId="1" fontId="21" fillId="0" borderId="0" xfId="3" applyNumberFormat="1" applyFont="1" applyFill="1" applyBorder="1" applyAlignment="1" applyProtection="1">
      <alignment horizontal="right" vertical="center" indent="1" readingOrder="1"/>
      <protection hidden="1"/>
    </xf>
    <xf numFmtId="3" fontId="21" fillId="0" borderId="0" xfId="3" applyNumberFormat="1" applyFont="1" applyFill="1" applyBorder="1" applyAlignment="1" applyProtection="1">
      <alignment horizontal="right" vertical="center" indent="1" readingOrder="1"/>
      <protection hidden="1"/>
    </xf>
    <xf numFmtId="0" fontId="39" fillId="0" borderId="83" xfId="0" applyFont="1" applyFill="1" applyBorder="1" applyAlignment="1">
      <alignment horizontal="right" vertical="center" wrapText="1" indent="1" readingOrder="1"/>
    </xf>
    <xf numFmtId="0" fontId="20" fillId="0" borderId="17" xfId="0" applyFont="1" applyBorder="1" applyAlignment="1">
      <alignment horizontal="right" vertical="center" indent="1"/>
    </xf>
    <xf numFmtId="0" fontId="20" fillId="0" borderId="11" xfId="0" applyFont="1" applyFill="1" applyBorder="1" applyAlignment="1">
      <alignment horizontal="right" vertical="center" indent="1"/>
    </xf>
    <xf numFmtId="49" fontId="19" fillId="0" borderId="0" xfId="0" applyNumberFormat="1" applyFont="1" applyAlignment="1">
      <alignment vertical="center"/>
    </xf>
    <xf numFmtId="0" fontId="18" fillId="0" borderId="0" xfId="0" applyFont="1" applyAlignment="1">
      <alignment vertical="center"/>
    </xf>
    <xf numFmtId="0" fontId="19" fillId="0" borderId="0" xfId="0" applyFont="1"/>
    <xf numFmtId="0" fontId="21" fillId="0" borderId="0" xfId="0" applyFont="1" applyAlignment="1">
      <alignment vertical="top" wrapText="1"/>
    </xf>
    <xf numFmtId="0" fontId="21" fillId="0" borderId="0" xfId="0" applyFont="1" applyAlignment="1">
      <alignment vertical="top"/>
    </xf>
    <xf numFmtId="0" fontId="19" fillId="0" borderId="0" xfId="0" applyFont="1" applyAlignment="1">
      <alignment vertical="top"/>
    </xf>
    <xf numFmtId="0" fontId="21" fillId="0" borderId="0" xfId="0" applyFont="1" applyAlignment="1">
      <alignment horizontal="left" vertical="top" wrapText="1"/>
    </xf>
    <xf numFmtId="0" fontId="20" fillId="0" borderId="0" xfId="0" applyFont="1" applyAlignment="1">
      <alignment horizontal="center"/>
    </xf>
    <xf numFmtId="164" fontId="23" fillId="0" borderId="25" xfId="0" applyNumberFormat="1" applyFont="1" applyBorder="1" applyAlignment="1">
      <alignment horizontal="center" vertical="center"/>
    </xf>
    <xf numFmtId="164" fontId="23" fillId="0" borderId="0" xfId="0" applyNumberFormat="1" applyFont="1" applyAlignment="1">
      <alignment horizontal="center" vertical="center"/>
    </xf>
    <xf numFmtId="164" fontId="23" fillId="0" borderId="10" xfId="0" applyNumberFormat="1" applyFont="1" applyBorder="1" applyAlignment="1">
      <alignment horizontal="center" vertical="center"/>
    </xf>
    <xf numFmtId="164" fontId="25" fillId="33" borderId="25" xfId="0" applyNumberFormat="1" applyFont="1" applyFill="1" applyBorder="1" applyAlignment="1">
      <alignment horizontal="center" vertical="center"/>
    </xf>
    <xf numFmtId="166" fontId="25" fillId="33" borderId="0" xfId="0" applyNumberFormat="1" applyFont="1" applyFill="1" applyAlignment="1">
      <alignment horizontal="center" vertical="center"/>
    </xf>
    <xf numFmtId="164" fontId="23" fillId="0" borderId="11" xfId="0" applyNumberFormat="1" applyFont="1" applyBorder="1" applyAlignment="1">
      <alignment horizontal="center" vertical="center"/>
    </xf>
    <xf numFmtId="0" fontId="20" fillId="0" borderId="0"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4" fontId="23" fillId="0" borderId="26" xfId="0" applyNumberFormat="1" applyFont="1" applyBorder="1" applyAlignment="1">
      <alignment horizontal="center" vertical="center"/>
    </xf>
    <xf numFmtId="0" fontId="18" fillId="0" borderId="0" xfId="0" applyFont="1"/>
    <xf numFmtId="0" fontId="20" fillId="0" borderId="0" xfId="0" applyFont="1" applyBorder="1" applyAlignment="1">
      <alignment horizontal="center" wrapText="1"/>
    </xf>
    <xf numFmtId="0" fontId="20" fillId="0" borderId="10" xfId="0" applyFont="1" applyBorder="1" applyAlignment="1">
      <alignment horizontal="center" wrapText="1"/>
    </xf>
    <xf numFmtId="0" fontId="20" fillId="0" borderId="0" xfId="0" applyFont="1" applyAlignment="1">
      <alignment horizontal="center" wrapText="1"/>
    </xf>
    <xf numFmtId="0" fontId="19" fillId="0" borderId="0" xfId="0" applyFont="1" applyAlignment="1">
      <alignment horizontal="left" vertical="center" wrapText="1" indent="1"/>
    </xf>
    <xf numFmtId="0" fontId="236" fillId="34" borderId="0" xfId="45" applyFont="1" applyFill="1" applyAlignment="1">
      <alignment horizontal="left" vertical="top" wrapText="1"/>
    </xf>
    <xf numFmtId="0" fontId="20" fillId="0" borderId="0" xfId="0" applyFont="1" applyAlignment="1">
      <alignment horizontal="left" vertical="center" wrapText="1" indent="1"/>
    </xf>
    <xf numFmtId="0" fontId="29" fillId="0" borderId="0" xfId="0" applyFont="1" applyFill="1" applyBorder="1"/>
    <xf numFmtId="0" fontId="20" fillId="0" borderId="0" xfId="0" applyFont="1" applyBorder="1" applyAlignment="1">
      <alignment horizontal="center" vertical="center"/>
    </xf>
    <xf numFmtId="0" fontId="20" fillId="0" borderId="10" xfId="0" applyFont="1" applyBorder="1" applyAlignment="1">
      <alignment horizontal="center" vertical="center"/>
    </xf>
    <xf numFmtId="0" fontId="20" fillId="0" borderId="10" xfId="0" applyFont="1" applyFill="1" applyBorder="1" applyAlignment="1">
      <alignment horizontal="center" vertical="center" wrapText="1" readingOrder="1"/>
    </xf>
    <xf numFmtId="0" fontId="20" fillId="0" borderId="19" xfId="0" applyFont="1" applyFill="1" applyBorder="1" applyAlignment="1">
      <alignment horizontal="center" vertical="center" wrapText="1" readingOrder="1"/>
    </xf>
    <xf numFmtId="2" fontId="60" fillId="0" borderId="0" xfId="0" applyNumberFormat="1" applyFont="1" applyFill="1" applyBorder="1" applyAlignment="1">
      <alignment horizontal="left" vertical="center" wrapText="1" indent="1" readingOrder="1"/>
    </xf>
    <xf numFmtId="0" fontId="40" fillId="0" borderId="0" xfId="0" applyFont="1" applyFill="1" applyBorder="1" applyAlignment="1">
      <alignment horizontal="left" vertical="center" wrapText="1" indent="1" readingOrder="1"/>
    </xf>
    <xf numFmtId="0" fontId="29" fillId="0" borderId="0" xfId="0" applyFont="1" applyBorder="1" applyAlignment="1">
      <alignment horizontal="left" vertical="center" wrapText="1" indent="1"/>
    </xf>
    <xf numFmtId="0" fontId="29" fillId="0" borderId="0" xfId="0" applyFont="1" applyBorder="1" applyAlignment="1">
      <alignment horizontal="left" vertical="center" indent="1" readingOrder="1"/>
    </xf>
    <xf numFmtId="0" fontId="288" fillId="0" borderId="0" xfId="0" applyFont="1" applyAlignment="1">
      <alignment horizontal="left" vertical="top" wrapText="1"/>
    </xf>
    <xf numFmtId="0" fontId="67" fillId="0" borderId="10" xfId="0" applyFont="1" applyFill="1" applyBorder="1" applyAlignment="1">
      <alignment horizontal="left" vertical="center" wrapText="1" readingOrder="1"/>
    </xf>
    <xf numFmtId="0" fontId="67" fillId="0" borderId="19" xfId="0" applyFont="1" applyFill="1" applyBorder="1" applyAlignment="1">
      <alignment horizontal="left" vertical="center" wrapText="1" readingOrder="1"/>
    </xf>
    <xf numFmtId="1" fontId="40" fillId="0" borderId="25" xfId="0" applyNumberFormat="1" applyFont="1" applyFill="1" applyBorder="1" applyAlignment="1">
      <alignment horizontal="left" vertical="center" wrapText="1" readingOrder="1"/>
    </xf>
    <xf numFmtId="0" fontId="279" fillId="0" borderId="0" xfId="0" applyFont="1" applyFill="1" applyAlignment="1">
      <alignment horizontal="left" vertical="top" wrapText="1"/>
    </xf>
    <xf numFmtId="0" fontId="290" fillId="0" borderId="0" xfId="0" applyFont="1" applyAlignment="1">
      <alignment horizontal="left" vertical="top" wrapText="1"/>
    </xf>
    <xf numFmtId="0" fontId="40" fillId="0" borderId="0" xfId="0" applyFont="1" applyFill="1" applyBorder="1" applyAlignment="1">
      <alignment horizontal="left" vertical="center" wrapText="1" readingOrder="1"/>
    </xf>
    <xf numFmtId="0" fontId="67" fillId="0" borderId="0" xfId="0" applyFont="1" applyFill="1" applyBorder="1" applyAlignment="1">
      <alignment horizontal="right" vertical="center" wrapText="1" indent="1" readingOrder="1"/>
    </xf>
    <xf numFmtId="0" fontId="67" fillId="0" borderId="10" xfId="0" applyFont="1" applyFill="1" applyBorder="1" applyAlignment="1">
      <alignment horizontal="right" vertical="center" wrapText="1" indent="1" readingOrder="1"/>
    </xf>
    <xf numFmtId="0" fontId="40" fillId="0" borderId="10" xfId="0" applyFont="1" applyFill="1" applyBorder="1" applyAlignment="1">
      <alignment horizontal="left" vertical="center" wrapText="1" readingOrder="1"/>
    </xf>
    <xf numFmtId="0" fontId="43" fillId="33" borderId="25" xfId="0" applyFont="1" applyFill="1" applyBorder="1" applyAlignment="1">
      <alignment horizontal="left" vertical="center" wrapText="1" readingOrder="1"/>
    </xf>
    <xf numFmtId="0" fontId="29" fillId="0" borderId="0" xfId="0" applyFont="1" applyAlignment="1">
      <alignment horizontal="left" vertical="top" wrapText="1"/>
    </xf>
    <xf numFmtId="0" fontId="67" fillId="0" borderId="0" xfId="0" applyFont="1" applyFill="1" applyBorder="1" applyAlignment="1">
      <alignment horizontal="center" vertical="center" wrapText="1" readingOrder="1"/>
    </xf>
    <xf numFmtId="0" fontId="40" fillId="0" borderId="25" xfId="0" applyFont="1" applyFill="1" applyBorder="1" applyAlignment="1">
      <alignment horizontal="left" vertical="center" wrapText="1" readingOrder="1"/>
    </xf>
    <xf numFmtId="0" fontId="288" fillId="0" borderId="0" xfId="0" applyFont="1" applyFill="1" applyAlignment="1">
      <alignment horizontal="left" vertical="top" wrapText="1"/>
    </xf>
    <xf numFmtId="1" fontId="40" fillId="0" borderId="0" xfId="0" applyNumberFormat="1" applyFont="1" applyFill="1" applyBorder="1" applyAlignment="1">
      <alignment horizontal="left" vertical="top" wrapText="1" readingOrder="1"/>
    </xf>
    <xf numFmtId="0" fontId="0" fillId="0" borderId="0" xfId="0" applyAlignment="1">
      <alignment horizontal="left"/>
    </xf>
    <xf numFmtId="1" fontId="40" fillId="0" borderId="0" xfId="0" applyNumberFormat="1" applyFont="1" applyFill="1" applyBorder="1" applyAlignment="1">
      <alignment horizontal="left" vertical="center" wrapText="1" readingOrder="1"/>
    </xf>
    <xf numFmtId="0" fontId="0" fillId="0" borderId="0" xfId="0" applyFill="1" applyAlignment="1">
      <alignment horizontal="left"/>
    </xf>
    <xf numFmtId="0" fontId="290" fillId="0" borderId="0" xfId="0" applyFont="1" applyFill="1" applyAlignment="1">
      <alignment horizontal="left" vertical="top" wrapText="1"/>
    </xf>
    <xf numFmtId="0" fontId="71" fillId="0" borderId="0" xfId="0" applyFont="1" applyBorder="1" applyAlignment="1">
      <alignment horizontal="center" vertical="center"/>
    </xf>
    <xf numFmtId="0" fontId="71" fillId="0" borderId="10" xfId="0" applyFont="1" applyBorder="1" applyAlignment="1">
      <alignment horizontal="center" vertical="center"/>
    </xf>
    <xf numFmtId="0" fontId="20" fillId="33" borderId="0" xfId="0" applyFont="1" applyFill="1" applyAlignment="1">
      <alignment horizontal="left" vertical="center" wrapText="1" indent="1"/>
    </xf>
    <xf numFmtId="0" fontId="71" fillId="0" borderId="0" xfId="0" applyFont="1" applyBorder="1" applyAlignment="1">
      <alignment horizontal="center" vertical="center" wrapText="1"/>
    </xf>
    <xf numFmtId="0" fontId="71" fillId="0" borderId="10" xfId="0" applyFont="1" applyBorder="1" applyAlignment="1">
      <alignment horizontal="center" vertical="center" wrapText="1"/>
    </xf>
    <xf numFmtId="0" fontId="18" fillId="0" borderId="0" xfId="0" applyFont="1" applyFill="1" applyBorder="1" applyAlignment="1">
      <alignment horizontal="left" vertical="center" wrapText="1"/>
    </xf>
    <xf numFmtId="0" fontId="39" fillId="0" borderId="0" xfId="8" applyFont="1" applyFill="1" applyBorder="1" applyAlignment="1">
      <alignment horizontal="center" vertical="center" wrapText="1"/>
    </xf>
    <xf numFmtId="0" fontId="39" fillId="0" borderId="11" xfId="8" applyFont="1" applyFill="1" applyBorder="1" applyAlignment="1">
      <alignment horizontal="center" vertical="center" wrapText="1"/>
    </xf>
    <xf numFmtId="0" fontId="286" fillId="0" borderId="81" xfId="8" applyFont="1" applyFill="1" applyBorder="1" applyAlignment="1">
      <alignment horizontal="center"/>
    </xf>
    <xf numFmtId="0" fontId="232" fillId="0" borderId="0" xfId="8" applyFont="1" applyFill="1" applyBorder="1" applyAlignment="1">
      <alignment horizontal="left" vertical="center" wrapText="1"/>
    </xf>
    <xf numFmtId="0" fontId="232" fillId="0" borderId="11" xfId="8" applyFont="1" applyFill="1" applyBorder="1" applyAlignment="1">
      <alignment horizontal="left" vertical="center" wrapText="1"/>
    </xf>
    <xf numFmtId="0" fontId="22" fillId="0" borderId="0" xfId="8" applyFont="1" applyFill="1" applyBorder="1" applyAlignment="1">
      <alignment horizontal="center" wrapText="1"/>
    </xf>
    <xf numFmtId="0" fontId="22" fillId="0" borderId="11" xfId="8" applyFont="1" applyFill="1" applyBorder="1" applyAlignment="1">
      <alignment horizontal="center" wrapText="1"/>
    </xf>
    <xf numFmtId="0" fontId="22" fillId="0" borderId="0" xfId="8" quotePrefix="1" applyFont="1" applyFill="1" applyBorder="1" applyAlignment="1">
      <alignment horizontal="center" vertical="center" wrapText="1"/>
    </xf>
    <xf numFmtId="0" fontId="22" fillId="0" borderId="11" xfId="8" quotePrefix="1" applyFont="1" applyFill="1" applyBorder="1" applyAlignment="1">
      <alignment horizontal="center" vertical="center" wrapText="1"/>
    </xf>
    <xf numFmtId="0" fontId="21" fillId="34" borderId="0" xfId="8" applyFont="1" applyFill="1" applyBorder="1" applyAlignment="1">
      <alignment horizontal="left" vertical="center" wrapText="1" indent="1"/>
    </xf>
    <xf numFmtId="0" fontId="21" fillId="34" borderId="11" xfId="8" applyFont="1" applyFill="1" applyBorder="1" applyAlignment="1">
      <alignment horizontal="left" vertical="center" wrapText="1" indent="1"/>
    </xf>
    <xf numFmtId="0" fontId="21" fillId="0" borderId="0" xfId="8" applyFont="1" applyFill="1" applyBorder="1" applyAlignment="1">
      <alignment horizontal="left" vertical="center" wrapText="1" indent="1"/>
    </xf>
    <xf numFmtId="0" fontId="22" fillId="0" borderId="0" xfId="8" applyFont="1" applyFill="1" applyBorder="1" applyAlignment="1">
      <alignment horizontal="center" vertical="center" wrapText="1"/>
    </xf>
    <xf numFmtId="0" fontId="22" fillId="0" borderId="11" xfId="8" applyFont="1" applyFill="1" applyBorder="1" applyAlignment="1">
      <alignment horizontal="center" vertical="center" wrapText="1"/>
    </xf>
    <xf numFmtId="16" fontId="232" fillId="0" borderId="0" xfId="8" applyNumberFormat="1" applyFont="1" applyFill="1" applyBorder="1" applyAlignment="1">
      <alignment horizontal="center"/>
    </xf>
    <xf numFmtId="16" fontId="232" fillId="0" borderId="0" xfId="8" applyNumberFormat="1" applyFont="1" applyFill="1" applyBorder="1" applyAlignment="1">
      <alignment horizontal="center" vertical="center"/>
    </xf>
    <xf numFmtId="3" fontId="19" fillId="0" borderId="11" xfId="0" applyNumberFormat="1" applyFont="1" applyBorder="1" applyAlignment="1">
      <alignment horizontal="center" vertical="center"/>
    </xf>
    <xf numFmtId="3" fontId="20" fillId="33" borderId="26" xfId="0" applyNumberFormat="1" applyFont="1" applyFill="1" applyBorder="1" applyAlignment="1">
      <alignment horizontal="center" vertical="center"/>
    </xf>
    <xf numFmtId="3" fontId="20" fillId="33" borderId="0" xfId="0" applyNumberFormat="1" applyFont="1" applyFill="1" applyBorder="1" applyAlignment="1">
      <alignment horizontal="center" vertical="center"/>
    </xf>
    <xf numFmtId="3" fontId="19" fillId="0" borderId="0" xfId="0" applyNumberFormat="1" applyFont="1" applyAlignment="1">
      <alignment horizontal="center" vertical="center"/>
    </xf>
    <xf numFmtId="3" fontId="19" fillId="0" borderId="10" xfId="0" applyNumberFormat="1" applyFont="1" applyBorder="1" applyAlignment="1">
      <alignment horizontal="center" vertical="center"/>
    </xf>
    <xf numFmtId="0" fontId="19" fillId="0" borderId="0" xfId="0" applyFont="1" applyBorder="1" applyAlignment="1">
      <alignment horizontal="left" vertical="center" wrapText="1" indent="1"/>
    </xf>
    <xf numFmtId="0" fontId="22" fillId="33" borderId="25" xfId="0" applyFont="1" applyFill="1" applyBorder="1" applyAlignment="1">
      <alignment horizontal="left" vertical="center" wrapText="1" indent="1" readingOrder="1"/>
    </xf>
    <xf numFmtId="0" fontId="22" fillId="33" borderId="0" xfId="0" applyFont="1" applyFill="1" applyBorder="1" applyAlignment="1">
      <alignment horizontal="left" vertical="center" wrapText="1" indent="1" readingOrder="1"/>
    </xf>
    <xf numFmtId="3" fontId="20" fillId="33" borderId="25" xfId="0" applyNumberFormat="1" applyFont="1" applyFill="1" applyBorder="1" applyAlignment="1">
      <alignment horizontal="center" vertical="center"/>
    </xf>
    <xf numFmtId="0" fontId="21" fillId="0" borderId="0" xfId="58515" applyFont="1" applyFill="1" applyBorder="1" applyAlignment="1" applyProtection="1">
      <alignment horizontal="center" vertical="center" wrapText="1"/>
    </xf>
    <xf numFmtId="3" fontId="19" fillId="0" borderId="26" xfId="0" applyNumberFormat="1" applyFont="1" applyBorder="1" applyAlignment="1">
      <alignment horizontal="center" vertical="center"/>
    </xf>
    <xf numFmtId="0" fontId="39" fillId="0" borderId="0" xfId="0" applyFont="1" applyFill="1" applyBorder="1" applyAlignment="1">
      <alignment horizontal="center" vertical="center" wrapText="1" readingOrder="1"/>
    </xf>
    <xf numFmtId="0" fontId="19" fillId="0" borderId="0" xfId="0" applyFont="1" applyAlignment="1">
      <alignment horizontal="left" vertical="center" wrapText="1"/>
    </xf>
    <xf numFmtId="0" fontId="39" fillId="0" borderId="23" xfId="0" applyFont="1" applyFill="1" applyBorder="1" applyAlignment="1">
      <alignment horizontal="center" vertical="center" wrapText="1" readingOrder="1"/>
    </xf>
    <xf numFmtId="0" fontId="39" fillId="0" borderId="24" xfId="0" applyFont="1" applyFill="1" applyBorder="1" applyAlignment="1">
      <alignment horizontal="center" vertical="center" wrapText="1" readingOrder="1"/>
    </xf>
    <xf numFmtId="3" fontId="20" fillId="33" borderId="0" xfId="0" applyNumberFormat="1" applyFont="1" applyFill="1" applyAlignment="1">
      <alignment horizontal="center" vertical="center"/>
    </xf>
    <xf numFmtId="0" fontId="19" fillId="0" borderId="10" xfId="0" applyFont="1" applyBorder="1" applyAlignment="1">
      <alignment horizontal="center" vertical="center"/>
    </xf>
    <xf numFmtId="0" fontId="22" fillId="0" borderId="70" xfId="58515" quotePrefix="1" applyFont="1" applyFill="1" applyBorder="1" applyAlignment="1">
      <alignment horizontal="center" vertical="center"/>
    </xf>
    <xf numFmtId="0" fontId="22" fillId="0" borderId="72" xfId="58515" quotePrefix="1" applyFont="1" applyFill="1" applyBorder="1" applyAlignment="1">
      <alignment horizontal="center" vertical="center"/>
    </xf>
    <xf numFmtId="0" fontId="22" fillId="0" borderId="70" xfId="58515" applyFont="1" applyFill="1" applyBorder="1" applyAlignment="1">
      <alignment horizontal="left" vertical="center" wrapText="1" indent="1"/>
    </xf>
    <xf numFmtId="0" fontId="22" fillId="0" borderId="72" xfId="58515" applyFont="1" applyFill="1" applyBorder="1" applyAlignment="1">
      <alignment horizontal="left" vertical="center" wrapText="1" indent="1"/>
    </xf>
    <xf numFmtId="3" fontId="21" fillId="0" borderId="70" xfId="51079" applyFont="1" applyFill="1" applyBorder="1" applyAlignment="1">
      <alignment horizontal="center" vertical="center"/>
      <protection locked="0"/>
    </xf>
    <xf numFmtId="3" fontId="21" fillId="0" borderId="72" xfId="51079" applyFont="1" applyFill="1" applyBorder="1" applyAlignment="1">
      <alignment horizontal="center" vertical="center"/>
      <protection locked="0"/>
    </xf>
    <xf numFmtId="0" fontId="21" fillId="0" borderId="27" xfId="58514" applyFont="1" applyFill="1" applyBorder="1" applyAlignment="1">
      <alignment horizontal="left" vertical="top" wrapText="1"/>
    </xf>
    <xf numFmtId="0" fontId="21" fillId="0" borderId="70" xfId="58514" applyFont="1" applyFill="1" applyBorder="1" applyAlignment="1">
      <alignment horizontal="left" vertical="top" wrapText="1"/>
    </xf>
    <xf numFmtId="0" fontId="21" fillId="0" borderId="75" xfId="58514" applyFont="1" applyFill="1" applyBorder="1" applyAlignment="1">
      <alignment horizontal="left" vertical="top" wrapText="1"/>
    </xf>
    <xf numFmtId="0" fontId="21" fillId="0" borderId="28" xfId="58514" applyFont="1" applyFill="1" applyBorder="1" applyAlignment="1">
      <alignment horizontal="left" vertical="top" wrapText="1"/>
    </xf>
    <xf numFmtId="0" fontId="21" fillId="0" borderId="0" xfId="58514" applyFont="1" applyFill="1" applyBorder="1" applyAlignment="1">
      <alignment horizontal="left" vertical="top" wrapText="1"/>
    </xf>
    <xf numFmtId="0" fontId="21" fillId="0" borderId="74" xfId="58514" applyFont="1" applyFill="1" applyBorder="1" applyAlignment="1">
      <alignment horizontal="left" vertical="top" wrapText="1"/>
    </xf>
    <xf numFmtId="0" fontId="21" fillId="0" borderId="73" xfId="58514" applyFont="1" applyFill="1" applyBorder="1" applyAlignment="1">
      <alignment horizontal="left" vertical="top" wrapText="1"/>
    </xf>
    <xf numFmtId="0" fontId="21" fillId="0" borderId="72" xfId="58514" applyFont="1" applyFill="1" applyBorder="1" applyAlignment="1">
      <alignment horizontal="left" vertical="top" wrapText="1"/>
    </xf>
    <xf numFmtId="0" fontId="21" fillId="0" borderId="71" xfId="58514" applyFont="1" applyFill="1" applyBorder="1" applyAlignment="1">
      <alignment horizontal="left" vertical="top" wrapText="1"/>
    </xf>
    <xf numFmtId="0" fontId="19" fillId="0" borderId="0" xfId="13202" applyFont="1" applyFill="1" applyBorder="1" applyAlignment="1">
      <alignment horizontal="center" vertical="center" wrapText="1"/>
    </xf>
    <xf numFmtId="0" fontId="20" fillId="0" borderId="70" xfId="58515" quotePrefix="1" applyFont="1" applyFill="1" applyBorder="1" applyAlignment="1">
      <alignment horizontal="center" vertical="center"/>
    </xf>
    <xf numFmtId="0" fontId="20" fillId="0" borderId="72" xfId="58515" quotePrefix="1" applyFont="1" applyFill="1" applyBorder="1" applyAlignment="1">
      <alignment horizontal="center" vertical="center"/>
    </xf>
    <xf numFmtId="3" fontId="20" fillId="0" borderId="70" xfId="51079" applyFont="1" applyFill="1" applyBorder="1" applyAlignment="1">
      <alignment horizontal="center" vertical="center"/>
      <protection locked="0"/>
    </xf>
    <xf numFmtId="3" fontId="20" fillId="0" borderId="72" xfId="51079" applyFont="1" applyFill="1" applyBorder="1" applyAlignment="1">
      <alignment horizontal="center" vertical="center"/>
      <protection locked="0"/>
    </xf>
    <xf numFmtId="0" fontId="19" fillId="0" borderId="29" xfId="0" applyFont="1" applyBorder="1"/>
    <xf numFmtId="0" fontId="19" fillId="0" borderId="0" xfId="0" applyFont="1" applyBorder="1"/>
    <xf numFmtId="0" fontId="19" fillId="0" borderId="0" xfId="0" applyFont="1" applyBorder="1" applyAlignment="1">
      <alignment horizontal="left" vertical="top" indent="1"/>
    </xf>
    <xf numFmtId="0" fontId="20" fillId="0" borderId="10" xfId="0" applyFont="1" applyBorder="1"/>
    <xf numFmtId="0" fontId="19" fillId="0" borderId="29" xfId="0" applyFont="1" applyBorder="1" applyAlignment="1">
      <alignment horizontal="left" vertical="top" indent="1"/>
    </xf>
    <xf numFmtId="0" fontId="19" fillId="0" borderId="30" xfId="0" applyFont="1" applyBorder="1" applyAlignment="1">
      <alignment horizontal="left" vertical="top" indent="1"/>
    </xf>
    <xf numFmtId="0" fontId="19" fillId="0" borderId="30" xfId="0" applyFont="1" applyBorder="1"/>
    <xf numFmtId="0" fontId="19" fillId="0" borderId="10" xfId="0" applyFont="1" applyBorder="1" applyAlignment="1">
      <alignment horizontal="left" vertical="top" indent="1"/>
    </xf>
    <xf numFmtId="0" fontId="19" fillId="0" borderId="0" xfId="0" applyFont="1" applyAlignment="1">
      <alignment horizontal="left" vertical="top" indent="1"/>
    </xf>
    <xf numFmtId="0" fontId="19" fillId="0" borderId="0" xfId="0" applyFont="1" applyAlignment="1">
      <alignment horizontal="center" vertical="top" wrapText="1"/>
    </xf>
  </cellXfs>
  <cellStyles count="58521">
    <cellStyle name=" 1" xfId="20"/>
    <cellStyle name=" 10" xfId="21"/>
    <cellStyle name=" 10 2" xfId="22"/>
    <cellStyle name=" 2" xfId="23"/>
    <cellStyle name=" 2 2" xfId="24"/>
    <cellStyle name=" 3" xfId="25"/>
    <cellStyle name=" 3 2" xfId="26"/>
    <cellStyle name=" 4" xfId="27"/>
    <cellStyle name=" 4 2" xfId="28"/>
    <cellStyle name=" 5" xfId="29"/>
    <cellStyle name=" 5 2" xfId="30"/>
    <cellStyle name=" 6" xfId="31"/>
    <cellStyle name=" 6 2" xfId="32"/>
    <cellStyle name=" 7" xfId="33"/>
    <cellStyle name=" 7 2" xfId="34"/>
    <cellStyle name=" 8" xfId="35"/>
    <cellStyle name=" 8 2" xfId="36"/>
    <cellStyle name=" 9" xfId="37"/>
    <cellStyle name=" 9 2" xfId="38"/>
    <cellStyle name="_x000a_386grabber=M" xfId="39"/>
    <cellStyle name="_CommInc3" xfId="40"/>
    <cellStyle name="=C:\WINNT\SYSTEM32\COMMAND.COM" xfId="41"/>
    <cellStyle name="=C:\WINNT\SYSTEM32\COMMAND.COM 2" xfId="42"/>
    <cellStyle name="=C:\WINNT\SYSTEM32\COMMAND.COM 3" xfId="43"/>
    <cellStyle name="=C:\WINNT35\SYSTEM32\COMMAND.COM" xfId="8"/>
    <cellStyle name="=C:\WINNT35\SYSTEM32\COMMAND.COM 2" xfId="44"/>
    <cellStyle name="=C:\WINNT35\SYSTEM32\COMMAND.COM 2 2" xfId="45"/>
    <cellStyle name="=C:\WINNT35\SYSTEM32\COMMAND.COM 2 2 2" xfId="46"/>
    <cellStyle name="=C:\WINNT35\SYSTEM32\COMMAND.COM 2 2 2 2" xfId="47"/>
    <cellStyle name="=C:\WINNT35\SYSTEM32\COMMAND.COM 2 2 3" xfId="48"/>
    <cellStyle name="=C:\WINNT35\SYSTEM32\COMMAND.COM 2 3" xfId="49"/>
    <cellStyle name="=C:\WINNT35\SYSTEM32\COMMAND.COM 2 3 2" xfId="50"/>
    <cellStyle name="=C:\WINNT35\SYSTEM32\COMMAND.COM 2_Interim Q4 2014 for swap-back" xfId="58510"/>
    <cellStyle name="=C:\WINNT35\SYSTEM32\COMMAND.COM 3" xfId="51"/>
    <cellStyle name="=C:\WINNT35\SYSTEM32\COMMAND.COM 3 2" xfId="52"/>
    <cellStyle name="=C:\WINNT35\SYSTEM32\COMMAND.COM 3 2 2" xfId="53"/>
    <cellStyle name="=C:\WINNT35\SYSTEM32\COMMAND.COM 3 3" xfId="54"/>
    <cellStyle name="=C:\WINNT35\SYSTEM32\COMMAND.COM 3 4" xfId="55"/>
    <cellStyle name="=C:\WINNT35\SYSTEM32\COMMAND.COM 3 5" xfId="58515"/>
    <cellStyle name="=C:\WINNT35\SYSTEM32\COMMAND.COM 4" xfId="56"/>
    <cellStyle name="=C:\WINNT35\SYSTEM32\COMMAND.COM 5" xfId="57"/>
    <cellStyle name="=C:\WINNT35\SYSTEM32\COMMAND.COM 5 2" xfId="58"/>
    <cellStyle name="=C:\WINNT35\SYSTEM32\COMMAND.COM 6" xfId="59"/>
    <cellStyle name="=C:\WINNT35\SYSTEM32\COMMAND.COM 7" xfId="60"/>
    <cellStyle name="=C:\WINNT35\SYSTEM32\COMMAND.COM 8" xfId="61"/>
    <cellStyle name="=C:\WINNT35\SYSTEM32\COMMAND.COM_8 Market conditions" xfId="62"/>
    <cellStyle name="20 % - Aksentti1" xfId="63"/>
    <cellStyle name="20 % - Aksentti1 2" xfId="64"/>
    <cellStyle name="20 % - Aksentti2" xfId="65"/>
    <cellStyle name="20 % - Aksentti2 2" xfId="66"/>
    <cellStyle name="20 % - Aksentti3" xfId="67"/>
    <cellStyle name="20 % - Aksentti3 2" xfId="68"/>
    <cellStyle name="20 % - Aksentti4" xfId="69"/>
    <cellStyle name="20 % - Aksentti4 2" xfId="70"/>
    <cellStyle name="20 % - Aksentti5" xfId="71"/>
    <cellStyle name="20 % - Aksentti5 2" xfId="72"/>
    <cellStyle name="20 % - Aksentti6" xfId="73"/>
    <cellStyle name="20 % - Aksentti6 2" xfId="74"/>
    <cellStyle name="20 % - Markeringsfarve1" xfId="75"/>
    <cellStyle name="20 % - Markeringsfarve1 2" xfId="57609"/>
    <cellStyle name="20 % - Markeringsfarve2" xfId="76"/>
    <cellStyle name="20 % - Markeringsfarve2 2" xfId="57610"/>
    <cellStyle name="20 % - Markeringsfarve3" xfId="77"/>
    <cellStyle name="20 % - Markeringsfarve3 2" xfId="57611"/>
    <cellStyle name="20 % - Markeringsfarve4" xfId="78"/>
    <cellStyle name="20 % - Markeringsfarve4 2" xfId="57612"/>
    <cellStyle name="20 % - Markeringsfarve5" xfId="79"/>
    <cellStyle name="20 % - Markeringsfarve5 2" xfId="57613"/>
    <cellStyle name="20 % - Markeringsfarve6" xfId="80"/>
    <cellStyle name="20 % - Markeringsfarve6 2" xfId="57614"/>
    <cellStyle name="20% - 1. jelölőszín" xfId="58124"/>
    <cellStyle name="20% - 1. jelölőszín 2" xfId="58125"/>
    <cellStyle name="20% - 1. jelölőszín 2 2" xfId="58126"/>
    <cellStyle name="20% - 1. jelölőszín 3" xfId="58127"/>
    <cellStyle name="20% - 1. jelölőszín_20130128_ITS on reporting_Annex I_CA" xfId="58128"/>
    <cellStyle name="20% - 2. jelölőszín" xfId="58129"/>
    <cellStyle name="20% - 2. jelölőszín 2" xfId="58130"/>
    <cellStyle name="20% - 2. jelölőszín 2 2" xfId="58131"/>
    <cellStyle name="20% - 2. jelölőszín 3" xfId="58132"/>
    <cellStyle name="20% - 2. jelölőszín_20130128_ITS on reporting_Annex I_CA" xfId="58133"/>
    <cellStyle name="20% - 3. jelölőszín" xfId="58134"/>
    <cellStyle name="20% - 3. jelölőszín 2" xfId="58135"/>
    <cellStyle name="20% - 3. jelölőszín 2 2" xfId="58136"/>
    <cellStyle name="20% - 3. jelölőszín 3" xfId="58137"/>
    <cellStyle name="20% - 3. jelölőszín_20130128_ITS on reporting_Annex I_CA" xfId="58138"/>
    <cellStyle name="20% - 4. jelölőszín" xfId="58139"/>
    <cellStyle name="20% - 4. jelölőszín 2" xfId="58140"/>
    <cellStyle name="20% - 4. jelölőszín 2 2" xfId="58141"/>
    <cellStyle name="20% - 4. jelölőszín 3" xfId="58142"/>
    <cellStyle name="20% - 4. jelölőszín_20130128_ITS on reporting_Annex I_CA" xfId="58143"/>
    <cellStyle name="20% - 5. jelölőszín" xfId="58144"/>
    <cellStyle name="20% - 5. jelölőszín 2" xfId="58145"/>
    <cellStyle name="20% - 5. jelölőszín 2 2" xfId="58146"/>
    <cellStyle name="20% - 5. jelölőszín 3" xfId="58147"/>
    <cellStyle name="20% - 5. jelölőszín_20130128_ITS on reporting_Annex I_CA" xfId="58148"/>
    <cellStyle name="20% - 6. jelölőszín" xfId="58149"/>
    <cellStyle name="20% - 6. jelölőszín 2" xfId="58150"/>
    <cellStyle name="20% - 6. jelölőszín 2 2" xfId="58151"/>
    <cellStyle name="20% - 6. jelölőszín 3" xfId="58152"/>
    <cellStyle name="20% - 6. jelölőszín_20130128_ITS on reporting_Annex I_CA" xfId="58153"/>
    <cellStyle name="20% - Accent1 2" xfId="81"/>
    <cellStyle name="20% - Accent1 2 10" xfId="82"/>
    <cellStyle name="20% - Accent1 2 10 2" xfId="83"/>
    <cellStyle name="20% - Accent1 2 11" xfId="84"/>
    <cellStyle name="20% - Accent1 2 2" xfId="85"/>
    <cellStyle name="20% - Accent1 2 2 2" xfId="86"/>
    <cellStyle name="20% - Accent1 2 3" xfId="87"/>
    <cellStyle name="20% - Accent1 2 3 2" xfId="88"/>
    <cellStyle name="20% - Accent1 2 3 2 2" xfId="89"/>
    <cellStyle name="20% - Accent1 2 3 2 2 2" xfId="90"/>
    <cellStyle name="20% - Accent1 2 3 2 2 2 2" xfId="91"/>
    <cellStyle name="20% - Accent1 2 3 2 2 2 2 2" xfId="92"/>
    <cellStyle name="20% - Accent1 2 3 2 2 2 2 2 2" xfId="93"/>
    <cellStyle name="20% - Accent1 2 3 2 2 2 2 2 2 2" xfId="94"/>
    <cellStyle name="20% - Accent1 2 3 2 2 2 2 2 3" xfId="95"/>
    <cellStyle name="20% - Accent1 2 3 2 2 2 2 3" xfId="96"/>
    <cellStyle name="20% - Accent1 2 3 2 2 2 2 3 2" xfId="97"/>
    <cellStyle name="20% - Accent1 2 3 2 2 2 2 4" xfId="98"/>
    <cellStyle name="20% - Accent1 2 3 2 2 2 3" xfId="99"/>
    <cellStyle name="20% - Accent1 2 3 2 2 2 3 2" xfId="100"/>
    <cellStyle name="20% - Accent1 2 3 2 2 2 3 2 2" xfId="101"/>
    <cellStyle name="20% - Accent1 2 3 2 2 2 3 3" xfId="102"/>
    <cellStyle name="20% - Accent1 2 3 2 2 2 4" xfId="103"/>
    <cellStyle name="20% - Accent1 2 3 2 2 2 4 2" xfId="104"/>
    <cellStyle name="20% - Accent1 2 3 2 2 2 5" xfId="105"/>
    <cellStyle name="20% - Accent1 2 3 2 2 3" xfId="106"/>
    <cellStyle name="20% - Accent1 2 3 2 2 3 2" xfId="107"/>
    <cellStyle name="20% - Accent1 2 3 2 2 3 2 2" xfId="108"/>
    <cellStyle name="20% - Accent1 2 3 2 2 3 2 2 2" xfId="109"/>
    <cellStyle name="20% - Accent1 2 3 2 2 3 2 3" xfId="110"/>
    <cellStyle name="20% - Accent1 2 3 2 2 3 3" xfId="111"/>
    <cellStyle name="20% - Accent1 2 3 2 2 3 3 2" xfId="112"/>
    <cellStyle name="20% - Accent1 2 3 2 2 3 4" xfId="113"/>
    <cellStyle name="20% - Accent1 2 3 2 2 4" xfId="114"/>
    <cellStyle name="20% - Accent1 2 3 2 2 4 2" xfId="115"/>
    <cellStyle name="20% - Accent1 2 3 2 2 4 2 2" xfId="116"/>
    <cellStyle name="20% - Accent1 2 3 2 2 4 3" xfId="117"/>
    <cellStyle name="20% - Accent1 2 3 2 2 5" xfId="118"/>
    <cellStyle name="20% - Accent1 2 3 2 2 5 2" xfId="119"/>
    <cellStyle name="20% - Accent1 2 3 2 2 6" xfId="120"/>
    <cellStyle name="20% - Accent1 2 3 2 3" xfId="121"/>
    <cellStyle name="20% - Accent1 2 3 2 3 2" xfId="122"/>
    <cellStyle name="20% - Accent1 2 3 2 3 2 2" xfId="123"/>
    <cellStyle name="20% - Accent1 2 3 2 3 2 2 2" xfId="124"/>
    <cellStyle name="20% - Accent1 2 3 2 3 2 2 2 2" xfId="125"/>
    <cellStyle name="20% - Accent1 2 3 2 3 2 2 3" xfId="126"/>
    <cellStyle name="20% - Accent1 2 3 2 3 2 3" xfId="127"/>
    <cellStyle name="20% - Accent1 2 3 2 3 2 3 2" xfId="128"/>
    <cellStyle name="20% - Accent1 2 3 2 3 2 4" xfId="129"/>
    <cellStyle name="20% - Accent1 2 3 2 3 3" xfId="130"/>
    <cellStyle name="20% - Accent1 2 3 2 3 3 2" xfId="131"/>
    <cellStyle name="20% - Accent1 2 3 2 3 3 2 2" xfId="132"/>
    <cellStyle name="20% - Accent1 2 3 2 3 3 3" xfId="133"/>
    <cellStyle name="20% - Accent1 2 3 2 3 4" xfId="134"/>
    <cellStyle name="20% - Accent1 2 3 2 3 4 2" xfId="135"/>
    <cellStyle name="20% - Accent1 2 3 2 3 5" xfId="136"/>
    <cellStyle name="20% - Accent1 2 3 2 4" xfId="137"/>
    <cellStyle name="20% - Accent1 2 3 2 4 2" xfId="138"/>
    <cellStyle name="20% - Accent1 2 3 2 4 2 2" xfId="139"/>
    <cellStyle name="20% - Accent1 2 3 2 4 2 2 2" xfId="140"/>
    <cellStyle name="20% - Accent1 2 3 2 4 2 3" xfId="141"/>
    <cellStyle name="20% - Accent1 2 3 2 4 3" xfId="142"/>
    <cellStyle name="20% - Accent1 2 3 2 4 3 2" xfId="143"/>
    <cellStyle name="20% - Accent1 2 3 2 4 4" xfId="144"/>
    <cellStyle name="20% - Accent1 2 3 2 5" xfId="145"/>
    <cellStyle name="20% - Accent1 2 3 2 5 2" xfId="146"/>
    <cellStyle name="20% - Accent1 2 3 2 5 2 2" xfId="147"/>
    <cellStyle name="20% - Accent1 2 3 2 5 3" xfId="148"/>
    <cellStyle name="20% - Accent1 2 3 2 6" xfId="149"/>
    <cellStyle name="20% - Accent1 2 3 2 6 2" xfId="150"/>
    <cellStyle name="20% - Accent1 2 3 2 7" xfId="151"/>
    <cellStyle name="20% - Accent1 2 3 3" xfId="152"/>
    <cellStyle name="20% - Accent1 2 3 3 2" xfId="153"/>
    <cellStyle name="20% - Accent1 2 3 3 2 2" xfId="154"/>
    <cellStyle name="20% - Accent1 2 3 3 2 2 2" xfId="155"/>
    <cellStyle name="20% - Accent1 2 3 3 2 2 2 2" xfId="156"/>
    <cellStyle name="20% - Accent1 2 3 3 2 2 2 2 2" xfId="157"/>
    <cellStyle name="20% - Accent1 2 3 3 2 2 2 3" xfId="158"/>
    <cellStyle name="20% - Accent1 2 3 3 2 2 3" xfId="159"/>
    <cellStyle name="20% - Accent1 2 3 3 2 2 3 2" xfId="160"/>
    <cellStyle name="20% - Accent1 2 3 3 2 2 4" xfId="161"/>
    <cellStyle name="20% - Accent1 2 3 3 2 3" xfId="162"/>
    <cellStyle name="20% - Accent1 2 3 3 2 3 2" xfId="163"/>
    <cellStyle name="20% - Accent1 2 3 3 2 3 2 2" xfId="164"/>
    <cellStyle name="20% - Accent1 2 3 3 2 3 3" xfId="165"/>
    <cellStyle name="20% - Accent1 2 3 3 2 4" xfId="166"/>
    <cellStyle name="20% - Accent1 2 3 3 2 4 2" xfId="167"/>
    <cellStyle name="20% - Accent1 2 3 3 2 5" xfId="168"/>
    <cellStyle name="20% - Accent1 2 3 3 3" xfId="169"/>
    <cellStyle name="20% - Accent1 2 3 3 3 2" xfId="170"/>
    <cellStyle name="20% - Accent1 2 3 3 3 2 2" xfId="171"/>
    <cellStyle name="20% - Accent1 2 3 3 3 2 2 2" xfId="172"/>
    <cellStyle name="20% - Accent1 2 3 3 3 2 3" xfId="173"/>
    <cellStyle name="20% - Accent1 2 3 3 3 3" xfId="174"/>
    <cellStyle name="20% - Accent1 2 3 3 3 3 2" xfId="175"/>
    <cellStyle name="20% - Accent1 2 3 3 3 4" xfId="176"/>
    <cellStyle name="20% - Accent1 2 3 3 4" xfId="177"/>
    <cellStyle name="20% - Accent1 2 3 3 4 2" xfId="178"/>
    <cellStyle name="20% - Accent1 2 3 3 4 2 2" xfId="179"/>
    <cellStyle name="20% - Accent1 2 3 3 4 3" xfId="180"/>
    <cellStyle name="20% - Accent1 2 3 3 5" xfId="181"/>
    <cellStyle name="20% - Accent1 2 3 3 5 2" xfId="182"/>
    <cellStyle name="20% - Accent1 2 3 3 6" xfId="183"/>
    <cellStyle name="20% - Accent1 2 3 4" xfId="184"/>
    <cellStyle name="20% - Accent1 2 3 4 2" xfId="185"/>
    <cellStyle name="20% - Accent1 2 3 4 2 2" xfId="186"/>
    <cellStyle name="20% - Accent1 2 3 4 2 2 2" xfId="187"/>
    <cellStyle name="20% - Accent1 2 3 4 2 2 2 2" xfId="188"/>
    <cellStyle name="20% - Accent1 2 3 4 2 2 2 2 2" xfId="189"/>
    <cellStyle name="20% - Accent1 2 3 4 2 2 2 3" xfId="190"/>
    <cellStyle name="20% - Accent1 2 3 4 2 2 3" xfId="191"/>
    <cellStyle name="20% - Accent1 2 3 4 2 2 3 2" xfId="192"/>
    <cellStyle name="20% - Accent1 2 3 4 2 2 4" xfId="193"/>
    <cellStyle name="20% - Accent1 2 3 4 2 3" xfId="194"/>
    <cellStyle name="20% - Accent1 2 3 4 2 3 2" xfId="195"/>
    <cellStyle name="20% - Accent1 2 3 4 2 3 2 2" xfId="196"/>
    <cellStyle name="20% - Accent1 2 3 4 2 3 3" xfId="197"/>
    <cellStyle name="20% - Accent1 2 3 4 2 4" xfId="198"/>
    <cellStyle name="20% - Accent1 2 3 4 2 4 2" xfId="199"/>
    <cellStyle name="20% - Accent1 2 3 4 2 5" xfId="200"/>
    <cellStyle name="20% - Accent1 2 3 4 3" xfId="201"/>
    <cellStyle name="20% - Accent1 2 3 4 3 2" xfId="202"/>
    <cellStyle name="20% - Accent1 2 3 4 3 2 2" xfId="203"/>
    <cellStyle name="20% - Accent1 2 3 4 3 2 2 2" xfId="204"/>
    <cellStyle name="20% - Accent1 2 3 4 3 2 3" xfId="205"/>
    <cellStyle name="20% - Accent1 2 3 4 3 3" xfId="206"/>
    <cellStyle name="20% - Accent1 2 3 4 3 3 2" xfId="207"/>
    <cellStyle name="20% - Accent1 2 3 4 3 4" xfId="208"/>
    <cellStyle name="20% - Accent1 2 3 4 4" xfId="209"/>
    <cellStyle name="20% - Accent1 2 3 4 4 2" xfId="210"/>
    <cellStyle name="20% - Accent1 2 3 4 4 2 2" xfId="211"/>
    <cellStyle name="20% - Accent1 2 3 4 4 3" xfId="212"/>
    <cellStyle name="20% - Accent1 2 3 4 5" xfId="213"/>
    <cellStyle name="20% - Accent1 2 3 4 5 2" xfId="214"/>
    <cellStyle name="20% - Accent1 2 3 4 6" xfId="215"/>
    <cellStyle name="20% - Accent1 2 3 5" xfId="216"/>
    <cellStyle name="20% - Accent1 2 3 5 2" xfId="217"/>
    <cellStyle name="20% - Accent1 2 3 5 2 2" xfId="218"/>
    <cellStyle name="20% - Accent1 2 3 5 2 2 2" xfId="219"/>
    <cellStyle name="20% - Accent1 2 3 5 2 2 2 2" xfId="220"/>
    <cellStyle name="20% - Accent1 2 3 5 2 2 3" xfId="221"/>
    <cellStyle name="20% - Accent1 2 3 5 2 3" xfId="222"/>
    <cellStyle name="20% - Accent1 2 3 5 2 3 2" xfId="223"/>
    <cellStyle name="20% - Accent1 2 3 5 2 4" xfId="224"/>
    <cellStyle name="20% - Accent1 2 3 5 3" xfId="225"/>
    <cellStyle name="20% - Accent1 2 3 5 3 2" xfId="226"/>
    <cellStyle name="20% - Accent1 2 3 5 3 2 2" xfId="227"/>
    <cellStyle name="20% - Accent1 2 3 5 3 3" xfId="228"/>
    <cellStyle name="20% - Accent1 2 3 5 4" xfId="229"/>
    <cellStyle name="20% - Accent1 2 3 5 4 2" xfId="230"/>
    <cellStyle name="20% - Accent1 2 3 5 5" xfId="231"/>
    <cellStyle name="20% - Accent1 2 3 6" xfId="232"/>
    <cellStyle name="20% - Accent1 2 3 6 2" xfId="233"/>
    <cellStyle name="20% - Accent1 2 3 6 2 2" xfId="234"/>
    <cellStyle name="20% - Accent1 2 3 6 2 2 2" xfId="235"/>
    <cellStyle name="20% - Accent1 2 3 6 2 3" xfId="236"/>
    <cellStyle name="20% - Accent1 2 3 6 3" xfId="237"/>
    <cellStyle name="20% - Accent1 2 3 6 3 2" xfId="238"/>
    <cellStyle name="20% - Accent1 2 3 6 4" xfId="239"/>
    <cellStyle name="20% - Accent1 2 3 7" xfId="240"/>
    <cellStyle name="20% - Accent1 2 3 7 2" xfId="241"/>
    <cellStyle name="20% - Accent1 2 3 7 2 2" xfId="242"/>
    <cellStyle name="20% - Accent1 2 3 7 3" xfId="243"/>
    <cellStyle name="20% - Accent1 2 3 8" xfId="244"/>
    <cellStyle name="20% - Accent1 2 3 8 2" xfId="245"/>
    <cellStyle name="20% - Accent1 2 3 9" xfId="246"/>
    <cellStyle name="20% - Accent1 2 4" xfId="247"/>
    <cellStyle name="20% - Accent1 2 4 2" xfId="248"/>
    <cellStyle name="20% - Accent1 2 4 2 2" xfId="249"/>
    <cellStyle name="20% - Accent1 2 4 2 2 2" xfId="250"/>
    <cellStyle name="20% - Accent1 2 4 2 2 2 2" xfId="251"/>
    <cellStyle name="20% - Accent1 2 4 2 2 2 2 2" xfId="252"/>
    <cellStyle name="20% - Accent1 2 4 2 2 2 2 2 2" xfId="253"/>
    <cellStyle name="20% - Accent1 2 4 2 2 2 2 3" xfId="254"/>
    <cellStyle name="20% - Accent1 2 4 2 2 2 3" xfId="255"/>
    <cellStyle name="20% - Accent1 2 4 2 2 2 3 2" xfId="256"/>
    <cellStyle name="20% - Accent1 2 4 2 2 2 4" xfId="257"/>
    <cellStyle name="20% - Accent1 2 4 2 2 3" xfId="258"/>
    <cellStyle name="20% - Accent1 2 4 2 2 3 2" xfId="259"/>
    <cellStyle name="20% - Accent1 2 4 2 2 3 2 2" xfId="260"/>
    <cellStyle name="20% - Accent1 2 4 2 2 3 3" xfId="261"/>
    <cellStyle name="20% - Accent1 2 4 2 2 4" xfId="262"/>
    <cellStyle name="20% - Accent1 2 4 2 2 4 2" xfId="263"/>
    <cellStyle name="20% - Accent1 2 4 2 2 5" xfId="264"/>
    <cellStyle name="20% - Accent1 2 4 2 3" xfId="265"/>
    <cellStyle name="20% - Accent1 2 4 2 3 2" xfId="266"/>
    <cellStyle name="20% - Accent1 2 4 2 3 2 2" xfId="267"/>
    <cellStyle name="20% - Accent1 2 4 2 3 2 2 2" xfId="268"/>
    <cellStyle name="20% - Accent1 2 4 2 3 2 3" xfId="269"/>
    <cellStyle name="20% - Accent1 2 4 2 3 3" xfId="270"/>
    <cellStyle name="20% - Accent1 2 4 2 3 3 2" xfId="271"/>
    <cellStyle name="20% - Accent1 2 4 2 3 4" xfId="272"/>
    <cellStyle name="20% - Accent1 2 4 2 4" xfId="273"/>
    <cellStyle name="20% - Accent1 2 4 2 4 2" xfId="274"/>
    <cellStyle name="20% - Accent1 2 4 2 4 2 2" xfId="275"/>
    <cellStyle name="20% - Accent1 2 4 2 4 3" xfId="276"/>
    <cellStyle name="20% - Accent1 2 4 2 5" xfId="277"/>
    <cellStyle name="20% - Accent1 2 4 2 5 2" xfId="278"/>
    <cellStyle name="20% - Accent1 2 4 2 6" xfId="279"/>
    <cellStyle name="20% - Accent1 2 4 3" xfId="280"/>
    <cellStyle name="20% - Accent1 2 4 3 2" xfId="281"/>
    <cellStyle name="20% - Accent1 2 4 3 2 2" xfId="282"/>
    <cellStyle name="20% - Accent1 2 4 3 2 2 2" xfId="283"/>
    <cellStyle name="20% - Accent1 2 4 3 2 2 2 2" xfId="284"/>
    <cellStyle name="20% - Accent1 2 4 3 2 2 3" xfId="285"/>
    <cellStyle name="20% - Accent1 2 4 3 2 3" xfId="286"/>
    <cellStyle name="20% - Accent1 2 4 3 2 3 2" xfId="287"/>
    <cellStyle name="20% - Accent1 2 4 3 2 4" xfId="288"/>
    <cellStyle name="20% - Accent1 2 4 3 3" xfId="289"/>
    <cellStyle name="20% - Accent1 2 4 3 3 2" xfId="290"/>
    <cellStyle name="20% - Accent1 2 4 3 3 2 2" xfId="291"/>
    <cellStyle name="20% - Accent1 2 4 3 3 3" xfId="292"/>
    <cellStyle name="20% - Accent1 2 4 3 4" xfId="293"/>
    <cellStyle name="20% - Accent1 2 4 3 4 2" xfId="294"/>
    <cellStyle name="20% - Accent1 2 4 3 5" xfId="295"/>
    <cellStyle name="20% - Accent1 2 4 4" xfId="296"/>
    <cellStyle name="20% - Accent1 2 4 4 2" xfId="297"/>
    <cellStyle name="20% - Accent1 2 4 4 2 2" xfId="298"/>
    <cellStyle name="20% - Accent1 2 4 4 2 2 2" xfId="299"/>
    <cellStyle name="20% - Accent1 2 4 4 2 3" xfId="300"/>
    <cellStyle name="20% - Accent1 2 4 4 3" xfId="301"/>
    <cellStyle name="20% - Accent1 2 4 4 3 2" xfId="302"/>
    <cellStyle name="20% - Accent1 2 4 4 4" xfId="303"/>
    <cellStyle name="20% - Accent1 2 4 5" xfId="304"/>
    <cellStyle name="20% - Accent1 2 4 5 2" xfId="305"/>
    <cellStyle name="20% - Accent1 2 4 5 2 2" xfId="306"/>
    <cellStyle name="20% - Accent1 2 4 5 3" xfId="307"/>
    <cellStyle name="20% - Accent1 2 4 6" xfId="308"/>
    <cellStyle name="20% - Accent1 2 4 6 2" xfId="309"/>
    <cellStyle name="20% - Accent1 2 4 7" xfId="310"/>
    <cellStyle name="20% - Accent1 2 5" xfId="311"/>
    <cellStyle name="20% - Accent1 2 5 2" xfId="312"/>
    <cellStyle name="20% - Accent1 2 5 2 2" xfId="313"/>
    <cellStyle name="20% - Accent1 2 5 2 2 2" xfId="314"/>
    <cellStyle name="20% - Accent1 2 5 2 2 2 2" xfId="315"/>
    <cellStyle name="20% - Accent1 2 5 2 2 2 2 2" xfId="316"/>
    <cellStyle name="20% - Accent1 2 5 2 2 2 3" xfId="317"/>
    <cellStyle name="20% - Accent1 2 5 2 2 3" xfId="318"/>
    <cellStyle name="20% - Accent1 2 5 2 2 3 2" xfId="319"/>
    <cellStyle name="20% - Accent1 2 5 2 2 4" xfId="320"/>
    <cellStyle name="20% - Accent1 2 5 2 3" xfId="321"/>
    <cellStyle name="20% - Accent1 2 5 2 3 2" xfId="322"/>
    <cellStyle name="20% - Accent1 2 5 2 3 2 2" xfId="323"/>
    <cellStyle name="20% - Accent1 2 5 2 3 3" xfId="324"/>
    <cellStyle name="20% - Accent1 2 5 2 4" xfId="325"/>
    <cellStyle name="20% - Accent1 2 5 2 4 2" xfId="326"/>
    <cellStyle name="20% - Accent1 2 5 2 5" xfId="327"/>
    <cellStyle name="20% - Accent1 2 5 3" xfId="328"/>
    <cellStyle name="20% - Accent1 2 5 3 2" xfId="329"/>
    <cellStyle name="20% - Accent1 2 5 3 2 2" xfId="330"/>
    <cellStyle name="20% - Accent1 2 5 3 2 2 2" xfId="331"/>
    <cellStyle name="20% - Accent1 2 5 3 2 3" xfId="332"/>
    <cellStyle name="20% - Accent1 2 5 3 3" xfId="333"/>
    <cellStyle name="20% - Accent1 2 5 3 3 2" xfId="334"/>
    <cellStyle name="20% - Accent1 2 5 3 4" xfId="335"/>
    <cellStyle name="20% - Accent1 2 5 4" xfId="336"/>
    <cellStyle name="20% - Accent1 2 5 4 2" xfId="337"/>
    <cellStyle name="20% - Accent1 2 5 4 2 2" xfId="338"/>
    <cellStyle name="20% - Accent1 2 5 4 3" xfId="339"/>
    <cellStyle name="20% - Accent1 2 5 5" xfId="340"/>
    <cellStyle name="20% - Accent1 2 5 5 2" xfId="341"/>
    <cellStyle name="20% - Accent1 2 5 6" xfId="342"/>
    <cellStyle name="20% - Accent1 2 6" xfId="343"/>
    <cellStyle name="20% - Accent1 2 6 2" xfId="344"/>
    <cellStyle name="20% - Accent1 2 6 2 2" xfId="345"/>
    <cellStyle name="20% - Accent1 2 6 2 2 2" xfId="346"/>
    <cellStyle name="20% - Accent1 2 6 2 2 2 2" xfId="347"/>
    <cellStyle name="20% - Accent1 2 6 2 2 2 2 2" xfId="348"/>
    <cellStyle name="20% - Accent1 2 6 2 2 2 3" xfId="349"/>
    <cellStyle name="20% - Accent1 2 6 2 2 3" xfId="350"/>
    <cellStyle name="20% - Accent1 2 6 2 2 3 2" xfId="351"/>
    <cellStyle name="20% - Accent1 2 6 2 2 4" xfId="352"/>
    <cellStyle name="20% - Accent1 2 6 2 3" xfId="353"/>
    <cellStyle name="20% - Accent1 2 6 2 3 2" xfId="354"/>
    <cellStyle name="20% - Accent1 2 6 2 3 2 2" xfId="355"/>
    <cellStyle name="20% - Accent1 2 6 2 3 3" xfId="356"/>
    <cellStyle name="20% - Accent1 2 6 2 4" xfId="357"/>
    <cellStyle name="20% - Accent1 2 6 2 4 2" xfId="358"/>
    <cellStyle name="20% - Accent1 2 6 2 5" xfId="359"/>
    <cellStyle name="20% - Accent1 2 6 3" xfId="360"/>
    <cellStyle name="20% - Accent1 2 6 3 2" xfId="361"/>
    <cellStyle name="20% - Accent1 2 6 3 2 2" xfId="362"/>
    <cellStyle name="20% - Accent1 2 6 3 2 2 2" xfId="363"/>
    <cellStyle name="20% - Accent1 2 6 3 2 3" xfId="364"/>
    <cellStyle name="20% - Accent1 2 6 3 3" xfId="365"/>
    <cellStyle name="20% - Accent1 2 6 3 3 2" xfId="366"/>
    <cellStyle name="20% - Accent1 2 6 3 4" xfId="367"/>
    <cellStyle name="20% - Accent1 2 6 4" xfId="368"/>
    <cellStyle name="20% - Accent1 2 6 4 2" xfId="369"/>
    <cellStyle name="20% - Accent1 2 6 4 2 2" xfId="370"/>
    <cellStyle name="20% - Accent1 2 6 4 3" xfId="371"/>
    <cellStyle name="20% - Accent1 2 6 5" xfId="372"/>
    <cellStyle name="20% - Accent1 2 6 5 2" xfId="373"/>
    <cellStyle name="20% - Accent1 2 6 6" xfId="374"/>
    <cellStyle name="20% - Accent1 2 7" xfId="375"/>
    <cellStyle name="20% - Accent1 2 7 2" xfId="376"/>
    <cellStyle name="20% - Accent1 2 7 2 2" xfId="377"/>
    <cellStyle name="20% - Accent1 2 7 2 2 2" xfId="378"/>
    <cellStyle name="20% - Accent1 2 7 2 2 2 2" xfId="379"/>
    <cellStyle name="20% - Accent1 2 7 2 2 3" xfId="380"/>
    <cellStyle name="20% - Accent1 2 7 2 3" xfId="381"/>
    <cellStyle name="20% - Accent1 2 7 2 3 2" xfId="382"/>
    <cellStyle name="20% - Accent1 2 7 2 4" xfId="383"/>
    <cellStyle name="20% - Accent1 2 7 3" xfId="384"/>
    <cellStyle name="20% - Accent1 2 7 3 2" xfId="385"/>
    <cellStyle name="20% - Accent1 2 7 3 2 2" xfId="386"/>
    <cellStyle name="20% - Accent1 2 7 3 3" xfId="387"/>
    <cellStyle name="20% - Accent1 2 7 4" xfId="388"/>
    <cellStyle name="20% - Accent1 2 7 4 2" xfId="389"/>
    <cellStyle name="20% - Accent1 2 7 5" xfId="390"/>
    <cellStyle name="20% - Accent1 2 8" xfId="391"/>
    <cellStyle name="20% - Accent1 2 8 2" xfId="392"/>
    <cellStyle name="20% - Accent1 2 8 2 2" xfId="393"/>
    <cellStyle name="20% - Accent1 2 8 2 2 2" xfId="394"/>
    <cellStyle name="20% - Accent1 2 8 2 3" xfId="395"/>
    <cellStyle name="20% - Accent1 2 8 3" xfId="396"/>
    <cellStyle name="20% - Accent1 2 8 3 2" xfId="397"/>
    <cellStyle name="20% - Accent1 2 8 4" xfId="398"/>
    <cellStyle name="20% - Accent1 2 9" xfId="399"/>
    <cellStyle name="20% - Accent1 2 9 2" xfId="400"/>
    <cellStyle name="20% - Accent1 2 9 2 2" xfId="401"/>
    <cellStyle name="20% - Accent1 2 9 3" xfId="402"/>
    <cellStyle name="20% - Accent1 2 9 4" xfId="403"/>
    <cellStyle name="20% - Accent1 2_Wealth Mgmt - Life &amp; Pension" xfId="57615"/>
    <cellStyle name="20% - Accent1 3" xfId="404"/>
    <cellStyle name="20% - Accent1 3 2" xfId="405"/>
    <cellStyle name="20% - Accent1 4" xfId="406"/>
    <cellStyle name="20% - Accent1 4 2" xfId="407"/>
    <cellStyle name="20% - Accent1 4 2 2" xfId="408"/>
    <cellStyle name="20% - Accent1 4 2 2 2" xfId="409"/>
    <cellStyle name="20% - Accent1 4 2 2 2 2" xfId="410"/>
    <cellStyle name="20% - Accent1 4 2 2 2 2 2" xfId="411"/>
    <cellStyle name="20% - Accent1 4 2 2 2 2 2 2" xfId="412"/>
    <cellStyle name="20% - Accent1 4 2 2 2 2 3" xfId="413"/>
    <cellStyle name="20% - Accent1 4 2 2 2 3" xfId="414"/>
    <cellStyle name="20% - Accent1 4 2 2 2 3 2" xfId="415"/>
    <cellStyle name="20% - Accent1 4 2 2 2 4" xfId="416"/>
    <cellStyle name="20% - Accent1 4 2 2 3" xfId="417"/>
    <cellStyle name="20% - Accent1 4 2 2 3 2" xfId="418"/>
    <cellStyle name="20% - Accent1 4 2 2 3 2 2" xfId="419"/>
    <cellStyle name="20% - Accent1 4 2 2 3 3" xfId="420"/>
    <cellStyle name="20% - Accent1 4 2 2 4" xfId="421"/>
    <cellStyle name="20% - Accent1 4 2 2 4 2" xfId="422"/>
    <cellStyle name="20% - Accent1 4 2 2 5" xfId="423"/>
    <cellStyle name="20% - Accent1 4 2 3" xfId="424"/>
    <cellStyle name="20% - Accent1 4 2 3 2" xfId="425"/>
    <cellStyle name="20% - Accent1 4 2 3 2 2" xfId="426"/>
    <cellStyle name="20% - Accent1 4 2 3 2 2 2" xfId="427"/>
    <cellStyle name="20% - Accent1 4 2 3 2 3" xfId="428"/>
    <cellStyle name="20% - Accent1 4 2 3 3" xfId="429"/>
    <cellStyle name="20% - Accent1 4 2 3 3 2" xfId="430"/>
    <cellStyle name="20% - Accent1 4 2 3 4" xfId="431"/>
    <cellStyle name="20% - Accent1 4 2 4" xfId="432"/>
    <cellStyle name="20% - Accent1 4 2 4 2" xfId="433"/>
    <cellStyle name="20% - Accent1 4 2 4 2 2" xfId="434"/>
    <cellStyle name="20% - Accent1 4 2 4 3" xfId="435"/>
    <cellStyle name="20% - Accent1 4 2 5" xfId="436"/>
    <cellStyle name="20% - Accent1 4 2 5 2" xfId="437"/>
    <cellStyle name="20% - Accent1 4 2 6" xfId="438"/>
    <cellStyle name="20% - Accent1 4 3" xfId="439"/>
    <cellStyle name="20% - Accent1 4 3 2" xfId="440"/>
    <cellStyle name="20% - Accent1 4 3 2 2" xfId="441"/>
    <cellStyle name="20% - Accent1 4 3 2 2 2" xfId="442"/>
    <cellStyle name="20% - Accent1 4 3 2 2 2 2" xfId="443"/>
    <cellStyle name="20% - Accent1 4 3 2 2 3" xfId="444"/>
    <cellStyle name="20% - Accent1 4 3 2 3" xfId="445"/>
    <cellStyle name="20% - Accent1 4 3 2 3 2" xfId="446"/>
    <cellStyle name="20% - Accent1 4 3 2 4" xfId="447"/>
    <cellStyle name="20% - Accent1 4 3 3" xfId="448"/>
    <cellStyle name="20% - Accent1 4 3 3 2" xfId="449"/>
    <cellStyle name="20% - Accent1 4 3 3 2 2" xfId="450"/>
    <cellStyle name="20% - Accent1 4 3 3 3" xfId="451"/>
    <cellStyle name="20% - Accent1 4 3 4" xfId="452"/>
    <cellStyle name="20% - Accent1 4 3 4 2" xfId="453"/>
    <cellStyle name="20% - Accent1 4 3 5" xfId="454"/>
    <cellStyle name="20% - Accent1 4 4" xfId="455"/>
    <cellStyle name="20% - Accent1 4 4 2" xfId="456"/>
    <cellStyle name="20% - Accent1 4 4 2 2" xfId="457"/>
    <cellStyle name="20% - Accent1 4 4 2 2 2" xfId="458"/>
    <cellStyle name="20% - Accent1 4 4 2 3" xfId="459"/>
    <cellStyle name="20% - Accent1 4 4 3" xfId="460"/>
    <cellStyle name="20% - Accent1 4 4 3 2" xfId="461"/>
    <cellStyle name="20% - Accent1 4 4 4" xfId="462"/>
    <cellStyle name="20% - Accent1 4 5" xfId="463"/>
    <cellStyle name="20% - Accent1 4 5 2" xfId="464"/>
    <cellStyle name="20% - Accent1 4 5 2 2" xfId="465"/>
    <cellStyle name="20% - Accent1 4 5 3" xfId="466"/>
    <cellStyle name="20% - Accent1 4 6" xfId="467"/>
    <cellStyle name="20% - Accent1 4 6 2" xfId="468"/>
    <cellStyle name="20% - Accent1 4 7" xfId="469"/>
    <cellStyle name="20% - Accent1 5" xfId="470"/>
    <cellStyle name="20% - Accent1 5 2" xfId="471"/>
    <cellStyle name="20% - Accent1 6" xfId="472"/>
    <cellStyle name="20% - Accent1 6 2" xfId="473"/>
    <cellStyle name="20% - Accent1 7" xfId="474"/>
    <cellStyle name="20% - Accent1 7 2" xfId="475"/>
    <cellStyle name="20% - Accent1 8" xfId="476"/>
    <cellStyle name="20% - Accent1 9" xfId="477"/>
    <cellStyle name="20% - Accent2 2" xfId="478"/>
    <cellStyle name="20% - Accent2 2 10" xfId="479"/>
    <cellStyle name="20% - Accent2 2 10 2" xfId="480"/>
    <cellStyle name="20% - Accent2 2 11" xfId="481"/>
    <cellStyle name="20% - Accent2 2 2" xfId="482"/>
    <cellStyle name="20% - Accent2 2 2 2" xfId="483"/>
    <cellStyle name="20% - Accent2 2 3" xfId="484"/>
    <cellStyle name="20% - Accent2 2 3 2" xfId="485"/>
    <cellStyle name="20% - Accent2 2 3 2 2" xfId="486"/>
    <cellStyle name="20% - Accent2 2 3 2 2 2" xfId="487"/>
    <cellStyle name="20% - Accent2 2 3 2 2 2 2" xfId="488"/>
    <cellStyle name="20% - Accent2 2 3 2 2 2 2 2" xfId="489"/>
    <cellStyle name="20% - Accent2 2 3 2 2 2 2 2 2" xfId="490"/>
    <cellStyle name="20% - Accent2 2 3 2 2 2 2 2 2 2" xfId="491"/>
    <cellStyle name="20% - Accent2 2 3 2 2 2 2 2 3" xfId="492"/>
    <cellStyle name="20% - Accent2 2 3 2 2 2 2 3" xfId="493"/>
    <cellStyle name="20% - Accent2 2 3 2 2 2 2 3 2" xfId="494"/>
    <cellStyle name="20% - Accent2 2 3 2 2 2 2 4" xfId="495"/>
    <cellStyle name="20% - Accent2 2 3 2 2 2 3" xfId="496"/>
    <cellStyle name="20% - Accent2 2 3 2 2 2 3 2" xfId="497"/>
    <cellStyle name="20% - Accent2 2 3 2 2 2 3 2 2" xfId="498"/>
    <cellStyle name="20% - Accent2 2 3 2 2 2 3 3" xfId="499"/>
    <cellStyle name="20% - Accent2 2 3 2 2 2 4" xfId="500"/>
    <cellStyle name="20% - Accent2 2 3 2 2 2 4 2" xfId="501"/>
    <cellStyle name="20% - Accent2 2 3 2 2 2 5" xfId="502"/>
    <cellStyle name="20% - Accent2 2 3 2 2 3" xfId="503"/>
    <cellStyle name="20% - Accent2 2 3 2 2 3 2" xfId="504"/>
    <cellStyle name="20% - Accent2 2 3 2 2 3 2 2" xfId="505"/>
    <cellStyle name="20% - Accent2 2 3 2 2 3 2 2 2" xfId="506"/>
    <cellStyle name="20% - Accent2 2 3 2 2 3 2 3" xfId="507"/>
    <cellStyle name="20% - Accent2 2 3 2 2 3 3" xfId="508"/>
    <cellStyle name="20% - Accent2 2 3 2 2 3 3 2" xfId="509"/>
    <cellStyle name="20% - Accent2 2 3 2 2 3 4" xfId="510"/>
    <cellStyle name="20% - Accent2 2 3 2 2 4" xfId="511"/>
    <cellStyle name="20% - Accent2 2 3 2 2 4 2" xfId="512"/>
    <cellStyle name="20% - Accent2 2 3 2 2 4 2 2" xfId="513"/>
    <cellStyle name="20% - Accent2 2 3 2 2 4 3" xfId="514"/>
    <cellStyle name="20% - Accent2 2 3 2 2 5" xfId="515"/>
    <cellStyle name="20% - Accent2 2 3 2 2 5 2" xfId="516"/>
    <cellStyle name="20% - Accent2 2 3 2 2 6" xfId="517"/>
    <cellStyle name="20% - Accent2 2 3 2 3" xfId="518"/>
    <cellStyle name="20% - Accent2 2 3 2 3 2" xfId="519"/>
    <cellStyle name="20% - Accent2 2 3 2 3 2 2" xfId="520"/>
    <cellStyle name="20% - Accent2 2 3 2 3 2 2 2" xfId="521"/>
    <cellStyle name="20% - Accent2 2 3 2 3 2 2 2 2" xfId="522"/>
    <cellStyle name="20% - Accent2 2 3 2 3 2 2 3" xfId="523"/>
    <cellStyle name="20% - Accent2 2 3 2 3 2 3" xfId="524"/>
    <cellStyle name="20% - Accent2 2 3 2 3 2 3 2" xfId="525"/>
    <cellStyle name="20% - Accent2 2 3 2 3 2 4" xfId="526"/>
    <cellStyle name="20% - Accent2 2 3 2 3 3" xfId="527"/>
    <cellStyle name="20% - Accent2 2 3 2 3 3 2" xfId="528"/>
    <cellStyle name="20% - Accent2 2 3 2 3 3 2 2" xfId="529"/>
    <cellStyle name="20% - Accent2 2 3 2 3 3 3" xfId="530"/>
    <cellStyle name="20% - Accent2 2 3 2 3 4" xfId="531"/>
    <cellStyle name="20% - Accent2 2 3 2 3 4 2" xfId="532"/>
    <cellStyle name="20% - Accent2 2 3 2 3 5" xfId="533"/>
    <cellStyle name="20% - Accent2 2 3 2 4" xfId="534"/>
    <cellStyle name="20% - Accent2 2 3 2 4 2" xfId="535"/>
    <cellStyle name="20% - Accent2 2 3 2 4 2 2" xfId="536"/>
    <cellStyle name="20% - Accent2 2 3 2 4 2 2 2" xfId="537"/>
    <cellStyle name="20% - Accent2 2 3 2 4 2 3" xfId="538"/>
    <cellStyle name="20% - Accent2 2 3 2 4 3" xfId="539"/>
    <cellStyle name="20% - Accent2 2 3 2 4 3 2" xfId="540"/>
    <cellStyle name="20% - Accent2 2 3 2 4 4" xfId="541"/>
    <cellStyle name="20% - Accent2 2 3 2 5" xfId="542"/>
    <cellStyle name="20% - Accent2 2 3 2 5 2" xfId="543"/>
    <cellStyle name="20% - Accent2 2 3 2 5 2 2" xfId="544"/>
    <cellStyle name="20% - Accent2 2 3 2 5 3" xfId="545"/>
    <cellStyle name="20% - Accent2 2 3 2 6" xfId="546"/>
    <cellStyle name="20% - Accent2 2 3 2 6 2" xfId="547"/>
    <cellStyle name="20% - Accent2 2 3 2 7" xfId="548"/>
    <cellStyle name="20% - Accent2 2 3 3" xfId="549"/>
    <cellStyle name="20% - Accent2 2 3 3 2" xfId="550"/>
    <cellStyle name="20% - Accent2 2 3 3 2 2" xfId="551"/>
    <cellStyle name="20% - Accent2 2 3 3 2 2 2" xfId="552"/>
    <cellStyle name="20% - Accent2 2 3 3 2 2 2 2" xfId="553"/>
    <cellStyle name="20% - Accent2 2 3 3 2 2 2 2 2" xfId="554"/>
    <cellStyle name="20% - Accent2 2 3 3 2 2 2 3" xfId="555"/>
    <cellStyle name="20% - Accent2 2 3 3 2 2 3" xfId="556"/>
    <cellStyle name="20% - Accent2 2 3 3 2 2 3 2" xfId="557"/>
    <cellStyle name="20% - Accent2 2 3 3 2 2 4" xfId="558"/>
    <cellStyle name="20% - Accent2 2 3 3 2 3" xfId="559"/>
    <cellStyle name="20% - Accent2 2 3 3 2 3 2" xfId="560"/>
    <cellStyle name="20% - Accent2 2 3 3 2 3 2 2" xfId="561"/>
    <cellStyle name="20% - Accent2 2 3 3 2 3 3" xfId="562"/>
    <cellStyle name="20% - Accent2 2 3 3 2 4" xfId="563"/>
    <cellStyle name="20% - Accent2 2 3 3 2 4 2" xfId="564"/>
    <cellStyle name="20% - Accent2 2 3 3 2 5" xfId="565"/>
    <cellStyle name="20% - Accent2 2 3 3 3" xfId="566"/>
    <cellStyle name="20% - Accent2 2 3 3 3 2" xfId="567"/>
    <cellStyle name="20% - Accent2 2 3 3 3 2 2" xfId="568"/>
    <cellStyle name="20% - Accent2 2 3 3 3 2 2 2" xfId="569"/>
    <cellStyle name="20% - Accent2 2 3 3 3 2 3" xfId="570"/>
    <cellStyle name="20% - Accent2 2 3 3 3 3" xfId="571"/>
    <cellStyle name="20% - Accent2 2 3 3 3 3 2" xfId="572"/>
    <cellStyle name="20% - Accent2 2 3 3 3 4" xfId="573"/>
    <cellStyle name="20% - Accent2 2 3 3 4" xfId="574"/>
    <cellStyle name="20% - Accent2 2 3 3 4 2" xfId="575"/>
    <cellStyle name="20% - Accent2 2 3 3 4 2 2" xfId="576"/>
    <cellStyle name="20% - Accent2 2 3 3 4 3" xfId="577"/>
    <cellStyle name="20% - Accent2 2 3 3 5" xfId="578"/>
    <cellStyle name="20% - Accent2 2 3 3 5 2" xfId="579"/>
    <cellStyle name="20% - Accent2 2 3 3 6" xfId="580"/>
    <cellStyle name="20% - Accent2 2 3 4" xfId="581"/>
    <cellStyle name="20% - Accent2 2 3 4 2" xfId="582"/>
    <cellStyle name="20% - Accent2 2 3 4 2 2" xfId="583"/>
    <cellStyle name="20% - Accent2 2 3 4 2 2 2" xfId="584"/>
    <cellStyle name="20% - Accent2 2 3 4 2 2 2 2" xfId="585"/>
    <cellStyle name="20% - Accent2 2 3 4 2 2 2 2 2" xfId="586"/>
    <cellStyle name="20% - Accent2 2 3 4 2 2 2 3" xfId="587"/>
    <cellStyle name="20% - Accent2 2 3 4 2 2 3" xfId="588"/>
    <cellStyle name="20% - Accent2 2 3 4 2 2 3 2" xfId="589"/>
    <cellStyle name="20% - Accent2 2 3 4 2 2 4" xfId="590"/>
    <cellStyle name="20% - Accent2 2 3 4 2 3" xfId="591"/>
    <cellStyle name="20% - Accent2 2 3 4 2 3 2" xfId="592"/>
    <cellStyle name="20% - Accent2 2 3 4 2 3 2 2" xfId="593"/>
    <cellStyle name="20% - Accent2 2 3 4 2 3 3" xfId="594"/>
    <cellStyle name="20% - Accent2 2 3 4 2 4" xfId="595"/>
    <cellStyle name="20% - Accent2 2 3 4 2 4 2" xfId="596"/>
    <cellStyle name="20% - Accent2 2 3 4 2 5" xfId="597"/>
    <cellStyle name="20% - Accent2 2 3 4 3" xfId="598"/>
    <cellStyle name="20% - Accent2 2 3 4 3 2" xfId="599"/>
    <cellStyle name="20% - Accent2 2 3 4 3 2 2" xfId="600"/>
    <cellStyle name="20% - Accent2 2 3 4 3 2 2 2" xfId="601"/>
    <cellStyle name="20% - Accent2 2 3 4 3 2 3" xfId="602"/>
    <cellStyle name="20% - Accent2 2 3 4 3 3" xfId="603"/>
    <cellStyle name="20% - Accent2 2 3 4 3 3 2" xfId="604"/>
    <cellStyle name="20% - Accent2 2 3 4 3 4" xfId="605"/>
    <cellStyle name="20% - Accent2 2 3 4 4" xfId="606"/>
    <cellStyle name="20% - Accent2 2 3 4 4 2" xfId="607"/>
    <cellStyle name="20% - Accent2 2 3 4 4 2 2" xfId="608"/>
    <cellStyle name="20% - Accent2 2 3 4 4 3" xfId="609"/>
    <cellStyle name="20% - Accent2 2 3 4 5" xfId="610"/>
    <cellStyle name="20% - Accent2 2 3 4 5 2" xfId="611"/>
    <cellStyle name="20% - Accent2 2 3 4 6" xfId="612"/>
    <cellStyle name="20% - Accent2 2 3 5" xfId="613"/>
    <cellStyle name="20% - Accent2 2 3 5 2" xfId="614"/>
    <cellStyle name="20% - Accent2 2 3 5 2 2" xfId="615"/>
    <cellStyle name="20% - Accent2 2 3 5 2 2 2" xfId="616"/>
    <cellStyle name="20% - Accent2 2 3 5 2 2 2 2" xfId="617"/>
    <cellStyle name="20% - Accent2 2 3 5 2 2 3" xfId="618"/>
    <cellStyle name="20% - Accent2 2 3 5 2 3" xfId="619"/>
    <cellStyle name="20% - Accent2 2 3 5 2 3 2" xfId="620"/>
    <cellStyle name="20% - Accent2 2 3 5 2 4" xfId="621"/>
    <cellStyle name="20% - Accent2 2 3 5 3" xfId="622"/>
    <cellStyle name="20% - Accent2 2 3 5 3 2" xfId="623"/>
    <cellStyle name="20% - Accent2 2 3 5 3 2 2" xfId="624"/>
    <cellStyle name="20% - Accent2 2 3 5 3 3" xfId="625"/>
    <cellStyle name="20% - Accent2 2 3 5 4" xfId="626"/>
    <cellStyle name="20% - Accent2 2 3 5 4 2" xfId="627"/>
    <cellStyle name="20% - Accent2 2 3 5 5" xfId="628"/>
    <cellStyle name="20% - Accent2 2 3 6" xfId="629"/>
    <cellStyle name="20% - Accent2 2 3 6 2" xfId="630"/>
    <cellStyle name="20% - Accent2 2 3 6 2 2" xfId="631"/>
    <cellStyle name="20% - Accent2 2 3 6 2 2 2" xfId="632"/>
    <cellStyle name="20% - Accent2 2 3 6 2 3" xfId="633"/>
    <cellStyle name="20% - Accent2 2 3 6 3" xfId="634"/>
    <cellStyle name="20% - Accent2 2 3 6 3 2" xfId="635"/>
    <cellStyle name="20% - Accent2 2 3 6 4" xfId="636"/>
    <cellStyle name="20% - Accent2 2 3 7" xfId="637"/>
    <cellStyle name="20% - Accent2 2 3 7 2" xfId="638"/>
    <cellStyle name="20% - Accent2 2 3 7 2 2" xfId="639"/>
    <cellStyle name="20% - Accent2 2 3 7 3" xfId="640"/>
    <cellStyle name="20% - Accent2 2 3 8" xfId="641"/>
    <cellStyle name="20% - Accent2 2 3 8 2" xfId="642"/>
    <cellStyle name="20% - Accent2 2 3 9" xfId="643"/>
    <cellStyle name="20% - Accent2 2 4" xfId="644"/>
    <cellStyle name="20% - Accent2 2 4 2" xfId="645"/>
    <cellStyle name="20% - Accent2 2 4 2 2" xfId="646"/>
    <cellStyle name="20% - Accent2 2 4 2 2 2" xfId="647"/>
    <cellStyle name="20% - Accent2 2 4 2 2 2 2" xfId="648"/>
    <cellStyle name="20% - Accent2 2 4 2 2 2 2 2" xfId="649"/>
    <cellStyle name="20% - Accent2 2 4 2 2 2 2 2 2" xfId="650"/>
    <cellStyle name="20% - Accent2 2 4 2 2 2 2 3" xfId="651"/>
    <cellStyle name="20% - Accent2 2 4 2 2 2 3" xfId="652"/>
    <cellStyle name="20% - Accent2 2 4 2 2 2 3 2" xfId="653"/>
    <cellStyle name="20% - Accent2 2 4 2 2 2 4" xfId="654"/>
    <cellStyle name="20% - Accent2 2 4 2 2 3" xfId="655"/>
    <cellStyle name="20% - Accent2 2 4 2 2 3 2" xfId="656"/>
    <cellStyle name="20% - Accent2 2 4 2 2 3 2 2" xfId="657"/>
    <cellStyle name="20% - Accent2 2 4 2 2 3 3" xfId="658"/>
    <cellStyle name="20% - Accent2 2 4 2 2 4" xfId="659"/>
    <cellStyle name="20% - Accent2 2 4 2 2 4 2" xfId="660"/>
    <cellStyle name="20% - Accent2 2 4 2 2 5" xfId="661"/>
    <cellStyle name="20% - Accent2 2 4 2 3" xfId="662"/>
    <cellStyle name="20% - Accent2 2 4 2 3 2" xfId="663"/>
    <cellStyle name="20% - Accent2 2 4 2 3 2 2" xfId="664"/>
    <cellStyle name="20% - Accent2 2 4 2 3 2 2 2" xfId="665"/>
    <cellStyle name="20% - Accent2 2 4 2 3 2 3" xfId="666"/>
    <cellStyle name="20% - Accent2 2 4 2 3 3" xfId="667"/>
    <cellStyle name="20% - Accent2 2 4 2 3 3 2" xfId="668"/>
    <cellStyle name="20% - Accent2 2 4 2 3 4" xfId="669"/>
    <cellStyle name="20% - Accent2 2 4 2 4" xfId="670"/>
    <cellStyle name="20% - Accent2 2 4 2 4 2" xfId="671"/>
    <cellStyle name="20% - Accent2 2 4 2 4 2 2" xfId="672"/>
    <cellStyle name="20% - Accent2 2 4 2 4 3" xfId="673"/>
    <cellStyle name="20% - Accent2 2 4 2 5" xfId="674"/>
    <cellStyle name="20% - Accent2 2 4 2 5 2" xfId="675"/>
    <cellStyle name="20% - Accent2 2 4 2 6" xfId="676"/>
    <cellStyle name="20% - Accent2 2 4 3" xfId="677"/>
    <cellStyle name="20% - Accent2 2 4 3 2" xfId="678"/>
    <cellStyle name="20% - Accent2 2 4 3 2 2" xfId="679"/>
    <cellStyle name="20% - Accent2 2 4 3 2 2 2" xfId="680"/>
    <cellStyle name="20% - Accent2 2 4 3 2 2 2 2" xfId="681"/>
    <cellStyle name="20% - Accent2 2 4 3 2 2 3" xfId="682"/>
    <cellStyle name="20% - Accent2 2 4 3 2 3" xfId="683"/>
    <cellStyle name="20% - Accent2 2 4 3 2 3 2" xfId="684"/>
    <cellStyle name="20% - Accent2 2 4 3 2 4" xfId="685"/>
    <cellStyle name="20% - Accent2 2 4 3 3" xfId="686"/>
    <cellStyle name="20% - Accent2 2 4 3 3 2" xfId="687"/>
    <cellStyle name="20% - Accent2 2 4 3 3 2 2" xfId="688"/>
    <cellStyle name="20% - Accent2 2 4 3 3 3" xfId="689"/>
    <cellStyle name="20% - Accent2 2 4 3 4" xfId="690"/>
    <cellStyle name="20% - Accent2 2 4 3 4 2" xfId="691"/>
    <cellStyle name="20% - Accent2 2 4 3 5" xfId="692"/>
    <cellStyle name="20% - Accent2 2 4 4" xfId="693"/>
    <cellStyle name="20% - Accent2 2 4 4 2" xfId="694"/>
    <cellStyle name="20% - Accent2 2 4 4 2 2" xfId="695"/>
    <cellStyle name="20% - Accent2 2 4 4 2 2 2" xfId="696"/>
    <cellStyle name="20% - Accent2 2 4 4 2 3" xfId="697"/>
    <cellStyle name="20% - Accent2 2 4 4 3" xfId="698"/>
    <cellStyle name="20% - Accent2 2 4 4 3 2" xfId="699"/>
    <cellStyle name="20% - Accent2 2 4 4 4" xfId="700"/>
    <cellStyle name="20% - Accent2 2 4 5" xfId="701"/>
    <cellStyle name="20% - Accent2 2 4 5 2" xfId="702"/>
    <cellStyle name="20% - Accent2 2 4 5 2 2" xfId="703"/>
    <cellStyle name="20% - Accent2 2 4 5 3" xfId="704"/>
    <cellStyle name="20% - Accent2 2 4 6" xfId="705"/>
    <cellStyle name="20% - Accent2 2 4 6 2" xfId="706"/>
    <cellStyle name="20% - Accent2 2 4 7" xfId="707"/>
    <cellStyle name="20% - Accent2 2 5" xfId="708"/>
    <cellStyle name="20% - Accent2 2 5 2" xfId="709"/>
    <cellStyle name="20% - Accent2 2 5 2 2" xfId="710"/>
    <cellStyle name="20% - Accent2 2 5 2 2 2" xfId="711"/>
    <cellStyle name="20% - Accent2 2 5 2 2 2 2" xfId="712"/>
    <cellStyle name="20% - Accent2 2 5 2 2 2 2 2" xfId="713"/>
    <cellStyle name="20% - Accent2 2 5 2 2 2 3" xfId="714"/>
    <cellStyle name="20% - Accent2 2 5 2 2 3" xfId="715"/>
    <cellStyle name="20% - Accent2 2 5 2 2 3 2" xfId="716"/>
    <cellStyle name="20% - Accent2 2 5 2 2 4" xfId="717"/>
    <cellStyle name="20% - Accent2 2 5 2 3" xfId="718"/>
    <cellStyle name="20% - Accent2 2 5 2 3 2" xfId="719"/>
    <cellStyle name="20% - Accent2 2 5 2 3 2 2" xfId="720"/>
    <cellStyle name="20% - Accent2 2 5 2 3 3" xfId="721"/>
    <cellStyle name="20% - Accent2 2 5 2 4" xfId="722"/>
    <cellStyle name="20% - Accent2 2 5 2 4 2" xfId="723"/>
    <cellStyle name="20% - Accent2 2 5 2 5" xfId="724"/>
    <cellStyle name="20% - Accent2 2 5 3" xfId="725"/>
    <cellStyle name="20% - Accent2 2 5 3 2" xfId="726"/>
    <cellStyle name="20% - Accent2 2 5 3 2 2" xfId="727"/>
    <cellStyle name="20% - Accent2 2 5 3 2 2 2" xfId="728"/>
    <cellStyle name="20% - Accent2 2 5 3 2 3" xfId="729"/>
    <cellStyle name="20% - Accent2 2 5 3 3" xfId="730"/>
    <cellStyle name="20% - Accent2 2 5 3 3 2" xfId="731"/>
    <cellStyle name="20% - Accent2 2 5 3 4" xfId="732"/>
    <cellStyle name="20% - Accent2 2 5 4" xfId="733"/>
    <cellStyle name="20% - Accent2 2 5 4 2" xfId="734"/>
    <cellStyle name="20% - Accent2 2 5 4 2 2" xfId="735"/>
    <cellStyle name="20% - Accent2 2 5 4 3" xfId="736"/>
    <cellStyle name="20% - Accent2 2 5 5" xfId="737"/>
    <cellStyle name="20% - Accent2 2 5 5 2" xfId="738"/>
    <cellStyle name="20% - Accent2 2 5 6" xfId="739"/>
    <cellStyle name="20% - Accent2 2 6" xfId="740"/>
    <cellStyle name="20% - Accent2 2 6 2" xfId="741"/>
    <cellStyle name="20% - Accent2 2 6 2 2" xfId="742"/>
    <cellStyle name="20% - Accent2 2 6 2 2 2" xfId="743"/>
    <cellStyle name="20% - Accent2 2 6 2 2 2 2" xfId="744"/>
    <cellStyle name="20% - Accent2 2 6 2 2 2 2 2" xfId="745"/>
    <cellStyle name="20% - Accent2 2 6 2 2 2 3" xfId="746"/>
    <cellStyle name="20% - Accent2 2 6 2 2 3" xfId="747"/>
    <cellStyle name="20% - Accent2 2 6 2 2 3 2" xfId="748"/>
    <cellStyle name="20% - Accent2 2 6 2 2 4" xfId="749"/>
    <cellStyle name="20% - Accent2 2 6 2 3" xfId="750"/>
    <cellStyle name="20% - Accent2 2 6 2 3 2" xfId="751"/>
    <cellStyle name="20% - Accent2 2 6 2 3 2 2" xfId="752"/>
    <cellStyle name="20% - Accent2 2 6 2 3 3" xfId="753"/>
    <cellStyle name="20% - Accent2 2 6 2 4" xfId="754"/>
    <cellStyle name="20% - Accent2 2 6 2 4 2" xfId="755"/>
    <cellStyle name="20% - Accent2 2 6 2 5" xfId="756"/>
    <cellStyle name="20% - Accent2 2 6 3" xfId="757"/>
    <cellStyle name="20% - Accent2 2 6 3 2" xfId="758"/>
    <cellStyle name="20% - Accent2 2 6 3 2 2" xfId="759"/>
    <cellStyle name="20% - Accent2 2 6 3 2 2 2" xfId="760"/>
    <cellStyle name="20% - Accent2 2 6 3 2 3" xfId="761"/>
    <cellStyle name="20% - Accent2 2 6 3 3" xfId="762"/>
    <cellStyle name="20% - Accent2 2 6 3 3 2" xfId="763"/>
    <cellStyle name="20% - Accent2 2 6 3 4" xfId="764"/>
    <cellStyle name="20% - Accent2 2 6 4" xfId="765"/>
    <cellStyle name="20% - Accent2 2 6 4 2" xfId="766"/>
    <cellStyle name="20% - Accent2 2 6 4 2 2" xfId="767"/>
    <cellStyle name="20% - Accent2 2 6 4 3" xfId="768"/>
    <cellStyle name="20% - Accent2 2 6 5" xfId="769"/>
    <cellStyle name="20% - Accent2 2 6 5 2" xfId="770"/>
    <cellStyle name="20% - Accent2 2 6 6" xfId="771"/>
    <cellStyle name="20% - Accent2 2 7" xfId="772"/>
    <cellStyle name="20% - Accent2 2 7 2" xfId="773"/>
    <cellStyle name="20% - Accent2 2 7 2 2" xfId="774"/>
    <cellStyle name="20% - Accent2 2 7 2 2 2" xfId="775"/>
    <cellStyle name="20% - Accent2 2 7 2 2 2 2" xfId="776"/>
    <cellStyle name="20% - Accent2 2 7 2 2 3" xfId="777"/>
    <cellStyle name="20% - Accent2 2 7 2 3" xfId="778"/>
    <cellStyle name="20% - Accent2 2 7 2 3 2" xfId="779"/>
    <cellStyle name="20% - Accent2 2 7 2 4" xfId="780"/>
    <cellStyle name="20% - Accent2 2 7 3" xfId="781"/>
    <cellStyle name="20% - Accent2 2 7 3 2" xfId="782"/>
    <cellStyle name="20% - Accent2 2 7 3 2 2" xfId="783"/>
    <cellStyle name="20% - Accent2 2 7 3 3" xfId="784"/>
    <cellStyle name="20% - Accent2 2 7 4" xfId="785"/>
    <cellStyle name="20% - Accent2 2 7 4 2" xfId="786"/>
    <cellStyle name="20% - Accent2 2 7 5" xfId="787"/>
    <cellStyle name="20% - Accent2 2 8" xfId="788"/>
    <cellStyle name="20% - Accent2 2 8 2" xfId="789"/>
    <cellStyle name="20% - Accent2 2 8 2 2" xfId="790"/>
    <cellStyle name="20% - Accent2 2 8 2 2 2" xfId="791"/>
    <cellStyle name="20% - Accent2 2 8 2 3" xfId="792"/>
    <cellStyle name="20% - Accent2 2 8 3" xfId="793"/>
    <cellStyle name="20% - Accent2 2 8 3 2" xfId="794"/>
    <cellStyle name="20% - Accent2 2 8 4" xfId="795"/>
    <cellStyle name="20% - Accent2 2 9" xfId="796"/>
    <cellStyle name="20% - Accent2 2 9 2" xfId="797"/>
    <cellStyle name="20% - Accent2 2 9 2 2" xfId="798"/>
    <cellStyle name="20% - Accent2 2 9 3" xfId="799"/>
    <cellStyle name="20% - Accent2 2 9 4" xfId="800"/>
    <cellStyle name="20% - Accent2 2_Wealth Mgmt - Life &amp; Pension" xfId="57616"/>
    <cellStyle name="20% - Accent2 3" xfId="801"/>
    <cellStyle name="20% - Accent2 3 2" xfId="802"/>
    <cellStyle name="20% - Accent2 4" xfId="803"/>
    <cellStyle name="20% - Accent2 4 2" xfId="804"/>
    <cellStyle name="20% - Accent2 4 2 2" xfId="805"/>
    <cellStyle name="20% - Accent2 4 2 2 2" xfId="806"/>
    <cellStyle name="20% - Accent2 4 2 2 2 2" xfId="807"/>
    <cellStyle name="20% - Accent2 4 2 2 2 2 2" xfId="808"/>
    <cellStyle name="20% - Accent2 4 2 2 2 2 2 2" xfId="809"/>
    <cellStyle name="20% - Accent2 4 2 2 2 2 3" xfId="810"/>
    <cellStyle name="20% - Accent2 4 2 2 2 3" xfId="811"/>
    <cellStyle name="20% - Accent2 4 2 2 2 3 2" xfId="812"/>
    <cellStyle name="20% - Accent2 4 2 2 2 4" xfId="813"/>
    <cellStyle name="20% - Accent2 4 2 2 3" xfId="814"/>
    <cellStyle name="20% - Accent2 4 2 2 3 2" xfId="815"/>
    <cellStyle name="20% - Accent2 4 2 2 3 2 2" xfId="816"/>
    <cellStyle name="20% - Accent2 4 2 2 3 3" xfId="817"/>
    <cellStyle name="20% - Accent2 4 2 2 4" xfId="818"/>
    <cellStyle name="20% - Accent2 4 2 2 4 2" xfId="819"/>
    <cellStyle name="20% - Accent2 4 2 2 5" xfId="820"/>
    <cellStyle name="20% - Accent2 4 2 3" xfId="821"/>
    <cellStyle name="20% - Accent2 4 2 3 2" xfId="822"/>
    <cellStyle name="20% - Accent2 4 2 3 2 2" xfId="823"/>
    <cellStyle name="20% - Accent2 4 2 3 2 2 2" xfId="824"/>
    <cellStyle name="20% - Accent2 4 2 3 2 3" xfId="825"/>
    <cellStyle name="20% - Accent2 4 2 3 3" xfId="826"/>
    <cellStyle name="20% - Accent2 4 2 3 3 2" xfId="827"/>
    <cellStyle name="20% - Accent2 4 2 3 4" xfId="828"/>
    <cellStyle name="20% - Accent2 4 2 4" xfId="829"/>
    <cellStyle name="20% - Accent2 4 2 4 2" xfId="830"/>
    <cellStyle name="20% - Accent2 4 2 4 2 2" xfId="831"/>
    <cellStyle name="20% - Accent2 4 2 4 3" xfId="832"/>
    <cellStyle name="20% - Accent2 4 2 5" xfId="833"/>
    <cellStyle name="20% - Accent2 4 2 5 2" xfId="834"/>
    <cellStyle name="20% - Accent2 4 2 6" xfId="835"/>
    <cellStyle name="20% - Accent2 4 3" xfId="836"/>
    <cellStyle name="20% - Accent2 4 3 2" xfId="837"/>
    <cellStyle name="20% - Accent2 4 3 2 2" xfId="838"/>
    <cellStyle name="20% - Accent2 4 3 2 2 2" xfId="839"/>
    <cellStyle name="20% - Accent2 4 3 2 2 2 2" xfId="840"/>
    <cellStyle name="20% - Accent2 4 3 2 2 3" xfId="841"/>
    <cellStyle name="20% - Accent2 4 3 2 3" xfId="842"/>
    <cellStyle name="20% - Accent2 4 3 2 3 2" xfId="843"/>
    <cellStyle name="20% - Accent2 4 3 2 4" xfId="844"/>
    <cellStyle name="20% - Accent2 4 3 3" xfId="845"/>
    <cellStyle name="20% - Accent2 4 3 3 2" xfId="846"/>
    <cellStyle name="20% - Accent2 4 3 3 2 2" xfId="847"/>
    <cellStyle name="20% - Accent2 4 3 3 3" xfId="848"/>
    <cellStyle name="20% - Accent2 4 3 4" xfId="849"/>
    <cellStyle name="20% - Accent2 4 3 4 2" xfId="850"/>
    <cellStyle name="20% - Accent2 4 3 5" xfId="851"/>
    <cellStyle name="20% - Accent2 4 4" xfId="852"/>
    <cellStyle name="20% - Accent2 4 4 2" xfId="853"/>
    <cellStyle name="20% - Accent2 4 4 2 2" xfId="854"/>
    <cellStyle name="20% - Accent2 4 4 2 2 2" xfId="855"/>
    <cellStyle name="20% - Accent2 4 4 2 3" xfId="856"/>
    <cellStyle name="20% - Accent2 4 4 3" xfId="857"/>
    <cellStyle name="20% - Accent2 4 4 3 2" xfId="858"/>
    <cellStyle name="20% - Accent2 4 4 4" xfId="859"/>
    <cellStyle name="20% - Accent2 4 5" xfId="860"/>
    <cellStyle name="20% - Accent2 4 5 2" xfId="861"/>
    <cellStyle name="20% - Accent2 4 5 2 2" xfId="862"/>
    <cellStyle name="20% - Accent2 4 5 3" xfId="863"/>
    <cellStyle name="20% - Accent2 4 6" xfId="864"/>
    <cellStyle name="20% - Accent2 4 6 2" xfId="865"/>
    <cellStyle name="20% - Accent2 4 7" xfId="866"/>
    <cellStyle name="20% - Accent2 5" xfId="867"/>
    <cellStyle name="20% - Accent2 5 2" xfId="868"/>
    <cellStyle name="20% - Accent2 6" xfId="869"/>
    <cellStyle name="20% - Accent2 6 2" xfId="870"/>
    <cellStyle name="20% - Accent2 7" xfId="871"/>
    <cellStyle name="20% - Accent2 7 2" xfId="872"/>
    <cellStyle name="20% - Accent2 8" xfId="873"/>
    <cellStyle name="20% - Accent2 9" xfId="874"/>
    <cellStyle name="20% - Accent3 2" xfId="875"/>
    <cellStyle name="20% - Accent3 2 10" xfId="876"/>
    <cellStyle name="20% - Accent3 2 10 2" xfId="877"/>
    <cellStyle name="20% - Accent3 2 11" xfId="878"/>
    <cellStyle name="20% - Accent3 2 2" xfId="879"/>
    <cellStyle name="20% - Accent3 2 2 2" xfId="880"/>
    <cellStyle name="20% - Accent3 2 3" xfId="881"/>
    <cellStyle name="20% - Accent3 2 3 2" xfId="882"/>
    <cellStyle name="20% - Accent3 2 3 2 2" xfId="883"/>
    <cellStyle name="20% - Accent3 2 3 2 2 2" xfId="884"/>
    <cellStyle name="20% - Accent3 2 3 2 2 2 2" xfId="885"/>
    <cellStyle name="20% - Accent3 2 3 2 2 2 2 2" xfId="886"/>
    <cellStyle name="20% - Accent3 2 3 2 2 2 2 2 2" xfId="887"/>
    <cellStyle name="20% - Accent3 2 3 2 2 2 2 2 2 2" xfId="888"/>
    <cellStyle name="20% - Accent3 2 3 2 2 2 2 2 3" xfId="889"/>
    <cellStyle name="20% - Accent3 2 3 2 2 2 2 3" xfId="890"/>
    <cellStyle name="20% - Accent3 2 3 2 2 2 2 3 2" xfId="891"/>
    <cellStyle name="20% - Accent3 2 3 2 2 2 2 4" xfId="892"/>
    <cellStyle name="20% - Accent3 2 3 2 2 2 3" xfId="893"/>
    <cellStyle name="20% - Accent3 2 3 2 2 2 3 2" xfId="894"/>
    <cellStyle name="20% - Accent3 2 3 2 2 2 3 2 2" xfId="895"/>
    <cellStyle name="20% - Accent3 2 3 2 2 2 3 3" xfId="896"/>
    <cellStyle name="20% - Accent3 2 3 2 2 2 4" xfId="897"/>
    <cellStyle name="20% - Accent3 2 3 2 2 2 4 2" xfId="898"/>
    <cellStyle name="20% - Accent3 2 3 2 2 2 5" xfId="899"/>
    <cellStyle name="20% - Accent3 2 3 2 2 3" xfId="900"/>
    <cellStyle name="20% - Accent3 2 3 2 2 3 2" xfId="901"/>
    <cellStyle name="20% - Accent3 2 3 2 2 3 2 2" xfId="902"/>
    <cellStyle name="20% - Accent3 2 3 2 2 3 2 2 2" xfId="903"/>
    <cellStyle name="20% - Accent3 2 3 2 2 3 2 3" xfId="904"/>
    <cellStyle name="20% - Accent3 2 3 2 2 3 3" xfId="905"/>
    <cellStyle name="20% - Accent3 2 3 2 2 3 3 2" xfId="906"/>
    <cellStyle name="20% - Accent3 2 3 2 2 3 4" xfId="907"/>
    <cellStyle name="20% - Accent3 2 3 2 2 4" xfId="908"/>
    <cellStyle name="20% - Accent3 2 3 2 2 4 2" xfId="909"/>
    <cellStyle name="20% - Accent3 2 3 2 2 4 2 2" xfId="910"/>
    <cellStyle name="20% - Accent3 2 3 2 2 4 3" xfId="911"/>
    <cellStyle name="20% - Accent3 2 3 2 2 5" xfId="912"/>
    <cellStyle name="20% - Accent3 2 3 2 2 5 2" xfId="913"/>
    <cellStyle name="20% - Accent3 2 3 2 2 6" xfId="914"/>
    <cellStyle name="20% - Accent3 2 3 2 3" xfId="915"/>
    <cellStyle name="20% - Accent3 2 3 2 3 2" xfId="916"/>
    <cellStyle name="20% - Accent3 2 3 2 3 2 2" xfId="917"/>
    <cellStyle name="20% - Accent3 2 3 2 3 2 2 2" xfId="918"/>
    <cellStyle name="20% - Accent3 2 3 2 3 2 2 2 2" xfId="919"/>
    <cellStyle name="20% - Accent3 2 3 2 3 2 2 3" xfId="920"/>
    <cellStyle name="20% - Accent3 2 3 2 3 2 3" xfId="921"/>
    <cellStyle name="20% - Accent3 2 3 2 3 2 3 2" xfId="922"/>
    <cellStyle name="20% - Accent3 2 3 2 3 2 4" xfId="923"/>
    <cellStyle name="20% - Accent3 2 3 2 3 3" xfId="924"/>
    <cellStyle name="20% - Accent3 2 3 2 3 3 2" xfId="925"/>
    <cellStyle name="20% - Accent3 2 3 2 3 3 2 2" xfId="926"/>
    <cellStyle name="20% - Accent3 2 3 2 3 3 3" xfId="927"/>
    <cellStyle name="20% - Accent3 2 3 2 3 4" xfId="928"/>
    <cellStyle name="20% - Accent3 2 3 2 3 4 2" xfId="929"/>
    <cellStyle name="20% - Accent3 2 3 2 3 5" xfId="930"/>
    <cellStyle name="20% - Accent3 2 3 2 4" xfId="931"/>
    <cellStyle name="20% - Accent3 2 3 2 4 2" xfId="932"/>
    <cellStyle name="20% - Accent3 2 3 2 4 2 2" xfId="933"/>
    <cellStyle name="20% - Accent3 2 3 2 4 2 2 2" xfId="934"/>
    <cellStyle name="20% - Accent3 2 3 2 4 2 3" xfId="935"/>
    <cellStyle name="20% - Accent3 2 3 2 4 3" xfId="936"/>
    <cellStyle name="20% - Accent3 2 3 2 4 3 2" xfId="937"/>
    <cellStyle name="20% - Accent3 2 3 2 4 4" xfId="938"/>
    <cellStyle name="20% - Accent3 2 3 2 5" xfId="939"/>
    <cellStyle name="20% - Accent3 2 3 2 5 2" xfId="940"/>
    <cellStyle name="20% - Accent3 2 3 2 5 2 2" xfId="941"/>
    <cellStyle name="20% - Accent3 2 3 2 5 3" xfId="942"/>
    <cellStyle name="20% - Accent3 2 3 2 6" xfId="943"/>
    <cellStyle name="20% - Accent3 2 3 2 6 2" xfId="944"/>
    <cellStyle name="20% - Accent3 2 3 2 7" xfId="945"/>
    <cellStyle name="20% - Accent3 2 3 3" xfId="946"/>
    <cellStyle name="20% - Accent3 2 3 3 2" xfId="947"/>
    <cellStyle name="20% - Accent3 2 3 3 2 2" xfId="948"/>
    <cellStyle name="20% - Accent3 2 3 3 2 2 2" xfId="949"/>
    <cellStyle name="20% - Accent3 2 3 3 2 2 2 2" xfId="950"/>
    <cellStyle name="20% - Accent3 2 3 3 2 2 2 2 2" xfId="951"/>
    <cellStyle name="20% - Accent3 2 3 3 2 2 2 3" xfId="952"/>
    <cellStyle name="20% - Accent3 2 3 3 2 2 3" xfId="953"/>
    <cellStyle name="20% - Accent3 2 3 3 2 2 3 2" xfId="954"/>
    <cellStyle name="20% - Accent3 2 3 3 2 2 4" xfId="955"/>
    <cellStyle name="20% - Accent3 2 3 3 2 3" xfId="956"/>
    <cellStyle name="20% - Accent3 2 3 3 2 3 2" xfId="957"/>
    <cellStyle name="20% - Accent3 2 3 3 2 3 2 2" xfId="958"/>
    <cellStyle name="20% - Accent3 2 3 3 2 3 3" xfId="959"/>
    <cellStyle name="20% - Accent3 2 3 3 2 4" xfId="960"/>
    <cellStyle name="20% - Accent3 2 3 3 2 4 2" xfId="961"/>
    <cellStyle name="20% - Accent3 2 3 3 2 5" xfId="962"/>
    <cellStyle name="20% - Accent3 2 3 3 3" xfId="963"/>
    <cellStyle name="20% - Accent3 2 3 3 3 2" xfId="964"/>
    <cellStyle name="20% - Accent3 2 3 3 3 2 2" xfId="965"/>
    <cellStyle name="20% - Accent3 2 3 3 3 2 2 2" xfId="966"/>
    <cellStyle name="20% - Accent3 2 3 3 3 2 3" xfId="967"/>
    <cellStyle name="20% - Accent3 2 3 3 3 3" xfId="968"/>
    <cellStyle name="20% - Accent3 2 3 3 3 3 2" xfId="969"/>
    <cellStyle name="20% - Accent3 2 3 3 3 4" xfId="970"/>
    <cellStyle name="20% - Accent3 2 3 3 4" xfId="971"/>
    <cellStyle name="20% - Accent3 2 3 3 4 2" xfId="972"/>
    <cellStyle name="20% - Accent3 2 3 3 4 2 2" xfId="973"/>
    <cellStyle name="20% - Accent3 2 3 3 4 3" xfId="974"/>
    <cellStyle name="20% - Accent3 2 3 3 5" xfId="975"/>
    <cellStyle name="20% - Accent3 2 3 3 5 2" xfId="976"/>
    <cellStyle name="20% - Accent3 2 3 3 6" xfId="977"/>
    <cellStyle name="20% - Accent3 2 3 4" xfId="978"/>
    <cellStyle name="20% - Accent3 2 3 4 2" xfId="979"/>
    <cellStyle name="20% - Accent3 2 3 4 2 2" xfId="980"/>
    <cellStyle name="20% - Accent3 2 3 4 2 2 2" xfId="981"/>
    <cellStyle name="20% - Accent3 2 3 4 2 2 2 2" xfId="982"/>
    <cellStyle name="20% - Accent3 2 3 4 2 2 2 2 2" xfId="983"/>
    <cellStyle name="20% - Accent3 2 3 4 2 2 2 3" xfId="984"/>
    <cellStyle name="20% - Accent3 2 3 4 2 2 3" xfId="985"/>
    <cellStyle name="20% - Accent3 2 3 4 2 2 3 2" xfId="986"/>
    <cellStyle name="20% - Accent3 2 3 4 2 2 4" xfId="987"/>
    <cellStyle name="20% - Accent3 2 3 4 2 3" xfId="988"/>
    <cellStyle name="20% - Accent3 2 3 4 2 3 2" xfId="989"/>
    <cellStyle name="20% - Accent3 2 3 4 2 3 2 2" xfId="990"/>
    <cellStyle name="20% - Accent3 2 3 4 2 3 3" xfId="991"/>
    <cellStyle name="20% - Accent3 2 3 4 2 4" xfId="992"/>
    <cellStyle name="20% - Accent3 2 3 4 2 4 2" xfId="993"/>
    <cellStyle name="20% - Accent3 2 3 4 2 5" xfId="994"/>
    <cellStyle name="20% - Accent3 2 3 4 3" xfId="995"/>
    <cellStyle name="20% - Accent3 2 3 4 3 2" xfId="996"/>
    <cellStyle name="20% - Accent3 2 3 4 3 2 2" xfId="997"/>
    <cellStyle name="20% - Accent3 2 3 4 3 2 2 2" xfId="998"/>
    <cellStyle name="20% - Accent3 2 3 4 3 2 3" xfId="999"/>
    <cellStyle name="20% - Accent3 2 3 4 3 3" xfId="1000"/>
    <cellStyle name="20% - Accent3 2 3 4 3 3 2" xfId="1001"/>
    <cellStyle name="20% - Accent3 2 3 4 3 4" xfId="1002"/>
    <cellStyle name="20% - Accent3 2 3 4 4" xfId="1003"/>
    <cellStyle name="20% - Accent3 2 3 4 4 2" xfId="1004"/>
    <cellStyle name="20% - Accent3 2 3 4 4 2 2" xfId="1005"/>
    <cellStyle name="20% - Accent3 2 3 4 4 3" xfId="1006"/>
    <cellStyle name="20% - Accent3 2 3 4 5" xfId="1007"/>
    <cellStyle name="20% - Accent3 2 3 4 5 2" xfId="1008"/>
    <cellStyle name="20% - Accent3 2 3 4 6" xfId="1009"/>
    <cellStyle name="20% - Accent3 2 3 5" xfId="1010"/>
    <cellStyle name="20% - Accent3 2 3 5 2" xfId="1011"/>
    <cellStyle name="20% - Accent3 2 3 5 2 2" xfId="1012"/>
    <cellStyle name="20% - Accent3 2 3 5 2 2 2" xfId="1013"/>
    <cellStyle name="20% - Accent3 2 3 5 2 2 2 2" xfId="1014"/>
    <cellStyle name="20% - Accent3 2 3 5 2 2 3" xfId="1015"/>
    <cellStyle name="20% - Accent3 2 3 5 2 3" xfId="1016"/>
    <cellStyle name="20% - Accent3 2 3 5 2 3 2" xfId="1017"/>
    <cellStyle name="20% - Accent3 2 3 5 2 4" xfId="1018"/>
    <cellStyle name="20% - Accent3 2 3 5 3" xfId="1019"/>
    <cellStyle name="20% - Accent3 2 3 5 3 2" xfId="1020"/>
    <cellStyle name="20% - Accent3 2 3 5 3 2 2" xfId="1021"/>
    <cellStyle name="20% - Accent3 2 3 5 3 3" xfId="1022"/>
    <cellStyle name="20% - Accent3 2 3 5 4" xfId="1023"/>
    <cellStyle name="20% - Accent3 2 3 5 4 2" xfId="1024"/>
    <cellStyle name="20% - Accent3 2 3 5 5" xfId="1025"/>
    <cellStyle name="20% - Accent3 2 3 6" xfId="1026"/>
    <cellStyle name="20% - Accent3 2 3 6 2" xfId="1027"/>
    <cellStyle name="20% - Accent3 2 3 6 2 2" xfId="1028"/>
    <cellStyle name="20% - Accent3 2 3 6 2 2 2" xfId="1029"/>
    <cellStyle name="20% - Accent3 2 3 6 2 3" xfId="1030"/>
    <cellStyle name="20% - Accent3 2 3 6 3" xfId="1031"/>
    <cellStyle name="20% - Accent3 2 3 6 3 2" xfId="1032"/>
    <cellStyle name="20% - Accent3 2 3 6 4" xfId="1033"/>
    <cellStyle name="20% - Accent3 2 3 7" xfId="1034"/>
    <cellStyle name="20% - Accent3 2 3 7 2" xfId="1035"/>
    <cellStyle name="20% - Accent3 2 3 7 2 2" xfId="1036"/>
    <cellStyle name="20% - Accent3 2 3 7 3" xfId="1037"/>
    <cellStyle name="20% - Accent3 2 3 8" xfId="1038"/>
    <cellStyle name="20% - Accent3 2 3 8 2" xfId="1039"/>
    <cellStyle name="20% - Accent3 2 3 9" xfId="1040"/>
    <cellStyle name="20% - Accent3 2 4" xfId="1041"/>
    <cellStyle name="20% - Accent3 2 4 2" xfId="1042"/>
    <cellStyle name="20% - Accent3 2 4 2 2" xfId="1043"/>
    <cellStyle name="20% - Accent3 2 4 2 2 2" xfId="1044"/>
    <cellStyle name="20% - Accent3 2 4 2 2 2 2" xfId="1045"/>
    <cellStyle name="20% - Accent3 2 4 2 2 2 2 2" xfId="1046"/>
    <cellStyle name="20% - Accent3 2 4 2 2 2 2 2 2" xfId="1047"/>
    <cellStyle name="20% - Accent3 2 4 2 2 2 2 3" xfId="1048"/>
    <cellStyle name="20% - Accent3 2 4 2 2 2 3" xfId="1049"/>
    <cellStyle name="20% - Accent3 2 4 2 2 2 3 2" xfId="1050"/>
    <cellStyle name="20% - Accent3 2 4 2 2 2 4" xfId="1051"/>
    <cellStyle name="20% - Accent3 2 4 2 2 3" xfId="1052"/>
    <cellStyle name="20% - Accent3 2 4 2 2 3 2" xfId="1053"/>
    <cellStyle name="20% - Accent3 2 4 2 2 3 2 2" xfId="1054"/>
    <cellStyle name="20% - Accent3 2 4 2 2 3 3" xfId="1055"/>
    <cellStyle name="20% - Accent3 2 4 2 2 4" xfId="1056"/>
    <cellStyle name="20% - Accent3 2 4 2 2 4 2" xfId="1057"/>
    <cellStyle name="20% - Accent3 2 4 2 2 5" xfId="1058"/>
    <cellStyle name="20% - Accent3 2 4 2 3" xfId="1059"/>
    <cellStyle name="20% - Accent3 2 4 2 3 2" xfId="1060"/>
    <cellStyle name="20% - Accent3 2 4 2 3 2 2" xfId="1061"/>
    <cellStyle name="20% - Accent3 2 4 2 3 2 2 2" xfId="1062"/>
    <cellStyle name="20% - Accent3 2 4 2 3 2 3" xfId="1063"/>
    <cellStyle name="20% - Accent3 2 4 2 3 3" xfId="1064"/>
    <cellStyle name="20% - Accent3 2 4 2 3 3 2" xfId="1065"/>
    <cellStyle name="20% - Accent3 2 4 2 3 4" xfId="1066"/>
    <cellStyle name="20% - Accent3 2 4 2 4" xfId="1067"/>
    <cellStyle name="20% - Accent3 2 4 2 4 2" xfId="1068"/>
    <cellStyle name="20% - Accent3 2 4 2 4 2 2" xfId="1069"/>
    <cellStyle name="20% - Accent3 2 4 2 4 3" xfId="1070"/>
    <cellStyle name="20% - Accent3 2 4 2 5" xfId="1071"/>
    <cellStyle name="20% - Accent3 2 4 2 5 2" xfId="1072"/>
    <cellStyle name="20% - Accent3 2 4 2 6" xfId="1073"/>
    <cellStyle name="20% - Accent3 2 4 3" xfId="1074"/>
    <cellStyle name="20% - Accent3 2 4 3 2" xfId="1075"/>
    <cellStyle name="20% - Accent3 2 4 3 2 2" xfId="1076"/>
    <cellStyle name="20% - Accent3 2 4 3 2 2 2" xfId="1077"/>
    <cellStyle name="20% - Accent3 2 4 3 2 2 2 2" xfId="1078"/>
    <cellStyle name="20% - Accent3 2 4 3 2 2 3" xfId="1079"/>
    <cellStyle name="20% - Accent3 2 4 3 2 3" xfId="1080"/>
    <cellStyle name="20% - Accent3 2 4 3 2 3 2" xfId="1081"/>
    <cellStyle name="20% - Accent3 2 4 3 2 4" xfId="1082"/>
    <cellStyle name="20% - Accent3 2 4 3 3" xfId="1083"/>
    <cellStyle name="20% - Accent3 2 4 3 3 2" xfId="1084"/>
    <cellStyle name="20% - Accent3 2 4 3 3 2 2" xfId="1085"/>
    <cellStyle name="20% - Accent3 2 4 3 3 3" xfId="1086"/>
    <cellStyle name="20% - Accent3 2 4 3 4" xfId="1087"/>
    <cellStyle name="20% - Accent3 2 4 3 4 2" xfId="1088"/>
    <cellStyle name="20% - Accent3 2 4 3 5" xfId="1089"/>
    <cellStyle name="20% - Accent3 2 4 4" xfId="1090"/>
    <cellStyle name="20% - Accent3 2 4 4 2" xfId="1091"/>
    <cellStyle name="20% - Accent3 2 4 4 2 2" xfId="1092"/>
    <cellStyle name="20% - Accent3 2 4 4 2 2 2" xfId="1093"/>
    <cellStyle name="20% - Accent3 2 4 4 2 3" xfId="1094"/>
    <cellStyle name="20% - Accent3 2 4 4 3" xfId="1095"/>
    <cellStyle name="20% - Accent3 2 4 4 3 2" xfId="1096"/>
    <cellStyle name="20% - Accent3 2 4 4 4" xfId="1097"/>
    <cellStyle name="20% - Accent3 2 4 5" xfId="1098"/>
    <cellStyle name="20% - Accent3 2 4 5 2" xfId="1099"/>
    <cellStyle name="20% - Accent3 2 4 5 2 2" xfId="1100"/>
    <cellStyle name="20% - Accent3 2 4 5 3" xfId="1101"/>
    <cellStyle name="20% - Accent3 2 4 6" xfId="1102"/>
    <cellStyle name="20% - Accent3 2 4 6 2" xfId="1103"/>
    <cellStyle name="20% - Accent3 2 4 7" xfId="1104"/>
    <cellStyle name="20% - Accent3 2 5" xfId="1105"/>
    <cellStyle name="20% - Accent3 2 5 2" xfId="1106"/>
    <cellStyle name="20% - Accent3 2 5 2 2" xfId="1107"/>
    <cellStyle name="20% - Accent3 2 5 2 2 2" xfId="1108"/>
    <cellStyle name="20% - Accent3 2 5 2 2 2 2" xfId="1109"/>
    <cellStyle name="20% - Accent3 2 5 2 2 2 2 2" xfId="1110"/>
    <cellStyle name="20% - Accent3 2 5 2 2 2 3" xfId="1111"/>
    <cellStyle name="20% - Accent3 2 5 2 2 3" xfId="1112"/>
    <cellStyle name="20% - Accent3 2 5 2 2 3 2" xfId="1113"/>
    <cellStyle name="20% - Accent3 2 5 2 2 4" xfId="1114"/>
    <cellStyle name="20% - Accent3 2 5 2 3" xfId="1115"/>
    <cellStyle name="20% - Accent3 2 5 2 3 2" xfId="1116"/>
    <cellStyle name="20% - Accent3 2 5 2 3 2 2" xfId="1117"/>
    <cellStyle name="20% - Accent3 2 5 2 3 3" xfId="1118"/>
    <cellStyle name="20% - Accent3 2 5 2 4" xfId="1119"/>
    <cellStyle name="20% - Accent3 2 5 2 4 2" xfId="1120"/>
    <cellStyle name="20% - Accent3 2 5 2 5" xfId="1121"/>
    <cellStyle name="20% - Accent3 2 5 3" xfId="1122"/>
    <cellStyle name="20% - Accent3 2 5 3 2" xfId="1123"/>
    <cellStyle name="20% - Accent3 2 5 3 2 2" xfId="1124"/>
    <cellStyle name="20% - Accent3 2 5 3 2 2 2" xfId="1125"/>
    <cellStyle name="20% - Accent3 2 5 3 2 3" xfId="1126"/>
    <cellStyle name="20% - Accent3 2 5 3 3" xfId="1127"/>
    <cellStyle name="20% - Accent3 2 5 3 3 2" xfId="1128"/>
    <cellStyle name="20% - Accent3 2 5 3 4" xfId="1129"/>
    <cellStyle name="20% - Accent3 2 5 4" xfId="1130"/>
    <cellStyle name="20% - Accent3 2 5 4 2" xfId="1131"/>
    <cellStyle name="20% - Accent3 2 5 4 2 2" xfId="1132"/>
    <cellStyle name="20% - Accent3 2 5 4 3" xfId="1133"/>
    <cellStyle name="20% - Accent3 2 5 5" xfId="1134"/>
    <cellStyle name="20% - Accent3 2 5 5 2" xfId="1135"/>
    <cellStyle name="20% - Accent3 2 5 6" xfId="1136"/>
    <cellStyle name="20% - Accent3 2 6" xfId="1137"/>
    <cellStyle name="20% - Accent3 2 6 2" xfId="1138"/>
    <cellStyle name="20% - Accent3 2 6 2 2" xfId="1139"/>
    <cellStyle name="20% - Accent3 2 6 2 2 2" xfId="1140"/>
    <cellStyle name="20% - Accent3 2 6 2 2 2 2" xfId="1141"/>
    <cellStyle name="20% - Accent3 2 6 2 2 2 2 2" xfId="1142"/>
    <cellStyle name="20% - Accent3 2 6 2 2 2 3" xfId="1143"/>
    <cellStyle name="20% - Accent3 2 6 2 2 3" xfId="1144"/>
    <cellStyle name="20% - Accent3 2 6 2 2 3 2" xfId="1145"/>
    <cellStyle name="20% - Accent3 2 6 2 2 4" xfId="1146"/>
    <cellStyle name="20% - Accent3 2 6 2 3" xfId="1147"/>
    <cellStyle name="20% - Accent3 2 6 2 3 2" xfId="1148"/>
    <cellStyle name="20% - Accent3 2 6 2 3 2 2" xfId="1149"/>
    <cellStyle name="20% - Accent3 2 6 2 3 3" xfId="1150"/>
    <cellStyle name="20% - Accent3 2 6 2 4" xfId="1151"/>
    <cellStyle name="20% - Accent3 2 6 2 4 2" xfId="1152"/>
    <cellStyle name="20% - Accent3 2 6 2 5" xfId="1153"/>
    <cellStyle name="20% - Accent3 2 6 3" xfId="1154"/>
    <cellStyle name="20% - Accent3 2 6 3 2" xfId="1155"/>
    <cellStyle name="20% - Accent3 2 6 3 2 2" xfId="1156"/>
    <cellStyle name="20% - Accent3 2 6 3 2 2 2" xfId="1157"/>
    <cellStyle name="20% - Accent3 2 6 3 2 3" xfId="1158"/>
    <cellStyle name="20% - Accent3 2 6 3 3" xfId="1159"/>
    <cellStyle name="20% - Accent3 2 6 3 3 2" xfId="1160"/>
    <cellStyle name="20% - Accent3 2 6 3 4" xfId="1161"/>
    <cellStyle name="20% - Accent3 2 6 4" xfId="1162"/>
    <cellStyle name="20% - Accent3 2 6 4 2" xfId="1163"/>
    <cellStyle name="20% - Accent3 2 6 4 2 2" xfId="1164"/>
    <cellStyle name="20% - Accent3 2 6 4 3" xfId="1165"/>
    <cellStyle name="20% - Accent3 2 6 5" xfId="1166"/>
    <cellStyle name="20% - Accent3 2 6 5 2" xfId="1167"/>
    <cellStyle name="20% - Accent3 2 6 6" xfId="1168"/>
    <cellStyle name="20% - Accent3 2 7" xfId="1169"/>
    <cellStyle name="20% - Accent3 2 7 2" xfId="1170"/>
    <cellStyle name="20% - Accent3 2 7 2 2" xfId="1171"/>
    <cellStyle name="20% - Accent3 2 7 2 2 2" xfId="1172"/>
    <cellStyle name="20% - Accent3 2 7 2 2 2 2" xfId="1173"/>
    <cellStyle name="20% - Accent3 2 7 2 2 3" xfId="1174"/>
    <cellStyle name="20% - Accent3 2 7 2 3" xfId="1175"/>
    <cellStyle name="20% - Accent3 2 7 2 3 2" xfId="1176"/>
    <cellStyle name="20% - Accent3 2 7 2 4" xfId="1177"/>
    <cellStyle name="20% - Accent3 2 7 3" xfId="1178"/>
    <cellStyle name="20% - Accent3 2 7 3 2" xfId="1179"/>
    <cellStyle name="20% - Accent3 2 7 3 2 2" xfId="1180"/>
    <cellStyle name="20% - Accent3 2 7 3 3" xfId="1181"/>
    <cellStyle name="20% - Accent3 2 7 4" xfId="1182"/>
    <cellStyle name="20% - Accent3 2 7 4 2" xfId="1183"/>
    <cellStyle name="20% - Accent3 2 7 5" xfId="1184"/>
    <cellStyle name="20% - Accent3 2 8" xfId="1185"/>
    <cellStyle name="20% - Accent3 2 8 2" xfId="1186"/>
    <cellStyle name="20% - Accent3 2 8 2 2" xfId="1187"/>
    <cellStyle name="20% - Accent3 2 8 2 2 2" xfId="1188"/>
    <cellStyle name="20% - Accent3 2 8 2 3" xfId="1189"/>
    <cellStyle name="20% - Accent3 2 8 3" xfId="1190"/>
    <cellStyle name="20% - Accent3 2 8 3 2" xfId="1191"/>
    <cellStyle name="20% - Accent3 2 8 4" xfId="1192"/>
    <cellStyle name="20% - Accent3 2 9" xfId="1193"/>
    <cellStyle name="20% - Accent3 2 9 2" xfId="1194"/>
    <cellStyle name="20% - Accent3 2 9 2 2" xfId="1195"/>
    <cellStyle name="20% - Accent3 2 9 3" xfId="1196"/>
    <cellStyle name="20% - Accent3 2 9 4" xfId="1197"/>
    <cellStyle name="20% - Accent3 2_Wealth Mgmt - Life &amp; Pension" xfId="57617"/>
    <cellStyle name="20% - Accent3 3" xfId="1198"/>
    <cellStyle name="20% - Accent3 3 2" xfId="1199"/>
    <cellStyle name="20% - Accent3 4" xfId="1200"/>
    <cellStyle name="20% - Accent3 4 2" xfId="1201"/>
    <cellStyle name="20% - Accent3 4 2 2" xfId="1202"/>
    <cellStyle name="20% - Accent3 4 2 2 2" xfId="1203"/>
    <cellStyle name="20% - Accent3 4 2 2 2 2" xfId="1204"/>
    <cellStyle name="20% - Accent3 4 2 2 2 2 2" xfId="1205"/>
    <cellStyle name="20% - Accent3 4 2 2 2 2 2 2" xfId="1206"/>
    <cellStyle name="20% - Accent3 4 2 2 2 2 3" xfId="1207"/>
    <cellStyle name="20% - Accent3 4 2 2 2 3" xfId="1208"/>
    <cellStyle name="20% - Accent3 4 2 2 2 3 2" xfId="1209"/>
    <cellStyle name="20% - Accent3 4 2 2 2 4" xfId="1210"/>
    <cellStyle name="20% - Accent3 4 2 2 3" xfId="1211"/>
    <cellStyle name="20% - Accent3 4 2 2 3 2" xfId="1212"/>
    <cellStyle name="20% - Accent3 4 2 2 3 2 2" xfId="1213"/>
    <cellStyle name="20% - Accent3 4 2 2 3 3" xfId="1214"/>
    <cellStyle name="20% - Accent3 4 2 2 4" xfId="1215"/>
    <cellStyle name="20% - Accent3 4 2 2 4 2" xfId="1216"/>
    <cellStyle name="20% - Accent3 4 2 2 5" xfId="1217"/>
    <cellStyle name="20% - Accent3 4 2 3" xfId="1218"/>
    <cellStyle name="20% - Accent3 4 2 3 2" xfId="1219"/>
    <cellStyle name="20% - Accent3 4 2 3 2 2" xfId="1220"/>
    <cellStyle name="20% - Accent3 4 2 3 2 2 2" xfId="1221"/>
    <cellStyle name="20% - Accent3 4 2 3 2 3" xfId="1222"/>
    <cellStyle name="20% - Accent3 4 2 3 3" xfId="1223"/>
    <cellStyle name="20% - Accent3 4 2 3 3 2" xfId="1224"/>
    <cellStyle name="20% - Accent3 4 2 3 4" xfId="1225"/>
    <cellStyle name="20% - Accent3 4 2 4" xfId="1226"/>
    <cellStyle name="20% - Accent3 4 2 4 2" xfId="1227"/>
    <cellStyle name="20% - Accent3 4 2 4 2 2" xfId="1228"/>
    <cellStyle name="20% - Accent3 4 2 4 3" xfId="1229"/>
    <cellStyle name="20% - Accent3 4 2 5" xfId="1230"/>
    <cellStyle name="20% - Accent3 4 2 5 2" xfId="1231"/>
    <cellStyle name="20% - Accent3 4 2 6" xfId="1232"/>
    <cellStyle name="20% - Accent3 4 3" xfId="1233"/>
    <cellStyle name="20% - Accent3 4 3 2" xfId="1234"/>
    <cellStyle name="20% - Accent3 4 3 2 2" xfId="1235"/>
    <cellStyle name="20% - Accent3 4 3 2 2 2" xfId="1236"/>
    <cellStyle name="20% - Accent3 4 3 2 2 2 2" xfId="1237"/>
    <cellStyle name="20% - Accent3 4 3 2 2 3" xfId="1238"/>
    <cellStyle name="20% - Accent3 4 3 2 3" xfId="1239"/>
    <cellStyle name="20% - Accent3 4 3 2 3 2" xfId="1240"/>
    <cellStyle name="20% - Accent3 4 3 2 4" xfId="1241"/>
    <cellStyle name="20% - Accent3 4 3 3" xfId="1242"/>
    <cellStyle name="20% - Accent3 4 3 3 2" xfId="1243"/>
    <cellStyle name="20% - Accent3 4 3 3 2 2" xfId="1244"/>
    <cellStyle name="20% - Accent3 4 3 3 3" xfId="1245"/>
    <cellStyle name="20% - Accent3 4 3 4" xfId="1246"/>
    <cellStyle name="20% - Accent3 4 3 4 2" xfId="1247"/>
    <cellStyle name="20% - Accent3 4 3 5" xfId="1248"/>
    <cellStyle name="20% - Accent3 4 4" xfId="1249"/>
    <cellStyle name="20% - Accent3 4 4 2" xfId="1250"/>
    <cellStyle name="20% - Accent3 4 4 2 2" xfId="1251"/>
    <cellStyle name="20% - Accent3 4 4 2 2 2" xfId="1252"/>
    <cellStyle name="20% - Accent3 4 4 2 3" xfId="1253"/>
    <cellStyle name="20% - Accent3 4 4 3" xfId="1254"/>
    <cellStyle name="20% - Accent3 4 4 3 2" xfId="1255"/>
    <cellStyle name="20% - Accent3 4 4 4" xfId="1256"/>
    <cellStyle name="20% - Accent3 4 5" xfId="1257"/>
    <cellStyle name="20% - Accent3 4 5 2" xfId="1258"/>
    <cellStyle name="20% - Accent3 4 5 2 2" xfId="1259"/>
    <cellStyle name="20% - Accent3 4 5 3" xfId="1260"/>
    <cellStyle name="20% - Accent3 4 6" xfId="1261"/>
    <cellStyle name="20% - Accent3 4 6 2" xfId="1262"/>
    <cellStyle name="20% - Accent3 4 7" xfId="1263"/>
    <cellStyle name="20% - Accent3 5" xfId="1264"/>
    <cellStyle name="20% - Accent3 5 2" xfId="1265"/>
    <cellStyle name="20% - Accent3 6" xfId="1266"/>
    <cellStyle name="20% - Accent3 6 2" xfId="1267"/>
    <cellStyle name="20% - Accent3 7" xfId="1268"/>
    <cellStyle name="20% - Accent3 7 2" xfId="1269"/>
    <cellStyle name="20% - Accent3 8" xfId="1270"/>
    <cellStyle name="20% - Accent3 9" xfId="1271"/>
    <cellStyle name="20% - Accent4 2" xfId="1272"/>
    <cellStyle name="20% - Accent4 2 10" xfId="1273"/>
    <cellStyle name="20% - Accent4 2 10 2" xfId="1274"/>
    <cellStyle name="20% - Accent4 2 11" xfId="1275"/>
    <cellStyle name="20% - Accent4 2 2" xfId="1276"/>
    <cellStyle name="20% - Accent4 2 2 2" xfId="1277"/>
    <cellStyle name="20% - Accent4 2 3" xfId="1278"/>
    <cellStyle name="20% - Accent4 2 3 2" xfId="1279"/>
    <cellStyle name="20% - Accent4 2 3 2 2" xfId="1280"/>
    <cellStyle name="20% - Accent4 2 3 2 2 2" xfId="1281"/>
    <cellStyle name="20% - Accent4 2 3 2 2 2 2" xfId="1282"/>
    <cellStyle name="20% - Accent4 2 3 2 2 2 2 2" xfId="1283"/>
    <cellStyle name="20% - Accent4 2 3 2 2 2 2 2 2" xfId="1284"/>
    <cellStyle name="20% - Accent4 2 3 2 2 2 2 2 2 2" xfId="1285"/>
    <cellStyle name="20% - Accent4 2 3 2 2 2 2 2 3" xfId="1286"/>
    <cellStyle name="20% - Accent4 2 3 2 2 2 2 3" xfId="1287"/>
    <cellStyle name="20% - Accent4 2 3 2 2 2 2 3 2" xfId="1288"/>
    <cellStyle name="20% - Accent4 2 3 2 2 2 2 4" xfId="1289"/>
    <cellStyle name="20% - Accent4 2 3 2 2 2 3" xfId="1290"/>
    <cellStyle name="20% - Accent4 2 3 2 2 2 3 2" xfId="1291"/>
    <cellStyle name="20% - Accent4 2 3 2 2 2 3 2 2" xfId="1292"/>
    <cellStyle name="20% - Accent4 2 3 2 2 2 3 3" xfId="1293"/>
    <cellStyle name="20% - Accent4 2 3 2 2 2 4" xfId="1294"/>
    <cellStyle name="20% - Accent4 2 3 2 2 2 4 2" xfId="1295"/>
    <cellStyle name="20% - Accent4 2 3 2 2 2 5" xfId="1296"/>
    <cellStyle name="20% - Accent4 2 3 2 2 3" xfId="1297"/>
    <cellStyle name="20% - Accent4 2 3 2 2 3 2" xfId="1298"/>
    <cellStyle name="20% - Accent4 2 3 2 2 3 2 2" xfId="1299"/>
    <cellStyle name="20% - Accent4 2 3 2 2 3 2 2 2" xfId="1300"/>
    <cellStyle name="20% - Accent4 2 3 2 2 3 2 3" xfId="1301"/>
    <cellStyle name="20% - Accent4 2 3 2 2 3 3" xfId="1302"/>
    <cellStyle name="20% - Accent4 2 3 2 2 3 3 2" xfId="1303"/>
    <cellStyle name="20% - Accent4 2 3 2 2 3 4" xfId="1304"/>
    <cellStyle name="20% - Accent4 2 3 2 2 4" xfId="1305"/>
    <cellStyle name="20% - Accent4 2 3 2 2 4 2" xfId="1306"/>
    <cellStyle name="20% - Accent4 2 3 2 2 4 2 2" xfId="1307"/>
    <cellStyle name="20% - Accent4 2 3 2 2 4 3" xfId="1308"/>
    <cellStyle name="20% - Accent4 2 3 2 2 5" xfId="1309"/>
    <cellStyle name="20% - Accent4 2 3 2 2 5 2" xfId="1310"/>
    <cellStyle name="20% - Accent4 2 3 2 2 6" xfId="1311"/>
    <cellStyle name="20% - Accent4 2 3 2 3" xfId="1312"/>
    <cellStyle name="20% - Accent4 2 3 2 3 2" xfId="1313"/>
    <cellStyle name="20% - Accent4 2 3 2 3 2 2" xfId="1314"/>
    <cellStyle name="20% - Accent4 2 3 2 3 2 2 2" xfId="1315"/>
    <cellStyle name="20% - Accent4 2 3 2 3 2 2 2 2" xfId="1316"/>
    <cellStyle name="20% - Accent4 2 3 2 3 2 2 3" xfId="1317"/>
    <cellStyle name="20% - Accent4 2 3 2 3 2 3" xfId="1318"/>
    <cellStyle name="20% - Accent4 2 3 2 3 2 3 2" xfId="1319"/>
    <cellStyle name="20% - Accent4 2 3 2 3 2 4" xfId="1320"/>
    <cellStyle name="20% - Accent4 2 3 2 3 3" xfId="1321"/>
    <cellStyle name="20% - Accent4 2 3 2 3 3 2" xfId="1322"/>
    <cellStyle name="20% - Accent4 2 3 2 3 3 2 2" xfId="1323"/>
    <cellStyle name="20% - Accent4 2 3 2 3 3 3" xfId="1324"/>
    <cellStyle name="20% - Accent4 2 3 2 3 4" xfId="1325"/>
    <cellStyle name="20% - Accent4 2 3 2 3 4 2" xfId="1326"/>
    <cellStyle name="20% - Accent4 2 3 2 3 5" xfId="1327"/>
    <cellStyle name="20% - Accent4 2 3 2 4" xfId="1328"/>
    <cellStyle name="20% - Accent4 2 3 2 4 2" xfId="1329"/>
    <cellStyle name="20% - Accent4 2 3 2 4 2 2" xfId="1330"/>
    <cellStyle name="20% - Accent4 2 3 2 4 2 2 2" xfId="1331"/>
    <cellStyle name="20% - Accent4 2 3 2 4 2 3" xfId="1332"/>
    <cellStyle name="20% - Accent4 2 3 2 4 3" xfId="1333"/>
    <cellStyle name="20% - Accent4 2 3 2 4 3 2" xfId="1334"/>
    <cellStyle name="20% - Accent4 2 3 2 4 4" xfId="1335"/>
    <cellStyle name="20% - Accent4 2 3 2 5" xfId="1336"/>
    <cellStyle name="20% - Accent4 2 3 2 5 2" xfId="1337"/>
    <cellStyle name="20% - Accent4 2 3 2 5 2 2" xfId="1338"/>
    <cellStyle name="20% - Accent4 2 3 2 5 3" xfId="1339"/>
    <cellStyle name="20% - Accent4 2 3 2 6" xfId="1340"/>
    <cellStyle name="20% - Accent4 2 3 2 6 2" xfId="1341"/>
    <cellStyle name="20% - Accent4 2 3 2 7" xfId="1342"/>
    <cellStyle name="20% - Accent4 2 3 3" xfId="1343"/>
    <cellStyle name="20% - Accent4 2 3 3 2" xfId="1344"/>
    <cellStyle name="20% - Accent4 2 3 3 2 2" xfId="1345"/>
    <cellStyle name="20% - Accent4 2 3 3 2 2 2" xfId="1346"/>
    <cellStyle name="20% - Accent4 2 3 3 2 2 2 2" xfId="1347"/>
    <cellStyle name="20% - Accent4 2 3 3 2 2 2 2 2" xfId="1348"/>
    <cellStyle name="20% - Accent4 2 3 3 2 2 2 3" xfId="1349"/>
    <cellStyle name="20% - Accent4 2 3 3 2 2 3" xfId="1350"/>
    <cellStyle name="20% - Accent4 2 3 3 2 2 3 2" xfId="1351"/>
    <cellStyle name="20% - Accent4 2 3 3 2 2 4" xfId="1352"/>
    <cellStyle name="20% - Accent4 2 3 3 2 3" xfId="1353"/>
    <cellStyle name="20% - Accent4 2 3 3 2 3 2" xfId="1354"/>
    <cellStyle name="20% - Accent4 2 3 3 2 3 2 2" xfId="1355"/>
    <cellStyle name="20% - Accent4 2 3 3 2 3 3" xfId="1356"/>
    <cellStyle name="20% - Accent4 2 3 3 2 4" xfId="1357"/>
    <cellStyle name="20% - Accent4 2 3 3 2 4 2" xfId="1358"/>
    <cellStyle name="20% - Accent4 2 3 3 2 5" xfId="1359"/>
    <cellStyle name="20% - Accent4 2 3 3 3" xfId="1360"/>
    <cellStyle name="20% - Accent4 2 3 3 3 2" xfId="1361"/>
    <cellStyle name="20% - Accent4 2 3 3 3 2 2" xfId="1362"/>
    <cellStyle name="20% - Accent4 2 3 3 3 2 2 2" xfId="1363"/>
    <cellStyle name="20% - Accent4 2 3 3 3 2 3" xfId="1364"/>
    <cellStyle name="20% - Accent4 2 3 3 3 3" xfId="1365"/>
    <cellStyle name="20% - Accent4 2 3 3 3 3 2" xfId="1366"/>
    <cellStyle name="20% - Accent4 2 3 3 3 4" xfId="1367"/>
    <cellStyle name="20% - Accent4 2 3 3 4" xfId="1368"/>
    <cellStyle name="20% - Accent4 2 3 3 4 2" xfId="1369"/>
    <cellStyle name="20% - Accent4 2 3 3 4 2 2" xfId="1370"/>
    <cellStyle name="20% - Accent4 2 3 3 4 3" xfId="1371"/>
    <cellStyle name="20% - Accent4 2 3 3 5" xfId="1372"/>
    <cellStyle name="20% - Accent4 2 3 3 5 2" xfId="1373"/>
    <cellStyle name="20% - Accent4 2 3 3 6" xfId="1374"/>
    <cellStyle name="20% - Accent4 2 3 4" xfId="1375"/>
    <cellStyle name="20% - Accent4 2 3 4 2" xfId="1376"/>
    <cellStyle name="20% - Accent4 2 3 4 2 2" xfId="1377"/>
    <cellStyle name="20% - Accent4 2 3 4 2 2 2" xfId="1378"/>
    <cellStyle name="20% - Accent4 2 3 4 2 2 2 2" xfId="1379"/>
    <cellStyle name="20% - Accent4 2 3 4 2 2 2 2 2" xfId="1380"/>
    <cellStyle name="20% - Accent4 2 3 4 2 2 2 3" xfId="1381"/>
    <cellStyle name="20% - Accent4 2 3 4 2 2 3" xfId="1382"/>
    <cellStyle name="20% - Accent4 2 3 4 2 2 3 2" xfId="1383"/>
    <cellStyle name="20% - Accent4 2 3 4 2 2 4" xfId="1384"/>
    <cellStyle name="20% - Accent4 2 3 4 2 3" xfId="1385"/>
    <cellStyle name="20% - Accent4 2 3 4 2 3 2" xfId="1386"/>
    <cellStyle name="20% - Accent4 2 3 4 2 3 2 2" xfId="1387"/>
    <cellStyle name="20% - Accent4 2 3 4 2 3 3" xfId="1388"/>
    <cellStyle name="20% - Accent4 2 3 4 2 4" xfId="1389"/>
    <cellStyle name="20% - Accent4 2 3 4 2 4 2" xfId="1390"/>
    <cellStyle name="20% - Accent4 2 3 4 2 5" xfId="1391"/>
    <cellStyle name="20% - Accent4 2 3 4 3" xfId="1392"/>
    <cellStyle name="20% - Accent4 2 3 4 3 2" xfId="1393"/>
    <cellStyle name="20% - Accent4 2 3 4 3 2 2" xfId="1394"/>
    <cellStyle name="20% - Accent4 2 3 4 3 2 2 2" xfId="1395"/>
    <cellStyle name="20% - Accent4 2 3 4 3 2 3" xfId="1396"/>
    <cellStyle name="20% - Accent4 2 3 4 3 3" xfId="1397"/>
    <cellStyle name="20% - Accent4 2 3 4 3 3 2" xfId="1398"/>
    <cellStyle name="20% - Accent4 2 3 4 3 4" xfId="1399"/>
    <cellStyle name="20% - Accent4 2 3 4 4" xfId="1400"/>
    <cellStyle name="20% - Accent4 2 3 4 4 2" xfId="1401"/>
    <cellStyle name="20% - Accent4 2 3 4 4 2 2" xfId="1402"/>
    <cellStyle name="20% - Accent4 2 3 4 4 3" xfId="1403"/>
    <cellStyle name="20% - Accent4 2 3 4 5" xfId="1404"/>
    <cellStyle name="20% - Accent4 2 3 4 5 2" xfId="1405"/>
    <cellStyle name="20% - Accent4 2 3 4 6" xfId="1406"/>
    <cellStyle name="20% - Accent4 2 3 5" xfId="1407"/>
    <cellStyle name="20% - Accent4 2 3 5 2" xfId="1408"/>
    <cellStyle name="20% - Accent4 2 3 5 2 2" xfId="1409"/>
    <cellStyle name="20% - Accent4 2 3 5 2 2 2" xfId="1410"/>
    <cellStyle name="20% - Accent4 2 3 5 2 2 2 2" xfId="1411"/>
    <cellStyle name="20% - Accent4 2 3 5 2 2 3" xfId="1412"/>
    <cellStyle name="20% - Accent4 2 3 5 2 3" xfId="1413"/>
    <cellStyle name="20% - Accent4 2 3 5 2 3 2" xfId="1414"/>
    <cellStyle name="20% - Accent4 2 3 5 2 4" xfId="1415"/>
    <cellStyle name="20% - Accent4 2 3 5 3" xfId="1416"/>
    <cellStyle name="20% - Accent4 2 3 5 3 2" xfId="1417"/>
    <cellStyle name="20% - Accent4 2 3 5 3 2 2" xfId="1418"/>
    <cellStyle name="20% - Accent4 2 3 5 3 3" xfId="1419"/>
    <cellStyle name="20% - Accent4 2 3 5 4" xfId="1420"/>
    <cellStyle name="20% - Accent4 2 3 5 4 2" xfId="1421"/>
    <cellStyle name="20% - Accent4 2 3 5 5" xfId="1422"/>
    <cellStyle name="20% - Accent4 2 3 6" xfId="1423"/>
    <cellStyle name="20% - Accent4 2 3 6 2" xfId="1424"/>
    <cellStyle name="20% - Accent4 2 3 6 2 2" xfId="1425"/>
    <cellStyle name="20% - Accent4 2 3 6 2 2 2" xfId="1426"/>
    <cellStyle name="20% - Accent4 2 3 6 2 3" xfId="1427"/>
    <cellStyle name="20% - Accent4 2 3 6 3" xfId="1428"/>
    <cellStyle name="20% - Accent4 2 3 6 3 2" xfId="1429"/>
    <cellStyle name="20% - Accent4 2 3 6 4" xfId="1430"/>
    <cellStyle name="20% - Accent4 2 3 7" xfId="1431"/>
    <cellStyle name="20% - Accent4 2 3 7 2" xfId="1432"/>
    <cellStyle name="20% - Accent4 2 3 7 2 2" xfId="1433"/>
    <cellStyle name="20% - Accent4 2 3 7 3" xfId="1434"/>
    <cellStyle name="20% - Accent4 2 3 8" xfId="1435"/>
    <cellStyle name="20% - Accent4 2 3 8 2" xfId="1436"/>
    <cellStyle name="20% - Accent4 2 3 9" xfId="1437"/>
    <cellStyle name="20% - Accent4 2 4" xfId="1438"/>
    <cellStyle name="20% - Accent4 2 4 2" xfId="1439"/>
    <cellStyle name="20% - Accent4 2 4 2 2" xfId="1440"/>
    <cellStyle name="20% - Accent4 2 4 2 2 2" xfId="1441"/>
    <cellStyle name="20% - Accent4 2 4 2 2 2 2" xfId="1442"/>
    <cellStyle name="20% - Accent4 2 4 2 2 2 2 2" xfId="1443"/>
    <cellStyle name="20% - Accent4 2 4 2 2 2 2 2 2" xfId="1444"/>
    <cellStyle name="20% - Accent4 2 4 2 2 2 2 3" xfId="1445"/>
    <cellStyle name="20% - Accent4 2 4 2 2 2 3" xfId="1446"/>
    <cellStyle name="20% - Accent4 2 4 2 2 2 3 2" xfId="1447"/>
    <cellStyle name="20% - Accent4 2 4 2 2 2 4" xfId="1448"/>
    <cellStyle name="20% - Accent4 2 4 2 2 3" xfId="1449"/>
    <cellStyle name="20% - Accent4 2 4 2 2 3 2" xfId="1450"/>
    <cellStyle name="20% - Accent4 2 4 2 2 3 2 2" xfId="1451"/>
    <cellStyle name="20% - Accent4 2 4 2 2 3 3" xfId="1452"/>
    <cellStyle name="20% - Accent4 2 4 2 2 4" xfId="1453"/>
    <cellStyle name="20% - Accent4 2 4 2 2 4 2" xfId="1454"/>
    <cellStyle name="20% - Accent4 2 4 2 2 5" xfId="1455"/>
    <cellStyle name="20% - Accent4 2 4 2 3" xfId="1456"/>
    <cellStyle name="20% - Accent4 2 4 2 3 2" xfId="1457"/>
    <cellStyle name="20% - Accent4 2 4 2 3 2 2" xfId="1458"/>
    <cellStyle name="20% - Accent4 2 4 2 3 2 2 2" xfId="1459"/>
    <cellStyle name="20% - Accent4 2 4 2 3 2 3" xfId="1460"/>
    <cellStyle name="20% - Accent4 2 4 2 3 3" xfId="1461"/>
    <cellStyle name="20% - Accent4 2 4 2 3 3 2" xfId="1462"/>
    <cellStyle name="20% - Accent4 2 4 2 3 4" xfId="1463"/>
    <cellStyle name="20% - Accent4 2 4 2 4" xfId="1464"/>
    <cellStyle name="20% - Accent4 2 4 2 4 2" xfId="1465"/>
    <cellStyle name="20% - Accent4 2 4 2 4 2 2" xfId="1466"/>
    <cellStyle name="20% - Accent4 2 4 2 4 3" xfId="1467"/>
    <cellStyle name="20% - Accent4 2 4 2 5" xfId="1468"/>
    <cellStyle name="20% - Accent4 2 4 2 5 2" xfId="1469"/>
    <cellStyle name="20% - Accent4 2 4 2 6" xfId="1470"/>
    <cellStyle name="20% - Accent4 2 4 3" xfId="1471"/>
    <cellStyle name="20% - Accent4 2 4 3 2" xfId="1472"/>
    <cellStyle name="20% - Accent4 2 4 3 2 2" xfId="1473"/>
    <cellStyle name="20% - Accent4 2 4 3 2 2 2" xfId="1474"/>
    <cellStyle name="20% - Accent4 2 4 3 2 2 2 2" xfId="1475"/>
    <cellStyle name="20% - Accent4 2 4 3 2 2 3" xfId="1476"/>
    <cellStyle name="20% - Accent4 2 4 3 2 3" xfId="1477"/>
    <cellStyle name="20% - Accent4 2 4 3 2 3 2" xfId="1478"/>
    <cellStyle name="20% - Accent4 2 4 3 2 4" xfId="1479"/>
    <cellStyle name="20% - Accent4 2 4 3 3" xfId="1480"/>
    <cellStyle name="20% - Accent4 2 4 3 3 2" xfId="1481"/>
    <cellStyle name="20% - Accent4 2 4 3 3 2 2" xfId="1482"/>
    <cellStyle name="20% - Accent4 2 4 3 3 3" xfId="1483"/>
    <cellStyle name="20% - Accent4 2 4 3 4" xfId="1484"/>
    <cellStyle name="20% - Accent4 2 4 3 4 2" xfId="1485"/>
    <cellStyle name="20% - Accent4 2 4 3 5" xfId="1486"/>
    <cellStyle name="20% - Accent4 2 4 4" xfId="1487"/>
    <cellStyle name="20% - Accent4 2 4 4 2" xfId="1488"/>
    <cellStyle name="20% - Accent4 2 4 4 2 2" xfId="1489"/>
    <cellStyle name="20% - Accent4 2 4 4 2 2 2" xfId="1490"/>
    <cellStyle name="20% - Accent4 2 4 4 2 3" xfId="1491"/>
    <cellStyle name="20% - Accent4 2 4 4 3" xfId="1492"/>
    <cellStyle name="20% - Accent4 2 4 4 3 2" xfId="1493"/>
    <cellStyle name="20% - Accent4 2 4 4 4" xfId="1494"/>
    <cellStyle name="20% - Accent4 2 4 5" xfId="1495"/>
    <cellStyle name="20% - Accent4 2 4 5 2" xfId="1496"/>
    <cellStyle name="20% - Accent4 2 4 5 2 2" xfId="1497"/>
    <cellStyle name="20% - Accent4 2 4 5 3" xfId="1498"/>
    <cellStyle name="20% - Accent4 2 4 6" xfId="1499"/>
    <cellStyle name="20% - Accent4 2 4 6 2" xfId="1500"/>
    <cellStyle name="20% - Accent4 2 4 7" xfId="1501"/>
    <cellStyle name="20% - Accent4 2 5" xfId="1502"/>
    <cellStyle name="20% - Accent4 2 5 2" xfId="1503"/>
    <cellStyle name="20% - Accent4 2 5 2 2" xfId="1504"/>
    <cellStyle name="20% - Accent4 2 5 2 2 2" xfId="1505"/>
    <cellStyle name="20% - Accent4 2 5 2 2 2 2" xfId="1506"/>
    <cellStyle name="20% - Accent4 2 5 2 2 2 2 2" xfId="1507"/>
    <cellStyle name="20% - Accent4 2 5 2 2 2 3" xfId="1508"/>
    <cellStyle name="20% - Accent4 2 5 2 2 3" xfId="1509"/>
    <cellStyle name="20% - Accent4 2 5 2 2 3 2" xfId="1510"/>
    <cellStyle name="20% - Accent4 2 5 2 2 4" xfId="1511"/>
    <cellStyle name="20% - Accent4 2 5 2 3" xfId="1512"/>
    <cellStyle name="20% - Accent4 2 5 2 3 2" xfId="1513"/>
    <cellStyle name="20% - Accent4 2 5 2 3 2 2" xfId="1514"/>
    <cellStyle name="20% - Accent4 2 5 2 3 3" xfId="1515"/>
    <cellStyle name="20% - Accent4 2 5 2 4" xfId="1516"/>
    <cellStyle name="20% - Accent4 2 5 2 4 2" xfId="1517"/>
    <cellStyle name="20% - Accent4 2 5 2 5" xfId="1518"/>
    <cellStyle name="20% - Accent4 2 5 3" xfId="1519"/>
    <cellStyle name="20% - Accent4 2 5 3 2" xfId="1520"/>
    <cellStyle name="20% - Accent4 2 5 3 2 2" xfId="1521"/>
    <cellStyle name="20% - Accent4 2 5 3 2 2 2" xfId="1522"/>
    <cellStyle name="20% - Accent4 2 5 3 2 3" xfId="1523"/>
    <cellStyle name="20% - Accent4 2 5 3 3" xfId="1524"/>
    <cellStyle name="20% - Accent4 2 5 3 3 2" xfId="1525"/>
    <cellStyle name="20% - Accent4 2 5 3 4" xfId="1526"/>
    <cellStyle name="20% - Accent4 2 5 4" xfId="1527"/>
    <cellStyle name="20% - Accent4 2 5 4 2" xfId="1528"/>
    <cellStyle name="20% - Accent4 2 5 4 2 2" xfId="1529"/>
    <cellStyle name="20% - Accent4 2 5 4 3" xfId="1530"/>
    <cellStyle name="20% - Accent4 2 5 5" xfId="1531"/>
    <cellStyle name="20% - Accent4 2 5 5 2" xfId="1532"/>
    <cellStyle name="20% - Accent4 2 5 6" xfId="1533"/>
    <cellStyle name="20% - Accent4 2 6" xfId="1534"/>
    <cellStyle name="20% - Accent4 2 6 2" xfId="1535"/>
    <cellStyle name="20% - Accent4 2 6 2 2" xfId="1536"/>
    <cellStyle name="20% - Accent4 2 6 2 2 2" xfId="1537"/>
    <cellStyle name="20% - Accent4 2 6 2 2 2 2" xfId="1538"/>
    <cellStyle name="20% - Accent4 2 6 2 2 2 2 2" xfId="1539"/>
    <cellStyle name="20% - Accent4 2 6 2 2 2 3" xfId="1540"/>
    <cellStyle name="20% - Accent4 2 6 2 2 3" xfId="1541"/>
    <cellStyle name="20% - Accent4 2 6 2 2 3 2" xfId="1542"/>
    <cellStyle name="20% - Accent4 2 6 2 2 4" xfId="1543"/>
    <cellStyle name="20% - Accent4 2 6 2 3" xfId="1544"/>
    <cellStyle name="20% - Accent4 2 6 2 3 2" xfId="1545"/>
    <cellStyle name="20% - Accent4 2 6 2 3 2 2" xfId="1546"/>
    <cellStyle name="20% - Accent4 2 6 2 3 3" xfId="1547"/>
    <cellStyle name="20% - Accent4 2 6 2 4" xfId="1548"/>
    <cellStyle name="20% - Accent4 2 6 2 4 2" xfId="1549"/>
    <cellStyle name="20% - Accent4 2 6 2 5" xfId="1550"/>
    <cellStyle name="20% - Accent4 2 6 3" xfId="1551"/>
    <cellStyle name="20% - Accent4 2 6 3 2" xfId="1552"/>
    <cellStyle name="20% - Accent4 2 6 3 2 2" xfId="1553"/>
    <cellStyle name="20% - Accent4 2 6 3 2 2 2" xfId="1554"/>
    <cellStyle name="20% - Accent4 2 6 3 2 3" xfId="1555"/>
    <cellStyle name="20% - Accent4 2 6 3 3" xfId="1556"/>
    <cellStyle name="20% - Accent4 2 6 3 3 2" xfId="1557"/>
    <cellStyle name="20% - Accent4 2 6 3 4" xfId="1558"/>
    <cellStyle name="20% - Accent4 2 6 4" xfId="1559"/>
    <cellStyle name="20% - Accent4 2 6 4 2" xfId="1560"/>
    <cellStyle name="20% - Accent4 2 6 4 2 2" xfId="1561"/>
    <cellStyle name="20% - Accent4 2 6 4 3" xfId="1562"/>
    <cellStyle name="20% - Accent4 2 6 5" xfId="1563"/>
    <cellStyle name="20% - Accent4 2 6 5 2" xfId="1564"/>
    <cellStyle name="20% - Accent4 2 6 6" xfId="1565"/>
    <cellStyle name="20% - Accent4 2 7" xfId="1566"/>
    <cellStyle name="20% - Accent4 2 7 2" xfId="1567"/>
    <cellStyle name="20% - Accent4 2 7 2 2" xfId="1568"/>
    <cellStyle name="20% - Accent4 2 7 2 2 2" xfId="1569"/>
    <cellStyle name="20% - Accent4 2 7 2 2 2 2" xfId="1570"/>
    <cellStyle name="20% - Accent4 2 7 2 2 3" xfId="1571"/>
    <cellStyle name="20% - Accent4 2 7 2 3" xfId="1572"/>
    <cellStyle name="20% - Accent4 2 7 2 3 2" xfId="1573"/>
    <cellStyle name="20% - Accent4 2 7 2 4" xfId="1574"/>
    <cellStyle name="20% - Accent4 2 7 3" xfId="1575"/>
    <cellStyle name="20% - Accent4 2 7 3 2" xfId="1576"/>
    <cellStyle name="20% - Accent4 2 7 3 2 2" xfId="1577"/>
    <cellStyle name="20% - Accent4 2 7 3 3" xfId="1578"/>
    <cellStyle name="20% - Accent4 2 7 4" xfId="1579"/>
    <cellStyle name="20% - Accent4 2 7 4 2" xfId="1580"/>
    <cellStyle name="20% - Accent4 2 7 5" xfId="1581"/>
    <cellStyle name="20% - Accent4 2 8" xfId="1582"/>
    <cellStyle name="20% - Accent4 2 8 2" xfId="1583"/>
    <cellStyle name="20% - Accent4 2 8 2 2" xfId="1584"/>
    <cellStyle name="20% - Accent4 2 8 2 2 2" xfId="1585"/>
    <cellStyle name="20% - Accent4 2 8 2 3" xfId="1586"/>
    <cellStyle name="20% - Accent4 2 8 3" xfId="1587"/>
    <cellStyle name="20% - Accent4 2 8 3 2" xfId="1588"/>
    <cellStyle name="20% - Accent4 2 8 4" xfId="1589"/>
    <cellStyle name="20% - Accent4 2 9" xfId="1590"/>
    <cellStyle name="20% - Accent4 2 9 2" xfId="1591"/>
    <cellStyle name="20% - Accent4 2 9 2 2" xfId="1592"/>
    <cellStyle name="20% - Accent4 2 9 3" xfId="1593"/>
    <cellStyle name="20% - Accent4 2 9 4" xfId="1594"/>
    <cellStyle name="20% - Accent4 2_Wealth Mgmt - Life &amp; Pension" xfId="57618"/>
    <cellStyle name="20% - Accent4 3" xfId="1595"/>
    <cellStyle name="20% - Accent4 3 2" xfId="1596"/>
    <cellStyle name="20% - Accent4 4" xfId="1597"/>
    <cellStyle name="20% - Accent4 4 2" xfId="1598"/>
    <cellStyle name="20% - Accent4 4 2 2" xfId="1599"/>
    <cellStyle name="20% - Accent4 4 2 2 2" xfId="1600"/>
    <cellStyle name="20% - Accent4 4 2 2 2 2" xfId="1601"/>
    <cellStyle name="20% - Accent4 4 2 2 2 2 2" xfId="1602"/>
    <cellStyle name="20% - Accent4 4 2 2 2 2 2 2" xfId="1603"/>
    <cellStyle name="20% - Accent4 4 2 2 2 2 3" xfId="1604"/>
    <cellStyle name="20% - Accent4 4 2 2 2 3" xfId="1605"/>
    <cellStyle name="20% - Accent4 4 2 2 2 3 2" xfId="1606"/>
    <cellStyle name="20% - Accent4 4 2 2 2 4" xfId="1607"/>
    <cellStyle name="20% - Accent4 4 2 2 3" xfId="1608"/>
    <cellStyle name="20% - Accent4 4 2 2 3 2" xfId="1609"/>
    <cellStyle name="20% - Accent4 4 2 2 3 2 2" xfId="1610"/>
    <cellStyle name="20% - Accent4 4 2 2 3 3" xfId="1611"/>
    <cellStyle name="20% - Accent4 4 2 2 4" xfId="1612"/>
    <cellStyle name="20% - Accent4 4 2 2 4 2" xfId="1613"/>
    <cellStyle name="20% - Accent4 4 2 2 5" xfId="1614"/>
    <cellStyle name="20% - Accent4 4 2 3" xfId="1615"/>
    <cellStyle name="20% - Accent4 4 2 3 2" xfId="1616"/>
    <cellStyle name="20% - Accent4 4 2 3 2 2" xfId="1617"/>
    <cellStyle name="20% - Accent4 4 2 3 2 2 2" xfId="1618"/>
    <cellStyle name="20% - Accent4 4 2 3 2 3" xfId="1619"/>
    <cellStyle name="20% - Accent4 4 2 3 3" xfId="1620"/>
    <cellStyle name="20% - Accent4 4 2 3 3 2" xfId="1621"/>
    <cellStyle name="20% - Accent4 4 2 3 4" xfId="1622"/>
    <cellStyle name="20% - Accent4 4 2 4" xfId="1623"/>
    <cellStyle name="20% - Accent4 4 2 4 2" xfId="1624"/>
    <cellStyle name="20% - Accent4 4 2 4 2 2" xfId="1625"/>
    <cellStyle name="20% - Accent4 4 2 4 3" xfId="1626"/>
    <cellStyle name="20% - Accent4 4 2 5" xfId="1627"/>
    <cellStyle name="20% - Accent4 4 2 5 2" xfId="1628"/>
    <cellStyle name="20% - Accent4 4 2 6" xfId="1629"/>
    <cellStyle name="20% - Accent4 4 3" xfId="1630"/>
    <cellStyle name="20% - Accent4 4 3 2" xfId="1631"/>
    <cellStyle name="20% - Accent4 4 3 2 2" xfId="1632"/>
    <cellStyle name="20% - Accent4 4 3 2 2 2" xfId="1633"/>
    <cellStyle name="20% - Accent4 4 3 2 2 2 2" xfId="1634"/>
    <cellStyle name="20% - Accent4 4 3 2 2 3" xfId="1635"/>
    <cellStyle name="20% - Accent4 4 3 2 3" xfId="1636"/>
    <cellStyle name="20% - Accent4 4 3 2 3 2" xfId="1637"/>
    <cellStyle name="20% - Accent4 4 3 2 4" xfId="1638"/>
    <cellStyle name="20% - Accent4 4 3 3" xfId="1639"/>
    <cellStyle name="20% - Accent4 4 3 3 2" xfId="1640"/>
    <cellStyle name="20% - Accent4 4 3 3 2 2" xfId="1641"/>
    <cellStyle name="20% - Accent4 4 3 3 3" xfId="1642"/>
    <cellStyle name="20% - Accent4 4 3 4" xfId="1643"/>
    <cellStyle name="20% - Accent4 4 3 4 2" xfId="1644"/>
    <cellStyle name="20% - Accent4 4 3 5" xfId="1645"/>
    <cellStyle name="20% - Accent4 4 4" xfId="1646"/>
    <cellStyle name="20% - Accent4 4 4 2" xfId="1647"/>
    <cellStyle name="20% - Accent4 4 4 2 2" xfId="1648"/>
    <cellStyle name="20% - Accent4 4 4 2 2 2" xfId="1649"/>
    <cellStyle name="20% - Accent4 4 4 2 3" xfId="1650"/>
    <cellStyle name="20% - Accent4 4 4 3" xfId="1651"/>
    <cellStyle name="20% - Accent4 4 4 3 2" xfId="1652"/>
    <cellStyle name="20% - Accent4 4 4 4" xfId="1653"/>
    <cellStyle name="20% - Accent4 4 5" xfId="1654"/>
    <cellStyle name="20% - Accent4 4 5 2" xfId="1655"/>
    <cellStyle name="20% - Accent4 4 5 2 2" xfId="1656"/>
    <cellStyle name="20% - Accent4 4 5 3" xfId="1657"/>
    <cellStyle name="20% - Accent4 4 6" xfId="1658"/>
    <cellStyle name="20% - Accent4 4 6 2" xfId="1659"/>
    <cellStyle name="20% - Accent4 4 7" xfId="1660"/>
    <cellStyle name="20% - Accent4 5" xfId="1661"/>
    <cellStyle name="20% - Accent4 5 2" xfId="1662"/>
    <cellStyle name="20% - Accent4 6" xfId="1663"/>
    <cellStyle name="20% - Accent4 6 2" xfId="1664"/>
    <cellStyle name="20% - Accent4 7" xfId="1665"/>
    <cellStyle name="20% - Accent4 7 2" xfId="1666"/>
    <cellStyle name="20% - Accent4 8" xfId="1667"/>
    <cellStyle name="20% - Accent4 9" xfId="1668"/>
    <cellStyle name="20% - Accent5 2" xfId="1669"/>
    <cellStyle name="20% - Accent5 2 10" xfId="1670"/>
    <cellStyle name="20% - Accent5 2 10 2" xfId="1671"/>
    <cellStyle name="20% - Accent5 2 11" xfId="1672"/>
    <cellStyle name="20% - Accent5 2 2" xfId="1673"/>
    <cellStyle name="20% - Accent5 2 2 2" xfId="1674"/>
    <cellStyle name="20% - Accent5 2 3" xfId="1675"/>
    <cellStyle name="20% - Accent5 2 3 2" xfId="1676"/>
    <cellStyle name="20% - Accent5 2 3 2 2" xfId="1677"/>
    <cellStyle name="20% - Accent5 2 3 2 2 2" xfId="1678"/>
    <cellStyle name="20% - Accent5 2 3 2 2 2 2" xfId="1679"/>
    <cellStyle name="20% - Accent5 2 3 2 2 2 2 2" xfId="1680"/>
    <cellStyle name="20% - Accent5 2 3 2 2 2 2 2 2" xfId="1681"/>
    <cellStyle name="20% - Accent5 2 3 2 2 2 2 2 2 2" xfId="1682"/>
    <cellStyle name="20% - Accent5 2 3 2 2 2 2 2 3" xfId="1683"/>
    <cellStyle name="20% - Accent5 2 3 2 2 2 2 3" xfId="1684"/>
    <cellStyle name="20% - Accent5 2 3 2 2 2 2 3 2" xfId="1685"/>
    <cellStyle name="20% - Accent5 2 3 2 2 2 2 4" xfId="1686"/>
    <cellStyle name="20% - Accent5 2 3 2 2 2 3" xfId="1687"/>
    <cellStyle name="20% - Accent5 2 3 2 2 2 3 2" xfId="1688"/>
    <cellStyle name="20% - Accent5 2 3 2 2 2 3 2 2" xfId="1689"/>
    <cellStyle name="20% - Accent5 2 3 2 2 2 3 3" xfId="1690"/>
    <cellStyle name="20% - Accent5 2 3 2 2 2 4" xfId="1691"/>
    <cellStyle name="20% - Accent5 2 3 2 2 2 4 2" xfId="1692"/>
    <cellStyle name="20% - Accent5 2 3 2 2 2 5" xfId="1693"/>
    <cellStyle name="20% - Accent5 2 3 2 2 3" xfId="1694"/>
    <cellStyle name="20% - Accent5 2 3 2 2 3 2" xfId="1695"/>
    <cellStyle name="20% - Accent5 2 3 2 2 3 2 2" xfId="1696"/>
    <cellStyle name="20% - Accent5 2 3 2 2 3 2 2 2" xfId="1697"/>
    <cellStyle name="20% - Accent5 2 3 2 2 3 2 3" xfId="1698"/>
    <cellStyle name="20% - Accent5 2 3 2 2 3 3" xfId="1699"/>
    <cellStyle name="20% - Accent5 2 3 2 2 3 3 2" xfId="1700"/>
    <cellStyle name="20% - Accent5 2 3 2 2 3 4" xfId="1701"/>
    <cellStyle name="20% - Accent5 2 3 2 2 4" xfId="1702"/>
    <cellStyle name="20% - Accent5 2 3 2 2 4 2" xfId="1703"/>
    <cellStyle name="20% - Accent5 2 3 2 2 4 2 2" xfId="1704"/>
    <cellStyle name="20% - Accent5 2 3 2 2 4 3" xfId="1705"/>
    <cellStyle name="20% - Accent5 2 3 2 2 5" xfId="1706"/>
    <cellStyle name="20% - Accent5 2 3 2 2 5 2" xfId="1707"/>
    <cellStyle name="20% - Accent5 2 3 2 2 6" xfId="1708"/>
    <cellStyle name="20% - Accent5 2 3 2 3" xfId="1709"/>
    <cellStyle name="20% - Accent5 2 3 2 3 2" xfId="1710"/>
    <cellStyle name="20% - Accent5 2 3 2 3 2 2" xfId="1711"/>
    <cellStyle name="20% - Accent5 2 3 2 3 2 2 2" xfId="1712"/>
    <cellStyle name="20% - Accent5 2 3 2 3 2 2 2 2" xfId="1713"/>
    <cellStyle name="20% - Accent5 2 3 2 3 2 2 3" xfId="1714"/>
    <cellStyle name="20% - Accent5 2 3 2 3 2 3" xfId="1715"/>
    <cellStyle name="20% - Accent5 2 3 2 3 2 3 2" xfId="1716"/>
    <cellStyle name="20% - Accent5 2 3 2 3 2 4" xfId="1717"/>
    <cellStyle name="20% - Accent5 2 3 2 3 3" xfId="1718"/>
    <cellStyle name="20% - Accent5 2 3 2 3 3 2" xfId="1719"/>
    <cellStyle name="20% - Accent5 2 3 2 3 3 2 2" xfId="1720"/>
    <cellStyle name="20% - Accent5 2 3 2 3 3 3" xfId="1721"/>
    <cellStyle name="20% - Accent5 2 3 2 3 4" xfId="1722"/>
    <cellStyle name="20% - Accent5 2 3 2 3 4 2" xfId="1723"/>
    <cellStyle name="20% - Accent5 2 3 2 3 5" xfId="1724"/>
    <cellStyle name="20% - Accent5 2 3 2 4" xfId="1725"/>
    <cellStyle name="20% - Accent5 2 3 2 4 2" xfId="1726"/>
    <cellStyle name="20% - Accent5 2 3 2 4 2 2" xfId="1727"/>
    <cellStyle name="20% - Accent5 2 3 2 4 2 2 2" xfId="1728"/>
    <cellStyle name="20% - Accent5 2 3 2 4 2 3" xfId="1729"/>
    <cellStyle name="20% - Accent5 2 3 2 4 3" xfId="1730"/>
    <cellStyle name="20% - Accent5 2 3 2 4 3 2" xfId="1731"/>
    <cellStyle name="20% - Accent5 2 3 2 4 4" xfId="1732"/>
    <cellStyle name="20% - Accent5 2 3 2 5" xfId="1733"/>
    <cellStyle name="20% - Accent5 2 3 2 5 2" xfId="1734"/>
    <cellStyle name="20% - Accent5 2 3 2 5 2 2" xfId="1735"/>
    <cellStyle name="20% - Accent5 2 3 2 5 3" xfId="1736"/>
    <cellStyle name="20% - Accent5 2 3 2 6" xfId="1737"/>
    <cellStyle name="20% - Accent5 2 3 2 6 2" xfId="1738"/>
    <cellStyle name="20% - Accent5 2 3 2 7" xfId="1739"/>
    <cellStyle name="20% - Accent5 2 3 3" xfId="1740"/>
    <cellStyle name="20% - Accent5 2 3 3 2" xfId="1741"/>
    <cellStyle name="20% - Accent5 2 3 3 2 2" xfId="1742"/>
    <cellStyle name="20% - Accent5 2 3 3 2 2 2" xfId="1743"/>
    <cellStyle name="20% - Accent5 2 3 3 2 2 2 2" xfId="1744"/>
    <cellStyle name="20% - Accent5 2 3 3 2 2 2 2 2" xfId="1745"/>
    <cellStyle name="20% - Accent5 2 3 3 2 2 2 3" xfId="1746"/>
    <cellStyle name="20% - Accent5 2 3 3 2 2 3" xfId="1747"/>
    <cellStyle name="20% - Accent5 2 3 3 2 2 3 2" xfId="1748"/>
    <cellStyle name="20% - Accent5 2 3 3 2 2 4" xfId="1749"/>
    <cellStyle name="20% - Accent5 2 3 3 2 3" xfId="1750"/>
    <cellStyle name="20% - Accent5 2 3 3 2 3 2" xfId="1751"/>
    <cellStyle name="20% - Accent5 2 3 3 2 3 2 2" xfId="1752"/>
    <cellStyle name="20% - Accent5 2 3 3 2 3 3" xfId="1753"/>
    <cellStyle name="20% - Accent5 2 3 3 2 4" xfId="1754"/>
    <cellStyle name="20% - Accent5 2 3 3 2 4 2" xfId="1755"/>
    <cellStyle name="20% - Accent5 2 3 3 2 5" xfId="1756"/>
    <cellStyle name="20% - Accent5 2 3 3 3" xfId="1757"/>
    <cellStyle name="20% - Accent5 2 3 3 3 2" xfId="1758"/>
    <cellStyle name="20% - Accent5 2 3 3 3 2 2" xfId="1759"/>
    <cellStyle name="20% - Accent5 2 3 3 3 2 2 2" xfId="1760"/>
    <cellStyle name="20% - Accent5 2 3 3 3 2 3" xfId="1761"/>
    <cellStyle name="20% - Accent5 2 3 3 3 3" xfId="1762"/>
    <cellStyle name="20% - Accent5 2 3 3 3 3 2" xfId="1763"/>
    <cellStyle name="20% - Accent5 2 3 3 3 4" xfId="1764"/>
    <cellStyle name="20% - Accent5 2 3 3 4" xfId="1765"/>
    <cellStyle name="20% - Accent5 2 3 3 4 2" xfId="1766"/>
    <cellStyle name="20% - Accent5 2 3 3 4 2 2" xfId="1767"/>
    <cellStyle name="20% - Accent5 2 3 3 4 3" xfId="1768"/>
    <cellStyle name="20% - Accent5 2 3 3 5" xfId="1769"/>
    <cellStyle name="20% - Accent5 2 3 3 5 2" xfId="1770"/>
    <cellStyle name="20% - Accent5 2 3 3 6" xfId="1771"/>
    <cellStyle name="20% - Accent5 2 3 4" xfId="1772"/>
    <cellStyle name="20% - Accent5 2 3 4 2" xfId="1773"/>
    <cellStyle name="20% - Accent5 2 3 4 2 2" xfId="1774"/>
    <cellStyle name="20% - Accent5 2 3 4 2 2 2" xfId="1775"/>
    <cellStyle name="20% - Accent5 2 3 4 2 2 2 2" xfId="1776"/>
    <cellStyle name="20% - Accent5 2 3 4 2 2 2 2 2" xfId="1777"/>
    <cellStyle name="20% - Accent5 2 3 4 2 2 2 3" xfId="1778"/>
    <cellStyle name="20% - Accent5 2 3 4 2 2 3" xfId="1779"/>
    <cellStyle name="20% - Accent5 2 3 4 2 2 3 2" xfId="1780"/>
    <cellStyle name="20% - Accent5 2 3 4 2 2 4" xfId="1781"/>
    <cellStyle name="20% - Accent5 2 3 4 2 3" xfId="1782"/>
    <cellStyle name="20% - Accent5 2 3 4 2 3 2" xfId="1783"/>
    <cellStyle name="20% - Accent5 2 3 4 2 3 2 2" xfId="1784"/>
    <cellStyle name="20% - Accent5 2 3 4 2 3 3" xfId="1785"/>
    <cellStyle name="20% - Accent5 2 3 4 2 4" xfId="1786"/>
    <cellStyle name="20% - Accent5 2 3 4 2 4 2" xfId="1787"/>
    <cellStyle name="20% - Accent5 2 3 4 2 5" xfId="1788"/>
    <cellStyle name="20% - Accent5 2 3 4 3" xfId="1789"/>
    <cellStyle name="20% - Accent5 2 3 4 3 2" xfId="1790"/>
    <cellStyle name="20% - Accent5 2 3 4 3 2 2" xfId="1791"/>
    <cellStyle name="20% - Accent5 2 3 4 3 2 2 2" xfId="1792"/>
    <cellStyle name="20% - Accent5 2 3 4 3 2 3" xfId="1793"/>
    <cellStyle name="20% - Accent5 2 3 4 3 3" xfId="1794"/>
    <cellStyle name="20% - Accent5 2 3 4 3 3 2" xfId="1795"/>
    <cellStyle name="20% - Accent5 2 3 4 3 4" xfId="1796"/>
    <cellStyle name="20% - Accent5 2 3 4 4" xfId="1797"/>
    <cellStyle name="20% - Accent5 2 3 4 4 2" xfId="1798"/>
    <cellStyle name="20% - Accent5 2 3 4 4 2 2" xfId="1799"/>
    <cellStyle name="20% - Accent5 2 3 4 4 3" xfId="1800"/>
    <cellStyle name="20% - Accent5 2 3 4 5" xfId="1801"/>
    <cellStyle name="20% - Accent5 2 3 4 5 2" xfId="1802"/>
    <cellStyle name="20% - Accent5 2 3 4 6" xfId="1803"/>
    <cellStyle name="20% - Accent5 2 3 5" xfId="1804"/>
    <cellStyle name="20% - Accent5 2 3 5 2" xfId="1805"/>
    <cellStyle name="20% - Accent5 2 3 5 2 2" xfId="1806"/>
    <cellStyle name="20% - Accent5 2 3 5 2 2 2" xfId="1807"/>
    <cellStyle name="20% - Accent5 2 3 5 2 2 2 2" xfId="1808"/>
    <cellStyle name="20% - Accent5 2 3 5 2 2 3" xfId="1809"/>
    <cellStyle name="20% - Accent5 2 3 5 2 3" xfId="1810"/>
    <cellStyle name="20% - Accent5 2 3 5 2 3 2" xfId="1811"/>
    <cellStyle name="20% - Accent5 2 3 5 2 4" xfId="1812"/>
    <cellStyle name="20% - Accent5 2 3 5 3" xfId="1813"/>
    <cellStyle name="20% - Accent5 2 3 5 3 2" xfId="1814"/>
    <cellStyle name="20% - Accent5 2 3 5 3 2 2" xfId="1815"/>
    <cellStyle name="20% - Accent5 2 3 5 3 3" xfId="1816"/>
    <cellStyle name="20% - Accent5 2 3 5 4" xfId="1817"/>
    <cellStyle name="20% - Accent5 2 3 5 4 2" xfId="1818"/>
    <cellStyle name="20% - Accent5 2 3 5 5" xfId="1819"/>
    <cellStyle name="20% - Accent5 2 3 6" xfId="1820"/>
    <cellStyle name="20% - Accent5 2 3 6 2" xfId="1821"/>
    <cellStyle name="20% - Accent5 2 3 6 2 2" xfId="1822"/>
    <cellStyle name="20% - Accent5 2 3 6 2 2 2" xfId="1823"/>
    <cellStyle name="20% - Accent5 2 3 6 2 3" xfId="1824"/>
    <cellStyle name="20% - Accent5 2 3 6 3" xfId="1825"/>
    <cellStyle name="20% - Accent5 2 3 6 3 2" xfId="1826"/>
    <cellStyle name="20% - Accent5 2 3 6 4" xfId="1827"/>
    <cellStyle name="20% - Accent5 2 3 7" xfId="1828"/>
    <cellStyle name="20% - Accent5 2 3 7 2" xfId="1829"/>
    <cellStyle name="20% - Accent5 2 3 7 2 2" xfId="1830"/>
    <cellStyle name="20% - Accent5 2 3 7 3" xfId="1831"/>
    <cellStyle name="20% - Accent5 2 3 8" xfId="1832"/>
    <cellStyle name="20% - Accent5 2 3 8 2" xfId="1833"/>
    <cellStyle name="20% - Accent5 2 3 9" xfId="1834"/>
    <cellStyle name="20% - Accent5 2 4" xfId="1835"/>
    <cellStyle name="20% - Accent5 2 4 2" xfId="1836"/>
    <cellStyle name="20% - Accent5 2 4 2 2" xfId="1837"/>
    <cellStyle name="20% - Accent5 2 4 2 2 2" xfId="1838"/>
    <cellStyle name="20% - Accent5 2 4 2 2 2 2" xfId="1839"/>
    <cellStyle name="20% - Accent5 2 4 2 2 2 2 2" xfId="1840"/>
    <cellStyle name="20% - Accent5 2 4 2 2 2 2 2 2" xfId="1841"/>
    <cellStyle name="20% - Accent5 2 4 2 2 2 2 3" xfId="1842"/>
    <cellStyle name="20% - Accent5 2 4 2 2 2 3" xfId="1843"/>
    <cellStyle name="20% - Accent5 2 4 2 2 2 3 2" xfId="1844"/>
    <cellStyle name="20% - Accent5 2 4 2 2 2 4" xfId="1845"/>
    <cellStyle name="20% - Accent5 2 4 2 2 3" xfId="1846"/>
    <cellStyle name="20% - Accent5 2 4 2 2 3 2" xfId="1847"/>
    <cellStyle name="20% - Accent5 2 4 2 2 3 2 2" xfId="1848"/>
    <cellStyle name="20% - Accent5 2 4 2 2 3 3" xfId="1849"/>
    <cellStyle name="20% - Accent5 2 4 2 2 4" xfId="1850"/>
    <cellStyle name="20% - Accent5 2 4 2 2 4 2" xfId="1851"/>
    <cellStyle name="20% - Accent5 2 4 2 2 5" xfId="1852"/>
    <cellStyle name="20% - Accent5 2 4 2 3" xfId="1853"/>
    <cellStyle name="20% - Accent5 2 4 2 3 2" xfId="1854"/>
    <cellStyle name="20% - Accent5 2 4 2 3 2 2" xfId="1855"/>
    <cellStyle name="20% - Accent5 2 4 2 3 2 2 2" xfId="1856"/>
    <cellStyle name="20% - Accent5 2 4 2 3 2 3" xfId="1857"/>
    <cellStyle name="20% - Accent5 2 4 2 3 3" xfId="1858"/>
    <cellStyle name="20% - Accent5 2 4 2 3 3 2" xfId="1859"/>
    <cellStyle name="20% - Accent5 2 4 2 3 4" xfId="1860"/>
    <cellStyle name="20% - Accent5 2 4 2 4" xfId="1861"/>
    <cellStyle name="20% - Accent5 2 4 2 4 2" xfId="1862"/>
    <cellStyle name="20% - Accent5 2 4 2 4 2 2" xfId="1863"/>
    <cellStyle name="20% - Accent5 2 4 2 4 3" xfId="1864"/>
    <cellStyle name="20% - Accent5 2 4 2 5" xfId="1865"/>
    <cellStyle name="20% - Accent5 2 4 2 5 2" xfId="1866"/>
    <cellStyle name="20% - Accent5 2 4 2 6" xfId="1867"/>
    <cellStyle name="20% - Accent5 2 4 3" xfId="1868"/>
    <cellStyle name="20% - Accent5 2 4 3 2" xfId="1869"/>
    <cellStyle name="20% - Accent5 2 4 3 2 2" xfId="1870"/>
    <cellStyle name="20% - Accent5 2 4 3 2 2 2" xfId="1871"/>
    <cellStyle name="20% - Accent5 2 4 3 2 2 2 2" xfId="1872"/>
    <cellStyle name="20% - Accent5 2 4 3 2 2 3" xfId="1873"/>
    <cellStyle name="20% - Accent5 2 4 3 2 3" xfId="1874"/>
    <cellStyle name="20% - Accent5 2 4 3 2 3 2" xfId="1875"/>
    <cellStyle name="20% - Accent5 2 4 3 2 4" xfId="1876"/>
    <cellStyle name="20% - Accent5 2 4 3 3" xfId="1877"/>
    <cellStyle name="20% - Accent5 2 4 3 3 2" xfId="1878"/>
    <cellStyle name="20% - Accent5 2 4 3 3 2 2" xfId="1879"/>
    <cellStyle name="20% - Accent5 2 4 3 3 3" xfId="1880"/>
    <cellStyle name="20% - Accent5 2 4 3 4" xfId="1881"/>
    <cellStyle name="20% - Accent5 2 4 3 4 2" xfId="1882"/>
    <cellStyle name="20% - Accent5 2 4 3 5" xfId="1883"/>
    <cellStyle name="20% - Accent5 2 4 4" xfId="1884"/>
    <cellStyle name="20% - Accent5 2 4 4 2" xfId="1885"/>
    <cellStyle name="20% - Accent5 2 4 4 2 2" xfId="1886"/>
    <cellStyle name="20% - Accent5 2 4 4 2 2 2" xfId="1887"/>
    <cellStyle name="20% - Accent5 2 4 4 2 3" xfId="1888"/>
    <cellStyle name="20% - Accent5 2 4 4 3" xfId="1889"/>
    <cellStyle name="20% - Accent5 2 4 4 3 2" xfId="1890"/>
    <cellStyle name="20% - Accent5 2 4 4 4" xfId="1891"/>
    <cellStyle name="20% - Accent5 2 4 5" xfId="1892"/>
    <cellStyle name="20% - Accent5 2 4 5 2" xfId="1893"/>
    <cellStyle name="20% - Accent5 2 4 5 2 2" xfId="1894"/>
    <cellStyle name="20% - Accent5 2 4 5 3" xfId="1895"/>
    <cellStyle name="20% - Accent5 2 4 6" xfId="1896"/>
    <cellStyle name="20% - Accent5 2 4 6 2" xfId="1897"/>
    <cellStyle name="20% - Accent5 2 4 7" xfId="1898"/>
    <cellStyle name="20% - Accent5 2 5" xfId="1899"/>
    <cellStyle name="20% - Accent5 2 5 2" xfId="1900"/>
    <cellStyle name="20% - Accent5 2 5 2 2" xfId="1901"/>
    <cellStyle name="20% - Accent5 2 5 2 2 2" xfId="1902"/>
    <cellStyle name="20% - Accent5 2 5 2 2 2 2" xfId="1903"/>
    <cellStyle name="20% - Accent5 2 5 2 2 2 2 2" xfId="1904"/>
    <cellStyle name="20% - Accent5 2 5 2 2 2 3" xfId="1905"/>
    <cellStyle name="20% - Accent5 2 5 2 2 3" xfId="1906"/>
    <cellStyle name="20% - Accent5 2 5 2 2 3 2" xfId="1907"/>
    <cellStyle name="20% - Accent5 2 5 2 2 4" xfId="1908"/>
    <cellStyle name="20% - Accent5 2 5 2 3" xfId="1909"/>
    <cellStyle name="20% - Accent5 2 5 2 3 2" xfId="1910"/>
    <cellStyle name="20% - Accent5 2 5 2 3 2 2" xfId="1911"/>
    <cellStyle name="20% - Accent5 2 5 2 3 3" xfId="1912"/>
    <cellStyle name="20% - Accent5 2 5 2 4" xfId="1913"/>
    <cellStyle name="20% - Accent5 2 5 2 4 2" xfId="1914"/>
    <cellStyle name="20% - Accent5 2 5 2 5" xfId="1915"/>
    <cellStyle name="20% - Accent5 2 5 3" xfId="1916"/>
    <cellStyle name="20% - Accent5 2 5 3 2" xfId="1917"/>
    <cellStyle name="20% - Accent5 2 5 3 2 2" xfId="1918"/>
    <cellStyle name="20% - Accent5 2 5 3 2 2 2" xfId="1919"/>
    <cellStyle name="20% - Accent5 2 5 3 2 3" xfId="1920"/>
    <cellStyle name="20% - Accent5 2 5 3 3" xfId="1921"/>
    <cellStyle name="20% - Accent5 2 5 3 3 2" xfId="1922"/>
    <cellStyle name="20% - Accent5 2 5 3 4" xfId="1923"/>
    <cellStyle name="20% - Accent5 2 5 4" xfId="1924"/>
    <cellStyle name="20% - Accent5 2 5 4 2" xfId="1925"/>
    <cellStyle name="20% - Accent5 2 5 4 2 2" xfId="1926"/>
    <cellStyle name="20% - Accent5 2 5 4 3" xfId="1927"/>
    <cellStyle name="20% - Accent5 2 5 5" xfId="1928"/>
    <cellStyle name="20% - Accent5 2 5 5 2" xfId="1929"/>
    <cellStyle name="20% - Accent5 2 5 6" xfId="1930"/>
    <cellStyle name="20% - Accent5 2 6" xfId="1931"/>
    <cellStyle name="20% - Accent5 2 6 2" xfId="1932"/>
    <cellStyle name="20% - Accent5 2 6 2 2" xfId="1933"/>
    <cellStyle name="20% - Accent5 2 6 2 2 2" xfId="1934"/>
    <cellStyle name="20% - Accent5 2 6 2 2 2 2" xfId="1935"/>
    <cellStyle name="20% - Accent5 2 6 2 2 2 2 2" xfId="1936"/>
    <cellStyle name="20% - Accent5 2 6 2 2 2 3" xfId="1937"/>
    <cellStyle name="20% - Accent5 2 6 2 2 3" xfId="1938"/>
    <cellStyle name="20% - Accent5 2 6 2 2 3 2" xfId="1939"/>
    <cellStyle name="20% - Accent5 2 6 2 2 4" xfId="1940"/>
    <cellStyle name="20% - Accent5 2 6 2 3" xfId="1941"/>
    <cellStyle name="20% - Accent5 2 6 2 3 2" xfId="1942"/>
    <cellStyle name="20% - Accent5 2 6 2 3 2 2" xfId="1943"/>
    <cellStyle name="20% - Accent5 2 6 2 3 3" xfId="1944"/>
    <cellStyle name="20% - Accent5 2 6 2 4" xfId="1945"/>
    <cellStyle name="20% - Accent5 2 6 2 4 2" xfId="1946"/>
    <cellStyle name="20% - Accent5 2 6 2 5" xfId="1947"/>
    <cellStyle name="20% - Accent5 2 6 3" xfId="1948"/>
    <cellStyle name="20% - Accent5 2 6 3 2" xfId="1949"/>
    <cellStyle name="20% - Accent5 2 6 3 2 2" xfId="1950"/>
    <cellStyle name="20% - Accent5 2 6 3 2 2 2" xfId="1951"/>
    <cellStyle name="20% - Accent5 2 6 3 2 3" xfId="1952"/>
    <cellStyle name="20% - Accent5 2 6 3 3" xfId="1953"/>
    <cellStyle name="20% - Accent5 2 6 3 3 2" xfId="1954"/>
    <cellStyle name="20% - Accent5 2 6 3 4" xfId="1955"/>
    <cellStyle name="20% - Accent5 2 6 4" xfId="1956"/>
    <cellStyle name="20% - Accent5 2 6 4 2" xfId="1957"/>
    <cellStyle name="20% - Accent5 2 6 4 2 2" xfId="1958"/>
    <cellStyle name="20% - Accent5 2 6 4 3" xfId="1959"/>
    <cellStyle name="20% - Accent5 2 6 5" xfId="1960"/>
    <cellStyle name="20% - Accent5 2 6 5 2" xfId="1961"/>
    <cellStyle name="20% - Accent5 2 6 6" xfId="1962"/>
    <cellStyle name="20% - Accent5 2 7" xfId="1963"/>
    <cellStyle name="20% - Accent5 2 7 2" xfId="1964"/>
    <cellStyle name="20% - Accent5 2 7 2 2" xfId="1965"/>
    <cellStyle name="20% - Accent5 2 7 2 2 2" xfId="1966"/>
    <cellStyle name="20% - Accent5 2 7 2 2 2 2" xfId="1967"/>
    <cellStyle name="20% - Accent5 2 7 2 2 3" xfId="1968"/>
    <cellStyle name="20% - Accent5 2 7 2 3" xfId="1969"/>
    <cellStyle name="20% - Accent5 2 7 2 3 2" xfId="1970"/>
    <cellStyle name="20% - Accent5 2 7 2 4" xfId="1971"/>
    <cellStyle name="20% - Accent5 2 7 3" xfId="1972"/>
    <cellStyle name="20% - Accent5 2 7 3 2" xfId="1973"/>
    <cellStyle name="20% - Accent5 2 7 3 2 2" xfId="1974"/>
    <cellStyle name="20% - Accent5 2 7 3 3" xfId="1975"/>
    <cellStyle name="20% - Accent5 2 7 4" xfId="1976"/>
    <cellStyle name="20% - Accent5 2 7 4 2" xfId="1977"/>
    <cellStyle name="20% - Accent5 2 7 5" xfId="1978"/>
    <cellStyle name="20% - Accent5 2 8" xfId="1979"/>
    <cellStyle name="20% - Accent5 2 8 2" xfId="1980"/>
    <cellStyle name="20% - Accent5 2 8 2 2" xfId="1981"/>
    <cellStyle name="20% - Accent5 2 8 2 2 2" xfId="1982"/>
    <cellStyle name="20% - Accent5 2 8 2 3" xfId="1983"/>
    <cellStyle name="20% - Accent5 2 8 3" xfId="1984"/>
    <cellStyle name="20% - Accent5 2 8 3 2" xfId="1985"/>
    <cellStyle name="20% - Accent5 2 8 4" xfId="1986"/>
    <cellStyle name="20% - Accent5 2 9" xfId="1987"/>
    <cellStyle name="20% - Accent5 2 9 2" xfId="1988"/>
    <cellStyle name="20% - Accent5 2 9 2 2" xfId="1989"/>
    <cellStyle name="20% - Accent5 2 9 3" xfId="1990"/>
    <cellStyle name="20% - Accent5 2 9 4" xfId="1991"/>
    <cellStyle name="20% - Accent5 2_Wealth Mgmt - Life &amp; Pension" xfId="57619"/>
    <cellStyle name="20% - Accent5 3" xfId="1992"/>
    <cellStyle name="20% - Accent5 3 2" xfId="1993"/>
    <cellStyle name="20% - Accent5 4" xfId="1994"/>
    <cellStyle name="20% - Accent5 4 2" xfId="1995"/>
    <cellStyle name="20% - Accent5 4 2 2" xfId="1996"/>
    <cellStyle name="20% - Accent5 4 2 2 2" xfId="1997"/>
    <cellStyle name="20% - Accent5 4 2 2 2 2" xfId="1998"/>
    <cellStyle name="20% - Accent5 4 2 2 2 2 2" xfId="1999"/>
    <cellStyle name="20% - Accent5 4 2 2 2 2 2 2" xfId="2000"/>
    <cellStyle name="20% - Accent5 4 2 2 2 2 3" xfId="2001"/>
    <cellStyle name="20% - Accent5 4 2 2 2 3" xfId="2002"/>
    <cellStyle name="20% - Accent5 4 2 2 2 3 2" xfId="2003"/>
    <cellStyle name="20% - Accent5 4 2 2 2 4" xfId="2004"/>
    <cellStyle name="20% - Accent5 4 2 2 3" xfId="2005"/>
    <cellStyle name="20% - Accent5 4 2 2 3 2" xfId="2006"/>
    <cellStyle name="20% - Accent5 4 2 2 3 2 2" xfId="2007"/>
    <cellStyle name="20% - Accent5 4 2 2 3 3" xfId="2008"/>
    <cellStyle name="20% - Accent5 4 2 2 4" xfId="2009"/>
    <cellStyle name="20% - Accent5 4 2 2 4 2" xfId="2010"/>
    <cellStyle name="20% - Accent5 4 2 2 5" xfId="2011"/>
    <cellStyle name="20% - Accent5 4 2 3" xfId="2012"/>
    <cellStyle name="20% - Accent5 4 2 3 2" xfId="2013"/>
    <cellStyle name="20% - Accent5 4 2 3 2 2" xfId="2014"/>
    <cellStyle name="20% - Accent5 4 2 3 2 2 2" xfId="2015"/>
    <cellStyle name="20% - Accent5 4 2 3 2 3" xfId="2016"/>
    <cellStyle name="20% - Accent5 4 2 3 3" xfId="2017"/>
    <cellStyle name="20% - Accent5 4 2 3 3 2" xfId="2018"/>
    <cellStyle name="20% - Accent5 4 2 3 4" xfId="2019"/>
    <cellStyle name="20% - Accent5 4 2 4" xfId="2020"/>
    <cellStyle name="20% - Accent5 4 2 4 2" xfId="2021"/>
    <cellStyle name="20% - Accent5 4 2 4 2 2" xfId="2022"/>
    <cellStyle name="20% - Accent5 4 2 4 3" xfId="2023"/>
    <cellStyle name="20% - Accent5 4 2 5" xfId="2024"/>
    <cellStyle name="20% - Accent5 4 2 5 2" xfId="2025"/>
    <cellStyle name="20% - Accent5 4 2 6" xfId="2026"/>
    <cellStyle name="20% - Accent5 4 3" xfId="2027"/>
    <cellStyle name="20% - Accent5 4 3 2" xfId="2028"/>
    <cellStyle name="20% - Accent5 4 3 2 2" xfId="2029"/>
    <cellStyle name="20% - Accent5 4 3 2 2 2" xfId="2030"/>
    <cellStyle name="20% - Accent5 4 3 2 2 2 2" xfId="2031"/>
    <cellStyle name="20% - Accent5 4 3 2 2 3" xfId="2032"/>
    <cellStyle name="20% - Accent5 4 3 2 3" xfId="2033"/>
    <cellStyle name="20% - Accent5 4 3 2 3 2" xfId="2034"/>
    <cellStyle name="20% - Accent5 4 3 2 4" xfId="2035"/>
    <cellStyle name="20% - Accent5 4 3 3" xfId="2036"/>
    <cellStyle name="20% - Accent5 4 3 3 2" xfId="2037"/>
    <cellStyle name="20% - Accent5 4 3 3 2 2" xfId="2038"/>
    <cellStyle name="20% - Accent5 4 3 3 3" xfId="2039"/>
    <cellStyle name="20% - Accent5 4 3 4" xfId="2040"/>
    <cellStyle name="20% - Accent5 4 3 4 2" xfId="2041"/>
    <cellStyle name="20% - Accent5 4 3 5" xfId="2042"/>
    <cellStyle name="20% - Accent5 4 4" xfId="2043"/>
    <cellStyle name="20% - Accent5 4 4 2" xfId="2044"/>
    <cellStyle name="20% - Accent5 4 4 2 2" xfId="2045"/>
    <cellStyle name="20% - Accent5 4 4 2 2 2" xfId="2046"/>
    <cellStyle name="20% - Accent5 4 4 2 3" xfId="2047"/>
    <cellStyle name="20% - Accent5 4 4 3" xfId="2048"/>
    <cellStyle name="20% - Accent5 4 4 3 2" xfId="2049"/>
    <cellStyle name="20% - Accent5 4 4 4" xfId="2050"/>
    <cellStyle name="20% - Accent5 4 5" xfId="2051"/>
    <cellStyle name="20% - Accent5 4 5 2" xfId="2052"/>
    <cellStyle name="20% - Accent5 4 5 2 2" xfId="2053"/>
    <cellStyle name="20% - Accent5 4 5 3" xfId="2054"/>
    <cellStyle name="20% - Accent5 4 6" xfId="2055"/>
    <cellStyle name="20% - Accent5 4 6 2" xfId="2056"/>
    <cellStyle name="20% - Accent5 4 7" xfId="2057"/>
    <cellStyle name="20% - Accent5 5" xfId="2058"/>
    <cellStyle name="20% - Accent5 5 2" xfId="2059"/>
    <cellStyle name="20% - Accent5 6" xfId="2060"/>
    <cellStyle name="20% - Accent5 6 2" xfId="2061"/>
    <cellStyle name="20% - Accent5 7" xfId="2062"/>
    <cellStyle name="20% - Accent5 7 2" xfId="2063"/>
    <cellStyle name="20% - Accent5 8" xfId="2064"/>
    <cellStyle name="20% - Accent5 9" xfId="2065"/>
    <cellStyle name="20% - Accent6 2" xfId="2066"/>
    <cellStyle name="20% - Accent6 2 10" xfId="2067"/>
    <cellStyle name="20% - Accent6 2 10 2" xfId="2068"/>
    <cellStyle name="20% - Accent6 2 11" xfId="2069"/>
    <cellStyle name="20% - Accent6 2 2" xfId="2070"/>
    <cellStyle name="20% - Accent6 2 2 2" xfId="2071"/>
    <cellStyle name="20% - Accent6 2 3" xfId="2072"/>
    <cellStyle name="20% - Accent6 2 3 2" xfId="2073"/>
    <cellStyle name="20% - Accent6 2 3 2 2" xfId="2074"/>
    <cellStyle name="20% - Accent6 2 3 2 2 2" xfId="2075"/>
    <cellStyle name="20% - Accent6 2 3 2 2 2 2" xfId="2076"/>
    <cellStyle name="20% - Accent6 2 3 2 2 2 2 2" xfId="2077"/>
    <cellStyle name="20% - Accent6 2 3 2 2 2 2 2 2" xfId="2078"/>
    <cellStyle name="20% - Accent6 2 3 2 2 2 2 2 2 2" xfId="2079"/>
    <cellStyle name="20% - Accent6 2 3 2 2 2 2 2 3" xfId="2080"/>
    <cellStyle name="20% - Accent6 2 3 2 2 2 2 3" xfId="2081"/>
    <cellStyle name="20% - Accent6 2 3 2 2 2 2 3 2" xfId="2082"/>
    <cellStyle name="20% - Accent6 2 3 2 2 2 2 4" xfId="2083"/>
    <cellStyle name="20% - Accent6 2 3 2 2 2 3" xfId="2084"/>
    <cellStyle name="20% - Accent6 2 3 2 2 2 3 2" xfId="2085"/>
    <cellStyle name="20% - Accent6 2 3 2 2 2 3 2 2" xfId="2086"/>
    <cellStyle name="20% - Accent6 2 3 2 2 2 3 3" xfId="2087"/>
    <cellStyle name="20% - Accent6 2 3 2 2 2 4" xfId="2088"/>
    <cellStyle name="20% - Accent6 2 3 2 2 2 4 2" xfId="2089"/>
    <cellStyle name="20% - Accent6 2 3 2 2 2 5" xfId="2090"/>
    <cellStyle name="20% - Accent6 2 3 2 2 3" xfId="2091"/>
    <cellStyle name="20% - Accent6 2 3 2 2 3 2" xfId="2092"/>
    <cellStyle name="20% - Accent6 2 3 2 2 3 2 2" xfId="2093"/>
    <cellStyle name="20% - Accent6 2 3 2 2 3 2 2 2" xfId="2094"/>
    <cellStyle name="20% - Accent6 2 3 2 2 3 2 3" xfId="2095"/>
    <cellStyle name="20% - Accent6 2 3 2 2 3 3" xfId="2096"/>
    <cellStyle name="20% - Accent6 2 3 2 2 3 3 2" xfId="2097"/>
    <cellStyle name="20% - Accent6 2 3 2 2 3 4" xfId="2098"/>
    <cellStyle name="20% - Accent6 2 3 2 2 4" xfId="2099"/>
    <cellStyle name="20% - Accent6 2 3 2 2 4 2" xfId="2100"/>
    <cellStyle name="20% - Accent6 2 3 2 2 4 2 2" xfId="2101"/>
    <cellStyle name="20% - Accent6 2 3 2 2 4 3" xfId="2102"/>
    <cellStyle name="20% - Accent6 2 3 2 2 5" xfId="2103"/>
    <cellStyle name="20% - Accent6 2 3 2 2 5 2" xfId="2104"/>
    <cellStyle name="20% - Accent6 2 3 2 2 6" xfId="2105"/>
    <cellStyle name="20% - Accent6 2 3 2 3" xfId="2106"/>
    <cellStyle name="20% - Accent6 2 3 2 3 2" xfId="2107"/>
    <cellStyle name="20% - Accent6 2 3 2 3 2 2" xfId="2108"/>
    <cellStyle name="20% - Accent6 2 3 2 3 2 2 2" xfId="2109"/>
    <cellStyle name="20% - Accent6 2 3 2 3 2 2 2 2" xfId="2110"/>
    <cellStyle name="20% - Accent6 2 3 2 3 2 2 3" xfId="2111"/>
    <cellStyle name="20% - Accent6 2 3 2 3 2 3" xfId="2112"/>
    <cellStyle name="20% - Accent6 2 3 2 3 2 3 2" xfId="2113"/>
    <cellStyle name="20% - Accent6 2 3 2 3 2 4" xfId="2114"/>
    <cellStyle name="20% - Accent6 2 3 2 3 3" xfId="2115"/>
    <cellStyle name="20% - Accent6 2 3 2 3 3 2" xfId="2116"/>
    <cellStyle name="20% - Accent6 2 3 2 3 3 2 2" xfId="2117"/>
    <cellStyle name="20% - Accent6 2 3 2 3 3 3" xfId="2118"/>
    <cellStyle name="20% - Accent6 2 3 2 3 4" xfId="2119"/>
    <cellStyle name="20% - Accent6 2 3 2 3 4 2" xfId="2120"/>
    <cellStyle name="20% - Accent6 2 3 2 3 5" xfId="2121"/>
    <cellStyle name="20% - Accent6 2 3 2 4" xfId="2122"/>
    <cellStyle name="20% - Accent6 2 3 2 4 2" xfId="2123"/>
    <cellStyle name="20% - Accent6 2 3 2 4 2 2" xfId="2124"/>
    <cellStyle name="20% - Accent6 2 3 2 4 2 2 2" xfId="2125"/>
    <cellStyle name="20% - Accent6 2 3 2 4 2 3" xfId="2126"/>
    <cellStyle name="20% - Accent6 2 3 2 4 3" xfId="2127"/>
    <cellStyle name="20% - Accent6 2 3 2 4 3 2" xfId="2128"/>
    <cellStyle name="20% - Accent6 2 3 2 4 4" xfId="2129"/>
    <cellStyle name="20% - Accent6 2 3 2 5" xfId="2130"/>
    <cellStyle name="20% - Accent6 2 3 2 5 2" xfId="2131"/>
    <cellStyle name="20% - Accent6 2 3 2 5 2 2" xfId="2132"/>
    <cellStyle name="20% - Accent6 2 3 2 5 3" xfId="2133"/>
    <cellStyle name="20% - Accent6 2 3 2 6" xfId="2134"/>
    <cellStyle name="20% - Accent6 2 3 2 6 2" xfId="2135"/>
    <cellStyle name="20% - Accent6 2 3 2 7" xfId="2136"/>
    <cellStyle name="20% - Accent6 2 3 3" xfId="2137"/>
    <cellStyle name="20% - Accent6 2 3 3 2" xfId="2138"/>
    <cellStyle name="20% - Accent6 2 3 3 2 2" xfId="2139"/>
    <cellStyle name="20% - Accent6 2 3 3 2 2 2" xfId="2140"/>
    <cellStyle name="20% - Accent6 2 3 3 2 2 2 2" xfId="2141"/>
    <cellStyle name="20% - Accent6 2 3 3 2 2 2 2 2" xfId="2142"/>
    <cellStyle name="20% - Accent6 2 3 3 2 2 2 3" xfId="2143"/>
    <cellStyle name="20% - Accent6 2 3 3 2 2 3" xfId="2144"/>
    <cellStyle name="20% - Accent6 2 3 3 2 2 3 2" xfId="2145"/>
    <cellStyle name="20% - Accent6 2 3 3 2 2 4" xfId="2146"/>
    <cellStyle name="20% - Accent6 2 3 3 2 3" xfId="2147"/>
    <cellStyle name="20% - Accent6 2 3 3 2 3 2" xfId="2148"/>
    <cellStyle name="20% - Accent6 2 3 3 2 3 2 2" xfId="2149"/>
    <cellStyle name="20% - Accent6 2 3 3 2 3 3" xfId="2150"/>
    <cellStyle name="20% - Accent6 2 3 3 2 4" xfId="2151"/>
    <cellStyle name="20% - Accent6 2 3 3 2 4 2" xfId="2152"/>
    <cellStyle name="20% - Accent6 2 3 3 2 5" xfId="2153"/>
    <cellStyle name="20% - Accent6 2 3 3 3" xfId="2154"/>
    <cellStyle name="20% - Accent6 2 3 3 3 2" xfId="2155"/>
    <cellStyle name="20% - Accent6 2 3 3 3 2 2" xfId="2156"/>
    <cellStyle name="20% - Accent6 2 3 3 3 2 2 2" xfId="2157"/>
    <cellStyle name="20% - Accent6 2 3 3 3 2 3" xfId="2158"/>
    <cellStyle name="20% - Accent6 2 3 3 3 3" xfId="2159"/>
    <cellStyle name="20% - Accent6 2 3 3 3 3 2" xfId="2160"/>
    <cellStyle name="20% - Accent6 2 3 3 3 4" xfId="2161"/>
    <cellStyle name="20% - Accent6 2 3 3 4" xfId="2162"/>
    <cellStyle name="20% - Accent6 2 3 3 4 2" xfId="2163"/>
    <cellStyle name="20% - Accent6 2 3 3 4 2 2" xfId="2164"/>
    <cellStyle name="20% - Accent6 2 3 3 4 3" xfId="2165"/>
    <cellStyle name="20% - Accent6 2 3 3 5" xfId="2166"/>
    <cellStyle name="20% - Accent6 2 3 3 5 2" xfId="2167"/>
    <cellStyle name="20% - Accent6 2 3 3 6" xfId="2168"/>
    <cellStyle name="20% - Accent6 2 3 4" xfId="2169"/>
    <cellStyle name="20% - Accent6 2 3 4 2" xfId="2170"/>
    <cellStyle name="20% - Accent6 2 3 4 2 2" xfId="2171"/>
    <cellStyle name="20% - Accent6 2 3 4 2 2 2" xfId="2172"/>
    <cellStyle name="20% - Accent6 2 3 4 2 2 2 2" xfId="2173"/>
    <cellStyle name="20% - Accent6 2 3 4 2 2 2 2 2" xfId="2174"/>
    <cellStyle name="20% - Accent6 2 3 4 2 2 2 3" xfId="2175"/>
    <cellStyle name="20% - Accent6 2 3 4 2 2 3" xfId="2176"/>
    <cellStyle name="20% - Accent6 2 3 4 2 2 3 2" xfId="2177"/>
    <cellStyle name="20% - Accent6 2 3 4 2 2 4" xfId="2178"/>
    <cellStyle name="20% - Accent6 2 3 4 2 3" xfId="2179"/>
    <cellStyle name="20% - Accent6 2 3 4 2 3 2" xfId="2180"/>
    <cellStyle name="20% - Accent6 2 3 4 2 3 2 2" xfId="2181"/>
    <cellStyle name="20% - Accent6 2 3 4 2 3 3" xfId="2182"/>
    <cellStyle name="20% - Accent6 2 3 4 2 4" xfId="2183"/>
    <cellStyle name="20% - Accent6 2 3 4 2 4 2" xfId="2184"/>
    <cellStyle name="20% - Accent6 2 3 4 2 5" xfId="2185"/>
    <cellStyle name="20% - Accent6 2 3 4 3" xfId="2186"/>
    <cellStyle name="20% - Accent6 2 3 4 3 2" xfId="2187"/>
    <cellStyle name="20% - Accent6 2 3 4 3 2 2" xfId="2188"/>
    <cellStyle name="20% - Accent6 2 3 4 3 2 2 2" xfId="2189"/>
    <cellStyle name="20% - Accent6 2 3 4 3 2 3" xfId="2190"/>
    <cellStyle name="20% - Accent6 2 3 4 3 3" xfId="2191"/>
    <cellStyle name="20% - Accent6 2 3 4 3 3 2" xfId="2192"/>
    <cellStyle name="20% - Accent6 2 3 4 3 4" xfId="2193"/>
    <cellStyle name="20% - Accent6 2 3 4 4" xfId="2194"/>
    <cellStyle name="20% - Accent6 2 3 4 4 2" xfId="2195"/>
    <cellStyle name="20% - Accent6 2 3 4 4 2 2" xfId="2196"/>
    <cellStyle name="20% - Accent6 2 3 4 4 3" xfId="2197"/>
    <cellStyle name="20% - Accent6 2 3 4 5" xfId="2198"/>
    <cellStyle name="20% - Accent6 2 3 4 5 2" xfId="2199"/>
    <cellStyle name="20% - Accent6 2 3 4 6" xfId="2200"/>
    <cellStyle name="20% - Accent6 2 3 5" xfId="2201"/>
    <cellStyle name="20% - Accent6 2 3 5 2" xfId="2202"/>
    <cellStyle name="20% - Accent6 2 3 5 2 2" xfId="2203"/>
    <cellStyle name="20% - Accent6 2 3 5 2 2 2" xfId="2204"/>
    <cellStyle name="20% - Accent6 2 3 5 2 2 2 2" xfId="2205"/>
    <cellStyle name="20% - Accent6 2 3 5 2 2 3" xfId="2206"/>
    <cellStyle name="20% - Accent6 2 3 5 2 3" xfId="2207"/>
    <cellStyle name="20% - Accent6 2 3 5 2 3 2" xfId="2208"/>
    <cellStyle name="20% - Accent6 2 3 5 2 4" xfId="2209"/>
    <cellStyle name="20% - Accent6 2 3 5 3" xfId="2210"/>
    <cellStyle name="20% - Accent6 2 3 5 3 2" xfId="2211"/>
    <cellStyle name="20% - Accent6 2 3 5 3 2 2" xfId="2212"/>
    <cellStyle name="20% - Accent6 2 3 5 3 3" xfId="2213"/>
    <cellStyle name="20% - Accent6 2 3 5 4" xfId="2214"/>
    <cellStyle name="20% - Accent6 2 3 5 4 2" xfId="2215"/>
    <cellStyle name="20% - Accent6 2 3 5 5" xfId="2216"/>
    <cellStyle name="20% - Accent6 2 3 6" xfId="2217"/>
    <cellStyle name="20% - Accent6 2 3 6 2" xfId="2218"/>
    <cellStyle name="20% - Accent6 2 3 6 2 2" xfId="2219"/>
    <cellStyle name="20% - Accent6 2 3 6 2 2 2" xfId="2220"/>
    <cellStyle name="20% - Accent6 2 3 6 2 3" xfId="2221"/>
    <cellStyle name="20% - Accent6 2 3 6 3" xfId="2222"/>
    <cellStyle name="20% - Accent6 2 3 6 3 2" xfId="2223"/>
    <cellStyle name="20% - Accent6 2 3 6 4" xfId="2224"/>
    <cellStyle name="20% - Accent6 2 3 7" xfId="2225"/>
    <cellStyle name="20% - Accent6 2 3 7 2" xfId="2226"/>
    <cellStyle name="20% - Accent6 2 3 7 2 2" xfId="2227"/>
    <cellStyle name="20% - Accent6 2 3 7 3" xfId="2228"/>
    <cellStyle name="20% - Accent6 2 3 8" xfId="2229"/>
    <cellStyle name="20% - Accent6 2 3 8 2" xfId="2230"/>
    <cellStyle name="20% - Accent6 2 3 9" xfId="2231"/>
    <cellStyle name="20% - Accent6 2 4" xfId="2232"/>
    <cellStyle name="20% - Accent6 2 4 2" xfId="2233"/>
    <cellStyle name="20% - Accent6 2 4 2 2" xfId="2234"/>
    <cellStyle name="20% - Accent6 2 4 2 2 2" xfId="2235"/>
    <cellStyle name="20% - Accent6 2 4 2 2 2 2" xfId="2236"/>
    <cellStyle name="20% - Accent6 2 4 2 2 2 2 2" xfId="2237"/>
    <cellStyle name="20% - Accent6 2 4 2 2 2 2 2 2" xfId="2238"/>
    <cellStyle name="20% - Accent6 2 4 2 2 2 2 3" xfId="2239"/>
    <cellStyle name="20% - Accent6 2 4 2 2 2 3" xfId="2240"/>
    <cellStyle name="20% - Accent6 2 4 2 2 2 3 2" xfId="2241"/>
    <cellStyle name="20% - Accent6 2 4 2 2 2 4" xfId="2242"/>
    <cellStyle name="20% - Accent6 2 4 2 2 3" xfId="2243"/>
    <cellStyle name="20% - Accent6 2 4 2 2 3 2" xfId="2244"/>
    <cellStyle name="20% - Accent6 2 4 2 2 3 2 2" xfId="2245"/>
    <cellStyle name="20% - Accent6 2 4 2 2 3 3" xfId="2246"/>
    <cellStyle name="20% - Accent6 2 4 2 2 4" xfId="2247"/>
    <cellStyle name="20% - Accent6 2 4 2 2 4 2" xfId="2248"/>
    <cellStyle name="20% - Accent6 2 4 2 2 5" xfId="2249"/>
    <cellStyle name="20% - Accent6 2 4 2 3" xfId="2250"/>
    <cellStyle name="20% - Accent6 2 4 2 3 2" xfId="2251"/>
    <cellStyle name="20% - Accent6 2 4 2 3 2 2" xfId="2252"/>
    <cellStyle name="20% - Accent6 2 4 2 3 2 2 2" xfId="2253"/>
    <cellStyle name="20% - Accent6 2 4 2 3 2 3" xfId="2254"/>
    <cellStyle name="20% - Accent6 2 4 2 3 3" xfId="2255"/>
    <cellStyle name="20% - Accent6 2 4 2 3 3 2" xfId="2256"/>
    <cellStyle name="20% - Accent6 2 4 2 3 4" xfId="2257"/>
    <cellStyle name="20% - Accent6 2 4 2 4" xfId="2258"/>
    <cellStyle name="20% - Accent6 2 4 2 4 2" xfId="2259"/>
    <cellStyle name="20% - Accent6 2 4 2 4 2 2" xfId="2260"/>
    <cellStyle name="20% - Accent6 2 4 2 4 3" xfId="2261"/>
    <cellStyle name="20% - Accent6 2 4 2 5" xfId="2262"/>
    <cellStyle name="20% - Accent6 2 4 2 5 2" xfId="2263"/>
    <cellStyle name="20% - Accent6 2 4 2 6" xfId="2264"/>
    <cellStyle name="20% - Accent6 2 4 3" xfId="2265"/>
    <cellStyle name="20% - Accent6 2 4 3 2" xfId="2266"/>
    <cellStyle name="20% - Accent6 2 4 3 2 2" xfId="2267"/>
    <cellStyle name="20% - Accent6 2 4 3 2 2 2" xfId="2268"/>
    <cellStyle name="20% - Accent6 2 4 3 2 2 2 2" xfId="2269"/>
    <cellStyle name="20% - Accent6 2 4 3 2 2 3" xfId="2270"/>
    <cellStyle name="20% - Accent6 2 4 3 2 3" xfId="2271"/>
    <cellStyle name="20% - Accent6 2 4 3 2 3 2" xfId="2272"/>
    <cellStyle name="20% - Accent6 2 4 3 2 4" xfId="2273"/>
    <cellStyle name="20% - Accent6 2 4 3 3" xfId="2274"/>
    <cellStyle name="20% - Accent6 2 4 3 3 2" xfId="2275"/>
    <cellStyle name="20% - Accent6 2 4 3 3 2 2" xfId="2276"/>
    <cellStyle name="20% - Accent6 2 4 3 3 3" xfId="2277"/>
    <cellStyle name="20% - Accent6 2 4 3 4" xfId="2278"/>
    <cellStyle name="20% - Accent6 2 4 3 4 2" xfId="2279"/>
    <cellStyle name="20% - Accent6 2 4 3 5" xfId="2280"/>
    <cellStyle name="20% - Accent6 2 4 4" xfId="2281"/>
    <cellStyle name="20% - Accent6 2 4 4 2" xfId="2282"/>
    <cellStyle name="20% - Accent6 2 4 4 2 2" xfId="2283"/>
    <cellStyle name="20% - Accent6 2 4 4 2 2 2" xfId="2284"/>
    <cellStyle name="20% - Accent6 2 4 4 2 3" xfId="2285"/>
    <cellStyle name="20% - Accent6 2 4 4 3" xfId="2286"/>
    <cellStyle name="20% - Accent6 2 4 4 3 2" xfId="2287"/>
    <cellStyle name="20% - Accent6 2 4 4 4" xfId="2288"/>
    <cellStyle name="20% - Accent6 2 4 5" xfId="2289"/>
    <cellStyle name="20% - Accent6 2 4 5 2" xfId="2290"/>
    <cellStyle name="20% - Accent6 2 4 5 2 2" xfId="2291"/>
    <cellStyle name="20% - Accent6 2 4 5 3" xfId="2292"/>
    <cellStyle name="20% - Accent6 2 4 6" xfId="2293"/>
    <cellStyle name="20% - Accent6 2 4 6 2" xfId="2294"/>
    <cellStyle name="20% - Accent6 2 4 7" xfId="2295"/>
    <cellStyle name="20% - Accent6 2 5" xfId="2296"/>
    <cellStyle name="20% - Accent6 2 5 2" xfId="2297"/>
    <cellStyle name="20% - Accent6 2 5 2 2" xfId="2298"/>
    <cellStyle name="20% - Accent6 2 5 2 2 2" xfId="2299"/>
    <cellStyle name="20% - Accent6 2 5 2 2 2 2" xfId="2300"/>
    <cellStyle name="20% - Accent6 2 5 2 2 2 2 2" xfId="2301"/>
    <cellStyle name="20% - Accent6 2 5 2 2 2 3" xfId="2302"/>
    <cellStyle name="20% - Accent6 2 5 2 2 3" xfId="2303"/>
    <cellStyle name="20% - Accent6 2 5 2 2 3 2" xfId="2304"/>
    <cellStyle name="20% - Accent6 2 5 2 2 4" xfId="2305"/>
    <cellStyle name="20% - Accent6 2 5 2 3" xfId="2306"/>
    <cellStyle name="20% - Accent6 2 5 2 3 2" xfId="2307"/>
    <cellStyle name="20% - Accent6 2 5 2 3 2 2" xfId="2308"/>
    <cellStyle name="20% - Accent6 2 5 2 3 3" xfId="2309"/>
    <cellStyle name="20% - Accent6 2 5 2 4" xfId="2310"/>
    <cellStyle name="20% - Accent6 2 5 2 4 2" xfId="2311"/>
    <cellStyle name="20% - Accent6 2 5 2 5" xfId="2312"/>
    <cellStyle name="20% - Accent6 2 5 3" xfId="2313"/>
    <cellStyle name="20% - Accent6 2 5 3 2" xfId="2314"/>
    <cellStyle name="20% - Accent6 2 5 3 2 2" xfId="2315"/>
    <cellStyle name="20% - Accent6 2 5 3 2 2 2" xfId="2316"/>
    <cellStyle name="20% - Accent6 2 5 3 2 3" xfId="2317"/>
    <cellStyle name="20% - Accent6 2 5 3 3" xfId="2318"/>
    <cellStyle name="20% - Accent6 2 5 3 3 2" xfId="2319"/>
    <cellStyle name="20% - Accent6 2 5 3 4" xfId="2320"/>
    <cellStyle name="20% - Accent6 2 5 4" xfId="2321"/>
    <cellStyle name="20% - Accent6 2 5 4 2" xfId="2322"/>
    <cellStyle name="20% - Accent6 2 5 4 2 2" xfId="2323"/>
    <cellStyle name="20% - Accent6 2 5 4 3" xfId="2324"/>
    <cellStyle name="20% - Accent6 2 5 5" xfId="2325"/>
    <cellStyle name="20% - Accent6 2 5 5 2" xfId="2326"/>
    <cellStyle name="20% - Accent6 2 5 6" xfId="2327"/>
    <cellStyle name="20% - Accent6 2 6" xfId="2328"/>
    <cellStyle name="20% - Accent6 2 6 2" xfId="2329"/>
    <cellStyle name="20% - Accent6 2 6 2 2" xfId="2330"/>
    <cellStyle name="20% - Accent6 2 6 2 2 2" xfId="2331"/>
    <cellStyle name="20% - Accent6 2 6 2 2 2 2" xfId="2332"/>
    <cellStyle name="20% - Accent6 2 6 2 2 2 2 2" xfId="2333"/>
    <cellStyle name="20% - Accent6 2 6 2 2 2 3" xfId="2334"/>
    <cellStyle name="20% - Accent6 2 6 2 2 3" xfId="2335"/>
    <cellStyle name="20% - Accent6 2 6 2 2 3 2" xfId="2336"/>
    <cellStyle name="20% - Accent6 2 6 2 2 4" xfId="2337"/>
    <cellStyle name="20% - Accent6 2 6 2 3" xfId="2338"/>
    <cellStyle name="20% - Accent6 2 6 2 3 2" xfId="2339"/>
    <cellStyle name="20% - Accent6 2 6 2 3 2 2" xfId="2340"/>
    <cellStyle name="20% - Accent6 2 6 2 3 3" xfId="2341"/>
    <cellStyle name="20% - Accent6 2 6 2 4" xfId="2342"/>
    <cellStyle name="20% - Accent6 2 6 2 4 2" xfId="2343"/>
    <cellStyle name="20% - Accent6 2 6 2 5" xfId="2344"/>
    <cellStyle name="20% - Accent6 2 6 3" xfId="2345"/>
    <cellStyle name="20% - Accent6 2 6 3 2" xfId="2346"/>
    <cellStyle name="20% - Accent6 2 6 3 2 2" xfId="2347"/>
    <cellStyle name="20% - Accent6 2 6 3 2 2 2" xfId="2348"/>
    <cellStyle name="20% - Accent6 2 6 3 2 3" xfId="2349"/>
    <cellStyle name="20% - Accent6 2 6 3 3" xfId="2350"/>
    <cellStyle name="20% - Accent6 2 6 3 3 2" xfId="2351"/>
    <cellStyle name="20% - Accent6 2 6 3 4" xfId="2352"/>
    <cellStyle name="20% - Accent6 2 6 4" xfId="2353"/>
    <cellStyle name="20% - Accent6 2 6 4 2" xfId="2354"/>
    <cellStyle name="20% - Accent6 2 6 4 2 2" xfId="2355"/>
    <cellStyle name="20% - Accent6 2 6 4 3" xfId="2356"/>
    <cellStyle name="20% - Accent6 2 6 5" xfId="2357"/>
    <cellStyle name="20% - Accent6 2 6 5 2" xfId="2358"/>
    <cellStyle name="20% - Accent6 2 6 6" xfId="2359"/>
    <cellStyle name="20% - Accent6 2 7" xfId="2360"/>
    <cellStyle name="20% - Accent6 2 7 2" xfId="2361"/>
    <cellStyle name="20% - Accent6 2 7 2 2" xfId="2362"/>
    <cellStyle name="20% - Accent6 2 7 2 2 2" xfId="2363"/>
    <cellStyle name="20% - Accent6 2 7 2 2 2 2" xfId="2364"/>
    <cellStyle name="20% - Accent6 2 7 2 2 3" xfId="2365"/>
    <cellStyle name="20% - Accent6 2 7 2 3" xfId="2366"/>
    <cellStyle name="20% - Accent6 2 7 2 3 2" xfId="2367"/>
    <cellStyle name="20% - Accent6 2 7 2 4" xfId="2368"/>
    <cellStyle name="20% - Accent6 2 7 3" xfId="2369"/>
    <cellStyle name="20% - Accent6 2 7 3 2" xfId="2370"/>
    <cellStyle name="20% - Accent6 2 7 3 2 2" xfId="2371"/>
    <cellStyle name="20% - Accent6 2 7 3 3" xfId="2372"/>
    <cellStyle name="20% - Accent6 2 7 4" xfId="2373"/>
    <cellStyle name="20% - Accent6 2 7 4 2" xfId="2374"/>
    <cellStyle name="20% - Accent6 2 7 5" xfId="2375"/>
    <cellStyle name="20% - Accent6 2 8" xfId="2376"/>
    <cellStyle name="20% - Accent6 2 8 2" xfId="2377"/>
    <cellStyle name="20% - Accent6 2 8 2 2" xfId="2378"/>
    <cellStyle name="20% - Accent6 2 8 2 2 2" xfId="2379"/>
    <cellStyle name="20% - Accent6 2 8 2 3" xfId="2380"/>
    <cellStyle name="20% - Accent6 2 8 3" xfId="2381"/>
    <cellStyle name="20% - Accent6 2 8 3 2" xfId="2382"/>
    <cellStyle name="20% - Accent6 2 8 4" xfId="2383"/>
    <cellStyle name="20% - Accent6 2 9" xfId="2384"/>
    <cellStyle name="20% - Accent6 2 9 2" xfId="2385"/>
    <cellStyle name="20% - Accent6 2 9 2 2" xfId="2386"/>
    <cellStyle name="20% - Accent6 2 9 3" xfId="2387"/>
    <cellStyle name="20% - Accent6 2 9 4" xfId="2388"/>
    <cellStyle name="20% - Accent6 2_Wealth Mgmt - Life &amp; Pension" xfId="57620"/>
    <cellStyle name="20% - Accent6 3" xfId="2389"/>
    <cellStyle name="20% - Accent6 3 2" xfId="2390"/>
    <cellStyle name="20% - Accent6 4" xfId="2391"/>
    <cellStyle name="20% - Accent6 4 2" xfId="2392"/>
    <cellStyle name="20% - Accent6 4 2 2" xfId="2393"/>
    <cellStyle name="20% - Accent6 4 2 2 2" xfId="2394"/>
    <cellStyle name="20% - Accent6 4 2 2 2 2" xfId="2395"/>
    <cellStyle name="20% - Accent6 4 2 2 2 2 2" xfId="2396"/>
    <cellStyle name="20% - Accent6 4 2 2 2 2 2 2" xfId="2397"/>
    <cellStyle name="20% - Accent6 4 2 2 2 2 3" xfId="2398"/>
    <cellStyle name="20% - Accent6 4 2 2 2 3" xfId="2399"/>
    <cellStyle name="20% - Accent6 4 2 2 2 3 2" xfId="2400"/>
    <cellStyle name="20% - Accent6 4 2 2 2 4" xfId="2401"/>
    <cellStyle name="20% - Accent6 4 2 2 3" xfId="2402"/>
    <cellStyle name="20% - Accent6 4 2 2 3 2" xfId="2403"/>
    <cellStyle name="20% - Accent6 4 2 2 3 2 2" xfId="2404"/>
    <cellStyle name="20% - Accent6 4 2 2 3 3" xfId="2405"/>
    <cellStyle name="20% - Accent6 4 2 2 4" xfId="2406"/>
    <cellStyle name="20% - Accent6 4 2 2 4 2" xfId="2407"/>
    <cellStyle name="20% - Accent6 4 2 2 5" xfId="2408"/>
    <cellStyle name="20% - Accent6 4 2 3" xfId="2409"/>
    <cellStyle name="20% - Accent6 4 2 3 2" xfId="2410"/>
    <cellStyle name="20% - Accent6 4 2 3 2 2" xfId="2411"/>
    <cellStyle name="20% - Accent6 4 2 3 2 2 2" xfId="2412"/>
    <cellStyle name="20% - Accent6 4 2 3 2 3" xfId="2413"/>
    <cellStyle name="20% - Accent6 4 2 3 3" xfId="2414"/>
    <cellStyle name="20% - Accent6 4 2 3 3 2" xfId="2415"/>
    <cellStyle name="20% - Accent6 4 2 3 4" xfId="2416"/>
    <cellStyle name="20% - Accent6 4 2 4" xfId="2417"/>
    <cellStyle name="20% - Accent6 4 2 4 2" xfId="2418"/>
    <cellStyle name="20% - Accent6 4 2 4 2 2" xfId="2419"/>
    <cellStyle name="20% - Accent6 4 2 4 3" xfId="2420"/>
    <cellStyle name="20% - Accent6 4 2 5" xfId="2421"/>
    <cellStyle name="20% - Accent6 4 2 5 2" xfId="2422"/>
    <cellStyle name="20% - Accent6 4 2 6" xfId="2423"/>
    <cellStyle name="20% - Accent6 4 3" xfId="2424"/>
    <cellStyle name="20% - Accent6 4 3 2" xfId="2425"/>
    <cellStyle name="20% - Accent6 4 3 2 2" xfId="2426"/>
    <cellStyle name="20% - Accent6 4 3 2 2 2" xfId="2427"/>
    <cellStyle name="20% - Accent6 4 3 2 2 2 2" xfId="2428"/>
    <cellStyle name="20% - Accent6 4 3 2 2 3" xfId="2429"/>
    <cellStyle name="20% - Accent6 4 3 2 3" xfId="2430"/>
    <cellStyle name="20% - Accent6 4 3 2 3 2" xfId="2431"/>
    <cellStyle name="20% - Accent6 4 3 2 4" xfId="2432"/>
    <cellStyle name="20% - Accent6 4 3 3" xfId="2433"/>
    <cellStyle name="20% - Accent6 4 3 3 2" xfId="2434"/>
    <cellStyle name="20% - Accent6 4 3 3 2 2" xfId="2435"/>
    <cellStyle name="20% - Accent6 4 3 3 3" xfId="2436"/>
    <cellStyle name="20% - Accent6 4 3 4" xfId="2437"/>
    <cellStyle name="20% - Accent6 4 3 4 2" xfId="2438"/>
    <cellStyle name="20% - Accent6 4 3 5" xfId="2439"/>
    <cellStyle name="20% - Accent6 4 4" xfId="2440"/>
    <cellStyle name="20% - Accent6 4 4 2" xfId="2441"/>
    <cellStyle name="20% - Accent6 4 4 2 2" xfId="2442"/>
    <cellStyle name="20% - Accent6 4 4 2 2 2" xfId="2443"/>
    <cellStyle name="20% - Accent6 4 4 2 3" xfId="2444"/>
    <cellStyle name="20% - Accent6 4 4 3" xfId="2445"/>
    <cellStyle name="20% - Accent6 4 4 3 2" xfId="2446"/>
    <cellStyle name="20% - Accent6 4 4 4" xfId="2447"/>
    <cellStyle name="20% - Accent6 4 5" xfId="2448"/>
    <cellStyle name="20% - Accent6 4 5 2" xfId="2449"/>
    <cellStyle name="20% - Accent6 4 5 2 2" xfId="2450"/>
    <cellStyle name="20% - Accent6 4 5 3" xfId="2451"/>
    <cellStyle name="20% - Accent6 4 6" xfId="2452"/>
    <cellStyle name="20% - Accent6 4 6 2" xfId="2453"/>
    <cellStyle name="20% - Accent6 4 7" xfId="2454"/>
    <cellStyle name="20% - Accent6 5" xfId="2455"/>
    <cellStyle name="20% - Accent6 5 2" xfId="2456"/>
    <cellStyle name="20% - Accent6 6" xfId="2457"/>
    <cellStyle name="20% - Accent6 6 2" xfId="2458"/>
    <cellStyle name="20% - Accent6 7" xfId="2459"/>
    <cellStyle name="20% - Accent6 7 2" xfId="2460"/>
    <cellStyle name="20% - Accent6 8" xfId="2461"/>
    <cellStyle name="20% - Accent6 9" xfId="2462"/>
    <cellStyle name="20% - Akzent1" xfId="2463"/>
    <cellStyle name="20% - Akzent1 2" xfId="2464"/>
    <cellStyle name="20% - Akzent2" xfId="2465"/>
    <cellStyle name="20% - Akzent2 2" xfId="2466"/>
    <cellStyle name="20% - Akzent3" xfId="2467"/>
    <cellStyle name="20% - Akzent3 2" xfId="2468"/>
    <cellStyle name="20% - Akzent4" xfId="2469"/>
    <cellStyle name="20% - Akzent4 2" xfId="2470"/>
    <cellStyle name="20% - Akzent5" xfId="2471"/>
    <cellStyle name="20% - Akzent5 2" xfId="2472"/>
    <cellStyle name="20% - Akzent6" xfId="2473"/>
    <cellStyle name="20% - Akzent6 2" xfId="2474"/>
    <cellStyle name="20% - Dekorfärg1" xfId="57621"/>
    <cellStyle name="20% - Dekorfärg1 2" xfId="2475"/>
    <cellStyle name="20% - Dekorfärg1 3" xfId="2476"/>
    <cellStyle name="20% - Dekorfärg1 4" xfId="2477"/>
    <cellStyle name="20% - Dekorfärg1 5" xfId="2478"/>
    <cellStyle name="20% - Dekorfärg2" xfId="57622"/>
    <cellStyle name="20% - Dekorfärg2 2" xfId="2479"/>
    <cellStyle name="20% - Dekorfärg2 3" xfId="2480"/>
    <cellStyle name="20% - Dekorfärg2 4" xfId="2481"/>
    <cellStyle name="20% - Dekorfärg2 5" xfId="2482"/>
    <cellStyle name="20% - Dekorfärg3" xfId="57623"/>
    <cellStyle name="20% - Dekorfärg3 2" xfId="2483"/>
    <cellStyle name="20% - Dekorfärg3 3" xfId="2484"/>
    <cellStyle name="20% - Dekorfärg3 4" xfId="2485"/>
    <cellStyle name="20% - Dekorfärg3 5" xfId="2486"/>
    <cellStyle name="20% - Dekorfärg4" xfId="57624"/>
    <cellStyle name="20% - Dekorfärg4 2" xfId="2487"/>
    <cellStyle name="20% - Dekorfärg4 3" xfId="2488"/>
    <cellStyle name="20% - Dekorfärg4 4" xfId="2489"/>
    <cellStyle name="20% - Dekorfärg4 5" xfId="2490"/>
    <cellStyle name="20% - Dekorfärg5" xfId="57625"/>
    <cellStyle name="20% - Dekorfärg5 2" xfId="2491"/>
    <cellStyle name="20% - Dekorfärg5 3" xfId="2492"/>
    <cellStyle name="20% - Dekorfärg5 4" xfId="2493"/>
    <cellStyle name="20% - Dekorfärg5 5" xfId="2494"/>
    <cellStyle name="20% - Dekorfärg6" xfId="57626"/>
    <cellStyle name="20% - Dekorfärg6 2" xfId="2495"/>
    <cellStyle name="20% - Dekorfärg6 3" xfId="2496"/>
    <cellStyle name="20% - Dekorfärg6 4" xfId="2497"/>
    <cellStyle name="20% - Dekorfärg6 5" xfId="2498"/>
    <cellStyle name="20% - Énfasis1" xfId="58154"/>
    <cellStyle name="20% - Énfasis1 2" xfId="58155"/>
    <cellStyle name="20% - Énfasis2" xfId="58156"/>
    <cellStyle name="20% - Énfasis2 2" xfId="58157"/>
    <cellStyle name="20% - Énfasis3" xfId="58158"/>
    <cellStyle name="20% - Énfasis3 2" xfId="58159"/>
    <cellStyle name="20% - Énfasis4" xfId="58160"/>
    <cellStyle name="20% - Énfasis4 2" xfId="58161"/>
    <cellStyle name="20% - Énfasis5" xfId="58162"/>
    <cellStyle name="20% - Énfasis5 2" xfId="58163"/>
    <cellStyle name="20% - Énfasis6" xfId="58164"/>
    <cellStyle name="20% - Énfasis6 2" xfId="58165"/>
    <cellStyle name="20% - uthevingsfarge 1" xfId="57627"/>
    <cellStyle name="20% - uthevingsfarge 2" xfId="57628"/>
    <cellStyle name="20% - uthevingsfarge 3" xfId="57629"/>
    <cellStyle name="20% - uthevingsfarge 4" xfId="57630"/>
    <cellStyle name="20% - uthevingsfarge 5" xfId="57631"/>
    <cellStyle name="20% - uthevingsfarge 6" xfId="57632"/>
    <cellStyle name="20% - Акцент1" xfId="2499"/>
    <cellStyle name="20% - Акцент2" xfId="2500"/>
    <cellStyle name="20% - Акцент3" xfId="2501"/>
    <cellStyle name="20% - Акцент4" xfId="2502"/>
    <cellStyle name="20% - Акцент5" xfId="2503"/>
    <cellStyle name="20% - Акцент6" xfId="2504"/>
    <cellStyle name="40 % - Aksentti1" xfId="2505"/>
    <cellStyle name="40 % - Aksentti1 2" xfId="2506"/>
    <cellStyle name="40 % - Aksentti2" xfId="2507"/>
    <cellStyle name="40 % - Aksentti2 2" xfId="2508"/>
    <cellStyle name="40 % - Aksentti3" xfId="2509"/>
    <cellStyle name="40 % - Aksentti3 2" xfId="2510"/>
    <cellStyle name="40 % - Aksentti4" xfId="2511"/>
    <cellStyle name="40 % - Aksentti4 2" xfId="2512"/>
    <cellStyle name="40 % - Aksentti5" xfId="2513"/>
    <cellStyle name="40 % - Aksentti5 2" xfId="2514"/>
    <cellStyle name="40 % - Aksentti6" xfId="2515"/>
    <cellStyle name="40 % - Aksentti6 2" xfId="2516"/>
    <cellStyle name="40 % - Markeringsfarve1" xfId="2517"/>
    <cellStyle name="40 % - Markeringsfarve1 2" xfId="57633"/>
    <cellStyle name="40 % - Markeringsfarve2" xfId="2518"/>
    <cellStyle name="40 % - Markeringsfarve2 2" xfId="57634"/>
    <cellStyle name="40 % - Markeringsfarve3" xfId="2519"/>
    <cellStyle name="40 % - Markeringsfarve3 2" xfId="57635"/>
    <cellStyle name="40 % - Markeringsfarve4" xfId="2520"/>
    <cellStyle name="40 % - Markeringsfarve4 2" xfId="57636"/>
    <cellStyle name="40 % - Markeringsfarve5" xfId="2521"/>
    <cellStyle name="40 % - Markeringsfarve5 2" xfId="57637"/>
    <cellStyle name="40 % - Markeringsfarve6" xfId="2522"/>
    <cellStyle name="40 % - Markeringsfarve6 2" xfId="57638"/>
    <cellStyle name="40% - 1. jelölőszín" xfId="58166"/>
    <cellStyle name="40% - 1. jelölőszín 2" xfId="58167"/>
    <cellStyle name="40% - 1. jelölőszín 2 2" xfId="58168"/>
    <cellStyle name="40% - 1. jelölőszín 3" xfId="58169"/>
    <cellStyle name="40% - 1. jelölőszín_20130128_ITS on reporting_Annex I_CA" xfId="58170"/>
    <cellStyle name="40% - 2. jelölőszín" xfId="58171"/>
    <cellStyle name="40% - 2. jelölőszín 2" xfId="58172"/>
    <cellStyle name="40% - 2. jelölőszín 2 2" xfId="58173"/>
    <cellStyle name="40% - 2. jelölőszín 3" xfId="58174"/>
    <cellStyle name="40% - 2. jelölőszín_20130128_ITS on reporting_Annex I_CA" xfId="58175"/>
    <cellStyle name="40% - 3. jelölőszín" xfId="58176"/>
    <cellStyle name="40% - 3. jelölőszín 2" xfId="58177"/>
    <cellStyle name="40% - 3. jelölőszín 2 2" xfId="58178"/>
    <cellStyle name="40% - 3. jelölőszín 3" xfId="58179"/>
    <cellStyle name="40% - 3. jelölőszín_20130128_ITS on reporting_Annex I_CA" xfId="58180"/>
    <cellStyle name="40% - 4. jelölőszín" xfId="58181"/>
    <cellStyle name="40% - 4. jelölőszín 2" xfId="58182"/>
    <cellStyle name="40% - 4. jelölőszín 2 2" xfId="58183"/>
    <cellStyle name="40% - 4. jelölőszín 3" xfId="58184"/>
    <cellStyle name="40% - 4. jelölőszín_20130128_ITS on reporting_Annex I_CA" xfId="58185"/>
    <cellStyle name="40% - 5. jelölőszín" xfId="58186"/>
    <cellStyle name="40% - 5. jelölőszín 2" xfId="58187"/>
    <cellStyle name="40% - 5. jelölőszín 2 2" xfId="58188"/>
    <cellStyle name="40% - 5. jelölőszín 3" xfId="58189"/>
    <cellStyle name="40% - 5. jelölőszín_20130128_ITS on reporting_Annex I_CA" xfId="58190"/>
    <cellStyle name="40% - 6. jelölőszín" xfId="58191"/>
    <cellStyle name="40% - 6. jelölőszín 2" xfId="58192"/>
    <cellStyle name="40% - 6. jelölőszín 2 2" xfId="58193"/>
    <cellStyle name="40% - 6. jelölőszín 3" xfId="58194"/>
    <cellStyle name="40% - 6. jelölőszín_20130128_ITS on reporting_Annex I_CA" xfId="58195"/>
    <cellStyle name="40% - Accent1 2" xfId="2523"/>
    <cellStyle name="40% - Accent1 2 10" xfId="2524"/>
    <cellStyle name="40% - Accent1 2 10 2" xfId="2525"/>
    <cellStyle name="40% - Accent1 2 11" xfId="2526"/>
    <cellStyle name="40% - Accent1 2 2" xfId="2527"/>
    <cellStyle name="40% - Accent1 2 2 2" xfId="2528"/>
    <cellStyle name="40% - Accent1 2 3" xfId="2529"/>
    <cellStyle name="40% - Accent1 2 3 2" xfId="2530"/>
    <cellStyle name="40% - Accent1 2 3 2 2" xfId="2531"/>
    <cellStyle name="40% - Accent1 2 3 2 2 2" xfId="2532"/>
    <cellStyle name="40% - Accent1 2 3 2 2 2 2" xfId="2533"/>
    <cellStyle name="40% - Accent1 2 3 2 2 2 2 2" xfId="2534"/>
    <cellStyle name="40% - Accent1 2 3 2 2 2 2 2 2" xfId="2535"/>
    <cellStyle name="40% - Accent1 2 3 2 2 2 2 2 2 2" xfId="2536"/>
    <cellStyle name="40% - Accent1 2 3 2 2 2 2 2 3" xfId="2537"/>
    <cellStyle name="40% - Accent1 2 3 2 2 2 2 3" xfId="2538"/>
    <cellStyle name="40% - Accent1 2 3 2 2 2 2 3 2" xfId="2539"/>
    <cellStyle name="40% - Accent1 2 3 2 2 2 2 4" xfId="2540"/>
    <cellStyle name="40% - Accent1 2 3 2 2 2 3" xfId="2541"/>
    <cellStyle name="40% - Accent1 2 3 2 2 2 3 2" xfId="2542"/>
    <cellStyle name="40% - Accent1 2 3 2 2 2 3 2 2" xfId="2543"/>
    <cellStyle name="40% - Accent1 2 3 2 2 2 3 3" xfId="2544"/>
    <cellStyle name="40% - Accent1 2 3 2 2 2 4" xfId="2545"/>
    <cellStyle name="40% - Accent1 2 3 2 2 2 4 2" xfId="2546"/>
    <cellStyle name="40% - Accent1 2 3 2 2 2 5" xfId="2547"/>
    <cellStyle name="40% - Accent1 2 3 2 2 3" xfId="2548"/>
    <cellStyle name="40% - Accent1 2 3 2 2 3 2" xfId="2549"/>
    <cellStyle name="40% - Accent1 2 3 2 2 3 2 2" xfId="2550"/>
    <cellStyle name="40% - Accent1 2 3 2 2 3 2 2 2" xfId="2551"/>
    <cellStyle name="40% - Accent1 2 3 2 2 3 2 3" xfId="2552"/>
    <cellStyle name="40% - Accent1 2 3 2 2 3 3" xfId="2553"/>
    <cellStyle name="40% - Accent1 2 3 2 2 3 3 2" xfId="2554"/>
    <cellStyle name="40% - Accent1 2 3 2 2 3 4" xfId="2555"/>
    <cellStyle name="40% - Accent1 2 3 2 2 4" xfId="2556"/>
    <cellStyle name="40% - Accent1 2 3 2 2 4 2" xfId="2557"/>
    <cellStyle name="40% - Accent1 2 3 2 2 4 2 2" xfId="2558"/>
    <cellStyle name="40% - Accent1 2 3 2 2 4 3" xfId="2559"/>
    <cellStyle name="40% - Accent1 2 3 2 2 5" xfId="2560"/>
    <cellStyle name="40% - Accent1 2 3 2 2 5 2" xfId="2561"/>
    <cellStyle name="40% - Accent1 2 3 2 2 6" xfId="2562"/>
    <cellStyle name="40% - Accent1 2 3 2 3" xfId="2563"/>
    <cellStyle name="40% - Accent1 2 3 2 3 2" xfId="2564"/>
    <cellStyle name="40% - Accent1 2 3 2 3 2 2" xfId="2565"/>
    <cellStyle name="40% - Accent1 2 3 2 3 2 2 2" xfId="2566"/>
    <cellStyle name="40% - Accent1 2 3 2 3 2 2 2 2" xfId="2567"/>
    <cellStyle name="40% - Accent1 2 3 2 3 2 2 3" xfId="2568"/>
    <cellStyle name="40% - Accent1 2 3 2 3 2 3" xfId="2569"/>
    <cellStyle name="40% - Accent1 2 3 2 3 2 3 2" xfId="2570"/>
    <cellStyle name="40% - Accent1 2 3 2 3 2 4" xfId="2571"/>
    <cellStyle name="40% - Accent1 2 3 2 3 3" xfId="2572"/>
    <cellStyle name="40% - Accent1 2 3 2 3 3 2" xfId="2573"/>
    <cellStyle name="40% - Accent1 2 3 2 3 3 2 2" xfId="2574"/>
    <cellStyle name="40% - Accent1 2 3 2 3 3 3" xfId="2575"/>
    <cellStyle name="40% - Accent1 2 3 2 3 4" xfId="2576"/>
    <cellStyle name="40% - Accent1 2 3 2 3 4 2" xfId="2577"/>
    <cellStyle name="40% - Accent1 2 3 2 3 5" xfId="2578"/>
    <cellStyle name="40% - Accent1 2 3 2 4" xfId="2579"/>
    <cellStyle name="40% - Accent1 2 3 2 4 2" xfId="2580"/>
    <cellStyle name="40% - Accent1 2 3 2 4 2 2" xfId="2581"/>
    <cellStyle name="40% - Accent1 2 3 2 4 2 2 2" xfId="2582"/>
    <cellStyle name="40% - Accent1 2 3 2 4 2 3" xfId="2583"/>
    <cellStyle name="40% - Accent1 2 3 2 4 3" xfId="2584"/>
    <cellStyle name="40% - Accent1 2 3 2 4 3 2" xfId="2585"/>
    <cellStyle name="40% - Accent1 2 3 2 4 4" xfId="2586"/>
    <cellStyle name="40% - Accent1 2 3 2 5" xfId="2587"/>
    <cellStyle name="40% - Accent1 2 3 2 5 2" xfId="2588"/>
    <cellStyle name="40% - Accent1 2 3 2 5 2 2" xfId="2589"/>
    <cellStyle name="40% - Accent1 2 3 2 5 3" xfId="2590"/>
    <cellStyle name="40% - Accent1 2 3 2 6" xfId="2591"/>
    <cellStyle name="40% - Accent1 2 3 2 6 2" xfId="2592"/>
    <cellStyle name="40% - Accent1 2 3 2 7" xfId="2593"/>
    <cellStyle name="40% - Accent1 2 3 3" xfId="2594"/>
    <cellStyle name="40% - Accent1 2 3 3 2" xfId="2595"/>
    <cellStyle name="40% - Accent1 2 3 3 2 2" xfId="2596"/>
    <cellStyle name="40% - Accent1 2 3 3 2 2 2" xfId="2597"/>
    <cellStyle name="40% - Accent1 2 3 3 2 2 2 2" xfId="2598"/>
    <cellStyle name="40% - Accent1 2 3 3 2 2 2 2 2" xfId="2599"/>
    <cellStyle name="40% - Accent1 2 3 3 2 2 2 3" xfId="2600"/>
    <cellStyle name="40% - Accent1 2 3 3 2 2 3" xfId="2601"/>
    <cellStyle name="40% - Accent1 2 3 3 2 2 3 2" xfId="2602"/>
    <cellStyle name="40% - Accent1 2 3 3 2 2 4" xfId="2603"/>
    <cellStyle name="40% - Accent1 2 3 3 2 3" xfId="2604"/>
    <cellStyle name="40% - Accent1 2 3 3 2 3 2" xfId="2605"/>
    <cellStyle name="40% - Accent1 2 3 3 2 3 2 2" xfId="2606"/>
    <cellStyle name="40% - Accent1 2 3 3 2 3 3" xfId="2607"/>
    <cellStyle name="40% - Accent1 2 3 3 2 4" xfId="2608"/>
    <cellStyle name="40% - Accent1 2 3 3 2 4 2" xfId="2609"/>
    <cellStyle name="40% - Accent1 2 3 3 2 5" xfId="2610"/>
    <cellStyle name="40% - Accent1 2 3 3 3" xfId="2611"/>
    <cellStyle name="40% - Accent1 2 3 3 3 2" xfId="2612"/>
    <cellStyle name="40% - Accent1 2 3 3 3 2 2" xfId="2613"/>
    <cellStyle name="40% - Accent1 2 3 3 3 2 2 2" xfId="2614"/>
    <cellStyle name="40% - Accent1 2 3 3 3 2 3" xfId="2615"/>
    <cellStyle name="40% - Accent1 2 3 3 3 3" xfId="2616"/>
    <cellStyle name="40% - Accent1 2 3 3 3 3 2" xfId="2617"/>
    <cellStyle name="40% - Accent1 2 3 3 3 4" xfId="2618"/>
    <cellStyle name="40% - Accent1 2 3 3 4" xfId="2619"/>
    <cellStyle name="40% - Accent1 2 3 3 4 2" xfId="2620"/>
    <cellStyle name="40% - Accent1 2 3 3 4 2 2" xfId="2621"/>
    <cellStyle name="40% - Accent1 2 3 3 4 3" xfId="2622"/>
    <cellStyle name="40% - Accent1 2 3 3 5" xfId="2623"/>
    <cellStyle name="40% - Accent1 2 3 3 5 2" xfId="2624"/>
    <cellStyle name="40% - Accent1 2 3 3 6" xfId="2625"/>
    <cellStyle name="40% - Accent1 2 3 4" xfId="2626"/>
    <cellStyle name="40% - Accent1 2 3 4 2" xfId="2627"/>
    <cellStyle name="40% - Accent1 2 3 4 2 2" xfId="2628"/>
    <cellStyle name="40% - Accent1 2 3 4 2 2 2" xfId="2629"/>
    <cellStyle name="40% - Accent1 2 3 4 2 2 2 2" xfId="2630"/>
    <cellStyle name="40% - Accent1 2 3 4 2 2 2 2 2" xfId="2631"/>
    <cellStyle name="40% - Accent1 2 3 4 2 2 2 3" xfId="2632"/>
    <cellStyle name="40% - Accent1 2 3 4 2 2 3" xfId="2633"/>
    <cellStyle name="40% - Accent1 2 3 4 2 2 3 2" xfId="2634"/>
    <cellStyle name="40% - Accent1 2 3 4 2 2 4" xfId="2635"/>
    <cellStyle name="40% - Accent1 2 3 4 2 3" xfId="2636"/>
    <cellStyle name="40% - Accent1 2 3 4 2 3 2" xfId="2637"/>
    <cellStyle name="40% - Accent1 2 3 4 2 3 2 2" xfId="2638"/>
    <cellStyle name="40% - Accent1 2 3 4 2 3 3" xfId="2639"/>
    <cellStyle name="40% - Accent1 2 3 4 2 4" xfId="2640"/>
    <cellStyle name="40% - Accent1 2 3 4 2 4 2" xfId="2641"/>
    <cellStyle name="40% - Accent1 2 3 4 2 5" xfId="2642"/>
    <cellStyle name="40% - Accent1 2 3 4 3" xfId="2643"/>
    <cellStyle name="40% - Accent1 2 3 4 3 2" xfId="2644"/>
    <cellStyle name="40% - Accent1 2 3 4 3 2 2" xfId="2645"/>
    <cellStyle name="40% - Accent1 2 3 4 3 2 2 2" xfId="2646"/>
    <cellStyle name="40% - Accent1 2 3 4 3 2 3" xfId="2647"/>
    <cellStyle name="40% - Accent1 2 3 4 3 3" xfId="2648"/>
    <cellStyle name="40% - Accent1 2 3 4 3 3 2" xfId="2649"/>
    <cellStyle name="40% - Accent1 2 3 4 3 4" xfId="2650"/>
    <cellStyle name="40% - Accent1 2 3 4 4" xfId="2651"/>
    <cellStyle name="40% - Accent1 2 3 4 4 2" xfId="2652"/>
    <cellStyle name="40% - Accent1 2 3 4 4 2 2" xfId="2653"/>
    <cellStyle name="40% - Accent1 2 3 4 4 3" xfId="2654"/>
    <cellStyle name="40% - Accent1 2 3 4 5" xfId="2655"/>
    <cellStyle name="40% - Accent1 2 3 4 5 2" xfId="2656"/>
    <cellStyle name="40% - Accent1 2 3 4 6" xfId="2657"/>
    <cellStyle name="40% - Accent1 2 3 5" xfId="2658"/>
    <cellStyle name="40% - Accent1 2 3 5 2" xfId="2659"/>
    <cellStyle name="40% - Accent1 2 3 5 2 2" xfId="2660"/>
    <cellStyle name="40% - Accent1 2 3 5 2 2 2" xfId="2661"/>
    <cellStyle name="40% - Accent1 2 3 5 2 2 2 2" xfId="2662"/>
    <cellStyle name="40% - Accent1 2 3 5 2 2 3" xfId="2663"/>
    <cellStyle name="40% - Accent1 2 3 5 2 3" xfId="2664"/>
    <cellStyle name="40% - Accent1 2 3 5 2 3 2" xfId="2665"/>
    <cellStyle name="40% - Accent1 2 3 5 2 4" xfId="2666"/>
    <cellStyle name="40% - Accent1 2 3 5 3" xfId="2667"/>
    <cellStyle name="40% - Accent1 2 3 5 3 2" xfId="2668"/>
    <cellStyle name="40% - Accent1 2 3 5 3 2 2" xfId="2669"/>
    <cellStyle name="40% - Accent1 2 3 5 3 3" xfId="2670"/>
    <cellStyle name="40% - Accent1 2 3 5 4" xfId="2671"/>
    <cellStyle name="40% - Accent1 2 3 5 4 2" xfId="2672"/>
    <cellStyle name="40% - Accent1 2 3 5 5" xfId="2673"/>
    <cellStyle name="40% - Accent1 2 3 6" xfId="2674"/>
    <cellStyle name="40% - Accent1 2 3 6 2" xfId="2675"/>
    <cellStyle name="40% - Accent1 2 3 6 2 2" xfId="2676"/>
    <cellStyle name="40% - Accent1 2 3 6 2 2 2" xfId="2677"/>
    <cellStyle name="40% - Accent1 2 3 6 2 3" xfId="2678"/>
    <cellStyle name="40% - Accent1 2 3 6 3" xfId="2679"/>
    <cellStyle name="40% - Accent1 2 3 6 3 2" xfId="2680"/>
    <cellStyle name="40% - Accent1 2 3 6 4" xfId="2681"/>
    <cellStyle name="40% - Accent1 2 3 7" xfId="2682"/>
    <cellStyle name="40% - Accent1 2 3 7 2" xfId="2683"/>
    <cellStyle name="40% - Accent1 2 3 7 2 2" xfId="2684"/>
    <cellStyle name="40% - Accent1 2 3 7 3" xfId="2685"/>
    <cellStyle name="40% - Accent1 2 3 8" xfId="2686"/>
    <cellStyle name="40% - Accent1 2 3 8 2" xfId="2687"/>
    <cellStyle name="40% - Accent1 2 3 9" xfId="2688"/>
    <cellStyle name="40% - Accent1 2 4" xfId="2689"/>
    <cellStyle name="40% - Accent1 2 4 2" xfId="2690"/>
    <cellStyle name="40% - Accent1 2 4 2 2" xfId="2691"/>
    <cellStyle name="40% - Accent1 2 4 2 2 2" xfId="2692"/>
    <cellStyle name="40% - Accent1 2 4 2 2 2 2" xfId="2693"/>
    <cellStyle name="40% - Accent1 2 4 2 2 2 2 2" xfId="2694"/>
    <cellStyle name="40% - Accent1 2 4 2 2 2 2 2 2" xfId="2695"/>
    <cellStyle name="40% - Accent1 2 4 2 2 2 2 3" xfId="2696"/>
    <cellStyle name="40% - Accent1 2 4 2 2 2 3" xfId="2697"/>
    <cellStyle name="40% - Accent1 2 4 2 2 2 3 2" xfId="2698"/>
    <cellStyle name="40% - Accent1 2 4 2 2 2 4" xfId="2699"/>
    <cellStyle name="40% - Accent1 2 4 2 2 3" xfId="2700"/>
    <cellStyle name="40% - Accent1 2 4 2 2 3 2" xfId="2701"/>
    <cellStyle name="40% - Accent1 2 4 2 2 3 2 2" xfId="2702"/>
    <cellStyle name="40% - Accent1 2 4 2 2 3 3" xfId="2703"/>
    <cellStyle name="40% - Accent1 2 4 2 2 4" xfId="2704"/>
    <cellStyle name="40% - Accent1 2 4 2 2 4 2" xfId="2705"/>
    <cellStyle name="40% - Accent1 2 4 2 2 5" xfId="2706"/>
    <cellStyle name="40% - Accent1 2 4 2 3" xfId="2707"/>
    <cellStyle name="40% - Accent1 2 4 2 3 2" xfId="2708"/>
    <cellStyle name="40% - Accent1 2 4 2 3 2 2" xfId="2709"/>
    <cellStyle name="40% - Accent1 2 4 2 3 2 2 2" xfId="2710"/>
    <cellStyle name="40% - Accent1 2 4 2 3 2 3" xfId="2711"/>
    <cellStyle name="40% - Accent1 2 4 2 3 3" xfId="2712"/>
    <cellStyle name="40% - Accent1 2 4 2 3 3 2" xfId="2713"/>
    <cellStyle name="40% - Accent1 2 4 2 3 4" xfId="2714"/>
    <cellStyle name="40% - Accent1 2 4 2 4" xfId="2715"/>
    <cellStyle name="40% - Accent1 2 4 2 4 2" xfId="2716"/>
    <cellStyle name="40% - Accent1 2 4 2 4 2 2" xfId="2717"/>
    <cellStyle name="40% - Accent1 2 4 2 4 3" xfId="2718"/>
    <cellStyle name="40% - Accent1 2 4 2 5" xfId="2719"/>
    <cellStyle name="40% - Accent1 2 4 2 5 2" xfId="2720"/>
    <cellStyle name="40% - Accent1 2 4 2 6" xfId="2721"/>
    <cellStyle name="40% - Accent1 2 4 3" xfId="2722"/>
    <cellStyle name="40% - Accent1 2 4 3 2" xfId="2723"/>
    <cellStyle name="40% - Accent1 2 4 3 2 2" xfId="2724"/>
    <cellStyle name="40% - Accent1 2 4 3 2 2 2" xfId="2725"/>
    <cellStyle name="40% - Accent1 2 4 3 2 2 2 2" xfId="2726"/>
    <cellStyle name="40% - Accent1 2 4 3 2 2 3" xfId="2727"/>
    <cellStyle name="40% - Accent1 2 4 3 2 3" xfId="2728"/>
    <cellStyle name="40% - Accent1 2 4 3 2 3 2" xfId="2729"/>
    <cellStyle name="40% - Accent1 2 4 3 2 4" xfId="2730"/>
    <cellStyle name="40% - Accent1 2 4 3 3" xfId="2731"/>
    <cellStyle name="40% - Accent1 2 4 3 3 2" xfId="2732"/>
    <cellStyle name="40% - Accent1 2 4 3 3 2 2" xfId="2733"/>
    <cellStyle name="40% - Accent1 2 4 3 3 3" xfId="2734"/>
    <cellStyle name="40% - Accent1 2 4 3 4" xfId="2735"/>
    <cellStyle name="40% - Accent1 2 4 3 4 2" xfId="2736"/>
    <cellStyle name="40% - Accent1 2 4 3 5" xfId="2737"/>
    <cellStyle name="40% - Accent1 2 4 4" xfId="2738"/>
    <cellStyle name="40% - Accent1 2 4 4 2" xfId="2739"/>
    <cellStyle name="40% - Accent1 2 4 4 2 2" xfId="2740"/>
    <cellStyle name="40% - Accent1 2 4 4 2 2 2" xfId="2741"/>
    <cellStyle name="40% - Accent1 2 4 4 2 3" xfId="2742"/>
    <cellStyle name="40% - Accent1 2 4 4 3" xfId="2743"/>
    <cellStyle name="40% - Accent1 2 4 4 3 2" xfId="2744"/>
    <cellStyle name="40% - Accent1 2 4 4 4" xfId="2745"/>
    <cellStyle name="40% - Accent1 2 4 5" xfId="2746"/>
    <cellStyle name="40% - Accent1 2 4 5 2" xfId="2747"/>
    <cellStyle name="40% - Accent1 2 4 5 2 2" xfId="2748"/>
    <cellStyle name="40% - Accent1 2 4 5 3" xfId="2749"/>
    <cellStyle name="40% - Accent1 2 4 6" xfId="2750"/>
    <cellStyle name="40% - Accent1 2 4 6 2" xfId="2751"/>
    <cellStyle name="40% - Accent1 2 4 7" xfId="2752"/>
    <cellStyle name="40% - Accent1 2 5" xfId="2753"/>
    <cellStyle name="40% - Accent1 2 5 2" xfId="2754"/>
    <cellStyle name="40% - Accent1 2 5 2 2" xfId="2755"/>
    <cellStyle name="40% - Accent1 2 5 2 2 2" xfId="2756"/>
    <cellStyle name="40% - Accent1 2 5 2 2 2 2" xfId="2757"/>
    <cellStyle name="40% - Accent1 2 5 2 2 2 2 2" xfId="2758"/>
    <cellStyle name="40% - Accent1 2 5 2 2 2 3" xfId="2759"/>
    <cellStyle name="40% - Accent1 2 5 2 2 3" xfId="2760"/>
    <cellStyle name="40% - Accent1 2 5 2 2 3 2" xfId="2761"/>
    <cellStyle name="40% - Accent1 2 5 2 2 4" xfId="2762"/>
    <cellStyle name="40% - Accent1 2 5 2 3" xfId="2763"/>
    <cellStyle name="40% - Accent1 2 5 2 3 2" xfId="2764"/>
    <cellStyle name="40% - Accent1 2 5 2 3 2 2" xfId="2765"/>
    <cellStyle name="40% - Accent1 2 5 2 3 3" xfId="2766"/>
    <cellStyle name="40% - Accent1 2 5 2 4" xfId="2767"/>
    <cellStyle name="40% - Accent1 2 5 2 4 2" xfId="2768"/>
    <cellStyle name="40% - Accent1 2 5 2 5" xfId="2769"/>
    <cellStyle name="40% - Accent1 2 5 3" xfId="2770"/>
    <cellStyle name="40% - Accent1 2 5 3 2" xfId="2771"/>
    <cellStyle name="40% - Accent1 2 5 3 2 2" xfId="2772"/>
    <cellStyle name="40% - Accent1 2 5 3 2 2 2" xfId="2773"/>
    <cellStyle name="40% - Accent1 2 5 3 2 3" xfId="2774"/>
    <cellStyle name="40% - Accent1 2 5 3 3" xfId="2775"/>
    <cellStyle name="40% - Accent1 2 5 3 3 2" xfId="2776"/>
    <cellStyle name="40% - Accent1 2 5 3 4" xfId="2777"/>
    <cellStyle name="40% - Accent1 2 5 4" xfId="2778"/>
    <cellStyle name="40% - Accent1 2 5 4 2" xfId="2779"/>
    <cellStyle name="40% - Accent1 2 5 4 2 2" xfId="2780"/>
    <cellStyle name="40% - Accent1 2 5 4 3" xfId="2781"/>
    <cellStyle name="40% - Accent1 2 5 5" xfId="2782"/>
    <cellStyle name="40% - Accent1 2 5 5 2" xfId="2783"/>
    <cellStyle name="40% - Accent1 2 5 6" xfId="2784"/>
    <cellStyle name="40% - Accent1 2 6" xfId="2785"/>
    <cellStyle name="40% - Accent1 2 6 2" xfId="2786"/>
    <cellStyle name="40% - Accent1 2 6 2 2" xfId="2787"/>
    <cellStyle name="40% - Accent1 2 6 2 2 2" xfId="2788"/>
    <cellStyle name="40% - Accent1 2 6 2 2 2 2" xfId="2789"/>
    <cellStyle name="40% - Accent1 2 6 2 2 2 2 2" xfId="2790"/>
    <cellStyle name="40% - Accent1 2 6 2 2 2 3" xfId="2791"/>
    <cellStyle name="40% - Accent1 2 6 2 2 3" xfId="2792"/>
    <cellStyle name="40% - Accent1 2 6 2 2 3 2" xfId="2793"/>
    <cellStyle name="40% - Accent1 2 6 2 2 4" xfId="2794"/>
    <cellStyle name="40% - Accent1 2 6 2 3" xfId="2795"/>
    <cellStyle name="40% - Accent1 2 6 2 3 2" xfId="2796"/>
    <cellStyle name="40% - Accent1 2 6 2 3 2 2" xfId="2797"/>
    <cellStyle name="40% - Accent1 2 6 2 3 3" xfId="2798"/>
    <cellStyle name="40% - Accent1 2 6 2 4" xfId="2799"/>
    <cellStyle name="40% - Accent1 2 6 2 4 2" xfId="2800"/>
    <cellStyle name="40% - Accent1 2 6 2 5" xfId="2801"/>
    <cellStyle name="40% - Accent1 2 6 3" xfId="2802"/>
    <cellStyle name="40% - Accent1 2 6 3 2" xfId="2803"/>
    <cellStyle name="40% - Accent1 2 6 3 2 2" xfId="2804"/>
    <cellStyle name="40% - Accent1 2 6 3 2 2 2" xfId="2805"/>
    <cellStyle name="40% - Accent1 2 6 3 2 3" xfId="2806"/>
    <cellStyle name="40% - Accent1 2 6 3 3" xfId="2807"/>
    <cellStyle name="40% - Accent1 2 6 3 3 2" xfId="2808"/>
    <cellStyle name="40% - Accent1 2 6 3 4" xfId="2809"/>
    <cellStyle name="40% - Accent1 2 6 4" xfId="2810"/>
    <cellStyle name="40% - Accent1 2 6 4 2" xfId="2811"/>
    <cellStyle name="40% - Accent1 2 6 4 2 2" xfId="2812"/>
    <cellStyle name="40% - Accent1 2 6 4 3" xfId="2813"/>
    <cellStyle name="40% - Accent1 2 6 5" xfId="2814"/>
    <cellStyle name="40% - Accent1 2 6 5 2" xfId="2815"/>
    <cellStyle name="40% - Accent1 2 6 6" xfId="2816"/>
    <cellStyle name="40% - Accent1 2 7" xfId="2817"/>
    <cellStyle name="40% - Accent1 2 7 2" xfId="2818"/>
    <cellStyle name="40% - Accent1 2 7 2 2" xfId="2819"/>
    <cellStyle name="40% - Accent1 2 7 2 2 2" xfId="2820"/>
    <cellStyle name="40% - Accent1 2 7 2 2 2 2" xfId="2821"/>
    <cellStyle name="40% - Accent1 2 7 2 2 3" xfId="2822"/>
    <cellStyle name="40% - Accent1 2 7 2 3" xfId="2823"/>
    <cellStyle name="40% - Accent1 2 7 2 3 2" xfId="2824"/>
    <cellStyle name="40% - Accent1 2 7 2 4" xfId="2825"/>
    <cellStyle name="40% - Accent1 2 7 3" xfId="2826"/>
    <cellStyle name="40% - Accent1 2 7 3 2" xfId="2827"/>
    <cellStyle name="40% - Accent1 2 7 3 2 2" xfId="2828"/>
    <cellStyle name="40% - Accent1 2 7 3 3" xfId="2829"/>
    <cellStyle name="40% - Accent1 2 7 4" xfId="2830"/>
    <cellStyle name="40% - Accent1 2 7 4 2" xfId="2831"/>
    <cellStyle name="40% - Accent1 2 7 5" xfId="2832"/>
    <cellStyle name="40% - Accent1 2 8" xfId="2833"/>
    <cellStyle name="40% - Accent1 2 8 2" xfId="2834"/>
    <cellStyle name="40% - Accent1 2 8 2 2" xfId="2835"/>
    <cellStyle name="40% - Accent1 2 8 2 2 2" xfId="2836"/>
    <cellStyle name="40% - Accent1 2 8 2 3" xfId="2837"/>
    <cellStyle name="40% - Accent1 2 8 3" xfId="2838"/>
    <cellStyle name="40% - Accent1 2 8 3 2" xfId="2839"/>
    <cellStyle name="40% - Accent1 2 8 4" xfId="2840"/>
    <cellStyle name="40% - Accent1 2 9" xfId="2841"/>
    <cellStyle name="40% - Accent1 2 9 2" xfId="2842"/>
    <cellStyle name="40% - Accent1 2 9 2 2" xfId="2843"/>
    <cellStyle name="40% - Accent1 2 9 3" xfId="2844"/>
    <cellStyle name="40% - Accent1 2 9 4" xfId="2845"/>
    <cellStyle name="40% - Accent1 2_Wealth Mgmt - Life &amp; Pension" xfId="57639"/>
    <cellStyle name="40% - Accent1 3" xfId="2846"/>
    <cellStyle name="40% - Accent1 3 2" xfId="2847"/>
    <cellStyle name="40% - Accent1 4" xfId="2848"/>
    <cellStyle name="40% - Accent1 4 2" xfId="2849"/>
    <cellStyle name="40% - Accent1 4 2 2" xfId="2850"/>
    <cellStyle name="40% - Accent1 4 2 2 2" xfId="2851"/>
    <cellStyle name="40% - Accent1 4 2 2 2 2" xfId="2852"/>
    <cellStyle name="40% - Accent1 4 2 2 2 2 2" xfId="2853"/>
    <cellStyle name="40% - Accent1 4 2 2 2 2 2 2" xfId="2854"/>
    <cellStyle name="40% - Accent1 4 2 2 2 2 3" xfId="2855"/>
    <cellStyle name="40% - Accent1 4 2 2 2 3" xfId="2856"/>
    <cellStyle name="40% - Accent1 4 2 2 2 3 2" xfId="2857"/>
    <cellStyle name="40% - Accent1 4 2 2 2 4" xfId="2858"/>
    <cellStyle name="40% - Accent1 4 2 2 3" xfId="2859"/>
    <cellStyle name="40% - Accent1 4 2 2 3 2" xfId="2860"/>
    <cellStyle name="40% - Accent1 4 2 2 3 2 2" xfId="2861"/>
    <cellStyle name="40% - Accent1 4 2 2 3 3" xfId="2862"/>
    <cellStyle name="40% - Accent1 4 2 2 4" xfId="2863"/>
    <cellStyle name="40% - Accent1 4 2 2 4 2" xfId="2864"/>
    <cellStyle name="40% - Accent1 4 2 2 5" xfId="2865"/>
    <cellStyle name="40% - Accent1 4 2 3" xfId="2866"/>
    <cellStyle name="40% - Accent1 4 2 3 2" xfId="2867"/>
    <cellStyle name="40% - Accent1 4 2 3 2 2" xfId="2868"/>
    <cellStyle name="40% - Accent1 4 2 3 2 2 2" xfId="2869"/>
    <cellStyle name="40% - Accent1 4 2 3 2 3" xfId="2870"/>
    <cellStyle name="40% - Accent1 4 2 3 3" xfId="2871"/>
    <cellStyle name="40% - Accent1 4 2 3 3 2" xfId="2872"/>
    <cellStyle name="40% - Accent1 4 2 3 4" xfId="2873"/>
    <cellStyle name="40% - Accent1 4 2 4" xfId="2874"/>
    <cellStyle name="40% - Accent1 4 2 4 2" xfId="2875"/>
    <cellStyle name="40% - Accent1 4 2 4 2 2" xfId="2876"/>
    <cellStyle name="40% - Accent1 4 2 4 3" xfId="2877"/>
    <cellStyle name="40% - Accent1 4 2 5" xfId="2878"/>
    <cellStyle name="40% - Accent1 4 2 5 2" xfId="2879"/>
    <cellStyle name="40% - Accent1 4 2 6" xfId="2880"/>
    <cellStyle name="40% - Accent1 4 3" xfId="2881"/>
    <cellStyle name="40% - Accent1 4 3 2" xfId="2882"/>
    <cellStyle name="40% - Accent1 4 3 2 2" xfId="2883"/>
    <cellStyle name="40% - Accent1 4 3 2 2 2" xfId="2884"/>
    <cellStyle name="40% - Accent1 4 3 2 2 2 2" xfId="2885"/>
    <cellStyle name="40% - Accent1 4 3 2 2 3" xfId="2886"/>
    <cellStyle name="40% - Accent1 4 3 2 3" xfId="2887"/>
    <cellStyle name="40% - Accent1 4 3 2 3 2" xfId="2888"/>
    <cellStyle name="40% - Accent1 4 3 2 4" xfId="2889"/>
    <cellStyle name="40% - Accent1 4 3 3" xfId="2890"/>
    <cellStyle name="40% - Accent1 4 3 3 2" xfId="2891"/>
    <cellStyle name="40% - Accent1 4 3 3 2 2" xfId="2892"/>
    <cellStyle name="40% - Accent1 4 3 3 3" xfId="2893"/>
    <cellStyle name="40% - Accent1 4 3 4" xfId="2894"/>
    <cellStyle name="40% - Accent1 4 3 4 2" xfId="2895"/>
    <cellStyle name="40% - Accent1 4 3 5" xfId="2896"/>
    <cellStyle name="40% - Accent1 4 4" xfId="2897"/>
    <cellStyle name="40% - Accent1 4 4 2" xfId="2898"/>
    <cellStyle name="40% - Accent1 4 4 2 2" xfId="2899"/>
    <cellStyle name="40% - Accent1 4 4 2 2 2" xfId="2900"/>
    <cellStyle name="40% - Accent1 4 4 2 3" xfId="2901"/>
    <cellStyle name="40% - Accent1 4 4 3" xfId="2902"/>
    <cellStyle name="40% - Accent1 4 4 3 2" xfId="2903"/>
    <cellStyle name="40% - Accent1 4 4 4" xfId="2904"/>
    <cellStyle name="40% - Accent1 4 5" xfId="2905"/>
    <cellStyle name="40% - Accent1 4 5 2" xfId="2906"/>
    <cellStyle name="40% - Accent1 4 5 2 2" xfId="2907"/>
    <cellStyle name="40% - Accent1 4 5 3" xfId="2908"/>
    <cellStyle name="40% - Accent1 4 6" xfId="2909"/>
    <cellStyle name="40% - Accent1 4 6 2" xfId="2910"/>
    <cellStyle name="40% - Accent1 4 7" xfId="2911"/>
    <cellStyle name="40% - Accent1 5" xfId="2912"/>
    <cellStyle name="40% - Accent1 5 2" xfId="2913"/>
    <cellStyle name="40% - Accent1 6" xfId="2914"/>
    <cellStyle name="40% - Accent1 6 2" xfId="2915"/>
    <cellStyle name="40% - Accent1 7" xfId="2916"/>
    <cellStyle name="40% - Accent1 7 2" xfId="2917"/>
    <cellStyle name="40% - Accent1 8" xfId="2918"/>
    <cellStyle name="40% - Accent1 9" xfId="2919"/>
    <cellStyle name="40% - Accent2 2" xfId="2920"/>
    <cellStyle name="40% - Accent2 2 10" xfId="2921"/>
    <cellStyle name="40% - Accent2 2 10 2" xfId="2922"/>
    <cellStyle name="40% - Accent2 2 11" xfId="2923"/>
    <cellStyle name="40% - Accent2 2 2" xfId="2924"/>
    <cellStyle name="40% - Accent2 2 2 2" xfId="2925"/>
    <cellStyle name="40% - Accent2 2 3" xfId="2926"/>
    <cellStyle name="40% - Accent2 2 3 2" xfId="2927"/>
    <cellStyle name="40% - Accent2 2 3 2 2" xfId="2928"/>
    <cellStyle name="40% - Accent2 2 3 2 2 2" xfId="2929"/>
    <cellStyle name="40% - Accent2 2 3 2 2 2 2" xfId="2930"/>
    <cellStyle name="40% - Accent2 2 3 2 2 2 2 2" xfId="2931"/>
    <cellStyle name="40% - Accent2 2 3 2 2 2 2 2 2" xfId="2932"/>
    <cellStyle name="40% - Accent2 2 3 2 2 2 2 2 2 2" xfId="2933"/>
    <cellStyle name="40% - Accent2 2 3 2 2 2 2 2 3" xfId="2934"/>
    <cellStyle name="40% - Accent2 2 3 2 2 2 2 3" xfId="2935"/>
    <cellStyle name="40% - Accent2 2 3 2 2 2 2 3 2" xfId="2936"/>
    <cellStyle name="40% - Accent2 2 3 2 2 2 2 4" xfId="2937"/>
    <cellStyle name="40% - Accent2 2 3 2 2 2 3" xfId="2938"/>
    <cellStyle name="40% - Accent2 2 3 2 2 2 3 2" xfId="2939"/>
    <cellStyle name="40% - Accent2 2 3 2 2 2 3 2 2" xfId="2940"/>
    <cellStyle name="40% - Accent2 2 3 2 2 2 3 3" xfId="2941"/>
    <cellStyle name="40% - Accent2 2 3 2 2 2 4" xfId="2942"/>
    <cellStyle name="40% - Accent2 2 3 2 2 2 4 2" xfId="2943"/>
    <cellStyle name="40% - Accent2 2 3 2 2 2 5" xfId="2944"/>
    <cellStyle name="40% - Accent2 2 3 2 2 3" xfId="2945"/>
    <cellStyle name="40% - Accent2 2 3 2 2 3 2" xfId="2946"/>
    <cellStyle name="40% - Accent2 2 3 2 2 3 2 2" xfId="2947"/>
    <cellStyle name="40% - Accent2 2 3 2 2 3 2 2 2" xfId="2948"/>
    <cellStyle name="40% - Accent2 2 3 2 2 3 2 3" xfId="2949"/>
    <cellStyle name="40% - Accent2 2 3 2 2 3 3" xfId="2950"/>
    <cellStyle name="40% - Accent2 2 3 2 2 3 3 2" xfId="2951"/>
    <cellStyle name="40% - Accent2 2 3 2 2 3 4" xfId="2952"/>
    <cellStyle name="40% - Accent2 2 3 2 2 4" xfId="2953"/>
    <cellStyle name="40% - Accent2 2 3 2 2 4 2" xfId="2954"/>
    <cellStyle name="40% - Accent2 2 3 2 2 4 2 2" xfId="2955"/>
    <cellStyle name="40% - Accent2 2 3 2 2 4 3" xfId="2956"/>
    <cellStyle name="40% - Accent2 2 3 2 2 5" xfId="2957"/>
    <cellStyle name="40% - Accent2 2 3 2 2 5 2" xfId="2958"/>
    <cellStyle name="40% - Accent2 2 3 2 2 6" xfId="2959"/>
    <cellStyle name="40% - Accent2 2 3 2 3" xfId="2960"/>
    <cellStyle name="40% - Accent2 2 3 2 3 2" xfId="2961"/>
    <cellStyle name="40% - Accent2 2 3 2 3 2 2" xfId="2962"/>
    <cellStyle name="40% - Accent2 2 3 2 3 2 2 2" xfId="2963"/>
    <cellStyle name="40% - Accent2 2 3 2 3 2 2 2 2" xfId="2964"/>
    <cellStyle name="40% - Accent2 2 3 2 3 2 2 3" xfId="2965"/>
    <cellStyle name="40% - Accent2 2 3 2 3 2 3" xfId="2966"/>
    <cellStyle name="40% - Accent2 2 3 2 3 2 3 2" xfId="2967"/>
    <cellStyle name="40% - Accent2 2 3 2 3 2 4" xfId="2968"/>
    <cellStyle name="40% - Accent2 2 3 2 3 3" xfId="2969"/>
    <cellStyle name="40% - Accent2 2 3 2 3 3 2" xfId="2970"/>
    <cellStyle name="40% - Accent2 2 3 2 3 3 2 2" xfId="2971"/>
    <cellStyle name="40% - Accent2 2 3 2 3 3 3" xfId="2972"/>
    <cellStyle name="40% - Accent2 2 3 2 3 4" xfId="2973"/>
    <cellStyle name="40% - Accent2 2 3 2 3 4 2" xfId="2974"/>
    <cellStyle name="40% - Accent2 2 3 2 3 5" xfId="2975"/>
    <cellStyle name="40% - Accent2 2 3 2 4" xfId="2976"/>
    <cellStyle name="40% - Accent2 2 3 2 4 2" xfId="2977"/>
    <cellStyle name="40% - Accent2 2 3 2 4 2 2" xfId="2978"/>
    <cellStyle name="40% - Accent2 2 3 2 4 2 2 2" xfId="2979"/>
    <cellStyle name="40% - Accent2 2 3 2 4 2 3" xfId="2980"/>
    <cellStyle name="40% - Accent2 2 3 2 4 3" xfId="2981"/>
    <cellStyle name="40% - Accent2 2 3 2 4 3 2" xfId="2982"/>
    <cellStyle name="40% - Accent2 2 3 2 4 4" xfId="2983"/>
    <cellStyle name="40% - Accent2 2 3 2 5" xfId="2984"/>
    <cellStyle name="40% - Accent2 2 3 2 5 2" xfId="2985"/>
    <cellStyle name="40% - Accent2 2 3 2 5 2 2" xfId="2986"/>
    <cellStyle name="40% - Accent2 2 3 2 5 3" xfId="2987"/>
    <cellStyle name="40% - Accent2 2 3 2 6" xfId="2988"/>
    <cellStyle name="40% - Accent2 2 3 2 6 2" xfId="2989"/>
    <cellStyle name="40% - Accent2 2 3 2 7" xfId="2990"/>
    <cellStyle name="40% - Accent2 2 3 3" xfId="2991"/>
    <cellStyle name="40% - Accent2 2 3 3 2" xfId="2992"/>
    <cellStyle name="40% - Accent2 2 3 3 2 2" xfId="2993"/>
    <cellStyle name="40% - Accent2 2 3 3 2 2 2" xfId="2994"/>
    <cellStyle name="40% - Accent2 2 3 3 2 2 2 2" xfId="2995"/>
    <cellStyle name="40% - Accent2 2 3 3 2 2 2 2 2" xfId="2996"/>
    <cellStyle name="40% - Accent2 2 3 3 2 2 2 3" xfId="2997"/>
    <cellStyle name="40% - Accent2 2 3 3 2 2 3" xfId="2998"/>
    <cellStyle name="40% - Accent2 2 3 3 2 2 3 2" xfId="2999"/>
    <cellStyle name="40% - Accent2 2 3 3 2 2 4" xfId="3000"/>
    <cellStyle name="40% - Accent2 2 3 3 2 3" xfId="3001"/>
    <cellStyle name="40% - Accent2 2 3 3 2 3 2" xfId="3002"/>
    <cellStyle name="40% - Accent2 2 3 3 2 3 2 2" xfId="3003"/>
    <cellStyle name="40% - Accent2 2 3 3 2 3 3" xfId="3004"/>
    <cellStyle name="40% - Accent2 2 3 3 2 4" xfId="3005"/>
    <cellStyle name="40% - Accent2 2 3 3 2 4 2" xfId="3006"/>
    <cellStyle name="40% - Accent2 2 3 3 2 5" xfId="3007"/>
    <cellStyle name="40% - Accent2 2 3 3 3" xfId="3008"/>
    <cellStyle name="40% - Accent2 2 3 3 3 2" xfId="3009"/>
    <cellStyle name="40% - Accent2 2 3 3 3 2 2" xfId="3010"/>
    <cellStyle name="40% - Accent2 2 3 3 3 2 2 2" xfId="3011"/>
    <cellStyle name="40% - Accent2 2 3 3 3 2 3" xfId="3012"/>
    <cellStyle name="40% - Accent2 2 3 3 3 3" xfId="3013"/>
    <cellStyle name="40% - Accent2 2 3 3 3 3 2" xfId="3014"/>
    <cellStyle name="40% - Accent2 2 3 3 3 4" xfId="3015"/>
    <cellStyle name="40% - Accent2 2 3 3 4" xfId="3016"/>
    <cellStyle name="40% - Accent2 2 3 3 4 2" xfId="3017"/>
    <cellStyle name="40% - Accent2 2 3 3 4 2 2" xfId="3018"/>
    <cellStyle name="40% - Accent2 2 3 3 4 3" xfId="3019"/>
    <cellStyle name="40% - Accent2 2 3 3 5" xfId="3020"/>
    <cellStyle name="40% - Accent2 2 3 3 5 2" xfId="3021"/>
    <cellStyle name="40% - Accent2 2 3 3 6" xfId="3022"/>
    <cellStyle name="40% - Accent2 2 3 4" xfId="3023"/>
    <cellStyle name="40% - Accent2 2 3 4 2" xfId="3024"/>
    <cellStyle name="40% - Accent2 2 3 4 2 2" xfId="3025"/>
    <cellStyle name="40% - Accent2 2 3 4 2 2 2" xfId="3026"/>
    <cellStyle name="40% - Accent2 2 3 4 2 2 2 2" xfId="3027"/>
    <cellStyle name="40% - Accent2 2 3 4 2 2 2 2 2" xfId="3028"/>
    <cellStyle name="40% - Accent2 2 3 4 2 2 2 3" xfId="3029"/>
    <cellStyle name="40% - Accent2 2 3 4 2 2 3" xfId="3030"/>
    <cellStyle name="40% - Accent2 2 3 4 2 2 3 2" xfId="3031"/>
    <cellStyle name="40% - Accent2 2 3 4 2 2 4" xfId="3032"/>
    <cellStyle name="40% - Accent2 2 3 4 2 3" xfId="3033"/>
    <cellStyle name="40% - Accent2 2 3 4 2 3 2" xfId="3034"/>
    <cellStyle name="40% - Accent2 2 3 4 2 3 2 2" xfId="3035"/>
    <cellStyle name="40% - Accent2 2 3 4 2 3 3" xfId="3036"/>
    <cellStyle name="40% - Accent2 2 3 4 2 4" xfId="3037"/>
    <cellStyle name="40% - Accent2 2 3 4 2 4 2" xfId="3038"/>
    <cellStyle name="40% - Accent2 2 3 4 2 5" xfId="3039"/>
    <cellStyle name="40% - Accent2 2 3 4 3" xfId="3040"/>
    <cellStyle name="40% - Accent2 2 3 4 3 2" xfId="3041"/>
    <cellStyle name="40% - Accent2 2 3 4 3 2 2" xfId="3042"/>
    <cellStyle name="40% - Accent2 2 3 4 3 2 2 2" xfId="3043"/>
    <cellStyle name="40% - Accent2 2 3 4 3 2 3" xfId="3044"/>
    <cellStyle name="40% - Accent2 2 3 4 3 3" xfId="3045"/>
    <cellStyle name="40% - Accent2 2 3 4 3 3 2" xfId="3046"/>
    <cellStyle name="40% - Accent2 2 3 4 3 4" xfId="3047"/>
    <cellStyle name="40% - Accent2 2 3 4 4" xfId="3048"/>
    <cellStyle name="40% - Accent2 2 3 4 4 2" xfId="3049"/>
    <cellStyle name="40% - Accent2 2 3 4 4 2 2" xfId="3050"/>
    <cellStyle name="40% - Accent2 2 3 4 4 3" xfId="3051"/>
    <cellStyle name="40% - Accent2 2 3 4 5" xfId="3052"/>
    <cellStyle name="40% - Accent2 2 3 4 5 2" xfId="3053"/>
    <cellStyle name="40% - Accent2 2 3 4 6" xfId="3054"/>
    <cellStyle name="40% - Accent2 2 3 5" xfId="3055"/>
    <cellStyle name="40% - Accent2 2 3 5 2" xfId="3056"/>
    <cellStyle name="40% - Accent2 2 3 5 2 2" xfId="3057"/>
    <cellStyle name="40% - Accent2 2 3 5 2 2 2" xfId="3058"/>
    <cellStyle name="40% - Accent2 2 3 5 2 2 2 2" xfId="3059"/>
    <cellStyle name="40% - Accent2 2 3 5 2 2 3" xfId="3060"/>
    <cellStyle name="40% - Accent2 2 3 5 2 3" xfId="3061"/>
    <cellStyle name="40% - Accent2 2 3 5 2 3 2" xfId="3062"/>
    <cellStyle name="40% - Accent2 2 3 5 2 4" xfId="3063"/>
    <cellStyle name="40% - Accent2 2 3 5 3" xfId="3064"/>
    <cellStyle name="40% - Accent2 2 3 5 3 2" xfId="3065"/>
    <cellStyle name="40% - Accent2 2 3 5 3 2 2" xfId="3066"/>
    <cellStyle name="40% - Accent2 2 3 5 3 3" xfId="3067"/>
    <cellStyle name="40% - Accent2 2 3 5 4" xfId="3068"/>
    <cellStyle name="40% - Accent2 2 3 5 4 2" xfId="3069"/>
    <cellStyle name="40% - Accent2 2 3 5 5" xfId="3070"/>
    <cellStyle name="40% - Accent2 2 3 6" xfId="3071"/>
    <cellStyle name="40% - Accent2 2 3 6 2" xfId="3072"/>
    <cellStyle name="40% - Accent2 2 3 6 2 2" xfId="3073"/>
    <cellStyle name="40% - Accent2 2 3 6 2 2 2" xfId="3074"/>
    <cellStyle name="40% - Accent2 2 3 6 2 3" xfId="3075"/>
    <cellStyle name="40% - Accent2 2 3 6 3" xfId="3076"/>
    <cellStyle name="40% - Accent2 2 3 6 3 2" xfId="3077"/>
    <cellStyle name="40% - Accent2 2 3 6 4" xfId="3078"/>
    <cellStyle name="40% - Accent2 2 3 7" xfId="3079"/>
    <cellStyle name="40% - Accent2 2 3 7 2" xfId="3080"/>
    <cellStyle name="40% - Accent2 2 3 7 2 2" xfId="3081"/>
    <cellStyle name="40% - Accent2 2 3 7 3" xfId="3082"/>
    <cellStyle name="40% - Accent2 2 3 8" xfId="3083"/>
    <cellStyle name="40% - Accent2 2 3 8 2" xfId="3084"/>
    <cellStyle name="40% - Accent2 2 3 9" xfId="3085"/>
    <cellStyle name="40% - Accent2 2 4" xfId="3086"/>
    <cellStyle name="40% - Accent2 2 4 2" xfId="3087"/>
    <cellStyle name="40% - Accent2 2 4 2 2" xfId="3088"/>
    <cellStyle name="40% - Accent2 2 4 2 2 2" xfId="3089"/>
    <cellStyle name="40% - Accent2 2 4 2 2 2 2" xfId="3090"/>
    <cellStyle name="40% - Accent2 2 4 2 2 2 2 2" xfId="3091"/>
    <cellStyle name="40% - Accent2 2 4 2 2 2 2 2 2" xfId="3092"/>
    <cellStyle name="40% - Accent2 2 4 2 2 2 2 3" xfId="3093"/>
    <cellStyle name="40% - Accent2 2 4 2 2 2 3" xfId="3094"/>
    <cellStyle name="40% - Accent2 2 4 2 2 2 3 2" xfId="3095"/>
    <cellStyle name="40% - Accent2 2 4 2 2 2 4" xfId="3096"/>
    <cellStyle name="40% - Accent2 2 4 2 2 3" xfId="3097"/>
    <cellStyle name="40% - Accent2 2 4 2 2 3 2" xfId="3098"/>
    <cellStyle name="40% - Accent2 2 4 2 2 3 2 2" xfId="3099"/>
    <cellStyle name="40% - Accent2 2 4 2 2 3 3" xfId="3100"/>
    <cellStyle name="40% - Accent2 2 4 2 2 4" xfId="3101"/>
    <cellStyle name="40% - Accent2 2 4 2 2 4 2" xfId="3102"/>
    <cellStyle name="40% - Accent2 2 4 2 2 5" xfId="3103"/>
    <cellStyle name="40% - Accent2 2 4 2 3" xfId="3104"/>
    <cellStyle name="40% - Accent2 2 4 2 3 2" xfId="3105"/>
    <cellStyle name="40% - Accent2 2 4 2 3 2 2" xfId="3106"/>
    <cellStyle name="40% - Accent2 2 4 2 3 2 2 2" xfId="3107"/>
    <cellStyle name="40% - Accent2 2 4 2 3 2 3" xfId="3108"/>
    <cellStyle name="40% - Accent2 2 4 2 3 3" xfId="3109"/>
    <cellStyle name="40% - Accent2 2 4 2 3 3 2" xfId="3110"/>
    <cellStyle name="40% - Accent2 2 4 2 3 4" xfId="3111"/>
    <cellStyle name="40% - Accent2 2 4 2 4" xfId="3112"/>
    <cellStyle name="40% - Accent2 2 4 2 4 2" xfId="3113"/>
    <cellStyle name="40% - Accent2 2 4 2 4 2 2" xfId="3114"/>
    <cellStyle name="40% - Accent2 2 4 2 4 3" xfId="3115"/>
    <cellStyle name="40% - Accent2 2 4 2 5" xfId="3116"/>
    <cellStyle name="40% - Accent2 2 4 2 5 2" xfId="3117"/>
    <cellStyle name="40% - Accent2 2 4 2 6" xfId="3118"/>
    <cellStyle name="40% - Accent2 2 4 3" xfId="3119"/>
    <cellStyle name="40% - Accent2 2 4 3 2" xfId="3120"/>
    <cellStyle name="40% - Accent2 2 4 3 2 2" xfId="3121"/>
    <cellStyle name="40% - Accent2 2 4 3 2 2 2" xfId="3122"/>
    <cellStyle name="40% - Accent2 2 4 3 2 2 2 2" xfId="3123"/>
    <cellStyle name="40% - Accent2 2 4 3 2 2 3" xfId="3124"/>
    <cellStyle name="40% - Accent2 2 4 3 2 3" xfId="3125"/>
    <cellStyle name="40% - Accent2 2 4 3 2 3 2" xfId="3126"/>
    <cellStyle name="40% - Accent2 2 4 3 2 4" xfId="3127"/>
    <cellStyle name="40% - Accent2 2 4 3 3" xfId="3128"/>
    <cellStyle name="40% - Accent2 2 4 3 3 2" xfId="3129"/>
    <cellStyle name="40% - Accent2 2 4 3 3 2 2" xfId="3130"/>
    <cellStyle name="40% - Accent2 2 4 3 3 3" xfId="3131"/>
    <cellStyle name="40% - Accent2 2 4 3 4" xfId="3132"/>
    <cellStyle name="40% - Accent2 2 4 3 4 2" xfId="3133"/>
    <cellStyle name="40% - Accent2 2 4 3 5" xfId="3134"/>
    <cellStyle name="40% - Accent2 2 4 4" xfId="3135"/>
    <cellStyle name="40% - Accent2 2 4 4 2" xfId="3136"/>
    <cellStyle name="40% - Accent2 2 4 4 2 2" xfId="3137"/>
    <cellStyle name="40% - Accent2 2 4 4 2 2 2" xfId="3138"/>
    <cellStyle name="40% - Accent2 2 4 4 2 3" xfId="3139"/>
    <cellStyle name="40% - Accent2 2 4 4 3" xfId="3140"/>
    <cellStyle name="40% - Accent2 2 4 4 3 2" xfId="3141"/>
    <cellStyle name="40% - Accent2 2 4 4 4" xfId="3142"/>
    <cellStyle name="40% - Accent2 2 4 5" xfId="3143"/>
    <cellStyle name="40% - Accent2 2 4 5 2" xfId="3144"/>
    <cellStyle name="40% - Accent2 2 4 5 2 2" xfId="3145"/>
    <cellStyle name="40% - Accent2 2 4 5 3" xfId="3146"/>
    <cellStyle name="40% - Accent2 2 4 6" xfId="3147"/>
    <cellStyle name="40% - Accent2 2 4 6 2" xfId="3148"/>
    <cellStyle name="40% - Accent2 2 4 7" xfId="3149"/>
    <cellStyle name="40% - Accent2 2 5" xfId="3150"/>
    <cellStyle name="40% - Accent2 2 5 2" xfId="3151"/>
    <cellStyle name="40% - Accent2 2 5 2 2" xfId="3152"/>
    <cellStyle name="40% - Accent2 2 5 2 2 2" xfId="3153"/>
    <cellStyle name="40% - Accent2 2 5 2 2 2 2" xfId="3154"/>
    <cellStyle name="40% - Accent2 2 5 2 2 2 2 2" xfId="3155"/>
    <cellStyle name="40% - Accent2 2 5 2 2 2 3" xfId="3156"/>
    <cellStyle name="40% - Accent2 2 5 2 2 3" xfId="3157"/>
    <cellStyle name="40% - Accent2 2 5 2 2 3 2" xfId="3158"/>
    <cellStyle name="40% - Accent2 2 5 2 2 4" xfId="3159"/>
    <cellStyle name="40% - Accent2 2 5 2 3" xfId="3160"/>
    <cellStyle name="40% - Accent2 2 5 2 3 2" xfId="3161"/>
    <cellStyle name="40% - Accent2 2 5 2 3 2 2" xfId="3162"/>
    <cellStyle name="40% - Accent2 2 5 2 3 3" xfId="3163"/>
    <cellStyle name="40% - Accent2 2 5 2 4" xfId="3164"/>
    <cellStyle name="40% - Accent2 2 5 2 4 2" xfId="3165"/>
    <cellStyle name="40% - Accent2 2 5 2 5" xfId="3166"/>
    <cellStyle name="40% - Accent2 2 5 3" xfId="3167"/>
    <cellStyle name="40% - Accent2 2 5 3 2" xfId="3168"/>
    <cellStyle name="40% - Accent2 2 5 3 2 2" xfId="3169"/>
    <cellStyle name="40% - Accent2 2 5 3 2 2 2" xfId="3170"/>
    <cellStyle name="40% - Accent2 2 5 3 2 3" xfId="3171"/>
    <cellStyle name="40% - Accent2 2 5 3 3" xfId="3172"/>
    <cellStyle name="40% - Accent2 2 5 3 3 2" xfId="3173"/>
    <cellStyle name="40% - Accent2 2 5 3 4" xfId="3174"/>
    <cellStyle name="40% - Accent2 2 5 4" xfId="3175"/>
    <cellStyle name="40% - Accent2 2 5 4 2" xfId="3176"/>
    <cellStyle name="40% - Accent2 2 5 4 2 2" xfId="3177"/>
    <cellStyle name="40% - Accent2 2 5 4 3" xfId="3178"/>
    <cellStyle name="40% - Accent2 2 5 5" xfId="3179"/>
    <cellStyle name="40% - Accent2 2 5 5 2" xfId="3180"/>
    <cellStyle name="40% - Accent2 2 5 6" xfId="3181"/>
    <cellStyle name="40% - Accent2 2 6" xfId="3182"/>
    <cellStyle name="40% - Accent2 2 6 2" xfId="3183"/>
    <cellStyle name="40% - Accent2 2 6 2 2" xfId="3184"/>
    <cellStyle name="40% - Accent2 2 6 2 2 2" xfId="3185"/>
    <cellStyle name="40% - Accent2 2 6 2 2 2 2" xfId="3186"/>
    <cellStyle name="40% - Accent2 2 6 2 2 2 2 2" xfId="3187"/>
    <cellStyle name="40% - Accent2 2 6 2 2 2 3" xfId="3188"/>
    <cellStyle name="40% - Accent2 2 6 2 2 3" xfId="3189"/>
    <cellStyle name="40% - Accent2 2 6 2 2 3 2" xfId="3190"/>
    <cellStyle name="40% - Accent2 2 6 2 2 4" xfId="3191"/>
    <cellStyle name="40% - Accent2 2 6 2 3" xfId="3192"/>
    <cellStyle name="40% - Accent2 2 6 2 3 2" xfId="3193"/>
    <cellStyle name="40% - Accent2 2 6 2 3 2 2" xfId="3194"/>
    <cellStyle name="40% - Accent2 2 6 2 3 3" xfId="3195"/>
    <cellStyle name="40% - Accent2 2 6 2 4" xfId="3196"/>
    <cellStyle name="40% - Accent2 2 6 2 4 2" xfId="3197"/>
    <cellStyle name="40% - Accent2 2 6 2 5" xfId="3198"/>
    <cellStyle name="40% - Accent2 2 6 3" xfId="3199"/>
    <cellStyle name="40% - Accent2 2 6 3 2" xfId="3200"/>
    <cellStyle name="40% - Accent2 2 6 3 2 2" xfId="3201"/>
    <cellStyle name="40% - Accent2 2 6 3 2 2 2" xfId="3202"/>
    <cellStyle name="40% - Accent2 2 6 3 2 3" xfId="3203"/>
    <cellStyle name="40% - Accent2 2 6 3 3" xfId="3204"/>
    <cellStyle name="40% - Accent2 2 6 3 3 2" xfId="3205"/>
    <cellStyle name="40% - Accent2 2 6 3 4" xfId="3206"/>
    <cellStyle name="40% - Accent2 2 6 4" xfId="3207"/>
    <cellStyle name="40% - Accent2 2 6 4 2" xfId="3208"/>
    <cellStyle name="40% - Accent2 2 6 4 2 2" xfId="3209"/>
    <cellStyle name="40% - Accent2 2 6 4 3" xfId="3210"/>
    <cellStyle name="40% - Accent2 2 6 5" xfId="3211"/>
    <cellStyle name="40% - Accent2 2 6 5 2" xfId="3212"/>
    <cellStyle name="40% - Accent2 2 6 6" xfId="3213"/>
    <cellStyle name="40% - Accent2 2 7" xfId="3214"/>
    <cellStyle name="40% - Accent2 2 7 2" xfId="3215"/>
    <cellStyle name="40% - Accent2 2 7 2 2" xfId="3216"/>
    <cellStyle name="40% - Accent2 2 7 2 2 2" xfId="3217"/>
    <cellStyle name="40% - Accent2 2 7 2 2 2 2" xfId="3218"/>
    <cellStyle name="40% - Accent2 2 7 2 2 3" xfId="3219"/>
    <cellStyle name="40% - Accent2 2 7 2 3" xfId="3220"/>
    <cellStyle name="40% - Accent2 2 7 2 3 2" xfId="3221"/>
    <cellStyle name="40% - Accent2 2 7 2 4" xfId="3222"/>
    <cellStyle name="40% - Accent2 2 7 3" xfId="3223"/>
    <cellStyle name="40% - Accent2 2 7 3 2" xfId="3224"/>
    <cellStyle name="40% - Accent2 2 7 3 2 2" xfId="3225"/>
    <cellStyle name="40% - Accent2 2 7 3 3" xfId="3226"/>
    <cellStyle name="40% - Accent2 2 7 4" xfId="3227"/>
    <cellStyle name="40% - Accent2 2 7 4 2" xfId="3228"/>
    <cellStyle name="40% - Accent2 2 7 5" xfId="3229"/>
    <cellStyle name="40% - Accent2 2 8" xfId="3230"/>
    <cellStyle name="40% - Accent2 2 8 2" xfId="3231"/>
    <cellStyle name="40% - Accent2 2 8 2 2" xfId="3232"/>
    <cellStyle name="40% - Accent2 2 8 2 2 2" xfId="3233"/>
    <cellStyle name="40% - Accent2 2 8 2 3" xfId="3234"/>
    <cellStyle name="40% - Accent2 2 8 3" xfId="3235"/>
    <cellStyle name="40% - Accent2 2 8 3 2" xfId="3236"/>
    <cellStyle name="40% - Accent2 2 8 4" xfId="3237"/>
    <cellStyle name="40% - Accent2 2 9" xfId="3238"/>
    <cellStyle name="40% - Accent2 2 9 2" xfId="3239"/>
    <cellStyle name="40% - Accent2 2 9 2 2" xfId="3240"/>
    <cellStyle name="40% - Accent2 2 9 3" xfId="3241"/>
    <cellStyle name="40% - Accent2 2 9 4" xfId="3242"/>
    <cellStyle name="40% - Accent2 2_Wealth Mgmt - Life &amp; Pension" xfId="57640"/>
    <cellStyle name="40% - Accent2 3" xfId="3243"/>
    <cellStyle name="40% - Accent2 3 2" xfId="3244"/>
    <cellStyle name="40% - Accent2 4" xfId="3245"/>
    <cellStyle name="40% - Accent2 4 2" xfId="3246"/>
    <cellStyle name="40% - Accent2 4 2 2" xfId="3247"/>
    <cellStyle name="40% - Accent2 4 2 2 2" xfId="3248"/>
    <cellStyle name="40% - Accent2 4 2 2 2 2" xfId="3249"/>
    <cellStyle name="40% - Accent2 4 2 2 2 2 2" xfId="3250"/>
    <cellStyle name="40% - Accent2 4 2 2 2 2 2 2" xfId="3251"/>
    <cellStyle name="40% - Accent2 4 2 2 2 2 3" xfId="3252"/>
    <cellStyle name="40% - Accent2 4 2 2 2 3" xfId="3253"/>
    <cellStyle name="40% - Accent2 4 2 2 2 3 2" xfId="3254"/>
    <cellStyle name="40% - Accent2 4 2 2 2 4" xfId="3255"/>
    <cellStyle name="40% - Accent2 4 2 2 3" xfId="3256"/>
    <cellStyle name="40% - Accent2 4 2 2 3 2" xfId="3257"/>
    <cellStyle name="40% - Accent2 4 2 2 3 2 2" xfId="3258"/>
    <cellStyle name="40% - Accent2 4 2 2 3 3" xfId="3259"/>
    <cellStyle name="40% - Accent2 4 2 2 4" xfId="3260"/>
    <cellStyle name="40% - Accent2 4 2 2 4 2" xfId="3261"/>
    <cellStyle name="40% - Accent2 4 2 2 5" xfId="3262"/>
    <cellStyle name="40% - Accent2 4 2 3" xfId="3263"/>
    <cellStyle name="40% - Accent2 4 2 3 2" xfId="3264"/>
    <cellStyle name="40% - Accent2 4 2 3 2 2" xfId="3265"/>
    <cellStyle name="40% - Accent2 4 2 3 2 2 2" xfId="3266"/>
    <cellStyle name="40% - Accent2 4 2 3 2 3" xfId="3267"/>
    <cellStyle name="40% - Accent2 4 2 3 3" xfId="3268"/>
    <cellStyle name="40% - Accent2 4 2 3 3 2" xfId="3269"/>
    <cellStyle name="40% - Accent2 4 2 3 4" xfId="3270"/>
    <cellStyle name="40% - Accent2 4 2 4" xfId="3271"/>
    <cellStyle name="40% - Accent2 4 2 4 2" xfId="3272"/>
    <cellStyle name="40% - Accent2 4 2 4 2 2" xfId="3273"/>
    <cellStyle name="40% - Accent2 4 2 4 3" xfId="3274"/>
    <cellStyle name="40% - Accent2 4 2 5" xfId="3275"/>
    <cellStyle name="40% - Accent2 4 2 5 2" xfId="3276"/>
    <cellStyle name="40% - Accent2 4 2 6" xfId="3277"/>
    <cellStyle name="40% - Accent2 4 3" xfId="3278"/>
    <cellStyle name="40% - Accent2 4 3 2" xfId="3279"/>
    <cellStyle name="40% - Accent2 4 3 2 2" xfId="3280"/>
    <cellStyle name="40% - Accent2 4 3 2 2 2" xfId="3281"/>
    <cellStyle name="40% - Accent2 4 3 2 2 2 2" xfId="3282"/>
    <cellStyle name="40% - Accent2 4 3 2 2 3" xfId="3283"/>
    <cellStyle name="40% - Accent2 4 3 2 3" xfId="3284"/>
    <cellStyle name="40% - Accent2 4 3 2 3 2" xfId="3285"/>
    <cellStyle name="40% - Accent2 4 3 2 4" xfId="3286"/>
    <cellStyle name="40% - Accent2 4 3 3" xfId="3287"/>
    <cellStyle name="40% - Accent2 4 3 3 2" xfId="3288"/>
    <cellStyle name="40% - Accent2 4 3 3 2 2" xfId="3289"/>
    <cellStyle name="40% - Accent2 4 3 3 3" xfId="3290"/>
    <cellStyle name="40% - Accent2 4 3 4" xfId="3291"/>
    <cellStyle name="40% - Accent2 4 3 4 2" xfId="3292"/>
    <cellStyle name="40% - Accent2 4 3 5" xfId="3293"/>
    <cellStyle name="40% - Accent2 4 4" xfId="3294"/>
    <cellStyle name="40% - Accent2 4 4 2" xfId="3295"/>
    <cellStyle name="40% - Accent2 4 4 2 2" xfId="3296"/>
    <cellStyle name="40% - Accent2 4 4 2 2 2" xfId="3297"/>
    <cellStyle name="40% - Accent2 4 4 2 3" xfId="3298"/>
    <cellStyle name="40% - Accent2 4 4 3" xfId="3299"/>
    <cellStyle name="40% - Accent2 4 4 3 2" xfId="3300"/>
    <cellStyle name="40% - Accent2 4 4 4" xfId="3301"/>
    <cellStyle name="40% - Accent2 4 5" xfId="3302"/>
    <cellStyle name="40% - Accent2 4 5 2" xfId="3303"/>
    <cellStyle name="40% - Accent2 4 5 2 2" xfId="3304"/>
    <cellStyle name="40% - Accent2 4 5 3" xfId="3305"/>
    <cellStyle name="40% - Accent2 4 6" xfId="3306"/>
    <cellStyle name="40% - Accent2 4 6 2" xfId="3307"/>
    <cellStyle name="40% - Accent2 4 7" xfId="3308"/>
    <cellStyle name="40% - Accent2 5" xfId="3309"/>
    <cellStyle name="40% - Accent2 5 2" xfId="3310"/>
    <cellStyle name="40% - Accent2 6" xfId="3311"/>
    <cellStyle name="40% - Accent2 6 2" xfId="3312"/>
    <cellStyle name="40% - Accent2 7" xfId="3313"/>
    <cellStyle name="40% - Accent2 7 2" xfId="3314"/>
    <cellStyle name="40% - Accent2 8" xfId="3315"/>
    <cellStyle name="40% - Accent2 9" xfId="3316"/>
    <cellStyle name="40% - Accent3 2" xfId="3317"/>
    <cellStyle name="40% - Accent3 2 10" xfId="3318"/>
    <cellStyle name="40% - Accent3 2 10 2" xfId="3319"/>
    <cellStyle name="40% - Accent3 2 11" xfId="3320"/>
    <cellStyle name="40% - Accent3 2 2" xfId="3321"/>
    <cellStyle name="40% - Accent3 2 2 2" xfId="3322"/>
    <cellStyle name="40% - Accent3 2 3" xfId="3323"/>
    <cellStyle name="40% - Accent3 2 3 2" xfId="3324"/>
    <cellStyle name="40% - Accent3 2 3 2 2" xfId="3325"/>
    <cellStyle name="40% - Accent3 2 3 2 2 2" xfId="3326"/>
    <cellStyle name="40% - Accent3 2 3 2 2 2 2" xfId="3327"/>
    <cellStyle name="40% - Accent3 2 3 2 2 2 2 2" xfId="3328"/>
    <cellStyle name="40% - Accent3 2 3 2 2 2 2 2 2" xfId="3329"/>
    <cellStyle name="40% - Accent3 2 3 2 2 2 2 2 2 2" xfId="3330"/>
    <cellStyle name="40% - Accent3 2 3 2 2 2 2 2 3" xfId="3331"/>
    <cellStyle name="40% - Accent3 2 3 2 2 2 2 3" xfId="3332"/>
    <cellStyle name="40% - Accent3 2 3 2 2 2 2 3 2" xfId="3333"/>
    <cellStyle name="40% - Accent3 2 3 2 2 2 2 4" xfId="3334"/>
    <cellStyle name="40% - Accent3 2 3 2 2 2 3" xfId="3335"/>
    <cellStyle name="40% - Accent3 2 3 2 2 2 3 2" xfId="3336"/>
    <cellStyle name="40% - Accent3 2 3 2 2 2 3 2 2" xfId="3337"/>
    <cellStyle name="40% - Accent3 2 3 2 2 2 3 3" xfId="3338"/>
    <cellStyle name="40% - Accent3 2 3 2 2 2 4" xfId="3339"/>
    <cellStyle name="40% - Accent3 2 3 2 2 2 4 2" xfId="3340"/>
    <cellStyle name="40% - Accent3 2 3 2 2 2 5" xfId="3341"/>
    <cellStyle name="40% - Accent3 2 3 2 2 3" xfId="3342"/>
    <cellStyle name="40% - Accent3 2 3 2 2 3 2" xfId="3343"/>
    <cellStyle name="40% - Accent3 2 3 2 2 3 2 2" xfId="3344"/>
    <cellStyle name="40% - Accent3 2 3 2 2 3 2 2 2" xfId="3345"/>
    <cellStyle name="40% - Accent3 2 3 2 2 3 2 3" xfId="3346"/>
    <cellStyle name="40% - Accent3 2 3 2 2 3 3" xfId="3347"/>
    <cellStyle name="40% - Accent3 2 3 2 2 3 3 2" xfId="3348"/>
    <cellStyle name="40% - Accent3 2 3 2 2 3 4" xfId="3349"/>
    <cellStyle name="40% - Accent3 2 3 2 2 4" xfId="3350"/>
    <cellStyle name="40% - Accent3 2 3 2 2 4 2" xfId="3351"/>
    <cellStyle name="40% - Accent3 2 3 2 2 4 2 2" xfId="3352"/>
    <cellStyle name="40% - Accent3 2 3 2 2 4 3" xfId="3353"/>
    <cellStyle name="40% - Accent3 2 3 2 2 5" xfId="3354"/>
    <cellStyle name="40% - Accent3 2 3 2 2 5 2" xfId="3355"/>
    <cellStyle name="40% - Accent3 2 3 2 2 6" xfId="3356"/>
    <cellStyle name="40% - Accent3 2 3 2 3" xfId="3357"/>
    <cellStyle name="40% - Accent3 2 3 2 3 2" xfId="3358"/>
    <cellStyle name="40% - Accent3 2 3 2 3 2 2" xfId="3359"/>
    <cellStyle name="40% - Accent3 2 3 2 3 2 2 2" xfId="3360"/>
    <cellStyle name="40% - Accent3 2 3 2 3 2 2 2 2" xfId="3361"/>
    <cellStyle name="40% - Accent3 2 3 2 3 2 2 3" xfId="3362"/>
    <cellStyle name="40% - Accent3 2 3 2 3 2 3" xfId="3363"/>
    <cellStyle name="40% - Accent3 2 3 2 3 2 3 2" xfId="3364"/>
    <cellStyle name="40% - Accent3 2 3 2 3 2 4" xfId="3365"/>
    <cellStyle name="40% - Accent3 2 3 2 3 3" xfId="3366"/>
    <cellStyle name="40% - Accent3 2 3 2 3 3 2" xfId="3367"/>
    <cellStyle name="40% - Accent3 2 3 2 3 3 2 2" xfId="3368"/>
    <cellStyle name="40% - Accent3 2 3 2 3 3 3" xfId="3369"/>
    <cellStyle name="40% - Accent3 2 3 2 3 4" xfId="3370"/>
    <cellStyle name="40% - Accent3 2 3 2 3 4 2" xfId="3371"/>
    <cellStyle name="40% - Accent3 2 3 2 3 5" xfId="3372"/>
    <cellStyle name="40% - Accent3 2 3 2 4" xfId="3373"/>
    <cellStyle name="40% - Accent3 2 3 2 4 2" xfId="3374"/>
    <cellStyle name="40% - Accent3 2 3 2 4 2 2" xfId="3375"/>
    <cellStyle name="40% - Accent3 2 3 2 4 2 2 2" xfId="3376"/>
    <cellStyle name="40% - Accent3 2 3 2 4 2 3" xfId="3377"/>
    <cellStyle name="40% - Accent3 2 3 2 4 3" xfId="3378"/>
    <cellStyle name="40% - Accent3 2 3 2 4 3 2" xfId="3379"/>
    <cellStyle name="40% - Accent3 2 3 2 4 4" xfId="3380"/>
    <cellStyle name="40% - Accent3 2 3 2 5" xfId="3381"/>
    <cellStyle name="40% - Accent3 2 3 2 5 2" xfId="3382"/>
    <cellStyle name="40% - Accent3 2 3 2 5 2 2" xfId="3383"/>
    <cellStyle name="40% - Accent3 2 3 2 5 3" xfId="3384"/>
    <cellStyle name="40% - Accent3 2 3 2 6" xfId="3385"/>
    <cellStyle name="40% - Accent3 2 3 2 6 2" xfId="3386"/>
    <cellStyle name="40% - Accent3 2 3 2 7" xfId="3387"/>
    <cellStyle name="40% - Accent3 2 3 3" xfId="3388"/>
    <cellStyle name="40% - Accent3 2 3 3 2" xfId="3389"/>
    <cellStyle name="40% - Accent3 2 3 3 2 2" xfId="3390"/>
    <cellStyle name="40% - Accent3 2 3 3 2 2 2" xfId="3391"/>
    <cellStyle name="40% - Accent3 2 3 3 2 2 2 2" xfId="3392"/>
    <cellStyle name="40% - Accent3 2 3 3 2 2 2 2 2" xfId="3393"/>
    <cellStyle name="40% - Accent3 2 3 3 2 2 2 3" xfId="3394"/>
    <cellStyle name="40% - Accent3 2 3 3 2 2 3" xfId="3395"/>
    <cellStyle name="40% - Accent3 2 3 3 2 2 3 2" xfId="3396"/>
    <cellStyle name="40% - Accent3 2 3 3 2 2 4" xfId="3397"/>
    <cellStyle name="40% - Accent3 2 3 3 2 3" xfId="3398"/>
    <cellStyle name="40% - Accent3 2 3 3 2 3 2" xfId="3399"/>
    <cellStyle name="40% - Accent3 2 3 3 2 3 2 2" xfId="3400"/>
    <cellStyle name="40% - Accent3 2 3 3 2 3 3" xfId="3401"/>
    <cellStyle name="40% - Accent3 2 3 3 2 4" xfId="3402"/>
    <cellStyle name="40% - Accent3 2 3 3 2 4 2" xfId="3403"/>
    <cellStyle name="40% - Accent3 2 3 3 2 5" xfId="3404"/>
    <cellStyle name="40% - Accent3 2 3 3 3" xfId="3405"/>
    <cellStyle name="40% - Accent3 2 3 3 3 2" xfId="3406"/>
    <cellStyle name="40% - Accent3 2 3 3 3 2 2" xfId="3407"/>
    <cellStyle name="40% - Accent3 2 3 3 3 2 2 2" xfId="3408"/>
    <cellStyle name="40% - Accent3 2 3 3 3 2 3" xfId="3409"/>
    <cellStyle name="40% - Accent3 2 3 3 3 3" xfId="3410"/>
    <cellStyle name="40% - Accent3 2 3 3 3 3 2" xfId="3411"/>
    <cellStyle name="40% - Accent3 2 3 3 3 4" xfId="3412"/>
    <cellStyle name="40% - Accent3 2 3 3 4" xfId="3413"/>
    <cellStyle name="40% - Accent3 2 3 3 4 2" xfId="3414"/>
    <cellStyle name="40% - Accent3 2 3 3 4 2 2" xfId="3415"/>
    <cellStyle name="40% - Accent3 2 3 3 4 3" xfId="3416"/>
    <cellStyle name="40% - Accent3 2 3 3 5" xfId="3417"/>
    <cellStyle name="40% - Accent3 2 3 3 5 2" xfId="3418"/>
    <cellStyle name="40% - Accent3 2 3 3 6" xfId="3419"/>
    <cellStyle name="40% - Accent3 2 3 4" xfId="3420"/>
    <cellStyle name="40% - Accent3 2 3 4 2" xfId="3421"/>
    <cellStyle name="40% - Accent3 2 3 4 2 2" xfId="3422"/>
    <cellStyle name="40% - Accent3 2 3 4 2 2 2" xfId="3423"/>
    <cellStyle name="40% - Accent3 2 3 4 2 2 2 2" xfId="3424"/>
    <cellStyle name="40% - Accent3 2 3 4 2 2 2 2 2" xfId="3425"/>
    <cellStyle name="40% - Accent3 2 3 4 2 2 2 3" xfId="3426"/>
    <cellStyle name="40% - Accent3 2 3 4 2 2 3" xfId="3427"/>
    <cellStyle name="40% - Accent3 2 3 4 2 2 3 2" xfId="3428"/>
    <cellStyle name="40% - Accent3 2 3 4 2 2 4" xfId="3429"/>
    <cellStyle name="40% - Accent3 2 3 4 2 3" xfId="3430"/>
    <cellStyle name="40% - Accent3 2 3 4 2 3 2" xfId="3431"/>
    <cellStyle name="40% - Accent3 2 3 4 2 3 2 2" xfId="3432"/>
    <cellStyle name="40% - Accent3 2 3 4 2 3 3" xfId="3433"/>
    <cellStyle name="40% - Accent3 2 3 4 2 4" xfId="3434"/>
    <cellStyle name="40% - Accent3 2 3 4 2 4 2" xfId="3435"/>
    <cellStyle name="40% - Accent3 2 3 4 2 5" xfId="3436"/>
    <cellStyle name="40% - Accent3 2 3 4 3" xfId="3437"/>
    <cellStyle name="40% - Accent3 2 3 4 3 2" xfId="3438"/>
    <cellStyle name="40% - Accent3 2 3 4 3 2 2" xfId="3439"/>
    <cellStyle name="40% - Accent3 2 3 4 3 2 2 2" xfId="3440"/>
    <cellStyle name="40% - Accent3 2 3 4 3 2 3" xfId="3441"/>
    <cellStyle name="40% - Accent3 2 3 4 3 3" xfId="3442"/>
    <cellStyle name="40% - Accent3 2 3 4 3 3 2" xfId="3443"/>
    <cellStyle name="40% - Accent3 2 3 4 3 4" xfId="3444"/>
    <cellStyle name="40% - Accent3 2 3 4 4" xfId="3445"/>
    <cellStyle name="40% - Accent3 2 3 4 4 2" xfId="3446"/>
    <cellStyle name="40% - Accent3 2 3 4 4 2 2" xfId="3447"/>
    <cellStyle name="40% - Accent3 2 3 4 4 3" xfId="3448"/>
    <cellStyle name="40% - Accent3 2 3 4 5" xfId="3449"/>
    <cellStyle name="40% - Accent3 2 3 4 5 2" xfId="3450"/>
    <cellStyle name="40% - Accent3 2 3 4 6" xfId="3451"/>
    <cellStyle name="40% - Accent3 2 3 5" xfId="3452"/>
    <cellStyle name="40% - Accent3 2 3 5 2" xfId="3453"/>
    <cellStyle name="40% - Accent3 2 3 5 2 2" xfId="3454"/>
    <cellStyle name="40% - Accent3 2 3 5 2 2 2" xfId="3455"/>
    <cellStyle name="40% - Accent3 2 3 5 2 2 2 2" xfId="3456"/>
    <cellStyle name="40% - Accent3 2 3 5 2 2 3" xfId="3457"/>
    <cellStyle name="40% - Accent3 2 3 5 2 3" xfId="3458"/>
    <cellStyle name="40% - Accent3 2 3 5 2 3 2" xfId="3459"/>
    <cellStyle name="40% - Accent3 2 3 5 2 4" xfId="3460"/>
    <cellStyle name="40% - Accent3 2 3 5 3" xfId="3461"/>
    <cellStyle name="40% - Accent3 2 3 5 3 2" xfId="3462"/>
    <cellStyle name="40% - Accent3 2 3 5 3 2 2" xfId="3463"/>
    <cellStyle name="40% - Accent3 2 3 5 3 3" xfId="3464"/>
    <cellStyle name="40% - Accent3 2 3 5 4" xfId="3465"/>
    <cellStyle name="40% - Accent3 2 3 5 4 2" xfId="3466"/>
    <cellStyle name="40% - Accent3 2 3 5 5" xfId="3467"/>
    <cellStyle name="40% - Accent3 2 3 6" xfId="3468"/>
    <cellStyle name="40% - Accent3 2 3 6 2" xfId="3469"/>
    <cellStyle name="40% - Accent3 2 3 6 2 2" xfId="3470"/>
    <cellStyle name="40% - Accent3 2 3 6 2 2 2" xfId="3471"/>
    <cellStyle name="40% - Accent3 2 3 6 2 3" xfId="3472"/>
    <cellStyle name="40% - Accent3 2 3 6 3" xfId="3473"/>
    <cellStyle name="40% - Accent3 2 3 6 3 2" xfId="3474"/>
    <cellStyle name="40% - Accent3 2 3 6 4" xfId="3475"/>
    <cellStyle name="40% - Accent3 2 3 7" xfId="3476"/>
    <cellStyle name="40% - Accent3 2 3 7 2" xfId="3477"/>
    <cellStyle name="40% - Accent3 2 3 7 2 2" xfId="3478"/>
    <cellStyle name="40% - Accent3 2 3 7 3" xfId="3479"/>
    <cellStyle name="40% - Accent3 2 3 8" xfId="3480"/>
    <cellStyle name="40% - Accent3 2 3 8 2" xfId="3481"/>
    <cellStyle name="40% - Accent3 2 3 9" xfId="3482"/>
    <cellStyle name="40% - Accent3 2 4" xfId="3483"/>
    <cellStyle name="40% - Accent3 2 4 2" xfId="3484"/>
    <cellStyle name="40% - Accent3 2 4 2 2" xfId="3485"/>
    <cellStyle name="40% - Accent3 2 4 2 2 2" xfId="3486"/>
    <cellStyle name="40% - Accent3 2 4 2 2 2 2" xfId="3487"/>
    <cellStyle name="40% - Accent3 2 4 2 2 2 2 2" xfId="3488"/>
    <cellStyle name="40% - Accent3 2 4 2 2 2 2 2 2" xfId="3489"/>
    <cellStyle name="40% - Accent3 2 4 2 2 2 2 3" xfId="3490"/>
    <cellStyle name="40% - Accent3 2 4 2 2 2 3" xfId="3491"/>
    <cellStyle name="40% - Accent3 2 4 2 2 2 3 2" xfId="3492"/>
    <cellStyle name="40% - Accent3 2 4 2 2 2 4" xfId="3493"/>
    <cellStyle name="40% - Accent3 2 4 2 2 3" xfId="3494"/>
    <cellStyle name="40% - Accent3 2 4 2 2 3 2" xfId="3495"/>
    <cellStyle name="40% - Accent3 2 4 2 2 3 2 2" xfId="3496"/>
    <cellStyle name="40% - Accent3 2 4 2 2 3 3" xfId="3497"/>
    <cellStyle name="40% - Accent3 2 4 2 2 4" xfId="3498"/>
    <cellStyle name="40% - Accent3 2 4 2 2 4 2" xfId="3499"/>
    <cellStyle name="40% - Accent3 2 4 2 2 5" xfId="3500"/>
    <cellStyle name="40% - Accent3 2 4 2 3" xfId="3501"/>
    <cellStyle name="40% - Accent3 2 4 2 3 2" xfId="3502"/>
    <cellStyle name="40% - Accent3 2 4 2 3 2 2" xfId="3503"/>
    <cellStyle name="40% - Accent3 2 4 2 3 2 2 2" xfId="3504"/>
    <cellStyle name="40% - Accent3 2 4 2 3 2 3" xfId="3505"/>
    <cellStyle name="40% - Accent3 2 4 2 3 3" xfId="3506"/>
    <cellStyle name="40% - Accent3 2 4 2 3 3 2" xfId="3507"/>
    <cellStyle name="40% - Accent3 2 4 2 3 4" xfId="3508"/>
    <cellStyle name="40% - Accent3 2 4 2 4" xfId="3509"/>
    <cellStyle name="40% - Accent3 2 4 2 4 2" xfId="3510"/>
    <cellStyle name="40% - Accent3 2 4 2 4 2 2" xfId="3511"/>
    <cellStyle name="40% - Accent3 2 4 2 4 3" xfId="3512"/>
    <cellStyle name="40% - Accent3 2 4 2 5" xfId="3513"/>
    <cellStyle name="40% - Accent3 2 4 2 5 2" xfId="3514"/>
    <cellStyle name="40% - Accent3 2 4 2 6" xfId="3515"/>
    <cellStyle name="40% - Accent3 2 4 3" xfId="3516"/>
    <cellStyle name="40% - Accent3 2 4 3 2" xfId="3517"/>
    <cellStyle name="40% - Accent3 2 4 3 2 2" xfId="3518"/>
    <cellStyle name="40% - Accent3 2 4 3 2 2 2" xfId="3519"/>
    <cellStyle name="40% - Accent3 2 4 3 2 2 2 2" xfId="3520"/>
    <cellStyle name="40% - Accent3 2 4 3 2 2 3" xfId="3521"/>
    <cellStyle name="40% - Accent3 2 4 3 2 3" xfId="3522"/>
    <cellStyle name="40% - Accent3 2 4 3 2 3 2" xfId="3523"/>
    <cellStyle name="40% - Accent3 2 4 3 2 4" xfId="3524"/>
    <cellStyle name="40% - Accent3 2 4 3 3" xfId="3525"/>
    <cellStyle name="40% - Accent3 2 4 3 3 2" xfId="3526"/>
    <cellStyle name="40% - Accent3 2 4 3 3 2 2" xfId="3527"/>
    <cellStyle name="40% - Accent3 2 4 3 3 3" xfId="3528"/>
    <cellStyle name="40% - Accent3 2 4 3 4" xfId="3529"/>
    <cellStyle name="40% - Accent3 2 4 3 4 2" xfId="3530"/>
    <cellStyle name="40% - Accent3 2 4 3 5" xfId="3531"/>
    <cellStyle name="40% - Accent3 2 4 4" xfId="3532"/>
    <cellStyle name="40% - Accent3 2 4 4 2" xfId="3533"/>
    <cellStyle name="40% - Accent3 2 4 4 2 2" xfId="3534"/>
    <cellStyle name="40% - Accent3 2 4 4 2 2 2" xfId="3535"/>
    <cellStyle name="40% - Accent3 2 4 4 2 3" xfId="3536"/>
    <cellStyle name="40% - Accent3 2 4 4 3" xfId="3537"/>
    <cellStyle name="40% - Accent3 2 4 4 3 2" xfId="3538"/>
    <cellStyle name="40% - Accent3 2 4 4 4" xfId="3539"/>
    <cellStyle name="40% - Accent3 2 4 5" xfId="3540"/>
    <cellStyle name="40% - Accent3 2 4 5 2" xfId="3541"/>
    <cellStyle name="40% - Accent3 2 4 5 2 2" xfId="3542"/>
    <cellStyle name="40% - Accent3 2 4 5 3" xfId="3543"/>
    <cellStyle name="40% - Accent3 2 4 6" xfId="3544"/>
    <cellStyle name="40% - Accent3 2 4 6 2" xfId="3545"/>
    <cellStyle name="40% - Accent3 2 4 7" xfId="3546"/>
    <cellStyle name="40% - Accent3 2 5" xfId="3547"/>
    <cellStyle name="40% - Accent3 2 5 2" xfId="3548"/>
    <cellStyle name="40% - Accent3 2 5 2 2" xfId="3549"/>
    <cellStyle name="40% - Accent3 2 5 2 2 2" xfId="3550"/>
    <cellStyle name="40% - Accent3 2 5 2 2 2 2" xfId="3551"/>
    <cellStyle name="40% - Accent3 2 5 2 2 2 2 2" xfId="3552"/>
    <cellStyle name="40% - Accent3 2 5 2 2 2 3" xfId="3553"/>
    <cellStyle name="40% - Accent3 2 5 2 2 3" xfId="3554"/>
    <cellStyle name="40% - Accent3 2 5 2 2 3 2" xfId="3555"/>
    <cellStyle name="40% - Accent3 2 5 2 2 4" xfId="3556"/>
    <cellStyle name="40% - Accent3 2 5 2 3" xfId="3557"/>
    <cellStyle name="40% - Accent3 2 5 2 3 2" xfId="3558"/>
    <cellStyle name="40% - Accent3 2 5 2 3 2 2" xfId="3559"/>
    <cellStyle name="40% - Accent3 2 5 2 3 3" xfId="3560"/>
    <cellStyle name="40% - Accent3 2 5 2 4" xfId="3561"/>
    <cellStyle name="40% - Accent3 2 5 2 4 2" xfId="3562"/>
    <cellStyle name="40% - Accent3 2 5 2 5" xfId="3563"/>
    <cellStyle name="40% - Accent3 2 5 3" xfId="3564"/>
    <cellStyle name="40% - Accent3 2 5 3 2" xfId="3565"/>
    <cellStyle name="40% - Accent3 2 5 3 2 2" xfId="3566"/>
    <cellStyle name="40% - Accent3 2 5 3 2 2 2" xfId="3567"/>
    <cellStyle name="40% - Accent3 2 5 3 2 3" xfId="3568"/>
    <cellStyle name="40% - Accent3 2 5 3 3" xfId="3569"/>
    <cellStyle name="40% - Accent3 2 5 3 3 2" xfId="3570"/>
    <cellStyle name="40% - Accent3 2 5 3 4" xfId="3571"/>
    <cellStyle name="40% - Accent3 2 5 4" xfId="3572"/>
    <cellStyle name="40% - Accent3 2 5 4 2" xfId="3573"/>
    <cellStyle name="40% - Accent3 2 5 4 2 2" xfId="3574"/>
    <cellStyle name="40% - Accent3 2 5 4 3" xfId="3575"/>
    <cellStyle name="40% - Accent3 2 5 5" xfId="3576"/>
    <cellStyle name="40% - Accent3 2 5 5 2" xfId="3577"/>
    <cellStyle name="40% - Accent3 2 5 6" xfId="3578"/>
    <cellStyle name="40% - Accent3 2 6" xfId="3579"/>
    <cellStyle name="40% - Accent3 2 6 2" xfId="3580"/>
    <cellStyle name="40% - Accent3 2 6 2 2" xfId="3581"/>
    <cellStyle name="40% - Accent3 2 6 2 2 2" xfId="3582"/>
    <cellStyle name="40% - Accent3 2 6 2 2 2 2" xfId="3583"/>
    <cellStyle name="40% - Accent3 2 6 2 2 2 2 2" xfId="3584"/>
    <cellStyle name="40% - Accent3 2 6 2 2 2 3" xfId="3585"/>
    <cellStyle name="40% - Accent3 2 6 2 2 3" xfId="3586"/>
    <cellStyle name="40% - Accent3 2 6 2 2 3 2" xfId="3587"/>
    <cellStyle name="40% - Accent3 2 6 2 2 4" xfId="3588"/>
    <cellStyle name="40% - Accent3 2 6 2 3" xfId="3589"/>
    <cellStyle name="40% - Accent3 2 6 2 3 2" xfId="3590"/>
    <cellStyle name="40% - Accent3 2 6 2 3 2 2" xfId="3591"/>
    <cellStyle name="40% - Accent3 2 6 2 3 3" xfId="3592"/>
    <cellStyle name="40% - Accent3 2 6 2 4" xfId="3593"/>
    <cellStyle name="40% - Accent3 2 6 2 4 2" xfId="3594"/>
    <cellStyle name="40% - Accent3 2 6 2 5" xfId="3595"/>
    <cellStyle name="40% - Accent3 2 6 3" xfId="3596"/>
    <cellStyle name="40% - Accent3 2 6 3 2" xfId="3597"/>
    <cellStyle name="40% - Accent3 2 6 3 2 2" xfId="3598"/>
    <cellStyle name="40% - Accent3 2 6 3 2 2 2" xfId="3599"/>
    <cellStyle name="40% - Accent3 2 6 3 2 3" xfId="3600"/>
    <cellStyle name="40% - Accent3 2 6 3 3" xfId="3601"/>
    <cellStyle name="40% - Accent3 2 6 3 3 2" xfId="3602"/>
    <cellStyle name="40% - Accent3 2 6 3 4" xfId="3603"/>
    <cellStyle name="40% - Accent3 2 6 4" xfId="3604"/>
    <cellStyle name="40% - Accent3 2 6 4 2" xfId="3605"/>
    <cellStyle name="40% - Accent3 2 6 4 2 2" xfId="3606"/>
    <cellStyle name="40% - Accent3 2 6 4 3" xfId="3607"/>
    <cellStyle name="40% - Accent3 2 6 5" xfId="3608"/>
    <cellStyle name="40% - Accent3 2 6 5 2" xfId="3609"/>
    <cellStyle name="40% - Accent3 2 6 6" xfId="3610"/>
    <cellStyle name="40% - Accent3 2 7" xfId="3611"/>
    <cellStyle name="40% - Accent3 2 7 2" xfId="3612"/>
    <cellStyle name="40% - Accent3 2 7 2 2" xfId="3613"/>
    <cellStyle name="40% - Accent3 2 7 2 2 2" xfId="3614"/>
    <cellStyle name="40% - Accent3 2 7 2 2 2 2" xfId="3615"/>
    <cellStyle name="40% - Accent3 2 7 2 2 3" xfId="3616"/>
    <cellStyle name="40% - Accent3 2 7 2 3" xfId="3617"/>
    <cellStyle name="40% - Accent3 2 7 2 3 2" xfId="3618"/>
    <cellStyle name="40% - Accent3 2 7 2 4" xfId="3619"/>
    <cellStyle name="40% - Accent3 2 7 3" xfId="3620"/>
    <cellStyle name="40% - Accent3 2 7 3 2" xfId="3621"/>
    <cellStyle name="40% - Accent3 2 7 3 2 2" xfId="3622"/>
    <cellStyle name="40% - Accent3 2 7 3 3" xfId="3623"/>
    <cellStyle name="40% - Accent3 2 7 4" xfId="3624"/>
    <cellStyle name="40% - Accent3 2 7 4 2" xfId="3625"/>
    <cellStyle name="40% - Accent3 2 7 5" xfId="3626"/>
    <cellStyle name="40% - Accent3 2 8" xfId="3627"/>
    <cellStyle name="40% - Accent3 2 8 2" xfId="3628"/>
    <cellStyle name="40% - Accent3 2 8 2 2" xfId="3629"/>
    <cellStyle name="40% - Accent3 2 8 2 2 2" xfId="3630"/>
    <cellStyle name="40% - Accent3 2 8 2 3" xfId="3631"/>
    <cellStyle name="40% - Accent3 2 8 3" xfId="3632"/>
    <cellStyle name="40% - Accent3 2 8 3 2" xfId="3633"/>
    <cellStyle name="40% - Accent3 2 8 4" xfId="3634"/>
    <cellStyle name="40% - Accent3 2 9" xfId="3635"/>
    <cellStyle name="40% - Accent3 2 9 2" xfId="3636"/>
    <cellStyle name="40% - Accent3 2 9 2 2" xfId="3637"/>
    <cellStyle name="40% - Accent3 2 9 3" xfId="3638"/>
    <cellStyle name="40% - Accent3 2 9 4" xfId="3639"/>
    <cellStyle name="40% - Accent3 2_Wealth Mgmt - Life &amp; Pension" xfId="57641"/>
    <cellStyle name="40% - Accent3 3" xfId="3640"/>
    <cellStyle name="40% - Accent3 3 2" xfId="3641"/>
    <cellStyle name="40% - Accent3 4" xfId="3642"/>
    <cellStyle name="40% - Accent3 4 2" xfId="3643"/>
    <cellStyle name="40% - Accent3 4 2 2" xfId="3644"/>
    <cellStyle name="40% - Accent3 4 2 2 2" xfId="3645"/>
    <cellStyle name="40% - Accent3 4 2 2 2 2" xfId="3646"/>
    <cellStyle name="40% - Accent3 4 2 2 2 2 2" xfId="3647"/>
    <cellStyle name="40% - Accent3 4 2 2 2 2 2 2" xfId="3648"/>
    <cellStyle name="40% - Accent3 4 2 2 2 2 3" xfId="3649"/>
    <cellStyle name="40% - Accent3 4 2 2 2 3" xfId="3650"/>
    <cellStyle name="40% - Accent3 4 2 2 2 3 2" xfId="3651"/>
    <cellStyle name="40% - Accent3 4 2 2 2 4" xfId="3652"/>
    <cellStyle name="40% - Accent3 4 2 2 3" xfId="3653"/>
    <cellStyle name="40% - Accent3 4 2 2 3 2" xfId="3654"/>
    <cellStyle name="40% - Accent3 4 2 2 3 2 2" xfId="3655"/>
    <cellStyle name="40% - Accent3 4 2 2 3 3" xfId="3656"/>
    <cellStyle name="40% - Accent3 4 2 2 4" xfId="3657"/>
    <cellStyle name="40% - Accent3 4 2 2 4 2" xfId="3658"/>
    <cellStyle name="40% - Accent3 4 2 2 5" xfId="3659"/>
    <cellStyle name="40% - Accent3 4 2 3" xfId="3660"/>
    <cellStyle name="40% - Accent3 4 2 3 2" xfId="3661"/>
    <cellStyle name="40% - Accent3 4 2 3 2 2" xfId="3662"/>
    <cellStyle name="40% - Accent3 4 2 3 2 2 2" xfId="3663"/>
    <cellStyle name="40% - Accent3 4 2 3 2 3" xfId="3664"/>
    <cellStyle name="40% - Accent3 4 2 3 3" xfId="3665"/>
    <cellStyle name="40% - Accent3 4 2 3 3 2" xfId="3666"/>
    <cellStyle name="40% - Accent3 4 2 3 4" xfId="3667"/>
    <cellStyle name="40% - Accent3 4 2 4" xfId="3668"/>
    <cellStyle name="40% - Accent3 4 2 4 2" xfId="3669"/>
    <cellStyle name="40% - Accent3 4 2 4 2 2" xfId="3670"/>
    <cellStyle name="40% - Accent3 4 2 4 3" xfId="3671"/>
    <cellStyle name="40% - Accent3 4 2 5" xfId="3672"/>
    <cellStyle name="40% - Accent3 4 2 5 2" xfId="3673"/>
    <cellStyle name="40% - Accent3 4 2 6" xfId="3674"/>
    <cellStyle name="40% - Accent3 4 3" xfId="3675"/>
    <cellStyle name="40% - Accent3 4 3 2" xfId="3676"/>
    <cellStyle name="40% - Accent3 4 3 2 2" xfId="3677"/>
    <cellStyle name="40% - Accent3 4 3 2 2 2" xfId="3678"/>
    <cellStyle name="40% - Accent3 4 3 2 2 2 2" xfId="3679"/>
    <cellStyle name="40% - Accent3 4 3 2 2 3" xfId="3680"/>
    <cellStyle name="40% - Accent3 4 3 2 3" xfId="3681"/>
    <cellStyle name="40% - Accent3 4 3 2 3 2" xfId="3682"/>
    <cellStyle name="40% - Accent3 4 3 2 4" xfId="3683"/>
    <cellStyle name="40% - Accent3 4 3 3" xfId="3684"/>
    <cellStyle name="40% - Accent3 4 3 3 2" xfId="3685"/>
    <cellStyle name="40% - Accent3 4 3 3 2 2" xfId="3686"/>
    <cellStyle name="40% - Accent3 4 3 3 3" xfId="3687"/>
    <cellStyle name="40% - Accent3 4 3 4" xfId="3688"/>
    <cellStyle name="40% - Accent3 4 3 4 2" xfId="3689"/>
    <cellStyle name="40% - Accent3 4 3 5" xfId="3690"/>
    <cellStyle name="40% - Accent3 4 4" xfId="3691"/>
    <cellStyle name="40% - Accent3 4 4 2" xfId="3692"/>
    <cellStyle name="40% - Accent3 4 4 2 2" xfId="3693"/>
    <cellStyle name="40% - Accent3 4 4 2 2 2" xfId="3694"/>
    <cellStyle name="40% - Accent3 4 4 2 3" xfId="3695"/>
    <cellStyle name="40% - Accent3 4 4 3" xfId="3696"/>
    <cellStyle name="40% - Accent3 4 4 3 2" xfId="3697"/>
    <cellStyle name="40% - Accent3 4 4 4" xfId="3698"/>
    <cellStyle name="40% - Accent3 4 5" xfId="3699"/>
    <cellStyle name="40% - Accent3 4 5 2" xfId="3700"/>
    <cellStyle name="40% - Accent3 4 5 2 2" xfId="3701"/>
    <cellStyle name="40% - Accent3 4 5 3" xfId="3702"/>
    <cellStyle name="40% - Accent3 4 6" xfId="3703"/>
    <cellStyle name="40% - Accent3 4 6 2" xfId="3704"/>
    <cellStyle name="40% - Accent3 4 7" xfId="3705"/>
    <cellStyle name="40% - Accent3 5" xfId="3706"/>
    <cellStyle name="40% - Accent3 5 2" xfId="3707"/>
    <cellStyle name="40% - Accent3 6" xfId="3708"/>
    <cellStyle name="40% - Accent3 6 2" xfId="3709"/>
    <cellStyle name="40% - Accent3 7" xfId="3710"/>
    <cellStyle name="40% - Accent3 7 2" xfId="3711"/>
    <cellStyle name="40% - Accent3 8" xfId="3712"/>
    <cellStyle name="40% - Accent3 9" xfId="3713"/>
    <cellStyle name="40% - Accent4 2" xfId="3714"/>
    <cellStyle name="40% - Accent4 2 10" xfId="3715"/>
    <cellStyle name="40% - Accent4 2 10 2" xfId="3716"/>
    <cellStyle name="40% - Accent4 2 11" xfId="3717"/>
    <cellStyle name="40% - Accent4 2 2" xfId="3718"/>
    <cellStyle name="40% - Accent4 2 2 2" xfId="3719"/>
    <cellStyle name="40% - Accent4 2 3" xfId="3720"/>
    <cellStyle name="40% - Accent4 2 3 2" xfId="3721"/>
    <cellStyle name="40% - Accent4 2 3 2 2" xfId="3722"/>
    <cellStyle name="40% - Accent4 2 3 2 2 2" xfId="3723"/>
    <cellStyle name="40% - Accent4 2 3 2 2 2 2" xfId="3724"/>
    <cellStyle name="40% - Accent4 2 3 2 2 2 2 2" xfId="3725"/>
    <cellStyle name="40% - Accent4 2 3 2 2 2 2 2 2" xfId="3726"/>
    <cellStyle name="40% - Accent4 2 3 2 2 2 2 2 2 2" xfId="3727"/>
    <cellStyle name="40% - Accent4 2 3 2 2 2 2 2 3" xfId="3728"/>
    <cellStyle name="40% - Accent4 2 3 2 2 2 2 3" xfId="3729"/>
    <cellStyle name="40% - Accent4 2 3 2 2 2 2 3 2" xfId="3730"/>
    <cellStyle name="40% - Accent4 2 3 2 2 2 2 4" xfId="3731"/>
    <cellStyle name="40% - Accent4 2 3 2 2 2 3" xfId="3732"/>
    <cellStyle name="40% - Accent4 2 3 2 2 2 3 2" xfId="3733"/>
    <cellStyle name="40% - Accent4 2 3 2 2 2 3 2 2" xfId="3734"/>
    <cellStyle name="40% - Accent4 2 3 2 2 2 3 3" xfId="3735"/>
    <cellStyle name="40% - Accent4 2 3 2 2 2 4" xfId="3736"/>
    <cellStyle name="40% - Accent4 2 3 2 2 2 4 2" xfId="3737"/>
    <cellStyle name="40% - Accent4 2 3 2 2 2 5" xfId="3738"/>
    <cellStyle name="40% - Accent4 2 3 2 2 3" xfId="3739"/>
    <cellStyle name="40% - Accent4 2 3 2 2 3 2" xfId="3740"/>
    <cellStyle name="40% - Accent4 2 3 2 2 3 2 2" xfId="3741"/>
    <cellStyle name="40% - Accent4 2 3 2 2 3 2 2 2" xfId="3742"/>
    <cellStyle name="40% - Accent4 2 3 2 2 3 2 3" xfId="3743"/>
    <cellStyle name="40% - Accent4 2 3 2 2 3 3" xfId="3744"/>
    <cellStyle name="40% - Accent4 2 3 2 2 3 3 2" xfId="3745"/>
    <cellStyle name="40% - Accent4 2 3 2 2 3 4" xfId="3746"/>
    <cellStyle name="40% - Accent4 2 3 2 2 4" xfId="3747"/>
    <cellStyle name="40% - Accent4 2 3 2 2 4 2" xfId="3748"/>
    <cellStyle name="40% - Accent4 2 3 2 2 4 2 2" xfId="3749"/>
    <cellStyle name="40% - Accent4 2 3 2 2 4 3" xfId="3750"/>
    <cellStyle name="40% - Accent4 2 3 2 2 5" xfId="3751"/>
    <cellStyle name="40% - Accent4 2 3 2 2 5 2" xfId="3752"/>
    <cellStyle name="40% - Accent4 2 3 2 2 6" xfId="3753"/>
    <cellStyle name="40% - Accent4 2 3 2 3" xfId="3754"/>
    <cellStyle name="40% - Accent4 2 3 2 3 2" xfId="3755"/>
    <cellStyle name="40% - Accent4 2 3 2 3 2 2" xfId="3756"/>
    <cellStyle name="40% - Accent4 2 3 2 3 2 2 2" xfId="3757"/>
    <cellStyle name="40% - Accent4 2 3 2 3 2 2 2 2" xfId="3758"/>
    <cellStyle name="40% - Accent4 2 3 2 3 2 2 3" xfId="3759"/>
    <cellStyle name="40% - Accent4 2 3 2 3 2 3" xfId="3760"/>
    <cellStyle name="40% - Accent4 2 3 2 3 2 3 2" xfId="3761"/>
    <cellStyle name="40% - Accent4 2 3 2 3 2 4" xfId="3762"/>
    <cellStyle name="40% - Accent4 2 3 2 3 3" xfId="3763"/>
    <cellStyle name="40% - Accent4 2 3 2 3 3 2" xfId="3764"/>
    <cellStyle name="40% - Accent4 2 3 2 3 3 2 2" xfId="3765"/>
    <cellStyle name="40% - Accent4 2 3 2 3 3 3" xfId="3766"/>
    <cellStyle name="40% - Accent4 2 3 2 3 4" xfId="3767"/>
    <cellStyle name="40% - Accent4 2 3 2 3 4 2" xfId="3768"/>
    <cellStyle name="40% - Accent4 2 3 2 3 5" xfId="3769"/>
    <cellStyle name="40% - Accent4 2 3 2 4" xfId="3770"/>
    <cellStyle name="40% - Accent4 2 3 2 4 2" xfId="3771"/>
    <cellStyle name="40% - Accent4 2 3 2 4 2 2" xfId="3772"/>
    <cellStyle name="40% - Accent4 2 3 2 4 2 2 2" xfId="3773"/>
    <cellStyle name="40% - Accent4 2 3 2 4 2 3" xfId="3774"/>
    <cellStyle name="40% - Accent4 2 3 2 4 3" xfId="3775"/>
    <cellStyle name="40% - Accent4 2 3 2 4 3 2" xfId="3776"/>
    <cellStyle name="40% - Accent4 2 3 2 4 4" xfId="3777"/>
    <cellStyle name="40% - Accent4 2 3 2 5" xfId="3778"/>
    <cellStyle name="40% - Accent4 2 3 2 5 2" xfId="3779"/>
    <cellStyle name="40% - Accent4 2 3 2 5 2 2" xfId="3780"/>
    <cellStyle name="40% - Accent4 2 3 2 5 3" xfId="3781"/>
    <cellStyle name="40% - Accent4 2 3 2 6" xfId="3782"/>
    <cellStyle name="40% - Accent4 2 3 2 6 2" xfId="3783"/>
    <cellStyle name="40% - Accent4 2 3 2 7" xfId="3784"/>
    <cellStyle name="40% - Accent4 2 3 3" xfId="3785"/>
    <cellStyle name="40% - Accent4 2 3 3 2" xfId="3786"/>
    <cellStyle name="40% - Accent4 2 3 3 2 2" xfId="3787"/>
    <cellStyle name="40% - Accent4 2 3 3 2 2 2" xfId="3788"/>
    <cellStyle name="40% - Accent4 2 3 3 2 2 2 2" xfId="3789"/>
    <cellStyle name="40% - Accent4 2 3 3 2 2 2 2 2" xfId="3790"/>
    <cellStyle name="40% - Accent4 2 3 3 2 2 2 3" xfId="3791"/>
    <cellStyle name="40% - Accent4 2 3 3 2 2 3" xfId="3792"/>
    <cellStyle name="40% - Accent4 2 3 3 2 2 3 2" xfId="3793"/>
    <cellStyle name="40% - Accent4 2 3 3 2 2 4" xfId="3794"/>
    <cellStyle name="40% - Accent4 2 3 3 2 3" xfId="3795"/>
    <cellStyle name="40% - Accent4 2 3 3 2 3 2" xfId="3796"/>
    <cellStyle name="40% - Accent4 2 3 3 2 3 2 2" xfId="3797"/>
    <cellStyle name="40% - Accent4 2 3 3 2 3 3" xfId="3798"/>
    <cellStyle name="40% - Accent4 2 3 3 2 4" xfId="3799"/>
    <cellStyle name="40% - Accent4 2 3 3 2 4 2" xfId="3800"/>
    <cellStyle name="40% - Accent4 2 3 3 2 5" xfId="3801"/>
    <cellStyle name="40% - Accent4 2 3 3 3" xfId="3802"/>
    <cellStyle name="40% - Accent4 2 3 3 3 2" xfId="3803"/>
    <cellStyle name="40% - Accent4 2 3 3 3 2 2" xfId="3804"/>
    <cellStyle name="40% - Accent4 2 3 3 3 2 2 2" xfId="3805"/>
    <cellStyle name="40% - Accent4 2 3 3 3 2 3" xfId="3806"/>
    <cellStyle name="40% - Accent4 2 3 3 3 3" xfId="3807"/>
    <cellStyle name="40% - Accent4 2 3 3 3 3 2" xfId="3808"/>
    <cellStyle name="40% - Accent4 2 3 3 3 4" xfId="3809"/>
    <cellStyle name="40% - Accent4 2 3 3 4" xfId="3810"/>
    <cellStyle name="40% - Accent4 2 3 3 4 2" xfId="3811"/>
    <cellStyle name="40% - Accent4 2 3 3 4 2 2" xfId="3812"/>
    <cellStyle name="40% - Accent4 2 3 3 4 3" xfId="3813"/>
    <cellStyle name="40% - Accent4 2 3 3 5" xfId="3814"/>
    <cellStyle name="40% - Accent4 2 3 3 5 2" xfId="3815"/>
    <cellStyle name="40% - Accent4 2 3 3 6" xfId="3816"/>
    <cellStyle name="40% - Accent4 2 3 4" xfId="3817"/>
    <cellStyle name="40% - Accent4 2 3 4 2" xfId="3818"/>
    <cellStyle name="40% - Accent4 2 3 4 2 2" xfId="3819"/>
    <cellStyle name="40% - Accent4 2 3 4 2 2 2" xfId="3820"/>
    <cellStyle name="40% - Accent4 2 3 4 2 2 2 2" xfId="3821"/>
    <cellStyle name="40% - Accent4 2 3 4 2 2 2 2 2" xfId="3822"/>
    <cellStyle name="40% - Accent4 2 3 4 2 2 2 3" xfId="3823"/>
    <cellStyle name="40% - Accent4 2 3 4 2 2 3" xfId="3824"/>
    <cellStyle name="40% - Accent4 2 3 4 2 2 3 2" xfId="3825"/>
    <cellStyle name="40% - Accent4 2 3 4 2 2 4" xfId="3826"/>
    <cellStyle name="40% - Accent4 2 3 4 2 3" xfId="3827"/>
    <cellStyle name="40% - Accent4 2 3 4 2 3 2" xfId="3828"/>
    <cellStyle name="40% - Accent4 2 3 4 2 3 2 2" xfId="3829"/>
    <cellStyle name="40% - Accent4 2 3 4 2 3 3" xfId="3830"/>
    <cellStyle name="40% - Accent4 2 3 4 2 4" xfId="3831"/>
    <cellStyle name="40% - Accent4 2 3 4 2 4 2" xfId="3832"/>
    <cellStyle name="40% - Accent4 2 3 4 2 5" xfId="3833"/>
    <cellStyle name="40% - Accent4 2 3 4 3" xfId="3834"/>
    <cellStyle name="40% - Accent4 2 3 4 3 2" xfId="3835"/>
    <cellStyle name="40% - Accent4 2 3 4 3 2 2" xfId="3836"/>
    <cellStyle name="40% - Accent4 2 3 4 3 2 2 2" xfId="3837"/>
    <cellStyle name="40% - Accent4 2 3 4 3 2 3" xfId="3838"/>
    <cellStyle name="40% - Accent4 2 3 4 3 3" xfId="3839"/>
    <cellStyle name="40% - Accent4 2 3 4 3 3 2" xfId="3840"/>
    <cellStyle name="40% - Accent4 2 3 4 3 4" xfId="3841"/>
    <cellStyle name="40% - Accent4 2 3 4 4" xfId="3842"/>
    <cellStyle name="40% - Accent4 2 3 4 4 2" xfId="3843"/>
    <cellStyle name="40% - Accent4 2 3 4 4 2 2" xfId="3844"/>
    <cellStyle name="40% - Accent4 2 3 4 4 3" xfId="3845"/>
    <cellStyle name="40% - Accent4 2 3 4 5" xfId="3846"/>
    <cellStyle name="40% - Accent4 2 3 4 5 2" xfId="3847"/>
    <cellStyle name="40% - Accent4 2 3 4 6" xfId="3848"/>
    <cellStyle name="40% - Accent4 2 3 5" xfId="3849"/>
    <cellStyle name="40% - Accent4 2 3 5 2" xfId="3850"/>
    <cellStyle name="40% - Accent4 2 3 5 2 2" xfId="3851"/>
    <cellStyle name="40% - Accent4 2 3 5 2 2 2" xfId="3852"/>
    <cellStyle name="40% - Accent4 2 3 5 2 2 2 2" xfId="3853"/>
    <cellStyle name="40% - Accent4 2 3 5 2 2 3" xfId="3854"/>
    <cellStyle name="40% - Accent4 2 3 5 2 3" xfId="3855"/>
    <cellStyle name="40% - Accent4 2 3 5 2 3 2" xfId="3856"/>
    <cellStyle name="40% - Accent4 2 3 5 2 4" xfId="3857"/>
    <cellStyle name="40% - Accent4 2 3 5 3" xfId="3858"/>
    <cellStyle name="40% - Accent4 2 3 5 3 2" xfId="3859"/>
    <cellStyle name="40% - Accent4 2 3 5 3 2 2" xfId="3860"/>
    <cellStyle name="40% - Accent4 2 3 5 3 3" xfId="3861"/>
    <cellStyle name="40% - Accent4 2 3 5 4" xfId="3862"/>
    <cellStyle name="40% - Accent4 2 3 5 4 2" xfId="3863"/>
    <cellStyle name="40% - Accent4 2 3 5 5" xfId="3864"/>
    <cellStyle name="40% - Accent4 2 3 6" xfId="3865"/>
    <cellStyle name="40% - Accent4 2 3 6 2" xfId="3866"/>
    <cellStyle name="40% - Accent4 2 3 6 2 2" xfId="3867"/>
    <cellStyle name="40% - Accent4 2 3 6 2 2 2" xfId="3868"/>
    <cellStyle name="40% - Accent4 2 3 6 2 3" xfId="3869"/>
    <cellStyle name="40% - Accent4 2 3 6 3" xfId="3870"/>
    <cellStyle name="40% - Accent4 2 3 6 3 2" xfId="3871"/>
    <cellStyle name="40% - Accent4 2 3 6 4" xfId="3872"/>
    <cellStyle name="40% - Accent4 2 3 7" xfId="3873"/>
    <cellStyle name="40% - Accent4 2 3 7 2" xfId="3874"/>
    <cellStyle name="40% - Accent4 2 3 7 2 2" xfId="3875"/>
    <cellStyle name="40% - Accent4 2 3 7 3" xfId="3876"/>
    <cellStyle name="40% - Accent4 2 3 8" xfId="3877"/>
    <cellStyle name="40% - Accent4 2 3 8 2" xfId="3878"/>
    <cellStyle name="40% - Accent4 2 3 9" xfId="3879"/>
    <cellStyle name="40% - Accent4 2 4" xfId="3880"/>
    <cellStyle name="40% - Accent4 2 4 2" xfId="3881"/>
    <cellStyle name="40% - Accent4 2 4 2 2" xfId="3882"/>
    <cellStyle name="40% - Accent4 2 4 2 2 2" xfId="3883"/>
    <cellStyle name="40% - Accent4 2 4 2 2 2 2" xfId="3884"/>
    <cellStyle name="40% - Accent4 2 4 2 2 2 2 2" xfId="3885"/>
    <cellStyle name="40% - Accent4 2 4 2 2 2 2 2 2" xfId="3886"/>
    <cellStyle name="40% - Accent4 2 4 2 2 2 2 3" xfId="3887"/>
    <cellStyle name="40% - Accent4 2 4 2 2 2 3" xfId="3888"/>
    <cellStyle name="40% - Accent4 2 4 2 2 2 3 2" xfId="3889"/>
    <cellStyle name="40% - Accent4 2 4 2 2 2 4" xfId="3890"/>
    <cellStyle name="40% - Accent4 2 4 2 2 3" xfId="3891"/>
    <cellStyle name="40% - Accent4 2 4 2 2 3 2" xfId="3892"/>
    <cellStyle name="40% - Accent4 2 4 2 2 3 2 2" xfId="3893"/>
    <cellStyle name="40% - Accent4 2 4 2 2 3 3" xfId="3894"/>
    <cellStyle name="40% - Accent4 2 4 2 2 4" xfId="3895"/>
    <cellStyle name="40% - Accent4 2 4 2 2 4 2" xfId="3896"/>
    <cellStyle name="40% - Accent4 2 4 2 2 5" xfId="3897"/>
    <cellStyle name="40% - Accent4 2 4 2 3" xfId="3898"/>
    <cellStyle name="40% - Accent4 2 4 2 3 2" xfId="3899"/>
    <cellStyle name="40% - Accent4 2 4 2 3 2 2" xfId="3900"/>
    <cellStyle name="40% - Accent4 2 4 2 3 2 2 2" xfId="3901"/>
    <cellStyle name="40% - Accent4 2 4 2 3 2 3" xfId="3902"/>
    <cellStyle name="40% - Accent4 2 4 2 3 3" xfId="3903"/>
    <cellStyle name="40% - Accent4 2 4 2 3 3 2" xfId="3904"/>
    <cellStyle name="40% - Accent4 2 4 2 3 4" xfId="3905"/>
    <cellStyle name="40% - Accent4 2 4 2 4" xfId="3906"/>
    <cellStyle name="40% - Accent4 2 4 2 4 2" xfId="3907"/>
    <cellStyle name="40% - Accent4 2 4 2 4 2 2" xfId="3908"/>
    <cellStyle name="40% - Accent4 2 4 2 4 3" xfId="3909"/>
    <cellStyle name="40% - Accent4 2 4 2 5" xfId="3910"/>
    <cellStyle name="40% - Accent4 2 4 2 5 2" xfId="3911"/>
    <cellStyle name="40% - Accent4 2 4 2 6" xfId="3912"/>
    <cellStyle name="40% - Accent4 2 4 3" xfId="3913"/>
    <cellStyle name="40% - Accent4 2 4 3 2" xfId="3914"/>
    <cellStyle name="40% - Accent4 2 4 3 2 2" xfId="3915"/>
    <cellStyle name="40% - Accent4 2 4 3 2 2 2" xfId="3916"/>
    <cellStyle name="40% - Accent4 2 4 3 2 2 2 2" xfId="3917"/>
    <cellStyle name="40% - Accent4 2 4 3 2 2 3" xfId="3918"/>
    <cellStyle name="40% - Accent4 2 4 3 2 3" xfId="3919"/>
    <cellStyle name="40% - Accent4 2 4 3 2 3 2" xfId="3920"/>
    <cellStyle name="40% - Accent4 2 4 3 2 4" xfId="3921"/>
    <cellStyle name="40% - Accent4 2 4 3 3" xfId="3922"/>
    <cellStyle name="40% - Accent4 2 4 3 3 2" xfId="3923"/>
    <cellStyle name="40% - Accent4 2 4 3 3 2 2" xfId="3924"/>
    <cellStyle name="40% - Accent4 2 4 3 3 3" xfId="3925"/>
    <cellStyle name="40% - Accent4 2 4 3 4" xfId="3926"/>
    <cellStyle name="40% - Accent4 2 4 3 4 2" xfId="3927"/>
    <cellStyle name="40% - Accent4 2 4 3 5" xfId="3928"/>
    <cellStyle name="40% - Accent4 2 4 4" xfId="3929"/>
    <cellStyle name="40% - Accent4 2 4 4 2" xfId="3930"/>
    <cellStyle name="40% - Accent4 2 4 4 2 2" xfId="3931"/>
    <cellStyle name="40% - Accent4 2 4 4 2 2 2" xfId="3932"/>
    <cellStyle name="40% - Accent4 2 4 4 2 3" xfId="3933"/>
    <cellStyle name="40% - Accent4 2 4 4 3" xfId="3934"/>
    <cellStyle name="40% - Accent4 2 4 4 3 2" xfId="3935"/>
    <cellStyle name="40% - Accent4 2 4 4 4" xfId="3936"/>
    <cellStyle name="40% - Accent4 2 4 5" xfId="3937"/>
    <cellStyle name="40% - Accent4 2 4 5 2" xfId="3938"/>
    <cellStyle name="40% - Accent4 2 4 5 2 2" xfId="3939"/>
    <cellStyle name="40% - Accent4 2 4 5 3" xfId="3940"/>
    <cellStyle name="40% - Accent4 2 4 6" xfId="3941"/>
    <cellStyle name="40% - Accent4 2 4 6 2" xfId="3942"/>
    <cellStyle name="40% - Accent4 2 4 7" xfId="3943"/>
    <cellStyle name="40% - Accent4 2 5" xfId="3944"/>
    <cellStyle name="40% - Accent4 2 5 2" xfId="3945"/>
    <cellStyle name="40% - Accent4 2 5 2 2" xfId="3946"/>
    <cellStyle name="40% - Accent4 2 5 2 2 2" xfId="3947"/>
    <cellStyle name="40% - Accent4 2 5 2 2 2 2" xfId="3948"/>
    <cellStyle name="40% - Accent4 2 5 2 2 2 2 2" xfId="3949"/>
    <cellStyle name="40% - Accent4 2 5 2 2 2 3" xfId="3950"/>
    <cellStyle name="40% - Accent4 2 5 2 2 3" xfId="3951"/>
    <cellStyle name="40% - Accent4 2 5 2 2 3 2" xfId="3952"/>
    <cellStyle name="40% - Accent4 2 5 2 2 4" xfId="3953"/>
    <cellStyle name="40% - Accent4 2 5 2 3" xfId="3954"/>
    <cellStyle name="40% - Accent4 2 5 2 3 2" xfId="3955"/>
    <cellStyle name="40% - Accent4 2 5 2 3 2 2" xfId="3956"/>
    <cellStyle name="40% - Accent4 2 5 2 3 3" xfId="3957"/>
    <cellStyle name="40% - Accent4 2 5 2 4" xfId="3958"/>
    <cellStyle name="40% - Accent4 2 5 2 4 2" xfId="3959"/>
    <cellStyle name="40% - Accent4 2 5 2 5" xfId="3960"/>
    <cellStyle name="40% - Accent4 2 5 3" xfId="3961"/>
    <cellStyle name="40% - Accent4 2 5 3 2" xfId="3962"/>
    <cellStyle name="40% - Accent4 2 5 3 2 2" xfId="3963"/>
    <cellStyle name="40% - Accent4 2 5 3 2 2 2" xfId="3964"/>
    <cellStyle name="40% - Accent4 2 5 3 2 3" xfId="3965"/>
    <cellStyle name="40% - Accent4 2 5 3 3" xfId="3966"/>
    <cellStyle name="40% - Accent4 2 5 3 3 2" xfId="3967"/>
    <cellStyle name="40% - Accent4 2 5 3 4" xfId="3968"/>
    <cellStyle name="40% - Accent4 2 5 4" xfId="3969"/>
    <cellStyle name="40% - Accent4 2 5 4 2" xfId="3970"/>
    <cellStyle name="40% - Accent4 2 5 4 2 2" xfId="3971"/>
    <cellStyle name="40% - Accent4 2 5 4 3" xfId="3972"/>
    <cellStyle name="40% - Accent4 2 5 5" xfId="3973"/>
    <cellStyle name="40% - Accent4 2 5 5 2" xfId="3974"/>
    <cellStyle name="40% - Accent4 2 5 6" xfId="3975"/>
    <cellStyle name="40% - Accent4 2 6" xfId="3976"/>
    <cellStyle name="40% - Accent4 2 6 2" xfId="3977"/>
    <cellStyle name="40% - Accent4 2 6 2 2" xfId="3978"/>
    <cellStyle name="40% - Accent4 2 6 2 2 2" xfId="3979"/>
    <cellStyle name="40% - Accent4 2 6 2 2 2 2" xfId="3980"/>
    <cellStyle name="40% - Accent4 2 6 2 2 2 2 2" xfId="3981"/>
    <cellStyle name="40% - Accent4 2 6 2 2 2 3" xfId="3982"/>
    <cellStyle name="40% - Accent4 2 6 2 2 3" xfId="3983"/>
    <cellStyle name="40% - Accent4 2 6 2 2 3 2" xfId="3984"/>
    <cellStyle name="40% - Accent4 2 6 2 2 4" xfId="3985"/>
    <cellStyle name="40% - Accent4 2 6 2 3" xfId="3986"/>
    <cellStyle name="40% - Accent4 2 6 2 3 2" xfId="3987"/>
    <cellStyle name="40% - Accent4 2 6 2 3 2 2" xfId="3988"/>
    <cellStyle name="40% - Accent4 2 6 2 3 3" xfId="3989"/>
    <cellStyle name="40% - Accent4 2 6 2 4" xfId="3990"/>
    <cellStyle name="40% - Accent4 2 6 2 4 2" xfId="3991"/>
    <cellStyle name="40% - Accent4 2 6 2 5" xfId="3992"/>
    <cellStyle name="40% - Accent4 2 6 3" xfId="3993"/>
    <cellStyle name="40% - Accent4 2 6 3 2" xfId="3994"/>
    <cellStyle name="40% - Accent4 2 6 3 2 2" xfId="3995"/>
    <cellStyle name="40% - Accent4 2 6 3 2 2 2" xfId="3996"/>
    <cellStyle name="40% - Accent4 2 6 3 2 3" xfId="3997"/>
    <cellStyle name="40% - Accent4 2 6 3 3" xfId="3998"/>
    <cellStyle name="40% - Accent4 2 6 3 3 2" xfId="3999"/>
    <cellStyle name="40% - Accent4 2 6 3 4" xfId="4000"/>
    <cellStyle name="40% - Accent4 2 6 4" xfId="4001"/>
    <cellStyle name="40% - Accent4 2 6 4 2" xfId="4002"/>
    <cellStyle name="40% - Accent4 2 6 4 2 2" xfId="4003"/>
    <cellStyle name="40% - Accent4 2 6 4 3" xfId="4004"/>
    <cellStyle name="40% - Accent4 2 6 5" xfId="4005"/>
    <cellStyle name="40% - Accent4 2 6 5 2" xfId="4006"/>
    <cellStyle name="40% - Accent4 2 6 6" xfId="4007"/>
    <cellStyle name="40% - Accent4 2 7" xfId="4008"/>
    <cellStyle name="40% - Accent4 2 7 2" xfId="4009"/>
    <cellStyle name="40% - Accent4 2 7 2 2" xfId="4010"/>
    <cellStyle name="40% - Accent4 2 7 2 2 2" xfId="4011"/>
    <cellStyle name="40% - Accent4 2 7 2 2 2 2" xfId="4012"/>
    <cellStyle name="40% - Accent4 2 7 2 2 3" xfId="4013"/>
    <cellStyle name="40% - Accent4 2 7 2 3" xfId="4014"/>
    <cellStyle name="40% - Accent4 2 7 2 3 2" xfId="4015"/>
    <cellStyle name="40% - Accent4 2 7 2 4" xfId="4016"/>
    <cellStyle name="40% - Accent4 2 7 3" xfId="4017"/>
    <cellStyle name="40% - Accent4 2 7 3 2" xfId="4018"/>
    <cellStyle name="40% - Accent4 2 7 3 2 2" xfId="4019"/>
    <cellStyle name="40% - Accent4 2 7 3 3" xfId="4020"/>
    <cellStyle name="40% - Accent4 2 7 4" xfId="4021"/>
    <cellStyle name="40% - Accent4 2 7 4 2" xfId="4022"/>
    <cellStyle name="40% - Accent4 2 7 5" xfId="4023"/>
    <cellStyle name="40% - Accent4 2 8" xfId="4024"/>
    <cellStyle name="40% - Accent4 2 8 2" xfId="4025"/>
    <cellStyle name="40% - Accent4 2 8 2 2" xfId="4026"/>
    <cellStyle name="40% - Accent4 2 8 2 2 2" xfId="4027"/>
    <cellStyle name="40% - Accent4 2 8 2 3" xfId="4028"/>
    <cellStyle name="40% - Accent4 2 8 3" xfId="4029"/>
    <cellStyle name="40% - Accent4 2 8 3 2" xfId="4030"/>
    <cellStyle name="40% - Accent4 2 8 4" xfId="4031"/>
    <cellStyle name="40% - Accent4 2 9" xfId="4032"/>
    <cellStyle name="40% - Accent4 2 9 2" xfId="4033"/>
    <cellStyle name="40% - Accent4 2 9 2 2" xfId="4034"/>
    <cellStyle name="40% - Accent4 2 9 3" xfId="4035"/>
    <cellStyle name="40% - Accent4 2 9 4" xfId="4036"/>
    <cellStyle name="40% - Accent4 2_Wealth Mgmt - Life &amp; Pension" xfId="57642"/>
    <cellStyle name="40% - Accent4 3" xfId="4037"/>
    <cellStyle name="40% - Accent4 3 2" xfId="4038"/>
    <cellStyle name="40% - Accent4 4" xfId="4039"/>
    <cellStyle name="40% - Accent4 4 2" xfId="4040"/>
    <cellStyle name="40% - Accent4 4 2 2" xfId="4041"/>
    <cellStyle name="40% - Accent4 4 2 2 2" xfId="4042"/>
    <cellStyle name="40% - Accent4 4 2 2 2 2" xfId="4043"/>
    <cellStyle name="40% - Accent4 4 2 2 2 2 2" xfId="4044"/>
    <cellStyle name="40% - Accent4 4 2 2 2 2 2 2" xfId="4045"/>
    <cellStyle name="40% - Accent4 4 2 2 2 2 3" xfId="4046"/>
    <cellStyle name="40% - Accent4 4 2 2 2 3" xfId="4047"/>
    <cellStyle name="40% - Accent4 4 2 2 2 3 2" xfId="4048"/>
    <cellStyle name="40% - Accent4 4 2 2 2 4" xfId="4049"/>
    <cellStyle name="40% - Accent4 4 2 2 3" xfId="4050"/>
    <cellStyle name="40% - Accent4 4 2 2 3 2" xfId="4051"/>
    <cellStyle name="40% - Accent4 4 2 2 3 2 2" xfId="4052"/>
    <cellStyle name="40% - Accent4 4 2 2 3 3" xfId="4053"/>
    <cellStyle name="40% - Accent4 4 2 2 4" xfId="4054"/>
    <cellStyle name="40% - Accent4 4 2 2 4 2" xfId="4055"/>
    <cellStyle name="40% - Accent4 4 2 2 5" xfId="4056"/>
    <cellStyle name="40% - Accent4 4 2 3" xfId="4057"/>
    <cellStyle name="40% - Accent4 4 2 3 2" xfId="4058"/>
    <cellStyle name="40% - Accent4 4 2 3 2 2" xfId="4059"/>
    <cellStyle name="40% - Accent4 4 2 3 2 2 2" xfId="4060"/>
    <cellStyle name="40% - Accent4 4 2 3 2 3" xfId="4061"/>
    <cellStyle name="40% - Accent4 4 2 3 3" xfId="4062"/>
    <cellStyle name="40% - Accent4 4 2 3 3 2" xfId="4063"/>
    <cellStyle name="40% - Accent4 4 2 3 4" xfId="4064"/>
    <cellStyle name="40% - Accent4 4 2 4" xfId="4065"/>
    <cellStyle name="40% - Accent4 4 2 4 2" xfId="4066"/>
    <cellStyle name="40% - Accent4 4 2 4 2 2" xfId="4067"/>
    <cellStyle name="40% - Accent4 4 2 4 3" xfId="4068"/>
    <cellStyle name="40% - Accent4 4 2 5" xfId="4069"/>
    <cellStyle name="40% - Accent4 4 2 5 2" xfId="4070"/>
    <cellStyle name="40% - Accent4 4 2 6" xfId="4071"/>
    <cellStyle name="40% - Accent4 4 3" xfId="4072"/>
    <cellStyle name="40% - Accent4 4 3 2" xfId="4073"/>
    <cellStyle name="40% - Accent4 4 3 2 2" xfId="4074"/>
    <cellStyle name="40% - Accent4 4 3 2 2 2" xfId="4075"/>
    <cellStyle name="40% - Accent4 4 3 2 2 2 2" xfId="4076"/>
    <cellStyle name="40% - Accent4 4 3 2 2 3" xfId="4077"/>
    <cellStyle name="40% - Accent4 4 3 2 3" xfId="4078"/>
    <cellStyle name="40% - Accent4 4 3 2 3 2" xfId="4079"/>
    <cellStyle name="40% - Accent4 4 3 2 4" xfId="4080"/>
    <cellStyle name="40% - Accent4 4 3 3" xfId="4081"/>
    <cellStyle name="40% - Accent4 4 3 3 2" xfId="4082"/>
    <cellStyle name="40% - Accent4 4 3 3 2 2" xfId="4083"/>
    <cellStyle name="40% - Accent4 4 3 3 3" xfId="4084"/>
    <cellStyle name="40% - Accent4 4 3 4" xfId="4085"/>
    <cellStyle name="40% - Accent4 4 3 4 2" xfId="4086"/>
    <cellStyle name="40% - Accent4 4 3 5" xfId="4087"/>
    <cellStyle name="40% - Accent4 4 4" xfId="4088"/>
    <cellStyle name="40% - Accent4 4 4 2" xfId="4089"/>
    <cellStyle name="40% - Accent4 4 4 2 2" xfId="4090"/>
    <cellStyle name="40% - Accent4 4 4 2 2 2" xfId="4091"/>
    <cellStyle name="40% - Accent4 4 4 2 3" xfId="4092"/>
    <cellStyle name="40% - Accent4 4 4 3" xfId="4093"/>
    <cellStyle name="40% - Accent4 4 4 3 2" xfId="4094"/>
    <cellStyle name="40% - Accent4 4 4 4" xfId="4095"/>
    <cellStyle name="40% - Accent4 4 5" xfId="4096"/>
    <cellStyle name="40% - Accent4 4 5 2" xfId="4097"/>
    <cellStyle name="40% - Accent4 4 5 2 2" xfId="4098"/>
    <cellStyle name="40% - Accent4 4 5 3" xfId="4099"/>
    <cellStyle name="40% - Accent4 4 6" xfId="4100"/>
    <cellStyle name="40% - Accent4 4 6 2" xfId="4101"/>
    <cellStyle name="40% - Accent4 4 7" xfId="4102"/>
    <cellStyle name="40% - Accent4 5" xfId="4103"/>
    <cellStyle name="40% - Accent4 5 2" xfId="4104"/>
    <cellStyle name="40% - Accent4 6" xfId="4105"/>
    <cellStyle name="40% - Accent4 6 2" xfId="4106"/>
    <cellStyle name="40% - Accent4 7" xfId="4107"/>
    <cellStyle name="40% - Accent4 7 2" xfId="4108"/>
    <cellStyle name="40% - Accent4 8" xfId="4109"/>
    <cellStyle name="40% - Accent4 9" xfId="4110"/>
    <cellStyle name="40% - Accent5 2" xfId="4111"/>
    <cellStyle name="40% - Accent5 2 10" xfId="4112"/>
    <cellStyle name="40% - Accent5 2 10 2" xfId="4113"/>
    <cellStyle name="40% - Accent5 2 11" xfId="4114"/>
    <cellStyle name="40% - Accent5 2 2" xfId="4115"/>
    <cellStyle name="40% - Accent5 2 2 2" xfId="4116"/>
    <cellStyle name="40% - Accent5 2 3" xfId="4117"/>
    <cellStyle name="40% - Accent5 2 3 2" xfId="4118"/>
    <cellStyle name="40% - Accent5 2 3 2 2" xfId="4119"/>
    <cellStyle name="40% - Accent5 2 3 2 2 2" xfId="4120"/>
    <cellStyle name="40% - Accent5 2 3 2 2 2 2" xfId="4121"/>
    <cellStyle name="40% - Accent5 2 3 2 2 2 2 2" xfId="4122"/>
    <cellStyle name="40% - Accent5 2 3 2 2 2 2 2 2" xfId="4123"/>
    <cellStyle name="40% - Accent5 2 3 2 2 2 2 2 2 2" xfId="4124"/>
    <cellStyle name="40% - Accent5 2 3 2 2 2 2 2 3" xfId="4125"/>
    <cellStyle name="40% - Accent5 2 3 2 2 2 2 3" xfId="4126"/>
    <cellStyle name="40% - Accent5 2 3 2 2 2 2 3 2" xfId="4127"/>
    <cellStyle name="40% - Accent5 2 3 2 2 2 2 4" xfId="4128"/>
    <cellStyle name="40% - Accent5 2 3 2 2 2 3" xfId="4129"/>
    <cellStyle name="40% - Accent5 2 3 2 2 2 3 2" xfId="4130"/>
    <cellStyle name="40% - Accent5 2 3 2 2 2 3 2 2" xfId="4131"/>
    <cellStyle name="40% - Accent5 2 3 2 2 2 3 3" xfId="4132"/>
    <cellStyle name="40% - Accent5 2 3 2 2 2 4" xfId="4133"/>
    <cellStyle name="40% - Accent5 2 3 2 2 2 4 2" xfId="4134"/>
    <cellStyle name="40% - Accent5 2 3 2 2 2 5" xfId="4135"/>
    <cellStyle name="40% - Accent5 2 3 2 2 3" xfId="4136"/>
    <cellStyle name="40% - Accent5 2 3 2 2 3 2" xfId="4137"/>
    <cellStyle name="40% - Accent5 2 3 2 2 3 2 2" xfId="4138"/>
    <cellStyle name="40% - Accent5 2 3 2 2 3 2 2 2" xfId="4139"/>
    <cellStyle name="40% - Accent5 2 3 2 2 3 2 3" xfId="4140"/>
    <cellStyle name="40% - Accent5 2 3 2 2 3 3" xfId="4141"/>
    <cellStyle name="40% - Accent5 2 3 2 2 3 3 2" xfId="4142"/>
    <cellStyle name="40% - Accent5 2 3 2 2 3 4" xfId="4143"/>
    <cellStyle name="40% - Accent5 2 3 2 2 4" xfId="4144"/>
    <cellStyle name="40% - Accent5 2 3 2 2 4 2" xfId="4145"/>
    <cellStyle name="40% - Accent5 2 3 2 2 4 2 2" xfId="4146"/>
    <cellStyle name="40% - Accent5 2 3 2 2 4 3" xfId="4147"/>
    <cellStyle name="40% - Accent5 2 3 2 2 5" xfId="4148"/>
    <cellStyle name="40% - Accent5 2 3 2 2 5 2" xfId="4149"/>
    <cellStyle name="40% - Accent5 2 3 2 2 6" xfId="4150"/>
    <cellStyle name="40% - Accent5 2 3 2 3" xfId="4151"/>
    <cellStyle name="40% - Accent5 2 3 2 3 2" xfId="4152"/>
    <cellStyle name="40% - Accent5 2 3 2 3 2 2" xfId="4153"/>
    <cellStyle name="40% - Accent5 2 3 2 3 2 2 2" xfId="4154"/>
    <cellStyle name="40% - Accent5 2 3 2 3 2 2 2 2" xfId="4155"/>
    <cellStyle name="40% - Accent5 2 3 2 3 2 2 3" xfId="4156"/>
    <cellStyle name="40% - Accent5 2 3 2 3 2 3" xfId="4157"/>
    <cellStyle name="40% - Accent5 2 3 2 3 2 3 2" xfId="4158"/>
    <cellStyle name="40% - Accent5 2 3 2 3 2 4" xfId="4159"/>
    <cellStyle name="40% - Accent5 2 3 2 3 3" xfId="4160"/>
    <cellStyle name="40% - Accent5 2 3 2 3 3 2" xfId="4161"/>
    <cellStyle name="40% - Accent5 2 3 2 3 3 2 2" xfId="4162"/>
    <cellStyle name="40% - Accent5 2 3 2 3 3 3" xfId="4163"/>
    <cellStyle name="40% - Accent5 2 3 2 3 4" xfId="4164"/>
    <cellStyle name="40% - Accent5 2 3 2 3 4 2" xfId="4165"/>
    <cellStyle name="40% - Accent5 2 3 2 3 5" xfId="4166"/>
    <cellStyle name="40% - Accent5 2 3 2 4" xfId="4167"/>
    <cellStyle name="40% - Accent5 2 3 2 4 2" xfId="4168"/>
    <cellStyle name="40% - Accent5 2 3 2 4 2 2" xfId="4169"/>
    <cellStyle name="40% - Accent5 2 3 2 4 2 2 2" xfId="4170"/>
    <cellStyle name="40% - Accent5 2 3 2 4 2 3" xfId="4171"/>
    <cellStyle name="40% - Accent5 2 3 2 4 3" xfId="4172"/>
    <cellStyle name="40% - Accent5 2 3 2 4 3 2" xfId="4173"/>
    <cellStyle name="40% - Accent5 2 3 2 4 4" xfId="4174"/>
    <cellStyle name="40% - Accent5 2 3 2 5" xfId="4175"/>
    <cellStyle name="40% - Accent5 2 3 2 5 2" xfId="4176"/>
    <cellStyle name="40% - Accent5 2 3 2 5 2 2" xfId="4177"/>
    <cellStyle name="40% - Accent5 2 3 2 5 3" xfId="4178"/>
    <cellStyle name="40% - Accent5 2 3 2 6" xfId="4179"/>
    <cellStyle name="40% - Accent5 2 3 2 6 2" xfId="4180"/>
    <cellStyle name="40% - Accent5 2 3 2 7" xfId="4181"/>
    <cellStyle name="40% - Accent5 2 3 3" xfId="4182"/>
    <cellStyle name="40% - Accent5 2 3 3 2" xfId="4183"/>
    <cellStyle name="40% - Accent5 2 3 3 2 2" xfId="4184"/>
    <cellStyle name="40% - Accent5 2 3 3 2 2 2" xfId="4185"/>
    <cellStyle name="40% - Accent5 2 3 3 2 2 2 2" xfId="4186"/>
    <cellStyle name="40% - Accent5 2 3 3 2 2 2 2 2" xfId="4187"/>
    <cellStyle name="40% - Accent5 2 3 3 2 2 2 3" xfId="4188"/>
    <cellStyle name="40% - Accent5 2 3 3 2 2 3" xfId="4189"/>
    <cellStyle name="40% - Accent5 2 3 3 2 2 3 2" xfId="4190"/>
    <cellStyle name="40% - Accent5 2 3 3 2 2 4" xfId="4191"/>
    <cellStyle name="40% - Accent5 2 3 3 2 3" xfId="4192"/>
    <cellStyle name="40% - Accent5 2 3 3 2 3 2" xfId="4193"/>
    <cellStyle name="40% - Accent5 2 3 3 2 3 2 2" xfId="4194"/>
    <cellStyle name="40% - Accent5 2 3 3 2 3 3" xfId="4195"/>
    <cellStyle name="40% - Accent5 2 3 3 2 4" xfId="4196"/>
    <cellStyle name="40% - Accent5 2 3 3 2 4 2" xfId="4197"/>
    <cellStyle name="40% - Accent5 2 3 3 2 5" xfId="4198"/>
    <cellStyle name="40% - Accent5 2 3 3 3" xfId="4199"/>
    <cellStyle name="40% - Accent5 2 3 3 3 2" xfId="4200"/>
    <cellStyle name="40% - Accent5 2 3 3 3 2 2" xfId="4201"/>
    <cellStyle name="40% - Accent5 2 3 3 3 2 2 2" xfId="4202"/>
    <cellStyle name="40% - Accent5 2 3 3 3 2 3" xfId="4203"/>
    <cellStyle name="40% - Accent5 2 3 3 3 3" xfId="4204"/>
    <cellStyle name="40% - Accent5 2 3 3 3 3 2" xfId="4205"/>
    <cellStyle name="40% - Accent5 2 3 3 3 4" xfId="4206"/>
    <cellStyle name="40% - Accent5 2 3 3 4" xfId="4207"/>
    <cellStyle name="40% - Accent5 2 3 3 4 2" xfId="4208"/>
    <cellStyle name="40% - Accent5 2 3 3 4 2 2" xfId="4209"/>
    <cellStyle name="40% - Accent5 2 3 3 4 3" xfId="4210"/>
    <cellStyle name="40% - Accent5 2 3 3 5" xfId="4211"/>
    <cellStyle name="40% - Accent5 2 3 3 5 2" xfId="4212"/>
    <cellStyle name="40% - Accent5 2 3 3 6" xfId="4213"/>
    <cellStyle name="40% - Accent5 2 3 4" xfId="4214"/>
    <cellStyle name="40% - Accent5 2 3 4 2" xfId="4215"/>
    <cellStyle name="40% - Accent5 2 3 4 2 2" xfId="4216"/>
    <cellStyle name="40% - Accent5 2 3 4 2 2 2" xfId="4217"/>
    <cellStyle name="40% - Accent5 2 3 4 2 2 2 2" xfId="4218"/>
    <cellStyle name="40% - Accent5 2 3 4 2 2 2 2 2" xfId="4219"/>
    <cellStyle name="40% - Accent5 2 3 4 2 2 2 3" xfId="4220"/>
    <cellStyle name="40% - Accent5 2 3 4 2 2 3" xfId="4221"/>
    <cellStyle name="40% - Accent5 2 3 4 2 2 3 2" xfId="4222"/>
    <cellStyle name="40% - Accent5 2 3 4 2 2 4" xfId="4223"/>
    <cellStyle name="40% - Accent5 2 3 4 2 3" xfId="4224"/>
    <cellStyle name="40% - Accent5 2 3 4 2 3 2" xfId="4225"/>
    <cellStyle name="40% - Accent5 2 3 4 2 3 2 2" xfId="4226"/>
    <cellStyle name="40% - Accent5 2 3 4 2 3 3" xfId="4227"/>
    <cellStyle name="40% - Accent5 2 3 4 2 4" xfId="4228"/>
    <cellStyle name="40% - Accent5 2 3 4 2 4 2" xfId="4229"/>
    <cellStyle name="40% - Accent5 2 3 4 2 5" xfId="4230"/>
    <cellStyle name="40% - Accent5 2 3 4 3" xfId="4231"/>
    <cellStyle name="40% - Accent5 2 3 4 3 2" xfId="4232"/>
    <cellStyle name="40% - Accent5 2 3 4 3 2 2" xfId="4233"/>
    <cellStyle name="40% - Accent5 2 3 4 3 2 2 2" xfId="4234"/>
    <cellStyle name="40% - Accent5 2 3 4 3 2 3" xfId="4235"/>
    <cellStyle name="40% - Accent5 2 3 4 3 3" xfId="4236"/>
    <cellStyle name="40% - Accent5 2 3 4 3 3 2" xfId="4237"/>
    <cellStyle name="40% - Accent5 2 3 4 3 4" xfId="4238"/>
    <cellStyle name="40% - Accent5 2 3 4 4" xfId="4239"/>
    <cellStyle name="40% - Accent5 2 3 4 4 2" xfId="4240"/>
    <cellStyle name="40% - Accent5 2 3 4 4 2 2" xfId="4241"/>
    <cellStyle name="40% - Accent5 2 3 4 4 3" xfId="4242"/>
    <cellStyle name="40% - Accent5 2 3 4 5" xfId="4243"/>
    <cellStyle name="40% - Accent5 2 3 4 5 2" xfId="4244"/>
    <cellStyle name="40% - Accent5 2 3 4 6" xfId="4245"/>
    <cellStyle name="40% - Accent5 2 3 5" xfId="4246"/>
    <cellStyle name="40% - Accent5 2 3 5 2" xfId="4247"/>
    <cellStyle name="40% - Accent5 2 3 5 2 2" xfId="4248"/>
    <cellStyle name="40% - Accent5 2 3 5 2 2 2" xfId="4249"/>
    <cellStyle name="40% - Accent5 2 3 5 2 2 2 2" xfId="4250"/>
    <cellStyle name="40% - Accent5 2 3 5 2 2 3" xfId="4251"/>
    <cellStyle name="40% - Accent5 2 3 5 2 3" xfId="4252"/>
    <cellStyle name="40% - Accent5 2 3 5 2 3 2" xfId="4253"/>
    <cellStyle name="40% - Accent5 2 3 5 2 4" xfId="4254"/>
    <cellStyle name="40% - Accent5 2 3 5 3" xfId="4255"/>
    <cellStyle name="40% - Accent5 2 3 5 3 2" xfId="4256"/>
    <cellStyle name="40% - Accent5 2 3 5 3 2 2" xfId="4257"/>
    <cellStyle name="40% - Accent5 2 3 5 3 3" xfId="4258"/>
    <cellStyle name="40% - Accent5 2 3 5 4" xfId="4259"/>
    <cellStyle name="40% - Accent5 2 3 5 4 2" xfId="4260"/>
    <cellStyle name="40% - Accent5 2 3 5 5" xfId="4261"/>
    <cellStyle name="40% - Accent5 2 3 6" xfId="4262"/>
    <cellStyle name="40% - Accent5 2 3 6 2" xfId="4263"/>
    <cellStyle name="40% - Accent5 2 3 6 2 2" xfId="4264"/>
    <cellStyle name="40% - Accent5 2 3 6 2 2 2" xfId="4265"/>
    <cellStyle name="40% - Accent5 2 3 6 2 3" xfId="4266"/>
    <cellStyle name="40% - Accent5 2 3 6 3" xfId="4267"/>
    <cellStyle name="40% - Accent5 2 3 6 3 2" xfId="4268"/>
    <cellStyle name="40% - Accent5 2 3 6 4" xfId="4269"/>
    <cellStyle name="40% - Accent5 2 3 7" xfId="4270"/>
    <cellStyle name="40% - Accent5 2 3 7 2" xfId="4271"/>
    <cellStyle name="40% - Accent5 2 3 7 2 2" xfId="4272"/>
    <cellStyle name="40% - Accent5 2 3 7 3" xfId="4273"/>
    <cellStyle name="40% - Accent5 2 3 8" xfId="4274"/>
    <cellStyle name="40% - Accent5 2 3 8 2" xfId="4275"/>
    <cellStyle name="40% - Accent5 2 3 9" xfId="4276"/>
    <cellStyle name="40% - Accent5 2 4" xfId="4277"/>
    <cellStyle name="40% - Accent5 2 4 2" xfId="4278"/>
    <cellStyle name="40% - Accent5 2 4 2 2" xfId="4279"/>
    <cellStyle name="40% - Accent5 2 4 2 2 2" xfId="4280"/>
    <cellStyle name="40% - Accent5 2 4 2 2 2 2" xfId="4281"/>
    <cellStyle name="40% - Accent5 2 4 2 2 2 2 2" xfId="4282"/>
    <cellStyle name="40% - Accent5 2 4 2 2 2 2 2 2" xfId="4283"/>
    <cellStyle name="40% - Accent5 2 4 2 2 2 2 3" xfId="4284"/>
    <cellStyle name="40% - Accent5 2 4 2 2 2 3" xfId="4285"/>
    <cellStyle name="40% - Accent5 2 4 2 2 2 3 2" xfId="4286"/>
    <cellStyle name="40% - Accent5 2 4 2 2 2 4" xfId="4287"/>
    <cellStyle name="40% - Accent5 2 4 2 2 3" xfId="4288"/>
    <cellStyle name="40% - Accent5 2 4 2 2 3 2" xfId="4289"/>
    <cellStyle name="40% - Accent5 2 4 2 2 3 2 2" xfId="4290"/>
    <cellStyle name="40% - Accent5 2 4 2 2 3 3" xfId="4291"/>
    <cellStyle name="40% - Accent5 2 4 2 2 4" xfId="4292"/>
    <cellStyle name="40% - Accent5 2 4 2 2 4 2" xfId="4293"/>
    <cellStyle name="40% - Accent5 2 4 2 2 5" xfId="4294"/>
    <cellStyle name="40% - Accent5 2 4 2 3" xfId="4295"/>
    <cellStyle name="40% - Accent5 2 4 2 3 2" xfId="4296"/>
    <cellStyle name="40% - Accent5 2 4 2 3 2 2" xfId="4297"/>
    <cellStyle name="40% - Accent5 2 4 2 3 2 2 2" xfId="4298"/>
    <cellStyle name="40% - Accent5 2 4 2 3 2 3" xfId="4299"/>
    <cellStyle name="40% - Accent5 2 4 2 3 3" xfId="4300"/>
    <cellStyle name="40% - Accent5 2 4 2 3 3 2" xfId="4301"/>
    <cellStyle name="40% - Accent5 2 4 2 3 4" xfId="4302"/>
    <cellStyle name="40% - Accent5 2 4 2 4" xfId="4303"/>
    <cellStyle name="40% - Accent5 2 4 2 4 2" xfId="4304"/>
    <cellStyle name="40% - Accent5 2 4 2 4 2 2" xfId="4305"/>
    <cellStyle name="40% - Accent5 2 4 2 4 3" xfId="4306"/>
    <cellStyle name="40% - Accent5 2 4 2 5" xfId="4307"/>
    <cellStyle name="40% - Accent5 2 4 2 5 2" xfId="4308"/>
    <cellStyle name="40% - Accent5 2 4 2 6" xfId="4309"/>
    <cellStyle name="40% - Accent5 2 4 3" xfId="4310"/>
    <cellStyle name="40% - Accent5 2 4 3 2" xfId="4311"/>
    <cellStyle name="40% - Accent5 2 4 3 2 2" xfId="4312"/>
    <cellStyle name="40% - Accent5 2 4 3 2 2 2" xfId="4313"/>
    <cellStyle name="40% - Accent5 2 4 3 2 2 2 2" xfId="4314"/>
    <cellStyle name="40% - Accent5 2 4 3 2 2 3" xfId="4315"/>
    <cellStyle name="40% - Accent5 2 4 3 2 3" xfId="4316"/>
    <cellStyle name="40% - Accent5 2 4 3 2 3 2" xfId="4317"/>
    <cellStyle name="40% - Accent5 2 4 3 2 4" xfId="4318"/>
    <cellStyle name="40% - Accent5 2 4 3 3" xfId="4319"/>
    <cellStyle name="40% - Accent5 2 4 3 3 2" xfId="4320"/>
    <cellStyle name="40% - Accent5 2 4 3 3 2 2" xfId="4321"/>
    <cellStyle name="40% - Accent5 2 4 3 3 3" xfId="4322"/>
    <cellStyle name="40% - Accent5 2 4 3 4" xfId="4323"/>
    <cellStyle name="40% - Accent5 2 4 3 4 2" xfId="4324"/>
    <cellStyle name="40% - Accent5 2 4 3 5" xfId="4325"/>
    <cellStyle name="40% - Accent5 2 4 4" xfId="4326"/>
    <cellStyle name="40% - Accent5 2 4 4 2" xfId="4327"/>
    <cellStyle name="40% - Accent5 2 4 4 2 2" xfId="4328"/>
    <cellStyle name="40% - Accent5 2 4 4 2 2 2" xfId="4329"/>
    <cellStyle name="40% - Accent5 2 4 4 2 3" xfId="4330"/>
    <cellStyle name="40% - Accent5 2 4 4 3" xfId="4331"/>
    <cellStyle name="40% - Accent5 2 4 4 3 2" xfId="4332"/>
    <cellStyle name="40% - Accent5 2 4 4 4" xfId="4333"/>
    <cellStyle name="40% - Accent5 2 4 5" xfId="4334"/>
    <cellStyle name="40% - Accent5 2 4 5 2" xfId="4335"/>
    <cellStyle name="40% - Accent5 2 4 5 2 2" xfId="4336"/>
    <cellStyle name="40% - Accent5 2 4 5 3" xfId="4337"/>
    <cellStyle name="40% - Accent5 2 4 6" xfId="4338"/>
    <cellStyle name="40% - Accent5 2 4 6 2" xfId="4339"/>
    <cellStyle name="40% - Accent5 2 4 7" xfId="4340"/>
    <cellStyle name="40% - Accent5 2 5" xfId="4341"/>
    <cellStyle name="40% - Accent5 2 5 2" xfId="4342"/>
    <cellStyle name="40% - Accent5 2 5 2 2" xfId="4343"/>
    <cellStyle name="40% - Accent5 2 5 2 2 2" xfId="4344"/>
    <cellStyle name="40% - Accent5 2 5 2 2 2 2" xfId="4345"/>
    <cellStyle name="40% - Accent5 2 5 2 2 2 2 2" xfId="4346"/>
    <cellStyle name="40% - Accent5 2 5 2 2 2 3" xfId="4347"/>
    <cellStyle name="40% - Accent5 2 5 2 2 3" xfId="4348"/>
    <cellStyle name="40% - Accent5 2 5 2 2 3 2" xfId="4349"/>
    <cellStyle name="40% - Accent5 2 5 2 2 4" xfId="4350"/>
    <cellStyle name="40% - Accent5 2 5 2 3" xfId="4351"/>
    <cellStyle name="40% - Accent5 2 5 2 3 2" xfId="4352"/>
    <cellStyle name="40% - Accent5 2 5 2 3 2 2" xfId="4353"/>
    <cellStyle name="40% - Accent5 2 5 2 3 3" xfId="4354"/>
    <cellStyle name="40% - Accent5 2 5 2 4" xfId="4355"/>
    <cellStyle name="40% - Accent5 2 5 2 4 2" xfId="4356"/>
    <cellStyle name="40% - Accent5 2 5 2 5" xfId="4357"/>
    <cellStyle name="40% - Accent5 2 5 3" xfId="4358"/>
    <cellStyle name="40% - Accent5 2 5 3 2" xfId="4359"/>
    <cellStyle name="40% - Accent5 2 5 3 2 2" xfId="4360"/>
    <cellStyle name="40% - Accent5 2 5 3 2 2 2" xfId="4361"/>
    <cellStyle name="40% - Accent5 2 5 3 2 3" xfId="4362"/>
    <cellStyle name="40% - Accent5 2 5 3 3" xfId="4363"/>
    <cellStyle name="40% - Accent5 2 5 3 3 2" xfId="4364"/>
    <cellStyle name="40% - Accent5 2 5 3 4" xfId="4365"/>
    <cellStyle name="40% - Accent5 2 5 4" xfId="4366"/>
    <cellStyle name="40% - Accent5 2 5 4 2" xfId="4367"/>
    <cellStyle name="40% - Accent5 2 5 4 2 2" xfId="4368"/>
    <cellStyle name="40% - Accent5 2 5 4 3" xfId="4369"/>
    <cellStyle name="40% - Accent5 2 5 5" xfId="4370"/>
    <cellStyle name="40% - Accent5 2 5 5 2" xfId="4371"/>
    <cellStyle name="40% - Accent5 2 5 6" xfId="4372"/>
    <cellStyle name="40% - Accent5 2 6" xfId="4373"/>
    <cellStyle name="40% - Accent5 2 6 2" xfId="4374"/>
    <cellStyle name="40% - Accent5 2 6 2 2" xfId="4375"/>
    <cellStyle name="40% - Accent5 2 6 2 2 2" xfId="4376"/>
    <cellStyle name="40% - Accent5 2 6 2 2 2 2" xfId="4377"/>
    <cellStyle name="40% - Accent5 2 6 2 2 2 2 2" xfId="4378"/>
    <cellStyle name="40% - Accent5 2 6 2 2 2 3" xfId="4379"/>
    <cellStyle name="40% - Accent5 2 6 2 2 3" xfId="4380"/>
    <cellStyle name="40% - Accent5 2 6 2 2 3 2" xfId="4381"/>
    <cellStyle name="40% - Accent5 2 6 2 2 4" xfId="4382"/>
    <cellStyle name="40% - Accent5 2 6 2 3" xfId="4383"/>
    <cellStyle name="40% - Accent5 2 6 2 3 2" xfId="4384"/>
    <cellStyle name="40% - Accent5 2 6 2 3 2 2" xfId="4385"/>
    <cellStyle name="40% - Accent5 2 6 2 3 3" xfId="4386"/>
    <cellStyle name="40% - Accent5 2 6 2 4" xfId="4387"/>
    <cellStyle name="40% - Accent5 2 6 2 4 2" xfId="4388"/>
    <cellStyle name="40% - Accent5 2 6 2 5" xfId="4389"/>
    <cellStyle name="40% - Accent5 2 6 3" xfId="4390"/>
    <cellStyle name="40% - Accent5 2 6 3 2" xfId="4391"/>
    <cellStyle name="40% - Accent5 2 6 3 2 2" xfId="4392"/>
    <cellStyle name="40% - Accent5 2 6 3 2 2 2" xfId="4393"/>
    <cellStyle name="40% - Accent5 2 6 3 2 3" xfId="4394"/>
    <cellStyle name="40% - Accent5 2 6 3 3" xfId="4395"/>
    <cellStyle name="40% - Accent5 2 6 3 3 2" xfId="4396"/>
    <cellStyle name="40% - Accent5 2 6 3 4" xfId="4397"/>
    <cellStyle name="40% - Accent5 2 6 4" xfId="4398"/>
    <cellStyle name="40% - Accent5 2 6 4 2" xfId="4399"/>
    <cellStyle name="40% - Accent5 2 6 4 2 2" xfId="4400"/>
    <cellStyle name="40% - Accent5 2 6 4 3" xfId="4401"/>
    <cellStyle name="40% - Accent5 2 6 5" xfId="4402"/>
    <cellStyle name="40% - Accent5 2 6 5 2" xfId="4403"/>
    <cellStyle name="40% - Accent5 2 6 6" xfId="4404"/>
    <cellStyle name="40% - Accent5 2 7" xfId="4405"/>
    <cellStyle name="40% - Accent5 2 7 2" xfId="4406"/>
    <cellStyle name="40% - Accent5 2 7 2 2" xfId="4407"/>
    <cellStyle name="40% - Accent5 2 7 2 2 2" xfId="4408"/>
    <cellStyle name="40% - Accent5 2 7 2 2 2 2" xfId="4409"/>
    <cellStyle name="40% - Accent5 2 7 2 2 3" xfId="4410"/>
    <cellStyle name="40% - Accent5 2 7 2 3" xfId="4411"/>
    <cellStyle name="40% - Accent5 2 7 2 3 2" xfId="4412"/>
    <cellStyle name="40% - Accent5 2 7 2 4" xfId="4413"/>
    <cellStyle name="40% - Accent5 2 7 3" xfId="4414"/>
    <cellStyle name="40% - Accent5 2 7 3 2" xfId="4415"/>
    <cellStyle name="40% - Accent5 2 7 3 2 2" xfId="4416"/>
    <cellStyle name="40% - Accent5 2 7 3 3" xfId="4417"/>
    <cellStyle name="40% - Accent5 2 7 4" xfId="4418"/>
    <cellStyle name="40% - Accent5 2 7 4 2" xfId="4419"/>
    <cellStyle name="40% - Accent5 2 7 5" xfId="4420"/>
    <cellStyle name="40% - Accent5 2 8" xfId="4421"/>
    <cellStyle name="40% - Accent5 2 8 2" xfId="4422"/>
    <cellStyle name="40% - Accent5 2 8 2 2" xfId="4423"/>
    <cellStyle name="40% - Accent5 2 8 2 2 2" xfId="4424"/>
    <cellStyle name="40% - Accent5 2 8 2 3" xfId="4425"/>
    <cellStyle name="40% - Accent5 2 8 3" xfId="4426"/>
    <cellStyle name="40% - Accent5 2 8 3 2" xfId="4427"/>
    <cellStyle name="40% - Accent5 2 8 4" xfId="4428"/>
    <cellStyle name="40% - Accent5 2 9" xfId="4429"/>
    <cellStyle name="40% - Accent5 2 9 2" xfId="4430"/>
    <cellStyle name="40% - Accent5 2 9 2 2" xfId="4431"/>
    <cellStyle name="40% - Accent5 2 9 3" xfId="4432"/>
    <cellStyle name="40% - Accent5 2 9 4" xfId="4433"/>
    <cellStyle name="40% - Accent5 2_Wealth Mgmt - Life &amp; Pension" xfId="57643"/>
    <cellStyle name="40% - Accent5 3" xfId="4434"/>
    <cellStyle name="40% - Accent5 3 2" xfId="4435"/>
    <cellStyle name="40% - Accent5 4" xfId="4436"/>
    <cellStyle name="40% - Accent5 4 2" xfId="4437"/>
    <cellStyle name="40% - Accent5 4 2 2" xfId="4438"/>
    <cellStyle name="40% - Accent5 4 2 2 2" xfId="4439"/>
    <cellStyle name="40% - Accent5 4 2 2 2 2" xfId="4440"/>
    <cellStyle name="40% - Accent5 4 2 2 2 2 2" xfId="4441"/>
    <cellStyle name="40% - Accent5 4 2 2 2 2 2 2" xfId="4442"/>
    <cellStyle name="40% - Accent5 4 2 2 2 2 3" xfId="4443"/>
    <cellStyle name="40% - Accent5 4 2 2 2 3" xfId="4444"/>
    <cellStyle name="40% - Accent5 4 2 2 2 3 2" xfId="4445"/>
    <cellStyle name="40% - Accent5 4 2 2 2 4" xfId="4446"/>
    <cellStyle name="40% - Accent5 4 2 2 3" xfId="4447"/>
    <cellStyle name="40% - Accent5 4 2 2 3 2" xfId="4448"/>
    <cellStyle name="40% - Accent5 4 2 2 3 2 2" xfId="4449"/>
    <cellStyle name="40% - Accent5 4 2 2 3 3" xfId="4450"/>
    <cellStyle name="40% - Accent5 4 2 2 4" xfId="4451"/>
    <cellStyle name="40% - Accent5 4 2 2 4 2" xfId="4452"/>
    <cellStyle name="40% - Accent5 4 2 2 5" xfId="4453"/>
    <cellStyle name="40% - Accent5 4 2 3" xfId="4454"/>
    <cellStyle name="40% - Accent5 4 2 3 2" xfId="4455"/>
    <cellStyle name="40% - Accent5 4 2 3 2 2" xfId="4456"/>
    <cellStyle name="40% - Accent5 4 2 3 2 2 2" xfId="4457"/>
    <cellStyle name="40% - Accent5 4 2 3 2 3" xfId="4458"/>
    <cellStyle name="40% - Accent5 4 2 3 3" xfId="4459"/>
    <cellStyle name="40% - Accent5 4 2 3 3 2" xfId="4460"/>
    <cellStyle name="40% - Accent5 4 2 3 4" xfId="4461"/>
    <cellStyle name="40% - Accent5 4 2 4" xfId="4462"/>
    <cellStyle name="40% - Accent5 4 2 4 2" xfId="4463"/>
    <cellStyle name="40% - Accent5 4 2 4 2 2" xfId="4464"/>
    <cellStyle name="40% - Accent5 4 2 4 3" xfId="4465"/>
    <cellStyle name="40% - Accent5 4 2 5" xfId="4466"/>
    <cellStyle name="40% - Accent5 4 2 5 2" xfId="4467"/>
    <cellStyle name="40% - Accent5 4 2 6" xfId="4468"/>
    <cellStyle name="40% - Accent5 4 3" xfId="4469"/>
    <cellStyle name="40% - Accent5 4 3 2" xfId="4470"/>
    <cellStyle name="40% - Accent5 4 3 2 2" xfId="4471"/>
    <cellStyle name="40% - Accent5 4 3 2 2 2" xfId="4472"/>
    <cellStyle name="40% - Accent5 4 3 2 2 2 2" xfId="4473"/>
    <cellStyle name="40% - Accent5 4 3 2 2 3" xfId="4474"/>
    <cellStyle name="40% - Accent5 4 3 2 3" xfId="4475"/>
    <cellStyle name="40% - Accent5 4 3 2 3 2" xfId="4476"/>
    <cellStyle name="40% - Accent5 4 3 2 4" xfId="4477"/>
    <cellStyle name="40% - Accent5 4 3 3" xfId="4478"/>
    <cellStyle name="40% - Accent5 4 3 3 2" xfId="4479"/>
    <cellStyle name="40% - Accent5 4 3 3 2 2" xfId="4480"/>
    <cellStyle name="40% - Accent5 4 3 3 3" xfId="4481"/>
    <cellStyle name="40% - Accent5 4 3 4" xfId="4482"/>
    <cellStyle name="40% - Accent5 4 3 4 2" xfId="4483"/>
    <cellStyle name="40% - Accent5 4 3 5" xfId="4484"/>
    <cellStyle name="40% - Accent5 4 4" xfId="4485"/>
    <cellStyle name="40% - Accent5 4 4 2" xfId="4486"/>
    <cellStyle name="40% - Accent5 4 4 2 2" xfId="4487"/>
    <cellStyle name="40% - Accent5 4 4 2 2 2" xfId="4488"/>
    <cellStyle name="40% - Accent5 4 4 2 3" xfId="4489"/>
    <cellStyle name="40% - Accent5 4 4 3" xfId="4490"/>
    <cellStyle name="40% - Accent5 4 4 3 2" xfId="4491"/>
    <cellStyle name="40% - Accent5 4 4 4" xfId="4492"/>
    <cellStyle name="40% - Accent5 4 5" xfId="4493"/>
    <cellStyle name="40% - Accent5 4 5 2" xfId="4494"/>
    <cellStyle name="40% - Accent5 4 5 2 2" xfId="4495"/>
    <cellStyle name="40% - Accent5 4 5 3" xfId="4496"/>
    <cellStyle name="40% - Accent5 4 6" xfId="4497"/>
    <cellStyle name="40% - Accent5 4 6 2" xfId="4498"/>
    <cellStyle name="40% - Accent5 4 7" xfId="4499"/>
    <cellStyle name="40% - Accent5 5" xfId="4500"/>
    <cellStyle name="40% - Accent5 5 2" xfId="4501"/>
    <cellStyle name="40% - Accent5 6" xfId="4502"/>
    <cellStyle name="40% - Accent5 6 2" xfId="4503"/>
    <cellStyle name="40% - Accent5 7" xfId="4504"/>
    <cellStyle name="40% - Accent5 7 2" xfId="4505"/>
    <cellStyle name="40% - Accent5 8" xfId="4506"/>
    <cellStyle name="40% - Accent5 9" xfId="4507"/>
    <cellStyle name="40% - Accent6 2" xfId="4508"/>
    <cellStyle name="40% - Accent6 2 10" xfId="4509"/>
    <cellStyle name="40% - Accent6 2 10 2" xfId="4510"/>
    <cellStyle name="40% - Accent6 2 11" xfId="4511"/>
    <cellStyle name="40% - Accent6 2 2" xfId="4512"/>
    <cellStyle name="40% - Accent6 2 2 2" xfId="4513"/>
    <cellStyle name="40% - Accent6 2 3" xfId="4514"/>
    <cellStyle name="40% - Accent6 2 3 2" xfId="4515"/>
    <cellStyle name="40% - Accent6 2 3 2 2" xfId="4516"/>
    <cellStyle name="40% - Accent6 2 3 2 2 2" xfId="4517"/>
    <cellStyle name="40% - Accent6 2 3 2 2 2 2" xfId="4518"/>
    <cellStyle name="40% - Accent6 2 3 2 2 2 2 2" xfId="4519"/>
    <cellStyle name="40% - Accent6 2 3 2 2 2 2 2 2" xfId="4520"/>
    <cellStyle name="40% - Accent6 2 3 2 2 2 2 2 2 2" xfId="4521"/>
    <cellStyle name="40% - Accent6 2 3 2 2 2 2 2 3" xfId="4522"/>
    <cellStyle name="40% - Accent6 2 3 2 2 2 2 3" xfId="4523"/>
    <cellStyle name="40% - Accent6 2 3 2 2 2 2 3 2" xfId="4524"/>
    <cellStyle name="40% - Accent6 2 3 2 2 2 2 4" xfId="4525"/>
    <cellStyle name="40% - Accent6 2 3 2 2 2 3" xfId="4526"/>
    <cellStyle name="40% - Accent6 2 3 2 2 2 3 2" xfId="4527"/>
    <cellStyle name="40% - Accent6 2 3 2 2 2 3 2 2" xfId="4528"/>
    <cellStyle name="40% - Accent6 2 3 2 2 2 3 3" xfId="4529"/>
    <cellStyle name="40% - Accent6 2 3 2 2 2 4" xfId="4530"/>
    <cellStyle name="40% - Accent6 2 3 2 2 2 4 2" xfId="4531"/>
    <cellStyle name="40% - Accent6 2 3 2 2 2 5" xfId="4532"/>
    <cellStyle name="40% - Accent6 2 3 2 2 3" xfId="4533"/>
    <cellStyle name="40% - Accent6 2 3 2 2 3 2" xfId="4534"/>
    <cellStyle name="40% - Accent6 2 3 2 2 3 2 2" xfId="4535"/>
    <cellStyle name="40% - Accent6 2 3 2 2 3 2 2 2" xfId="4536"/>
    <cellStyle name="40% - Accent6 2 3 2 2 3 2 3" xfId="4537"/>
    <cellStyle name="40% - Accent6 2 3 2 2 3 3" xfId="4538"/>
    <cellStyle name="40% - Accent6 2 3 2 2 3 3 2" xfId="4539"/>
    <cellStyle name="40% - Accent6 2 3 2 2 3 4" xfId="4540"/>
    <cellStyle name="40% - Accent6 2 3 2 2 4" xfId="4541"/>
    <cellStyle name="40% - Accent6 2 3 2 2 4 2" xfId="4542"/>
    <cellStyle name="40% - Accent6 2 3 2 2 4 2 2" xfId="4543"/>
    <cellStyle name="40% - Accent6 2 3 2 2 4 3" xfId="4544"/>
    <cellStyle name="40% - Accent6 2 3 2 2 5" xfId="4545"/>
    <cellStyle name="40% - Accent6 2 3 2 2 5 2" xfId="4546"/>
    <cellStyle name="40% - Accent6 2 3 2 2 6" xfId="4547"/>
    <cellStyle name="40% - Accent6 2 3 2 3" xfId="4548"/>
    <cellStyle name="40% - Accent6 2 3 2 3 2" xfId="4549"/>
    <cellStyle name="40% - Accent6 2 3 2 3 2 2" xfId="4550"/>
    <cellStyle name="40% - Accent6 2 3 2 3 2 2 2" xfId="4551"/>
    <cellStyle name="40% - Accent6 2 3 2 3 2 2 2 2" xfId="4552"/>
    <cellStyle name="40% - Accent6 2 3 2 3 2 2 3" xfId="4553"/>
    <cellStyle name="40% - Accent6 2 3 2 3 2 3" xfId="4554"/>
    <cellStyle name="40% - Accent6 2 3 2 3 2 3 2" xfId="4555"/>
    <cellStyle name="40% - Accent6 2 3 2 3 2 4" xfId="4556"/>
    <cellStyle name="40% - Accent6 2 3 2 3 3" xfId="4557"/>
    <cellStyle name="40% - Accent6 2 3 2 3 3 2" xfId="4558"/>
    <cellStyle name="40% - Accent6 2 3 2 3 3 2 2" xfId="4559"/>
    <cellStyle name="40% - Accent6 2 3 2 3 3 3" xfId="4560"/>
    <cellStyle name="40% - Accent6 2 3 2 3 4" xfId="4561"/>
    <cellStyle name="40% - Accent6 2 3 2 3 4 2" xfId="4562"/>
    <cellStyle name="40% - Accent6 2 3 2 3 5" xfId="4563"/>
    <cellStyle name="40% - Accent6 2 3 2 4" xfId="4564"/>
    <cellStyle name="40% - Accent6 2 3 2 4 2" xfId="4565"/>
    <cellStyle name="40% - Accent6 2 3 2 4 2 2" xfId="4566"/>
    <cellStyle name="40% - Accent6 2 3 2 4 2 2 2" xfId="4567"/>
    <cellStyle name="40% - Accent6 2 3 2 4 2 3" xfId="4568"/>
    <cellStyle name="40% - Accent6 2 3 2 4 3" xfId="4569"/>
    <cellStyle name="40% - Accent6 2 3 2 4 3 2" xfId="4570"/>
    <cellStyle name="40% - Accent6 2 3 2 4 4" xfId="4571"/>
    <cellStyle name="40% - Accent6 2 3 2 5" xfId="4572"/>
    <cellStyle name="40% - Accent6 2 3 2 5 2" xfId="4573"/>
    <cellStyle name="40% - Accent6 2 3 2 5 2 2" xfId="4574"/>
    <cellStyle name="40% - Accent6 2 3 2 5 3" xfId="4575"/>
    <cellStyle name="40% - Accent6 2 3 2 6" xfId="4576"/>
    <cellStyle name="40% - Accent6 2 3 2 6 2" xfId="4577"/>
    <cellStyle name="40% - Accent6 2 3 2 7" xfId="4578"/>
    <cellStyle name="40% - Accent6 2 3 3" xfId="4579"/>
    <cellStyle name="40% - Accent6 2 3 3 2" xfId="4580"/>
    <cellStyle name="40% - Accent6 2 3 3 2 2" xfId="4581"/>
    <cellStyle name="40% - Accent6 2 3 3 2 2 2" xfId="4582"/>
    <cellStyle name="40% - Accent6 2 3 3 2 2 2 2" xfId="4583"/>
    <cellStyle name="40% - Accent6 2 3 3 2 2 2 2 2" xfId="4584"/>
    <cellStyle name="40% - Accent6 2 3 3 2 2 2 3" xfId="4585"/>
    <cellStyle name="40% - Accent6 2 3 3 2 2 3" xfId="4586"/>
    <cellStyle name="40% - Accent6 2 3 3 2 2 3 2" xfId="4587"/>
    <cellStyle name="40% - Accent6 2 3 3 2 2 4" xfId="4588"/>
    <cellStyle name="40% - Accent6 2 3 3 2 3" xfId="4589"/>
    <cellStyle name="40% - Accent6 2 3 3 2 3 2" xfId="4590"/>
    <cellStyle name="40% - Accent6 2 3 3 2 3 2 2" xfId="4591"/>
    <cellStyle name="40% - Accent6 2 3 3 2 3 3" xfId="4592"/>
    <cellStyle name="40% - Accent6 2 3 3 2 4" xfId="4593"/>
    <cellStyle name="40% - Accent6 2 3 3 2 4 2" xfId="4594"/>
    <cellStyle name="40% - Accent6 2 3 3 2 5" xfId="4595"/>
    <cellStyle name="40% - Accent6 2 3 3 3" xfId="4596"/>
    <cellStyle name="40% - Accent6 2 3 3 3 2" xfId="4597"/>
    <cellStyle name="40% - Accent6 2 3 3 3 2 2" xfId="4598"/>
    <cellStyle name="40% - Accent6 2 3 3 3 2 2 2" xfId="4599"/>
    <cellStyle name="40% - Accent6 2 3 3 3 2 3" xfId="4600"/>
    <cellStyle name="40% - Accent6 2 3 3 3 3" xfId="4601"/>
    <cellStyle name="40% - Accent6 2 3 3 3 3 2" xfId="4602"/>
    <cellStyle name="40% - Accent6 2 3 3 3 4" xfId="4603"/>
    <cellStyle name="40% - Accent6 2 3 3 4" xfId="4604"/>
    <cellStyle name="40% - Accent6 2 3 3 4 2" xfId="4605"/>
    <cellStyle name="40% - Accent6 2 3 3 4 2 2" xfId="4606"/>
    <cellStyle name="40% - Accent6 2 3 3 4 3" xfId="4607"/>
    <cellStyle name="40% - Accent6 2 3 3 5" xfId="4608"/>
    <cellStyle name="40% - Accent6 2 3 3 5 2" xfId="4609"/>
    <cellStyle name="40% - Accent6 2 3 3 6" xfId="4610"/>
    <cellStyle name="40% - Accent6 2 3 4" xfId="4611"/>
    <cellStyle name="40% - Accent6 2 3 4 2" xfId="4612"/>
    <cellStyle name="40% - Accent6 2 3 4 2 2" xfId="4613"/>
    <cellStyle name="40% - Accent6 2 3 4 2 2 2" xfId="4614"/>
    <cellStyle name="40% - Accent6 2 3 4 2 2 2 2" xfId="4615"/>
    <cellStyle name="40% - Accent6 2 3 4 2 2 2 2 2" xfId="4616"/>
    <cellStyle name="40% - Accent6 2 3 4 2 2 2 3" xfId="4617"/>
    <cellStyle name="40% - Accent6 2 3 4 2 2 3" xfId="4618"/>
    <cellStyle name="40% - Accent6 2 3 4 2 2 3 2" xfId="4619"/>
    <cellStyle name="40% - Accent6 2 3 4 2 2 4" xfId="4620"/>
    <cellStyle name="40% - Accent6 2 3 4 2 3" xfId="4621"/>
    <cellStyle name="40% - Accent6 2 3 4 2 3 2" xfId="4622"/>
    <cellStyle name="40% - Accent6 2 3 4 2 3 2 2" xfId="4623"/>
    <cellStyle name="40% - Accent6 2 3 4 2 3 3" xfId="4624"/>
    <cellStyle name="40% - Accent6 2 3 4 2 4" xfId="4625"/>
    <cellStyle name="40% - Accent6 2 3 4 2 4 2" xfId="4626"/>
    <cellStyle name="40% - Accent6 2 3 4 2 5" xfId="4627"/>
    <cellStyle name="40% - Accent6 2 3 4 3" xfId="4628"/>
    <cellStyle name="40% - Accent6 2 3 4 3 2" xfId="4629"/>
    <cellStyle name="40% - Accent6 2 3 4 3 2 2" xfId="4630"/>
    <cellStyle name="40% - Accent6 2 3 4 3 2 2 2" xfId="4631"/>
    <cellStyle name="40% - Accent6 2 3 4 3 2 3" xfId="4632"/>
    <cellStyle name="40% - Accent6 2 3 4 3 3" xfId="4633"/>
    <cellStyle name="40% - Accent6 2 3 4 3 3 2" xfId="4634"/>
    <cellStyle name="40% - Accent6 2 3 4 3 4" xfId="4635"/>
    <cellStyle name="40% - Accent6 2 3 4 4" xfId="4636"/>
    <cellStyle name="40% - Accent6 2 3 4 4 2" xfId="4637"/>
    <cellStyle name="40% - Accent6 2 3 4 4 2 2" xfId="4638"/>
    <cellStyle name="40% - Accent6 2 3 4 4 3" xfId="4639"/>
    <cellStyle name="40% - Accent6 2 3 4 5" xfId="4640"/>
    <cellStyle name="40% - Accent6 2 3 4 5 2" xfId="4641"/>
    <cellStyle name="40% - Accent6 2 3 4 6" xfId="4642"/>
    <cellStyle name="40% - Accent6 2 3 5" xfId="4643"/>
    <cellStyle name="40% - Accent6 2 3 5 2" xfId="4644"/>
    <cellStyle name="40% - Accent6 2 3 5 2 2" xfId="4645"/>
    <cellStyle name="40% - Accent6 2 3 5 2 2 2" xfId="4646"/>
    <cellStyle name="40% - Accent6 2 3 5 2 2 2 2" xfId="4647"/>
    <cellStyle name="40% - Accent6 2 3 5 2 2 3" xfId="4648"/>
    <cellStyle name="40% - Accent6 2 3 5 2 3" xfId="4649"/>
    <cellStyle name="40% - Accent6 2 3 5 2 3 2" xfId="4650"/>
    <cellStyle name="40% - Accent6 2 3 5 2 4" xfId="4651"/>
    <cellStyle name="40% - Accent6 2 3 5 3" xfId="4652"/>
    <cellStyle name="40% - Accent6 2 3 5 3 2" xfId="4653"/>
    <cellStyle name="40% - Accent6 2 3 5 3 2 2" xfId="4654"/>
    <cellStyle name="40% - Accent6 2 3 5 3 3" xfId="4655"/>
    <cellStyle name="40% - Accent6 2 3 5 4" xfId="4656"/>
    <cellStyle name="40% - Accent6 2 3 5 4 2" xfId="4657"/>
    <cellStyle name="40% - Accent6 2 3 5 5" xfId="4658"/>
    <cellStyle name="40% - Accent6 2 3 6" xfId="4659"/>
    <cellStyle name="40% - Accent6 2 3 6 2" xfId="4660"/>
    <cellStyle name="40% - Accent6 2 3 6 2 2" xfId="4661"/>
    <cellStyle name="40% - Accent6 2 3 6 2 2 2" xfId="4662"/>
    <cellStyle name="40% - Accent6 2 3 6 2 3" xfId="4663"/>
    <cellStyle name="40% - Accent6 2 3 6 3" xfId="4664"/>
    <cellStyle name="40% - Accent6 2 3 6 3 2" xfId="4665"/>
    <cellStyle name="40% - Accent6 2 3 6 4" xfId="4666"/>
    <cellStyle name="40% - Accent6 2 3 7" xfId="4667"/>
    <cellStyle name="40% - Accent6 2 3 7 2" xfId="4668"/>
    <cellStyle name="40% - Accent6 2 3 7 2 2" xfId="4669"/>
    <cellStyle name="40% - Accent6 2 3 7 3" xfId="4670"/>
    <cellStyle name="40% - Accent6 2 3 8" xfId="4671"/>
    <cellStyle name="40% - Accent6 2 3 8 2" xfId="4672"/>
    <cellStyle name="40% - Accent6 2 3 9" xfId="4673"/>
    <cellStyle name="40% - Accent6 2 4" xfId="4674"/>
    <cellStyle name="40% - Accent6 2 4 2" xfId="4675"/>
    <cellStyle name="40% - Accent6 2 4 2 2" xfId="4676"/>
    <cellStyle name="40% - Accent6 2 4 2 2 2" xfId="4677"/>
    <cellStyle name="40% - Accent6 2 4 2 2 2 2" xfId="4678"/>
    <cellStyle name="40% - Accent6 2 4 2 2 2 2 2" xfId="4679"/>
    <cellStyle name="40% - Accent6 2 4 2 2 2 2 2 2" xfId="4680"/>
    <cellStyle name="40% - Accent6 2 4 2 2 2 2 3" xfId="4681"/>
    <cellStyle name="40% - Accent6 2 4 2 2 2 3" xfId="4682"/>
    <cellStyle name="40% - Accent6 2 4 2 2 2 3 2" xfId="4683"/>
    <cellStyle name="40% - Accent6 2 4 2 2 2 4" xfId="4684"/>
    <cellStyle name="40% - Accent6 2 4 2 2 3" xfId="4685"/>
    <cellStyle name="40% - Accent6 2 4 2 2 3 2" xfId="4686"/>
    <cellStyle name="40% - Accent6 2 4 2 2 3 2 2" xfId="4687"/>
    <cellStyle name="40% - Accent6 2 4 2 2 3 3" xfId="4688"/>
    <cellStyle name="40% - Accent6 2 4 2 2 4" xfId="4689"/>
    <cellStyle name="40% - Accent6 2 4 2 2 4 2" xfId="4690"/>
    <cellStyle name="40% - Accent6 2 4 2 2 5" xfId="4691"/>
    <cellStyle name="40% - Accent6 2 4 2 3" xfId="4692"/>
    <cellStyle name="40% - Accent6 2 4 2 3 2" xfId="4693"/>
    <cellStyle name="40% - Accent6 2 4 2 3 2 2" xfId="4694"/>
    <cellStyle name="40% - Accent6 2 4 2 3 2 2 2" xfId="4695"/>
    <cellStyle name="40% - Accent6 2 4 2 3 2 3" xfId="4696"/>
    <cellStyle name="40% - Accent6 2 4 2 3 3" xfId="4697"/>
    <cellStyle name="40% - Accent6 2 4 2 3 3 2" xfId="4698"/>
    <cellStyle name="40% - Accent6 2 4 2 3 4" xfId="4699"/>
    <cellStyle name="40% - Accent6 2 4 2 4" xfId="4700"/>
    <cellStyle name="40% - Accent6 2 4 2 4 2" xfId="4701"/>
    <cellStyle name="40% - Accent6 2 4 2 4 2 2" xfId="4702"/>
    <cellStyle name="40% - Accent6 2 4 2 4 3" xfId="4703"/>
    <cellStyle name="40% - Accent6 2 4 2 5" xfId="4704"/>
    <cellStyle name="40% - Accent6 2 4 2 5 2" xfId="4705"/>
    <cellStyle name="40% - Accent6 2 4 2 6" xfId="4706"/>
    <cellStyle name="40% - Accent6 2 4 3" xfId="4707"/>
    <cellStyle name="40% - Accent6 2 4 3 2" xfId="4708"/>
    <cellStyle name="40% - Accent6 2 4 3 2 2" xfId="4709"/>
    <cellStyle name="40% - Accent6 2 4 3 2 2 2" xfId="4710"/>
    <cellStyle name="40% - Accent6 2 4 3 2 2 2 2" xfId="4711"/>
    <cellStyle name="40% - Accent6 2 4 3 2 2 3" xfId="4712"/>
    <cellStyle name="40% - Accent6 2 4 3 2 3" xfId="4713"/>
    <cellStyle name="40% - Accent6 2 4 3 2 3 2" xfId="4714"/>
    <cellStyle name="40% - Accent6 2 4 3 2 4" xfId="4715"/>
    <cellStyle name="40% - Accent6 2 4 3 3" xfId="4716"/>
    <cellStyle name="40% - Accent6 2 4 3 3 2" xfId="4717"/>
    <cellStyle name="40% - Accent6 2 4 3 3 2 2" xfId="4718"/>
    <cellStyle name="40% - Accent6 2 4 3 3 3" xfId="4719"/>
    <cellStyle name="40% - Accent6 2 4 3 4" xfId="4720"/>
    <cellStyle name="40% - Accent6 2 4 3 4 2" xfId="4721"/>
    <cellStyle name="40% - Accent6 2 4 3 5" xfId="4722"/>
    <cellStyle name="40% - Accent6 2 4 4" xfId="4723"/>
    <cellStyle name="40% - Accent6 2 4 4 2" xfId="4724"/>
    <cellStyle name="40% - Accent6 2 4 4 2 2" xfId="4725"/>
    <cellStyle name="40% - Accent6 2 4 4 2 2 2" xfId="4726"/>
    <cellStyle name="40% - Accent6 2 4 4 2 3" xfId="4727"/>
    <cellStyle name="40% - Accent6 2 4 4 3" xfId="4728"/>
    <cellStyle name="40% - Accent6 2 4 4 3 2" xfId="4729"/>
    <cellStyle name="40% - Accent6 2 4 4 4" xfId="4730"/>
    <cellStyle name="40% - Accent6 2 4 5" xfId="4731"/>
    <cellStyle name="40% - Accent6 2 4 5 2" xfId="4732"/>
    <cellStyle name="40% - Accent6 2 4 5 2 2" xfId="4733"/>
    <cellStyle name="40% - Accent6 2 4 5 3" xfId="4734"/>
    <cellStyle name="40% - Accent6 2 4 6" xfId="4735"/>
    <cellStyle name="40% - Accent6 2 4 6 2" xfId="4736"/>
    <cellStyle name="40% - Accent6 2 4 7" xfId="4737"/>
    <cellStyle name="40% - Accent6 2 5" xfId="4738"/>
    <cellStyle name="40% - Accent6 2 5 2" xfId="4739"/>
    <cellStyle name="40% - Accent6 2 5 2 2" xfId="4740"/>
    <cellStyle name="40% - Accent6 2 5 2 2 2" xfId="4741"/>
    <cellStyle name="40% - Accent6 2 5 2 2 2 2" xfId="4742"/>
    <cellStyle name="40% - Accent6 2 5 2 2 2 2 2" xfId="4743"/>
    <cellStyle name="40% - Accent6 2 5 2 2 2 3" xfId="4744"/>
    <cellStyle name="40% - Accent6 2 5 2 2 3" xfId="4745"/>
    <cellStyle name="40% - Accent6 2 5 2 2 3 2" xfId="4746"/>
    <cellStyle name="40% - Accent6 2 5 2 2 4" xfId="4747"/>
    <cellStyle name="40% - Accent6 2 5 2 3" xfId="4748"/>
    <cellStyle name="40% - Accent6 2 5 2 3 2" xfId="4749"/>
    <cellStyle name="40% - Accent6 2 5 2 3 2 2" xfId="4750"/>
    <cellStyle name="40% - Accent6 2 5 2 3 3" xfId="4751"/>
    <cellStyle name="40% - Accent6 2 5 2 4" xfId="4752"/>
    <cellStyle name="40% - Accent6 2 5 2 4 2" xfId="4753"/>
    <cellStyle name="40% - Accent6 2 5 2 5" xfId="4754"/>
    <cellStyle name="40% - Accent6 2 5 3" xfId="4755"/>
    <cellStyle name="40% - Accent6 2 5 3 2" xfId="4756"/>
    <cellStyle name="40% - Accent6 2 5 3 2 2" xfId="4757"/>
    <cellStyle name="40% - Accent6 2 5 3 2 2 2" xfId="4758"/>
    <cellStyle name="40% - Accent6 2 5 3 2 3" xfId="4759"/>
    <cellStyle name="40% - Accent6 2 5 3 3" xfId="4760"/>
    <cellStyle name="40% - Accent6 2 5 3 3 2" xfId="4761"/>
    <cellStyle name="40% - Accent6 2 5 3 4" xfId="4762"/>
    <cellStyle name="40% - Accent6 2 5 4" xfId="4763"/>
    <cellStyle name="40% - Accent6 2 5 4 2" xfId="4764"/>
    <cellStyle name="40% - Accent6 2 5 4 2 2" xfId="4765"/>
    <cellStyle name="40% - Accent6 2 5 4 3" xfId="4766"/>
    <cellStyle name="40% - Accent6 2 5 5" xfId="4767"/>
    <cellStyle name="40% - Accent6 2 5 5 2" xfId="4768"/>
    <cellStyle name="40% - Accent6 2 5 6" xfId="4769"/>
    <cellStyle name="40% - Accent6 2 6" xfId="4770"/>
    <cellStyle name="40% - Accent6 2 6 2" xfId="4771"/>
    <cellStyle name="40% - Accent6 2 6 2 2" xfId="4772"/>
    <cellStyle name="40% - Accent6 2 6 2 2 2" xfId="4773"/>
    <cellStyle name="40% - Accent6 2 6 2 2 2 2" xfId="4774"/>
    <cellStyle name="40% - Accent6 2 6 2 2 2 2 2" xfId="4775"/>
    <cellStyle name="40% - Accent6 2 6 2 2 2 3" xfId="4776"/>
    <cellStyle name="40% - Accent6 2 6 2 2 3" xfId="4777"/>
    <cellStyle name="40% - Accent6 2 6 2 2 3 2" xfId="4778"/>
    <cellStyle name="40% - Accent6 2 6 2 2 4" xfId="4779"/>
    <cellStyle name="40% - Accent6 2 6 2 3" xfId="4780"/>
    <cellStyle name="40% - Accent6 2 6 2 3 2" xfId="4781"/>
    <cellStyle name="40% - Accent6 2 6 2 3 2 2" xfId="4782"/>
    <cellStyle name="40% - Accent6 2 6 2 3 3" xfId="4783"/>
    <cellStyle name="40% - Accent6 2 6 2 4" xfId="4784"/>
    <cellStyle name="40% - Accent6 2 6 2 4 2" xfId="4785"/>
    <cellStyle name="40% - Accent6 2 6 2 5" xfId="4786"/>
    <cellStyle name="40% - Accent6 2 6 3" xfId="4787"/>
    <cellStyle name="40% - Accent6 2 6 3 2" xfId="4788"/>
    <cellStyle name="40% - Accent6 2 6 3 2 2" xfId="4789"/>
    <cellStyle name="40% - Accent6 2 6 3 2 2 2" xfId="4790"/>
    <cellStyle name="40% - Accent6 2 6 3 2 3" xfId="4791"/>
    <cellStyle name="40% - Accent6 2 6 3 3" xfId="4792"/>
    <cellStyle name="40% - Accent6 2 6 3 3 2" xfId="4793"/>
    <cellStyle name="40% - Accent6 2 6 3 4" xfId="4794"/>
    <cellStyle name="40% - Accent6 2 6 4" xfId="4795"/>
    <cellStyle name="40% - Accent6 2 6 4 2" xfId="4796"/>
    <cellStyle name="40% - Accent6 2 6 4 2 2" xfId="4797"/>
    <cellStyle name="40% - Accent6 2 6 4 3" xfId="4798"/>
    <cellStyle name="40% - Accent6 2 6 5" xfId="4799"/>
    <cellStyle name="40% - Accent6 2 6 5 2" xfId="4800"/>
    <cellStyle name="40% - Accent6 2 6 6" xfId="4801"/>
    <cellStyle name="40% - Accent6 2 7" xfId="4802"/>
    <cellStyle name="40% - Accent6 2 7 2" xfId="4803"/>
    <cellStyle name="40% - Accent6 2 7 2 2" xfId="4804"/>
    <cellStyle name="40% - Accent6 2 7 2 2 2" xfId="4805"/>
    <cellStyle name="40% - Accent6 2 7 2 2 2 2" xfId="4806"/>
    <cellStyle name="40% - Accent6 2 7 2 2 3" xfId="4807"/>
    <cellStyle name="40% - Accent6 2 7 2 3" xfId="4808"/>
    <cellStyle name="40% - Accent6 2 7 2 3 2" xfId="4809"/>
    <cellStyle name="40% - Accent6 2 7 2 4" xfId="4810"/>
    <cellStyle name="40% - Accent6 2 7 3" xfId="4811"/>
    <cellStyle name="40% - Accent6 2 7 3 2" xfId="4812"/>
    <cellStyle name="40% - Accent6 2 7 3 2 2" xfId="4813"/>
    <cellStyle name="40% - Accent6 2 7 3 3" xfId="4814"/>
    <cellStyle name="40% - Accent6 2 7 4" xfId="4815"/>
    <cellStyle name="40% - Accent6 2 7 4 2" xfId="4816"/>
    <cellStyle name="40% - Accent6 2 7 5" xfId="4817"/>
    <cellStyle name="40% - Accent6 2 8" xfId="4818"/>
    <cellStyle name="40% - Accent6 2 8 2" xfId="4819"/>
    <cellStyle name="40% - Accent6 2 8 2 2" xfId="4820"/>
    <cellStyle name="40% - Accent6 2 8 2 2 2" xfId="4821"/>
    <cellStyle name="40% - Accent6 2 8 2 3" xfId="4822"/>
    <cellStyle name="40% - Accent6 2 8 3" xfId="4823"/>
    <cellStyle name="40% - Accent6 2 8 3 2" xfId="4824"/>
    <cellStyle name="40% - Accent6 2 8 4" xfId="4825"/>
    <cellStyle name="40% - Accent6 2 9" xfId="4826"/>
    <cellStyle name="40% - Accent6 2 9 2" xfId="4827"/>
    <cellStyle name="40% - Accent6 2 9 2 2" xfId="4828"/>
    <cellStyle name="40% - Accent6 2 9 3" xfId="4829"/>
    <cellStyle name="40% - Accent6 2 9 4" xfId="4830"/>
    <cellStyle name="40% - Accent6 2_Wealth Mgmt - Life &amp; Pension" xfId="57644"/>
    <cellStyle name="40% - Accent6 3" xfId="4831"/>
    <cellStyle name="40% - Accent6 3 2" xfId="4832"/>
    <cellStyle name="40% - Accent6 4" xfId="4833"/>
    <cellStyle name="40% - Accent6 4 2" xfId="4834"/>
    <cellStyle name="40% - Accent6 4 2 2" xfId="4835"/>
    <cellStyle name="40% - Accent6 4 2 2 2" xfId="4836"/>
    <cellStyle name="40% - Accent6 4 2 2 2 2" xfId="4837"/>
    <cellStyle name="40% - Accent6 4 2 2 2 2 2" xfId="4838"/>
    <cellStyle name="40% - Accent6 4 2 2 2 2 2 2" xfId="4839"/>
    <cellStyle name="40% - Accent6 4 2 2 2 2 3" xfId="4840"/>
    <cellStyle name="40% - Accent6 4 2 2 2 3" xfId="4841"/>
    <cellStyle name="40% - Accent6 4 2 2 2 3 2" xfId="4842"/>
    <cellStyle name="40% - Accent6 4 2 2 2 4" xfId="4843"/>
    <cellStyle name="40% - Accent6 4 2 2 3" xfId="4844"/>
    <cellStyle name="40% - Accent6 4 2 2 3 2" xfId="4845"/>
    <cellStyle name="40% - Accent6 4 2 2 3 2 2" xfId="4846"/>
    <cellStyle name="40% - Accent6 4 2 2 3 3" xfId="4847"/>
    <cellStyle name="40% - Accent6 4 2 2 4" xfId="4848"/>
    <cellStyle name="40% - Accent6 4 2 2 4 2" xfId="4849"/>
    <cellStyle name="40% - Accent6 4 2 2 5" xfId="4850"/>
    <cellStyle name="40% - Accent6 4 2 3" xfId="4851"/>
    <cellStyle name="40% - Accent6 4 2 3 2" xfId="4852"/>
    <cellStyle name="40% - Accent6 4 2 3 2 2" xfId="4853"/>
    <cellStyle name="40% - Accent6 4 2 3 2 2 2" xfId="4854"/>
    <cellStyle name="40% - Accent6 4 2 3 2 3" xfId="4855"/>
    <cellStyle name="40% - Accent6 4 2 3 3" xfId="4856"/>
    <cellStyle name="40% - Accent6 4 2 3 3 2" xfId="4857"/>
    <cellStyle name="40% - Accent6 4 2 3 4" xfId="4858"/>
    <cellStyle name="40% - Accent6 4 2 4" xfId="4859"/>
    <cellStyle name="40% - Accent6 4 2 4 2" xfId="4860"/>
    <cellStyle name="40% - Accent6 4 2 4 2 2" xfId="4861"/>
    <cellStyle name="40% - Accent6 4 2 4 3" xfId="4862"/>
    <cellStyle name="40% - Accent6 4 2 5" xfId="4863"/>
    <cellStyle name="40% - Accent6 4 2 5 2" xfId="4864"/>
    <cellStyle name="40% - Accent6 4 2 6" xfId="4865"/>
    <cellStyle name="40% - Accent6 4 3" xfId="4866"/>
    <cellStyle name="40% - Accent6 4 3 2" xfId="4867"/>
    <cellStyle name="40% - Accent6 4 3 2 2" xfId="4868"/>
    <cellStyle name="40% - Accent6 4 3 2 2 2" xfId="4869"/>
    <cellStyle name="40% - Accent6 4 3 2 2 2 2" xfId="4870"/>
    <cellStyle name="40% - Accent6 4 3 2 2 3" xfId="4871"/>
    <cellStyle name="40% - Accent6 4 3 2 3" xfId="4872"/>
    <cellStyle name="40% - Accent6 4 3 2 3 2" xfId="4873"/>
    <cellStyle name="40% - Accent6 4 3 2 4" xfId="4874"/>
    <cellStyle name="40% - Accent6 4 3 3" xfId="4875"/>
    <cellStyle name="40% - Accent6 4 3 3 2" xfId="4876"/>
    <cellStyle name="40% - Accent6 4 3 3 2 2" xfId="4877"/>
    <cellStyle name="40% - Accent6 4 3 3 3" xfId="4878"/>
    <cellStyle name="40% - Accent6 4 3 4" xfId="4879"/>
    <cellStyle name="40% - Accent6 4 3 4 2" xfId="4880"/>
    <cellStyle name="40% - Accent6 4 3 5" xfId="4881"/>
    <cellStyle name="40% - Accent6 4 4" xfId="4882"/>
    <cellStyle name="40% - Accent6 4 4 2" xfId="4883"/>
    <cellStyle name="40% - Accent6 4 4 2 2" xfId="4884"/>
    <cellStyle name="40% - Accent6 4 4 2 2 2" xfId="4885"/>
    <cellStyle name="40% - Accent6 4 4 2 3" xfId="4886"/>
    <cellStyle name="40% - Accent6 4 4 3" xfId="4887"/>
    <cellStyle name="40% - Accent6 4 4 3 2" xfId="4888"/>
    <cellStyle name="40% - Accent6 4 4 4" xfId="4889"/>
    <cellStyle name="40% - Accent6 4 5" xfId="4890"/>
    <cellStyle name="40% - Accent6 4 5 2" xfId="4891"/>
    <cellStyle name="40% - Accent6 4 5 2 2" xfId="4892"/>
    <cellStyle name="40% - Accent6 4 5 3" xfId="4893"/>
    <cellStyle name="40% - Accent6 4 6" xfId="4894"/>
    <cellStyle name="40% - Accent6 4 6 2" xfId="4895"/>
    <cellStyle name="40% - Accent6 4 7" xfId="4896"/>
    <cellStyle name="40% - Accent6 5" xfId="4897"/>
    <cellStyle name="40% - Accent6 5 2" xfId="4898"/>
    <cellStyle name="40% - Accent6 6" xfId="4899"/>
    <cellStyle name="40% - Accent6 6 2" xfId="4900"/>
    <cellStyle name="40% - Accent6 7" xfId="4901"/>
    <cellStyle name="40% - Accent6 7 2" xfId="4902"/>
    <cellStyle name="40% - Accent6 8" xfId="4903"/>
    <cellStyle name="40% - Accent6 9" xfId="4904"/>
    <cellStyle name="40% - Akzent1" xfId="4905"/>
    <cellStyle name="40% - Akzent1 2" xfId="4906"/>
    <cellStyle name="40% - Akzent2" xfId="4907"/>
    <cellStyle name="40% - Akzent2 2" xfId="4908"/>
    <cellStyle name="40% - Akzent3" xfId="4909"/>
    <cellStyle name="40% - Akzent3 2" xfId="4910"/>
    <cellStyle name="40% - Akzent4" xfId="4911"/>
    <cellStyle name="40% - Akzent4 2" xfId="4912"/>
    <cellStyle name="40% - Akzent5" xfId="4913"/>
    <cellStyle name="40% - Akzent5 2" xfId="4914"/>
    <cellStyle name="40% - Akzent6" xfId="4915"/>
    <cellStyle name="40% - Akzent6 2" xfId="4916"/>
    <cellStyle name="40% - Dekorfärg1" xfId="57645"/>
    <cellStyle name="40% - Dekorfärg1 2" xfId="4917"/>
    <cellStyle name="40% - Dekorfärg1 3" xfId="4918"/>
    <cellStyle name="40% - Dekorfärg1 4" xfId="4919"/>
    <cellStyle name="40% - Dekorfärg1 5" xfId="4920"/>
    <cellStyle name="40% - Dekorfärg2" xfId="57646"/>
    <cellStyle name="40% - Dekorfärg2 2" xfId="4921"/>
    <cellStyle name="40% - Dekorfärg2 3" xfId="4922"/>
    <cellStyle name="40% - Dekorfärg2 4" xfId="4923"/>
    <cellStyle name="40% - Dekorfärg2 5" xfId="4924"/>
    <cellStyle name="40% - Dekorfärg3" xfId="57647"/>
    <cellStyle name="40% - Dekorfärg3 2" xfId="4925"/>
    <cellStyle name="40% - Dekorfärg3 3" xfId="4926"/>
    <cellStyle name="40% - Dekorfärg3 4" xfId="4927"/>
    <cellStyle name="40% - Dekorfärg3 5" xfId="4928"/>
    <cellStyle name="40% - Dekorfärg4" xfId="57648"/>
    <cellStyle name="40% - Dekorfärg4 2" xfId="4929"/>
    <cellStyle name="40% - Dekorfärg4 3" xfId="4930"/>
    <cellStyle name="40% - Dekorfärg4 4" xfId="4931"/>
    <cellStyle name="40% - Dekorfärg4 5" xfId="4932"/>
    <cellStyle name="40% - Dekorfärg5" xfId="57649"/>
    <cellStyle name="40% - Dekorfärg5 2" xfId="4933"/>
    <cellStyle name="40% - Dekorfärg5 3" xfId="4934"/>
    <cellStyle name="40% - Dekorfärg5 4" xfId="4935"/>
    <cellStyle name="40% - Dekorfärg5 5" xfId="4936"/>
    <cellStyle name="40% - Dekorfärg6" xfId="57650"/>
    <cellStyle name="40% - Dekorfärg6 2" xfId="4937"/>
    <cellStyle name="40% - Dekorfärg6 3" xfId="4938"/>
    <cellStyle name="40% - Dekorfärg6 4" xfId="4939"/>
    <cellStyle name="40% - Dekorfärg6 5" xfId="4940"/>
    <cellStyle name="40% - Énfasis1" xfId="58196"/>
    <cellStyle name="40% - Énfasis1 2" xfId="58197"/>
    <cellStyle name="40% - Énfasis2" xfId="58198"/>
    <cellStyle name="40% - Énfasis2 2" xfId="58199"/>
    <cellStyle name="40% - Énfasis3" xfId="58200"/>
    <cellStyle name="40% - Énfasis3 2" xfId="58201"/>
    <cellStyle name="40% - Énfasis4" xfId="58202"/>
    <cellStyle name="40% - Énfasis4 2" xfId="58203"/>
    <cellStyle name="40% - Énfasis5" xfId="58204"/>
    <cellStyle name="40% - Énfasis5 2" xfId="58205"/>
    <cellStyle name="40% - Énfasis6" xfId="58206"/>
    <cellStyle name="40% - Énfasis6 2" xfId="58207"/>
    <cellStyle name="40% - uthevingsfarge 1" xfId="57651"/>
    <cellStyle name="40% - uthevingsfarge 2" xfId="57652"/>
    <cellStyle name="40% - uthevingsfarge 3" xfId="57653"/>
    <cellStyle name="40% - uthevingsfarge 4" xfId="57654"/>
    <cellStyle name="40% - uthevingsfarge 5" xfId="57655"/>
    <cellStyle name="40% - uthevingsfarge 6" xfId="57656"/>
    <cellStyle name="40% - Акцент1" xfId="4941"/>
    <cellStyle name="40% - Акцент2" xfId="4942"/>
    <cellStyle name="40% - Акцент3" xfId="4943"/>
    <cellStyle name="40% - Акцент4" xfId="4944"/>
    <cellStyle name="40% - Акцент5" xfId="4945"/>
    <cellStyle name="40% - Акцент6" xfId="4946"/>
    <cellStyle name="60 % - Aksentti1" xfId="4947"/>
    <cellStyle name="60 % - Aksentti1 2" xfId="4948"/>
    <cellStyle name="60 % - Aksentti2" xfId="4949"/>
    <cellStyle name="60 % - Aksentti2 2" xfId="4950"/>
    <cellStyle name="60 % - Aksentti3" xfId="4951"/>
    <cellStyle name="60 % - Aksentti3 2" xfId="4952"/>
    <cellStyle name="60 % - Aksentti4" xfId="4953"/>
    <cellStyle name="60 % - Aksentti4 2" xfId="4954"/>
    <cellStyle name="60 % - Aksentti5" xfId="4955"/>
    <cellStyle name="60 % - Aksentti5 2" xfId="4956"/>
    <cellStyle name="60 % - Aksentti6" xfId="4957"/>
    <cellStyle name="60 % - Aksentti6 2" xfId="4958"/>
    <cellStyle name="60 % - Markeringsfarve1" xfId="4959"/>
    <cellStyle name="60 % - Markeringsfarve1 2" xfId="57657"/>
    <cellStyle name="60 % - Markeringsfarve2" xfId="4960"/>
    <cellStyle name="60 % - Markeringsfarve2 2" xfId="57658"/>
    <cellStyle name="60 % - Markeringsfarve3" xfId="4961"/>
    <cellStyle name="60 % - Markeringsfarve3 2" xfId="57659"/>
    <cellStyle name="60 % - Markeringsfarve4" xfId="4962"/>
    <cellStyle name="60 % - Markeringsfarve4 2" xfId="57660"/>
    <cellStyle name="60 % - Markeringsfarve5" xfId="4963"/>
    <cellStyle name="60 % - Markeringsfarve5 2" xfId="57661"/>
    <cellStyle name="60 % - Markeringsfarve6" xfId="4964"/>
    <cellStyle name="60 % - Markeringsfarve6 2" xfId="57662"/>
    <cellStyle name="60% - 1. jelölőszín" xfId="58208"/>
    <cellStyle name="60% - 2. jelölőszín" xfId="58209"/>
    <cellStyle name="60% - 3. jelölőszín" xfId="58210"/>
    <cellStyle name="60% - 4. jelölőszín" xfId="58211"/>
    <cellStyle name="60% - 5. jelölőszín" xfId="58212"/>
    <cellStyle name="60% - 6. jelölőszín" xfId="58213"/>
    <cellStyle name="60% - Accent1 2" xfId="4965"/>
    <cellStyle name="60% - Accent1 2 2" xfId="4966"/>
    <cellStyle name="60% - Accent1 2 3" xfId="4967"/>
    <cellStyle name="60% - Accent1 2_Wealth Mgmt - Life &amp; Pension" xfId="57663"/>
    <cellStyle name="60% - Accent1 3" xfId="4968"/>
    <cellStyle name="60% - Accent1 3 2" xfId="58214"/>
    <cellStyle name="60% - Accent1 4" xfId="4969"/>
    <cellStyle name="60% - Accent1 4 2" xfId="58215"/>
    <cellStyle name="60% - Accent1 5" xfId="4970"/>
    <cellStyle name="60% - Accent1 6" xfId="4971"/>
    <cellStyle name="60% - Accent1 6 2" xfId="4972"/>
    <cellStyle name="60% - Accent1 7" xfId="4973"/>
    <cellStyle name="60% - Accent1 8" xfId="4974"/>
    <cellStyle name="60% - Accent2 2" xfId="4975"/>
    <cellStyle name="60% - Accent2 2 2" xfId="4976"/>
    <cellStyle name="60% - Accent2 2 3" xfId="4977"/>
    <cellStyle name="60% - Accent2 2_Wealth Mgmt - Life &amp; Pension" xfId="57664"/>
    <cellStyle name="60% - Accent2 3" xfId="4978"/>
    <cellStyle name="60% - Accent2 3 2" xfId="58216"/>
    <cellStyle name="60% - Accent2 4" xfId="4979"/>
    <cellStyle name="60% - Accent2 4 2" xfId="58217"/>
    <cellStyle name="60% - Accent2 5" xfId="4980"/>
    <cellStyle name="60% - Accent2 6" xfId="4981"/>
    <cellStyle name="60% - Accent2 6 2" xfId="4982"/>
    <cellStyle name="60% - Accent2 7" xfId="4983"/>
    <cellStyle name="60% - Accent2 8" xfId="4984"/>
    <cellStyle name="60% - Accent3 2" xfId="4985"/>
    <cellStyle name="60% - Accent3 2 2" xfId="4986"/>
    <cellStyle name="60% - Accent3 2 3" xfId="4987"/>
    <cellStyle name="60% - Accent3 2_Wealth Mgmt - Life &amp; Pension" xfId="57665"/>
    <cellStyle name="60% - Accent3 3" xfId="4988"/>
    <cellStyle name="60% - Accent3 3 2" xfId="58218"/>
    <cellStyle name="60% - Accent3 4" xfId="4989"/>
    <cellStyle name="60% - Accent3 4 2" xfId="58219"/>
    <cellStyle name="60% - Accent3 5" xfId="4990"/>
    <cellStyle name="60% - Accent3 6" xfId="4991"/>
    <cellStyle name="60% - Accent3 6 2" xfId="4992"/>
    <cellStyle name="60% - Accent3 7" xfId="4993"/>
    <cellStyle name="60% - Accent3 8" xfId="4994"/>
    <cellStyle name="60% - Accent4 2" xfId="4995"/>
    <cellStyle name="60% - Accent4 2 2" xfId="4996"/>
    <cellStyle name="60% - Accent4 2 3" xfId="4997"/>
    <cellStyle name="60% - Accent4 2_Wealth Mgmt - Life &amp; Pension" xfId="57666"/>
    <cellStyle name="60% - Accent4 3" xfId="4998"/>
    <cellStyle name="60% - Accent4 3 2" xfId="58220"/>
    <cellStyle name="60% - Accent4 4" xfId="4999"/>
    <cellStyle name="60% - Accent4 4 2" xfId="58221"/>
    <cellStyle name="60% - Accent4 5" xfId="5000"/>
    <cellStyle name="60% - Accent4 6" xfId="5001"/>
    <cellStyle name="60% - Accent4 6 2" xfId="5002"/>
    <cellStyle name="60% - Accent4 7" xfId="5003"/>
    <cellStyle name="60% - Accent4 8" xfId="5004"/>
    <cellStyle name="60% - Accent5 2" xfId="5005"/>
    <cellStyle name="60% - Accent5 2 2" xfId="5006"/>
    <cellStyle name="60% - Accent5 2 3" xfId="5007"/>
    <cellStyle name="60% - Accent5 2_Wealth Mgmt - Life &amp; Pension" xfId="57667"/>
    <cellStyle name="60% - Accent5 3" xfId="5008"/>
    <cellStyle name="60% - Accent5 3 2" xfId="58222"/>
    <cellStyle name="60% - Accent5 4" xfId="5009"/>
    <cellStyle name="60% - Accent5 4 2" xfId="58223"/>
    <cellStyle name="60% - Accent5 5" xfId="5010"/>
    <cellStyle name="60% - Accent5 6" xfId="5011"/>
    <cellStyle name="60% - Accent5 6 2" xfId="5012"/>
    <cellStyle name="60% - Accent5 7" xfId="5013"/>
    <cellStyle name="60% - Accent5 8" xfId="5014"/>
    <cellStyle name="60% - Accent6 2" xfId="5015"/>
    <cellStyle name="60% - Accent6 2 2" xfId="5016"/>
    <cellStyle name="60% - Accent6 2 3" xfId="5017"/>
    <cellStyle name="60% - Accent6 2_Wealth Mgmt - Life &amp; Pension" xfId="57668"/>
    <cellStyle name="60% - Accent6 3" xfId="5018"/>
    <cellStyle name="60% - Accent6 3 2" xfId="58224"/>
    <cellStyle name="60% - Accent6 4" xfId="5019"/>
    <cellStyle name="60% - Accent6 4 2" xfId="58225"/>
    <cellStyle name="60% - Accent6 5" xfId="5020"/>
    <cellStyle name="60% - Accent6 6" xfId="5021"/>
    <cellStyle name="60% - Accent6 6 2" xfId="5022"/>
    <cellStyle name="60% - Accent6 7" xfId="5023"/>
    <cellStyle name="60% - Accent6 8" xfId="5024"/>
    <cellStyle name="60% - Akzent1" xfId="5025"/>
    <cellStyle name="60% - Akzent2" xfId="5026"/>
    <cellStyle name="60% - Akzent3" xfId="5027"/>
    <cellStyle name="60% - Akzent4" xfId="5028"/>
    <cellStyle name="60% - Akzent5" xfId="5029"/>
    <cellStyle name="60% - Akzent6" xfId="5030"/>
    <cellStyle name="60% - Dekorfärg1" xfId="57669"/>
    <cellStyle name="60% - Dekorfärg1 2" xfId="5031"/>
    <cellStyle name="60% - Dekorfärg2" xfId="57670"/>
    <cellStyle name="60% - Dekorfärg2 2" xfId="5032"/>
    <cellStyle name="60% - Dekorfärg3" xfId="57671"/>
    <cellStyle name="60% - Dekorfärg3 2" xfId="5033"/>
    <cellStyle name="60% - Dekorfärg4" xfId="57672"/>
    <cellStyle name="60% - Dekorfärg4 2" xfId="5034"/>
    <cellStyle name="60% - Dekorfärg5" xfId="57673"/>
    <cellStyle name="60% - Dekorfärg5 2" xfId="5035"/>
    <cellStyle name="60% - Dekorfärg6" xfId="57674"/>
    <cellStyle name="60% - Dekorfärg6 2" xfId="5036"/>
    <cellStyle name="60% - Énfasis1" xfId="58226"/>
    <cellStyle name="60% - Énfasis2" xfId="58227"/>
    <cellStyle name="60% - Énfasis3" xfId="58228"/>
    <cellStyle name="60% - Énfasis4" xfId="58229"/>
    <cellStyle name="60% - Énfasis5" xfId="58230"/>
    <cellStyle name="60% - Énfasis6" xfId="58231"/>
    <cellStyle name="60% - uthevingsfarge 1" xfId="57675"/>
    <cellStyle name="60% - uthevingsfarge 2" xfId="57676"/>
    <cellStyle name="60% - uthevingsfarge 3" xfId="57677"/>
    <cellStyle name="60% - uthevingsfarge 4" xfId="57678"/>
    <cellStyle name="60% - uthevingsfarge 5" xfId="57679"/>
    <cellStyle name="60% - uthevingsfarge 6" xfId="57680"/>
    <cellStyle name="60% - Акцент1" xfId="5037"/>
    <cellStyle name="60% - Акцент2" xfId="5038"/>
    <cellStyle name="60% - Акцент3" xfId="5039"/>
    <cellStyle name="60% - Акцент4" xfId="5040"/>
    <cellStyle name="60% - Акцент5" xfId="5041"/>
    <cellStyle name="60% - Акцент6" xfId="5042"/>
    <cellStyle name="Accent1 - 20%" xfId="58232"/>
    <cellStyle name="Accent1 - 40%" xfId="58233"/>
    <cellStyle name="Accent1 - 60%" xfId="58234"/>
    <cellStyle name="Accent1 2" xfId="5043"/>
    <cellStyle name="Accent1 2 2" xfId="5044"/>
    <cellStyle name="Accent1 2 3" xfId="5045"/>
    <cellStyle name="Accent1 2_Wealth Mgmt - Life &amp; Pension" xfId="57681"/>
    <cellStyle name="Accent1 3" xfId="5046"/>
    <cellStyle name="Accent1 4" xfId="5047"/>
    <cellStyle name="Accent1 5" xfId="5048"/>
    <cellStyle name="Accent1 6" xfId="5049"/>
    <cellStyle name="Accent1 6 2" xfId="5050"/>
    <cellStyle name="Accent1 7" xfId="5051"/>
    <cellStyle name="Accent1 8" xfId="5052"/>
    <cellStyle name="Accent2 - 20%" xfId="58235"/>
    <cellStyle name="Accent2 - 40%" xfId="58236"/>
    <cellStyle name="Accent2 - 60%" xfId="58237"/>
    <cellStyle name="Accent2 2" xfId="5053"/>
    <cellStyle name="Accent2 2 2" xfId="5054"/>
    <cellStyle name="Accent2 2 3" xfId="5055"/>
    <cellStyle name="Accent2 2_Wealth Mgmt - Life &amp; Pension" xfId="57682"/>
    <cellStyle name="Accent2 3" xfId="5056"/>
    <cellStyle name="Accent2 4" xfId="5057"/>
    <cellStyle name="Accent2 5" xfId="5058"/>
    <cellStyle name="Accent2 6" xfId="5059"/>
    <cellStyle name="Accent2 6 2" xfId="5060"/>
    <cellStyle name="Accent2 7" xfId="5061"/>
    <cellStyle name="Accent2 8" xfId="5062"/>
    <cellStyle name="Accent3 - 20%" xfId="58238"/>
    <cellStyle name="Accent3 - 40%" xfId="58239"/>
    <cellStyle name="Accent3 - 60%" xfId="58240"/>
    <cellStyle name="Accent3 2" xfId="5063"/>
    <cellStyle name="Accent3 2 2" xfId="5064"/>
    <cellStyle name="Accent3 2 3" xfId="5065"/>
    <cellStyle name="Accent3 2_Wealth Mgmt - Life &amp; Pension" xfId="57683"/>
    <cellStyle name="Accent3 3" xfId="5066"/>
    <cellStyle name="Accent3 4" xfId="5067"/>
    <cellStyle name="Accent3 5" xfId="5068"/>
    <cellStyle name="Accent3 6" xfId="5069"/>
    <cellStyle name="Accent3 6 2" xfId="5070"/>
    <cellStyle name="Accent3 7" xfId="5071"/>
    <cellStyle name="Accent3 8" xfId="5072"/>
    <cellStyle name="Accent4 - 20%" xfId="58241"/>
    <cellStyle name="Accent4 - 40%" xfId="58242"/>
    <cellStyle name="Accent4 - 60%" xfId="58243"/>
    <cellStyle name="Accent4 2" xfId="5073"/>
    <cellStyle name="Accent4 2 2" xfId="5074"/>
    <cellStyle name="Accent4 2 3" xfId="5075"/>
    <cellStyle name="Accent4 2_Wealth Mgmt - Life &amp; Pension" xfId="57684"/>
    <cellStyle name="Accent4 3" xfId="5076"/>
    <cellStyle name="Accent4 4" xfId="5077"/>
    <cellStyle name="Accent4 5" xfId="5078"/>
    <cellStyle name="Accent4 6" xfId="5079"/>
    <cellStyle name="Accent4 6 2" xfId="5080"/>
    <cellStyle name="Accent4 7" xfId="5081"/>
    <cellStyle name="Accent4 8" xfId="5082"/>
    <cellStyle name="Accent5 - 20%" xfId="58244"/>
    <cellStyle name="Accent5 - 40%" xfId="58245"/>
    <cellStyle name="Accent5 - 60%" xfId="58246"/>
    <cellStyle name="Accent5 2" xfId="5083"/>
    <cellStyle name="Accent5 2 2" xfId="5084"/>
    <cellStyle name="Accent5 2 3" xfId="5085"/>
    <cellStyle name="Accent5 2_Wealth Mgmt - Life &amp; Pension" xfId="57685"/>
    <cellStyle name="Accent5 3" xfId="5086"/>
    <cellStyle name="Accent5 4" xfId="5087"/>
    <cellStyle name="Accent5 5" xfId="5088"/>
    <cellStyle name="Accent5 6" xfId="5089"/>
    <cellStyle name="Accent5 6 2" xfId="5090"/>
    <cellStyle name="Accent5 7" xfId="5091"/>
    <cellStyle name="Accent5 8" xfId="5092"/>
    <cellStyle name="Accent6 - 20%" xfId="58247"/>
    <cellStyle name="Accent6 - 40%" xfId="58248"/>
    <cellStyle name="Accent6 - 60%" xfId="58249"/>
    <cellStyle name="Accent6 2" xfId="5093"/>
    <cellStyle name="Accent6 2 2" xfId="5094"/>
    <cellStyle name="Accent6 2 3" xfId="5095"/>
    <cellStyle name="Accent6 2_Wealth Mgmt - Life &amp; Pension" xfId="57686"/>
    <cellStyle name="Accent6 3" xfId="5096"/>
    <cellStyle name="Accent6 4" xfId="5097"/>
    <cellStyle name="Accent6 5" xfId="5098"/>
    <cellStyle name="Accent6 6" xfId="5099"/>
    <cellStyle name="Accent6 6 2" xfId="5100"/>
    <cellStyle name="Accent6 7" xfId="5101"/>
    <cellStyle name="Accent6 8" xfId="5102"/>
    <cellStyle name="Admin" xfId="5103"/>
    <cellStyle name="Advarselstekst" xfId="5104"/>
    <cellStyle name="Advarselstekst 2" xfId="57687"/>
    <cellStyle name="AFE" xfId="5105"/>
    <cellStyle name="Aksentti1" xfId="5106"/>
    <cellStyle name="Aksentti1 2" xfId="5107"/>
    <cellStyle name="Aksentti2" xfId="5108"/>
    <cellStyle name="Aksentti2 2" xfId="5109"/>
    <cellStyle name="Aksentti3" xfId="5110"/>
    <cellStyle name="Aksentti3 2" xfId="5111"/>
    <cellStyle name="Aksentti4" xfId="5112"/>
    <cellStyle name="Aksentti4 2" xfId="5113"/>
    <cellStyle name="Aksentti5" xfId="5114"/>
    <cellStyle name="Aksentti5 2" xfId="5115"/>
    <cellStyle name="Aksentti6" xfId="5116"/>
    <cellStyle name="Aksentti6 2" xfId="5117"/>
    <cellStyle name="Akzent1" xfId="5118"/>
    <cellStyle name="Akzent2" xfId="5119"/>
    <cellStyle name="Akzent3" xfId="5120"/>
    <cellStyle name="Akzent4" xfId="5121"/>
    <cellStyle name="Akzent5" xfId="5122"/>
    <cellStyle name="Akzent6" xfId="5123"/>
    <cellStyle name="Anita" xfId="5124"/>
    <cellStyle name="Anteckning 2" xfId="5125"/>
    <cellStyle name="Anteckning 3" xfId="5126"/>
    <cellStyle name="Anteckning 4" xfId="5127"/>
    <cellStyle name="Anteckning 5" xfId="5128"/>
    <cellStyle name="Anteckning 6" xfId="5129"/>
    <cellStyle name="Ausgabe" xfId="5130"/>
    <cellStyle name="Avattu hyperlinkki" xfId="5131"/>
    <cellStyle name="background" xfId="5132"/>
    <cellStyle name="Bad 2" xfId="5133"/>
    <cellStyle name="Bad 2 2" xfId="5134"/>
    <cellStyle name="Bad 2 3" xfId="5135"/>
    <cellStyle name="Bad 2_Wealth Mgmt - Life &amp; Pension" xfId="57688"/>
    <cellStyle name="Bad 3" xfId="5136"/>
    <cellStyle name="Bad 3 2" xfId="58250"/>
    <cellStyle name="Bad 4" xfId="5137"/>
    <cellStyle name="Bad 4 2" xfId="58251"/>
    <cellStyle name="Bad 5" xfId="5138"/>
    <cellStyle name="Bad 6" xfId="5139"/>
    <cellStyle name="Bad 6 2" xfId="5140"/>
    <cellStyle name="Bad 7" xfId="5141"/>
    <cellStyle name="Bad 8" xfId="5142"/>
    <cellStyle name="banner" xfId="5143"/>
    <cellStyle name="Bemærk!" xfId="5144"/>
    <cellStyle name="Bemærk! 2" xfId="5145"/>
    <cellStyle name="Bemærk! 2 2" xfId="5146"/>
    <cellStyle name="Bemærk! 3" xfId="5147"/>
    <cellStyle name="Bemærk! 4" xfId="57689"/>
    <cellStyle name="Berechnung" xfId="5148"/>
    <cellStyle name="Beregning" xfId="5149"/>
    <cellStyle name="Beregning 2" xfId="57690"/>
    <cellStyle name="Beräkning 2" xfId="5150"/>
    <cellStyle name="Bevitel" xfId="58252"/>
    <cellStyle name="Bezug" xfId="5151"/>
    <cellStyle name="Bra 2" xfId="5152"/>
    <cellStyle name="Buena" xfId="58253"/>
    <cellStyle name="calc" xfId="5153"/>
    <cellStyle name="Calc Currency (0)" xfId="5154"/>
    <cellStyle name="Calc Currency (2)" xfId="5155"/>
    <cellStyle name="Calc Percent (0)" xfId="5156"/>
    <cellStyle name="Calc Percent (1)" xfId="5157"/>
    <cellStyle name="Calc Percent (2)" xfId="5158"/>
    <cellStyle name="Calc Units (0)" xfId="5159"/>
    <cellStyle name="Calc Units (1)" xfId="5160"/>
    <cellStyle name="Calc Units (2)" xfId="5161"/>
    <cellStyle name="calculated" xfId="5162"/>
    <cellStyle name="Calculation 2" xfId="5163"/>
    <cellStyle name="Calculation 2 2" xfId="5164"/>
    <cellStyle name="Calculation 2 3" xfId="5165"/>
    <cellStyle name="Calculation 3" xfId="5166"/>
    <cellStyle name="Calculation 3 2" xfId="58254"/>
    <cellStyle name="Calculation 4" xfId="5167"/>
    <cellStyle name="Calculation 4 2" xfId="58255"/>
    <cellStyle name="Calculation 5" xfId="5168"/>
    <cellStyle name="Calculation 6" xfId="5169"/>
    <cellStyle name="Calculation 6 2" xfId="5170"/>
    <cellStyle name="Calculation 7" xfId="5171"/>
    <cellStyle name="Calculation 8" xfId="5172"/>
    <cellStyle name="Cálculo" xfId="58256"/>
    <cellStyle name="Celda de comprobación" xfId="58257"/>
    <cellStyle name="Celda vinculada" xfId="58258"/>
    <cellStyle name="Check Cell 2" xfId="5173"/>
    <cellStyle name="Check Cell 2 2" xfId="5174"/>
    <cellStyle name="Check Cell 2 3" xfId="5175"/>
    <cellStyle name="Check Cell 2_Wealth Mgmt - Life &amp; Pension" xfId="57691"/>
    <cellStyle name="Check Cell 3" xfId="5176"/>
    <cellStyle name="Check Cell 3 2" xfId="58259"/>
    <cellStyle name="Check Cell 4" xfId="5177"/>
    <cellStyle name="Check Cell 4 2" xfId="58260"/>
    <cellStyle name="Check Cell 5" xfId="5178"/>
    <cellStyle name="Check Cell 6" xfId="5179"/>
    <cellStyle name="Check Cell 6 2" xfId="5180"/>
    <cellStyle name="Check Cell 7" xfId="5181"/>
    <cellStyle name="Check Cell 8" xfId="5182"/>
    <cellStyle name="checkExposure" xfId="5183"/>
    <cellStyle name="checkExposure 2" xfId="58261"/>
    <cellStyle name="Cím" xfId="58262"/>
    <cellStyle name="Címsor 1" xfId="58263"/>
    <cellStyle name="Címsor 2" xfId="58264"/>
    <cellStyle name="Címsor 3" xfId="58265"/>
    <cellStyle name="Címsor 4" xfId="58266"/>
    <cellStyle name="Comm_Big_Title" xfId="5184"/>
    <cellStyle name="Comma" xfId="1" builtinId="3"/>
    <cellStyle name="Comma [00]" xfId="5185"/>
    <cellStyle name="Comma 10" xfId="5186"/>
    <cellStyle name="Comma 10 10" xfId="5187"/>
    <cellStyle name="Comma 10 11" xfId="5188"/>
    <cellStyle name="Comma 10 2" xfId="5189"/>
    <cellStyle name="Comma 10 2 2" xfId="5190"/>
    <cellStyle name="Comma 10 2 3" xfId="5191"/>
    <cellStyle name="Comma 10 3" xfId="5192"/>
    <cellStyle name="Comma 10 3 2" xfId="5193"/>
    <cellStyle name="Comma 10 3 2 2" xfId="5194"/>
    <cellStyle name="Comma 10 3 2 2 2" xfId="5195"/>
    <cellStyle name="Comma 10 3 2 2 2 2" xfId="5196"/>
    <cellStyle name="Comma 10 3 2 2 2 2 2" xfId="5197"/>
    <cellStyle name="Comma 10 3 2 2 2 2 2 2" xfId="5198"/>
    <cellStyle name="Comma 10 3 2 2 2 2 3" xfId="5199"/>
    <cellStyle name="Comma 10 3 2 2 2 2 4" xfId="5200"/>
    <cellStyle name="Comma 10 3 2 2 2 3" xfId="5201"/>
    <cellStyle name="Comma 10 3 2 2 2 3 2" xfId="5202"/>
    <cellStyle name="Comma 10 3 2 2 2 4" xfId="5203"/>
    <cellStyle name="Comma 10 3 2 2 2 5" xfId="5204"/>
    <cellStyle name="Comma 10 3 2 2 3" xfId="5205"/>
    <cellStyle name="Comma 10 3 2 2 3 2" xfId="5206"/>
    <cellStyle name="Comma 10 3 2 2 3 2 2" xfId="5207"/>
    <cellStyle name="Comma 10 3 2 2 3 3" xfId="5208"/>
    <cellStyle name="Comma 10 3 2 2 3 4" xfId="5209"/>
    <cellStyle name="Comma 10 3 2 2 4" xfId="5210"/>
    <cellStyle name="Comma 10 3 2 2 4 2" xfId="5211"/>
    <cellStyle name="Comma 10 3 2 2 5" xfId="5212"/>
    <cellStyle name="Comma 10 3 2 2 6" xfId="5213"/>
    <cellStyle name="Comma 10 3 2 3" xfId="5214"/>
    <cellStyle name="Comma 10 3 2 3 2" xfId="5215"/>
    <cellStyle name="Comma 10 3 2 3 2 2" xfId="5216"/>
    <cellStyle name="Comma 10 3 2 3 2 2 2" xfId="5217"/>
    <cellStyle name="Comma 10 3 2 3 2 3" xfId="5218"/>
    <cellStyle name="Comma 10 3 2 3 2 4" xfId="5219"/>
    <cellStyle name="Comma 10 3 2 3 3" xfId="5220"/>
    <cellStyle name="Comma 10 3 2 3 3 2" xfId="5221"/>
    <cellStyle name="Comma 10 3 2 3 4" xfId="5222"/>
    <cellStyle name="Comma 10 3 2 3 5" xfId="5223"/>
    <cellStyle name="Comma 10 3 2 4" xfId="5224"/>
    <cellStyle name="Comma 10 3 2 4 2" xfId="5225"/>
    <cellStyle name="Comma 10 3 2 4 2 2" xfId="5226"/>
    <cellStyle name="Comma 10 3 2 4 3" xfId="5227"/>
    <cellStyle name="Comma 10 3 2 4 4" xfId="5228"/>
    <cellStyle name="Comma 10 3 2 5" xfId="5229"/>
    <cellStyle name="Comma 10 3 2 5 2" xfId="5230"/>
    <cellStyle name="Comma 10 3 2 6" xfId="5231"/>
    <cellStyle name="Comma 10 3 2 7" xfId="5232"/>
    <cellStyle name="Comma 10 3 3" xfId="5233"/>
    <cellStyle name="Comma 10 3 3 2" xfId="5234"/>
    <cellStyle name="Comma 10 3 3 2 2" xfId="5235"/>
    <cellStyle name="Comma 10 3 3 2 2 2" xfId="5236"/>
    <cellStyle name="Comma 10 3 3 2 2 2 2" xfId="5237"/>
    <cellStyle name="Comma 10 3 3 2 2 3" xfId="5238"/>
    <cellStyle name="Comma 10 3 3 2 2 4" xfId="5239"/>
    <cellStyle name="Comma 10 3 3 2 3" xfId="5240"/>
    <cellStyle name="Comma 10 3 3 2 3 2" xfId="5241"/>
    <cellStyle name="Comma 10 3 3 2 4" xfId="5242"/>
    <cellStyle name="Comma 10 3 3 2 5" xfId="5243"/>
    <cellStyle name="Comma 10 3 3 3" xfId="5244"/>
    <cellStyle name="Comma 10 3 3 3 2" xfId="5245"/>
    <cellStyle name="Comma 10 3 3 3 2 2" xfId="5246"/>
    <cellStyle name="Comma 10 3 3 3 3" xfId="5247"/>
    <cellStyle name="Comma 10 3 3 3 4" xfId="5248"/>
    <cellStyle name="Comma 10 3 3 4" xfId="5249"/>
    <cellStyle name="Comma 10 3 3 4 2" xfId="5250"/>
    <cellStyle name="Comma 10 3 3 5" xfId="5251"/>
    <cellStyle name="Comma 10 3 3 6" xfId="5252"/>
    <cellStyle name="Comma 10 3 4" xfId="5253"/>
    <cellStyle name="Comma 10 3 4 2" xfId="5254"/>
    <cellStyle name="Comma 10 3 4 2 2" xfId="5255"/>
    <cellStyle name="Comma 10 3 4 2 2 2" xfId="5256"/>
    <cellStyle name="Comma 10 3 4 2 3" xfId="5257"/>
    <cellStyle name="Comma 10 3 4 2 4" xfId="5258"/>
    <cellStyle name="Comma 10 3 4 3" xfId="5259"/>
    <cellStyle name="Comma 10 3 4 3 2" xfId="5260"/>
    <cellStyle name="Comma 10 3 4 4" xfId="5261"/>
    <cellStyle name="Comma 10 3 4 5" xfId="5262"/>
    <cellStyle name="Comma 10 3 5" xfId="5263"/>
    <cellStyle name="Comma 10 3 5 2" xfId="5264"/>
    <cellStyle name="Comma 10 3 5 2 2" xfId="5265"/>
    <cellStyle name="Comma 10 3 5 3" xfId="5266"/>
    <cellStyle name="Comma 10 3 5 4" xfId="5267"/>
    <cellStyle name="Comma 10 3 6" xfId="5268"/>
    <cellStyle name="Comma 10 3 6 2" xfId="5269"/>
    <cellStyle name="Comma 10 3 7" xfId="5270"/>
    <cellStyle name="Comma 10 3 8" xfId="5271"/>
    <cellStyle name="Comma 10 4" xfId="5272"/>
    <cellStyle name="Comma 10 4 2" xfId="5273"/>
    <cellStyle name="Comma 10 4 2 2" xfId="5274"/>
    <cellStyle name="Comma 10 4 2 2 2" xfId="5275"/>
    <cellStyle name="Comma 10 4 2 2 2 2" xfId="5276"/>
    <cellStyle name="Comma 10 4 2 2 2 2 2" xfId="5277"/>
    <cellStyle name="Comma 10 4 2 2 2 3" xfId="5278"/>
    <cellStyle name="Comma 10 4 2 2 2 4" xfId="5279"/>
    <cellStyle name="Comma 10 4 2 2 3" xfId="5280"/>
    <cellStyle name="Comma 10 4 2 2 3 2" xfId="5281"/>
    <cellStyle name="Comma 10 4 2 2 4" xfId="5282"/>
    <cellStyle name="Comma 10 4 2 2 5" xfId="5283"/>
    <cellStyle name="Comma 10 4 2 3" xfId="5284"/>
    <cellStyle name="Comma 10 4 2 3 2" xfId="5285"/>
    <cellStyle name="Comma 10 4 2 3 2 2" xfId="5286"/>
    <cellStyle name="Comma 10 4 2 3 3" xfId="5287"/>
    <cellStyle name="Comma 10 4 2 3 4" xfId="5288"/>
    <cellStyle name="Comma 10 4 2 4" xfId="5289"/>
    <cellStyle name="Comma 10 4 2 4 2" xfId="5290"/>
    <cellStyle name="Comma 10 4 2 5" xfId="5291"/>
    <cellStyle name="Comma 10 4 2 6" xfId="5292"/>
    <cellStyle name="Comma 10 4 3" xfId="5293"/>
    <cellStyle name="Comma 10 4 3 2" xfId="5294"/>
    <cellStyle name="Comma 10 4 3 2 2" xfId="5295"/>
    <cellStyle name="Comma 10 4 3 2 2 2" xfId="5296"/>
    <cellStyle name="Comma 10 4 3 2 3" xfId="5297"/>
    <cellStyle name="Comma 10 4 3 2 4" xfId="5298"/>
    <cellStyle name="Comma 10 4 3 3" xfId="5299"/>
    <cellStyle name="Comma 10 4 3 3 2" xfId="5300"/>
    <cellStyle name="Comma 10 4 3 4" xfId="5301"/>
    <cellStyle name="Comma 10 4 3 5" xfId="5302"/>
    <cellStyle name="Comma 10 4 4" xfId="5303"/>
    <cellStyle name="Comma 10 4 4 2" xfId="5304"/>
    <cellStyle name="Comma 10 4 4 2 2" xfId="5305"/>
    <cellStyle name="Comma 10 4 4 3" xfId="5306"/>
    <cellStyle name="Comma 10 4 4 4" xfId="5307"/>
    <cellStyle name="Comma 10 4 5" xfId="5308"/>
    <cellStyle name="Comma 10 4 5 2" xfId="5309"/>
    <cellStyle name="Comma 10 4 6" xfId="5310"/>
    <cellStyle name="Comma 10 4 7" xfId="5311"/>
    <cellStyle name="Comma 10 5" xfId="5312"/>
    <cellStyle name="Comma 10 5 2" xfId="5313"/>
    <cellStyle name="Comma 10 5 2 2" xfId="5314"/>
    <cellStyle name="Comma 10 5 2 2 2" xfId="5315"/>
    <cellStyle name="Comma 10 5 2 2 2 2" xfId="5316"/>
    <cellStyle name="Comma 10 5 2 2 2 2 2" xfId="5317"/>
    <cellStyle name="Comma 10 5 2 2 2 3" xfId="5318"/>
    <cellStyle name="Comma 10 5 2 2 2 4" xfId="5319"/>
    <cellStyle name="Comma 10 5 2 2 3" xfId="5320"/>
    <cellStyle name="Comma 10 5 2 2 3 2" xfId="5321"/>
    <cellStyle name="Comma 10 5 2 2 4" xfId="5322"/>
    <cellStyle name="Comma 10 5 2 2 5" xfId="5323"/>
    <cellStyle name="Comma 10 5 2 3" xfId="5324"/>
    <cellStyle name="Comma 10 5 2 3 2" xfId="5325"/>
    <cellStyle name="Comma 10 5 2 3 2 2" xfId="5326"/>
    <cellStyle name="Comma 10 5 2 3 3" xfId="5327"/>
    <cellStyle name="Comma 10 5 2 3 4" xfId="5328"/>
    <cellStyle name="Comma 10 5 2 4" xfId="5329"/>
    <cellStyle name="Comma 10 5 2 4 2" xfId="5330"/>
    <cellStyle name="Comma 10 5 2 5" xfId="5331"/>
    <cellStyle name="Comma 10 5 2 6" xfId="5332"/>
    <cellStyle name="Comma 10 5 3" xfId="5333"/>
    <cellStyle name="Comma 10 5 3 2" xfId="5334"/>
    <cellStyle name="Comma 10 5 3 2 2" xfId="5335"/>
    <cellStyle name="Comma 10 5 3 2 2 2" xfId="5336"/>
    <cellStyle name="Comma 10 5 3 2 3" xfId="5337"/>
    <cellStyle name="Comma 10 5 3 2 4" xfId="5338"/>
    <cellStyle name="Comma 10 5 3 3" xfId="5339"/>
    <cellStyle name="Comma 10 5 3 3 2" xfId="5340"/>
    <cellStyle name="Comma 10 5 3 4" xfId="5341"/>
    <cellStyle name="Comma 10 5 3 5" xfId="5342"/>
    <cellStyle name="Comma 10 5 4" xfId="5343"/>
    <cellStyle name="Comma 10 5 4 2" xfId="5344"/>
    <cellStyle name="Comma 10 5 4 2 2" xfId="5345"/>
    <cellStyle name="Comma 10 5 4 3" xfId="5346"/>
    <cellStyle name="Comma 10 5 4 4" xfId="5347"/>
    <cellStyle name="Comma 10 5 5" xfId="5348"/>
    <cellStyle name="Comma 10 5 5 2" xfId="5349"/>
    <cellStyle name="Comma 10 5 6" xfId="5350"/>
    <cellStyle name="Comma 10 5 7" xfId="5351"/>
    <cellStyle name="Comma 10 6" xfId="5352"/>
    <cellStyle name="Comma 10 6 2" xfId="5353"/>
    <cellStyle name="Comma 10 6 2 2" xfId="5354"/>
    <cellStyle name="Comma 10 6 2 2 2" xfId="5355"/>
    <cellStyle name="Comma 10 6 2 2 2 2" xfId="5356"/>
    <cellStyle name="Comma 10 6 2 2 3" xfId="5357"/>
    <cellStyle name="Comma 10 6 2 2 4" xfId="5358"/>
    <cellStyle name="Comma 10 6 2 3" xfId="5359"/>
    <cellStyle name="Comma 10 6 2 3 2" xfId="5360"/>
    <cellStyle name="Comma 10 6 2 4" xfId="5361"/>
    <cellStyle name="Comma 10 6 2 5" xfId="5362"/>
    <cellStyle name="Comma 10 6 3" xfId="5363"/>
    <cellStyle name="Comma 10 6 3 2" xfId="5364"/>
    <cellStyle name="Comma 10 6 3 2 2" xfId="5365"/>
    <cellStyle name="Comma 10 6 3 3" xfId="5366"/>
    <cellStyle name="Comma 10 6 3 4" xfId="5367"/>
    <cellStyle name="Comma 10 6 4" xfId="5368"/>
    <cellStyle name="Comma 10 6 4 2" xfId="5369"/>
    <cellStyle name="Comma 10 6 5" xfId="5370"/>
    <cellStyle name="Comma 10 6 6" xfId="5371"/>
    <cellStyle name="Comma 10 7" xfId="5372"/>
    <cellStyle name="Comma 10 8" xfId="5373"/>
    <cellStyle name="Comma 10 8 2" xfId="5374"/>
    <cellStyle name="Comma 10 8 2 2" xfId="5375"/>
    <cellStyle name="Comma 10 8 3" xfId="5376"/>
    <cellStyle name="Comma 10 9" xfId="5377"/>
    <cellStyle name="Comma 10 9 2" xfId="5378"/>
    <cellStyle name="Comma 100" xfId="5379"/>
    <cellStyle name="Comma 101" xfId="5380"/>
    <cellStyle name="Comma 102" xfId="5381"/>
    <cellStyle name="Comma 103" xfId="5382"/>
    <cellStyle name="Comma 104" xfId="5383"/>
    <cellStyle name="Comma 105" xfId="5384"/>
    <cellStyle name="Comma 106" xfId="5385"/>
    <cellStyle name="Comma 107" xfId="5386"/>
    <cellStyle name="Comma 108" xfId="5387"/>
    <cellStyle name="Comma 109" xfId="5388"/>
    <cellStyle name="Comma 11" xfId="5389"/>
    <cellStyle name="Comma 11 10" xfId="5390"/>
    <cellStyle name="Comma 11 11" xfId="5391"/>
    <cellStyle name="Comma 11 2" xfId="5392"/>
    <cellStyle name="Comma 11 2 2" xfId="5393"/>
    <cellStyle name="Comma 11 2 3" xfId="5394"/>
    <cellStyle name="Comma 11 3" xfId="5395"/>
    <cellStyle name="Comma 11 3 2" xfId="5396"/>
    <cellStyle name="Comma 11 3 2 2" xfId="5397"/>
    <cellStyle name="Comma 11 3 2 2 2" xfId="5398"/>
    <cellStyle name="Comma 11 3 2 2 2 2" xfId="5399"/>
    <cellStyle name="Comma 11 3 2 2 2 2 2" xfId="5400"/>
    <cellStyle name="Comma 11 3 2 2 2 2 2 2" xfId="5401"/>
    <cellStyle name="Comma 11 3 2 2 2 2 3" xfId="5402"/>
    <cellStyle name="Comma 11 3 2 2 2 2 4" xfId="5403"/>
    <cellStyle name="Comma 11 3 2 2 2 3" xfId="5404"/>
    <cellStyle name="Comma 11 3 2 2 2 3 2" xfId="5405"/>
    <cellStyle name="Comma 11 3 2 2 2 4" xfId="5406"/>
    <cellStyle name="Comma 11 3 2 2 2 5" xfId="5407"/>
    <cellStyle name="Comma 11 3 2 2 3" xfId="5408"/>
    <cellStyle name="Comma 11 3 2 2 3 2" xfId="5409"/>
    <cellStyle name="Comma 11 3 2 2 3 2 2" xfId="5410"/>
    <cellStyle name="Comma 11 3 2 2 3 3" xfId="5411"/>
    <cellStyle name="Comma 11 3 2 2 3 4" xfId="5412"/>
    <cellStyle name="Comma 11 3 2 2 4" xfId="5413"/>
    <cellStyle name="Comma 11 3 2 2 4 2" xfId="5414"/>
    <cellStyle name="Comma 11 3 2 2 5" xfId="5415"/>
    <cellStyle name="Comma 11 3 2 2 6" xfId="5416"/>
    <cellStyle name="Comma 11 3 2 3" xfId="5417"/>
    <cellStyle name="Comma 11 3 2 3 2" xfId="5418"/>
    <cellStyle name="Comma 11 3 2 3 2 2" xfId="5419"/>
    <cellStyle name="Comma 11 3 2 3 2 2 2" xfId="5420"/>
    <cellStyle name="Comma 11 3 2 3 2 3" xfId="5421"/>
    <cellStyle name="Comma 11 3 2 3 2 4" xfId="5422"/>
    <cellStyle name="Comma 11 3 2 3 3" xfId="5423"/>
    <cellStyle name="Comma 11 3 2 3 3 2" xfId="5424"/>
    <cellStyle name="Comma 11 3 2 3 4" xfId="5425"/>
    <cellStyle name="Comma 11 3 2 3 5" xfId="5426"/>
    <cellStyle name="Comma 11 3 2 4" xfId="5427"/>
    <cellStyle name="Comma 11 3 2 4 2" xfId="5428"/>
    <cellStyle name="Comma 11 3 2 4 2 2" xfId="5429"/>
    <cellStyle name="Comma 11 3 2 4 3" xfId="5430"/>
    <cellStyle name="Comma 11 3 2 4 4" xfId="5431"/>
    <cellStyle name="Comma 11 3 2 5" xfId="5432"/>
    <cellStyle name="Comma 11 3 2 5 2" xfId="5433"/>
    <cellStyle name="Comma 11 3 2 6" xfId="5434"/>
    <cellStyle name="Comma 11 3 2 7" xfId="5435"/>
    <cellStyle name="Comma 11 3 3" xfId="5436"/>
    <cellStyle name="Comma 11 3 3 2" xfId="5437"/>
    <cellStyle name="Comma 11 3 3 2 2" xfId="5438"/>
    <cellStyle name="Comma 11 3 3 2 2 2" xfId="5439"/>
    <cellStyle name="Comma 11 3 3 2 2 2 2" xfId="5440"/>
    <cellStyle name="Comma 11 3 3 2 2 3" xfId="5441"/>
    <cellStyle name="Comma 11 3 3 2 2 4" xfId="5442"/>
    <cellStyle name="Comma 11 3 3 2 3" xfId="5443"/>
    <cellStyle name="Comma 11 3 3 2 3 2" xfId="5444"/>
    <cellStyle name="Comma 11 3 3 2 4" xfId="5445"/>
    <cellStyle name="Comma 11 3 3 2 5" xfId="5446"/>
    <cellStyle name="Comma 11 3 3 3" xfId="5447"/>
    <cellStyle name="Comma 11 3 3 3 2" xfId="5448"/>
    <cellStyle name="Comma 11 3 3 3 2 2" xfId="5449"/>
    <cellStyle name="Comma 11 3 3 3 3" xfId="5450"/>
    <cellStyle name="Comma 11 3 3 3 4" xfId="5451"/>
    <cellStyle name="Comma 11 3 3 4" xfId="5452"/>
    <cellStyle name="Comma 11 3 3 4 2" xfId="5453"/>
    <cellStyle name="Comma 11 3 3 5" xfId="5454"/>
    <cellStyle name="Comma 11 3 3 6" xfId="5455"/>
    <cellStyle name="Comma 11 3 4" xfId="5456"/>
    <cellStyle name="Comma 11 3 4 2" xfId="5457"/>
    <cellStyle name="Comma 11 3 4 2 2" xfId="5458"/>
    <cellStyle name="Comma 11 3 4 2 2 2" xfId="5459"/>
    <cellStyle name="Comma 11 3 4 2 3" xfId="5460"/>
    <cellStyle name="Comma 11 3 4 2 4" xfId="5461"/>
    <cellStyle name="Comma 11 3 4 3" xfId="5462"/>
    <cellStyle name="Comma 11 3 4 3 2" xfId="5463"/>
    <cellStyle name="Comma 11 3 4 4" xfId="5464"/>
    <cellStyle name="Comma 11 3 4 5" xfId="5465"/>
    <cellStyle name="Comma 11 3 5" xfId="5466"/>
    <cellStyle name="Comma 11 3 5 2" xfId="5467"/>
    <cellStyle name="Comma 11 3 5 2 2" xfId="5468"/>
    <cellStyle name="Comma 11 3 5 3" xfId="5469"/>
    <cellStyle name="Comma 11 3 5 4" xfId="5470"/>
    <cellStyle name="Comma 11 3 6" xfId="5471"/>
    <cellStyle name="Comma 11 3 6 2" xfId="5472"/>
    <cellStyle name="Comma 11 3 7" xfId="5473"/>
    <cellStyle name="Comma 11 3 8" xfId="5474"/>
    <cellStyle name="Comma 11 4" xfId="5475"/>
    <cellStyle name="Comma 11 4 2" xfId="5476"/>
    <cellStyle name="Comma 11 4 2 2" xfId="5477"/>
    <cellStyle name="Comma 11 4 2 2 2" xfId="5478"/>
    <cellStyle name="Comma 11 4 2 2 2 2" xfId="5479"/>
    <cellStyle name="Comma 11 4 2 2 2 2 2" xfId="5480"/>
    <cellStyle name="Comma 11 4 2 2 2 3" xfId="5481"/>
    <cellStyle name="Comma 11 4 2 2 2 4" xfId="5482"/>
    <cellStyle name="Comma 11 4 2 2 3" xfId="5483"/>
    <cellStyle name="Comma 11 4 2 2 3 2" xfId="5484"/>
    <cellStyle name="Comma 11 4 2 2 4" xfId="5485"/>
    <cellStyle name="Comma 11 4 2 2 5" xfId="5486"/>
    <cellStyle name="Comma 11 4 2 3" xfId="5487"/>
    <cellStyle name="Comma 11 4 2 3 2" xfId="5488"/>
    <cellStyle name="Comma 11 4 2 3 2 2" xfId="5489"/>
    <cellStyle name="Comma 11 4 2 3 3" xfId="5490"/>
    <cellStyle name="Comma 11 4 2 3 4" xfId="5491"/>
    <cellStyle name="Comma 11 4 2 4" xfId="5492"/>
    <cellStyle name="Comma 11 4 2 4 2" xfId="5493"/>
    <cellStyle name="Comma 11 4 2 5" xfId="5494"/>
    <cellStyle name="Comma 11 4 2 6" xfId="5495"/>
    <cellStyle name="Comma 11 4 3" xfId="5496"/>
    <cellStyle name="Comma 11 4 3 2" xfId="5497"/>
    <cellStyle name="Comma 11 4 3 2 2" xfId="5498"/>
    <cellStyle name="Comma 11 4 3 2 2 2" xfId="5499"/>
    <cellStyle name="Comma 11 4 3 2 3" xfId="5500"/>
    <cellStyle name="Comma 11 4 3 2 4" xfId="5501"/>
    <cellStyle name="Comma 11 4 3 3" xfId="5502"/>
    <cellStyle name="Comma 11 4 3 3 2" xfId="5503"/>
    <cellStyle name="Comma 11 4 3 4" xfId="5504"/>
    <cellStyle name="Comma 11 4 3 5" xfId="5505"/>
    <cellStyle name="Comma 11 4 4" xfId="5506"/>
    <cellStyle name="Comma 11 4 4 2" xfId="5507"/>
    <cellStyle name="Comma 11 4 4 2 2" xfId="5508"/>
    <cellStyle name="Comma 11 4 4 3" xfId="5509"/>
    <cellStyle name="Comma 11 4 4 4" xfId="5510"/>
    <cellStyle name="Comma 11 4 5" xfId="5511"/>
    <cellStyle name="Comma 11 4 5 2" xfId="5512"/>
    <cellStyle name="Comma 11 4 6" xfId="5513"/>
    <cellStyle name="Comma 11 4 7" xfId="5514"/>
    <cellStyle name="Comma 11 5" xfId="5515"/>
    <cellStyle name="Comma 11 5 2" xfId="5516"/>
    <cellStyle name="Comma 11 5 2 2" xfId="5517"/>
    <cellStyle name="Comma 11 5 2 2 2" xfId="5518"/>
    <cellStyle name="Comma 11 5 2 2 2 2" xfId="5519"/>
    <cellStyle name="Comma 11 5 2 2 2 2 2" xfId="5520"/>
    <cellStyle name="Comma 11 5 2 2 2 3" xfId="5521"/>
    <cellStyle name="Comma 11 5 2 2 2 4" xfId="5522"/>
    <cellStyle name="Comma 11 5 2 2 3" xfId="5523"/>
    <cellStyle name="Comma 11 5 2 2 3 2" xfId="5524"/>
    <cellStyle name="Comma 11 5 2 2 4" xfId="5525"/>
    <cellStyle name="Comma 11 5 2 2 5" xfId="5526"/>
    <cellStyle name="Comma 11 5 2 3" xfId="5527"/>
    <cellStyle name="Comma 11 5 2 3 2" xfId="5528"/>
    <cellStyle name="Comma 11 5 2 3 2 2" xfId="5529"/>
    <cellStyle name="Comma 11 5 2 3 3" xfId="5530"/>
    <cellStyle name="Comma 11 5 2 3 4" xfId="5531"/>
    <cellStyle name="Comma 11 5 2 4" xfId="5532"/>
    <cellStyle name="Comma 11 5 2 4 2" xfId="5533"/>
    <cellStyle name="Comma 11 5 2 5" xfId="5534"/>
    <cellStyle name="Comma 11 5 2 6" xfId="5535"/>
    <cellStyle name="Comma 11 5 3" xfId="5536"/>
    <cellStyle name="Comma 11 5 3 2" xfId="5537"/>
    <cellStyle name="Comma 11 5 3 2 2" xfId="5538"/>
    <cellStyle name="Comma 11 5 3 2 2 2" xfId="5539"/>
    <cellStyle name="Comma 11 5 3 2 3" xfId="5540"/>
    <cellStyle name="Comma 11 5 3 2 4" xfId="5541"/>
    <cellStyle name="Comma 11 5 3 3" xfId="5542"/>
    <cellStyle name="Comma 11 5 3 3 2" xfId="5543"/>
    <cellStyle name="Comma 11 5 3 4" xfId="5544"/>
    <cellStyle name="Comma 11 5 3 5" xfId="5545"/>
    <cellStyle name="Comma 11 5 4" xfId="5546"/>
    <cellStyle name="Comma 11 5 4 2" xfId="5547"/>
    <cellStyle name="Comma 11 5 4 2 2" xfId="5548"/>
    <cellStyle name="Comma 11 5 4 3" xfId="5549"/>
    <cellStyle name="Comma 11 5 4 4" xfId="5550"/>
    <cellStyle name="Comma 11 5 5" xfId="5551"/>
    <cellStyle name="Comma 11 5 5 2" xfId="5552"/>
    <cellStyle name="Comma 11 5 6" xfId="5553"/>
    <cellStyle name="Comma 11 5 7" xfId="5554"/>
    <cellStyle name="Comma 11 6" xfId="5555"/>
    <cellStyle name="Comma 11 6 2" xfId="5556"/>
    <cellStyle name="Comma 11 6 2 2" xfId="5557"/>
    <cellStyle name="Comma 11 6 2 2 2" xfId="5558"/>
    <cellStyle name="Comma 11 6 2 2 2 2" xfId="5559"/>
    <cellStyle name="Comma 11 6 2 2 3" xfId="5560"/>
    <cellStyle name="Comma 11 6 2 2 4" xfId="5561"/>
    <cellStyle name="Comma 11 6 2 3" xfId="5562"/>
    <cellStyle name="Comma 11 6 2 3 2" xfId="5563"/>
    <cellStyle name="Comma 11 6 2 4" xfId="5564"/>
    <cellStyle name="Comma 11 6 2 5" xfId="5565"/>
    <cellStyle name="Comma 11 6 3" xfId="5566"/>
    <cellStyle name="Comma 11 6 3 2" xfId="5567"/>
    <cellStyle name="Comma 11 6 3 2 2" xfId="5568"/>
    <cellStyle name="Comma 11 6 3 3" xfId="5569"/>
    <cellStyle name="Comma 11 6 3 4" xfId="5570"/>
    <cellStyle name="Comma 11 6 4" xfId="5571"/>
    <cellStyle name="Comma 11 6 4 2" xfId="5572"/>
    <cellStyle name="Comma 11 6 5" xfId="5573"/>
    <cellStyle name="Comma 11 6 6" xfId="5574"/>
    <cellStyle name="Comma 11 7" xfId="5575"/>
    <cellStyle name="Comma 11 8" xfId="5576"/>
    <cellStyle name="Comma 11 8 2" xfId="5577"/>
    <cellStyle name="Comma 11 8 2 2" xfId="5578"/>
    <cellStyle name="Comma 11 8 3" xfId="5579"/>
    <cellStyle name="Comma 11 9" xfId="5580"/>
    <cellStyle name="Comma 11 9 2" xfId="5581"/>
    <cellStyle name="Comma 110" xfId="5582"/>
    <cellStyle name="Comma 111" xfId="5583"/>
    <cellStyle name="Comma 112" xfId="5584"/>
    <cellStyle name="Comma 113" xfId="5585"/>
    <cellStyle name="Comma 114" xfId="5586"/>
    <cellStyle name="Comma 115" xfId="5587"/>
    <cellStyle name="Comma 116" xfId="5588"/>
    <cellStyle name="Comma 117" xfId="5589"/>
    <cellStyle name="Comma 118" xfId="5590"/>
    <cellStyle name="Comma 119" xfId="5591"/>
    <cellStyle name="Comma 12" xfId="5592"/>
    <cellStyle name="Comma 12 10" xfId="5593"/>
    <cellStyle name="Comma 12 2" xfId="5594"/>
    <cellStyle name="Comma 12 2 2" xfId="5595"/>
    <cellStyle name="Comma 12 2 3" xfId="5596"/>
    <cellStyle name="Comma 12 2 3 2" xfId="5597"/>
    <cellStyle name="Comma 12 2 3 2 2" xfId="5598"/>
    <cellStyle name="Comma 12 2 3 2 2 2" xfId="5599"/>
    <cellStyle name="Comma 12 2 3 2 3" xfId="5600"/>
    <cellStyle name="Comma 12 2 3 2 4" xfId="5601"/>
    <cellStyle name="Comma 12 2 3 3" xfId="5602"/>
    <cellStyle name="Comma 12 2 3 3 2" xfId="5603"/>
    <cellStyle name="Comma 12 2 3 4" xfId="5604"/>
    <cellStyle name="Comma 12 2 3 5" xfId="5605"/>
    <cellStyle name="Comma 12 3" xfId="5606"/>
    <cellStyle name="Comma 12 3 2" xfId="5607"/>
    <cellStyle name="Comma 12 3 2 2" xfId="5608"/>
    <cellStyle name="Comma 12 3 2 2 2" xfId="5609"/>
    <cellStyle name="Comma 12 3 2 2 2 2" xfId="5610"/>
    <cellStyle name="Comma 12 3 2 2 2 2 2" xfId="5611"/>
    <cellStyle name="Comma 12 3 2 2 2 2 2 2" xfId="5612"/>
    <cellStyle name="Comma 12 3 2 2 2 2 3" xfId="5613"/>
    <cellStyle name="Comma 12 3 2 2 2 2 4" xfId="5614"/>
    <cellStyle name="Comma 12 3 2 2 2 3" xfId="5615"/>
    <cellStyle name="Comma 12 3 2 2 2 3 2" xfId="5616"/>
    <cellStyle name="Comma 12 3 2 2 2 4" xfId="5617"/>
    <cellStyle name="Comma 12 3 2 2 2 5" xfId="5618"/>
    <cellStyle name="Comma 12 3 2 2 3" xfId="5619"/>
    <cellStyle name="Comma 12 3 2 2 3 2" xfId="5620"/>
    <cellStyle name="Comma 12 3 2 2 3 2 2" xfId="5621"/>
    <cellStyle name="Comma 12 3 2 2 3 3" xfId="5622"/>
    <cellStyle name="Comma 12 3 2 2 3 4" xfId="5623"/>
    <cellStyle name="Comma 12 3 2 2 4" xfId="5624"/>
    <cellStyle name="Comma 12 3 2 2 4 2" xfId="5625"/>
    <cellStyle name="Comma 12 3 2 2 5" xfId="5626"/>
    <cellStyle name="Comma 12 3 2 2 6" xfId="5627"/>
    <cellStyle name="Comma 12 3 2 3" xfId="5628"/>
    <cellStyle name="Comma 12 3 2 3 2" xfId="5629"/>
    <cellStyle name="Comma 12 3 2 3 2 2" xfId="5630"/>
    <cellStyle name="Comma 12 3 2 3 2 2 2" xfId="5631"/>
    <cellStyle name="Comma 12 3 2 3 2 3" xfId="5632"/>
    <cellStyle name="Comma 12 3 2 3 2 4" xfId="5633"/>
    <cellStyle name="Comma 12 3 2 3 3" xfId="5634"/>
    <cellStyle name="Comma 12 3 2 3 3 2" xfId="5635"/>
    <cellStyle name="Comma 12 3 2 3 4" xfId="5636"/>
    <cellStyle name="Comma 12 3 2 3 5" xfId="5637"/>
    <cellStyle name="Comma 12 3 2 4" xfId="5638"/>
    <cellStyle name="Comma 12 3 2 4 2" xfId="5639"/>
    <cellStyle name="Comma 12 3 2 4 2 2" xfId="5640"/>
    <cellStyle name="Comma 12 3 2 4 3" xfId="5641"/>
    <cellStyle name="Comma 12 3 2 4 4" xfId="5642"/>
    <cellStyle name="Comma 12 3 2 5" xfId="5643"/>
    <cellStyle name="Comma 12 3 2 5 2" xfId="5644"/>
    <cellStyle name="Comma 12 3 2 6" xfId="5645"/>
    <cellStyle name="Comma 12 3 2 7" xfId="5646"/>
    <cellStyle name="Comma 12 3 3" xfId="5647"/>
    <cellStyle name="Comma 12 3 3 2" xfId="5648"/>
    <cellStyle name="Comma 12 3 3 2 2" xfId="5649"/>
    <cellStyle name="Comma 12 3 3 2 2 2" xfId="5650"/>
    <cellStyle name="Comma 12 3 3 2 2 2 2" xfId="5651"/>
    <cellStyle name="Comma 12 3 3 2 2 3" xfId="5652"/>
    <cellStyle name="Comma 12 3 3 2 2 4" xfId="5653"/>
    <cellStyle name="Comma 12 3 3 2 3" xfId="5654"/>
    <cellStyle name="Comma 12 3 3 2 3 2" xfId="5655"/>
    <cellStyle name="Comma 12 3 3 2 4" xfId="5656"/>
    <cellStyle name="Comma 12 3 3 2 5" xfId="5657"/>
    <cellStyle name="Comma 12 3 3 3" xfId="5658"/>
    <cellStyle name="Comma 12 3 3 3 2" xfId="5659"/>
    <cellStyle name="Comma 12 3 3 3 2 2" xfId="5660"/>
    <cellStyle name="Comma 12 3 3 3 3" xfId="5661"/>
    <cellStyle name="Comma 12 3 3 3 4" xfId="5662"/>
    <cellStyle name="Comma 12 3 3 4" xfId="5663"/>
    <cellStyle name="Comma 12 3 3 4 2" xfId="5664"/>
    <cellStyle name="Comma 12 3 3 5" xfId="5665"/>
    <cellStyle name="Comma 12 3 3 6" xfId="5666"/>
    <cellStyle name="Comma 12 3 4" xfId="5667"/>
    <cellStyle name="Comma 12 3 4 2" xfId="5668"/>
    <cellStyle name="Comma 12 3 4 2 2" xfId="5669"/>
    <cellStyle name="Comma 12 3 4 2 2 2" xfId="5670"/>
    <cellStyle name="Comma 12 3 4 2 3" xfId="5671"/>
    <cellStyle name="Comma 12 3 4 2 4" xfId="5672"/>
    <cellStyle name="Comma 12 3 4 3" xfId="5673"/>
    <cellStyle name="Comma 12 3 4 3 2" xfId="5674"/>
    <cellStyle name="Comma 12 3 4 4" xfId="5675"/>
    <cellStyle name="Comma 12 3 4 5" xfId="5676"/>
    <cellStyle name="Comma 12 3 5" xfId="5677"/>
    <cellStyle name="Comma 12 3 5 2" xfId="5678"/>
    <cellStyle name="Comma 12 3 5 2 2" xfId="5679"/>
    <cellStyle name="Comma 12 3 5 3" xfId="5680"/>
    <cellStyle name="Comma 12 3 5 4" xfId="5681"/>
    <cellStyle name="Comma 12 3 6" xfId="5682"/>
    <cellStyle name="Comma 12 3 6 2" xfId="5683"/>
    <cellStyle name="Comma 12 3 7" xfId="5684"/>
    <cellStyle name="Comma 12 3 8" xfId="5685"/>
    <cellStyle name="Comma 12 4" xfId="5686"/>
    <cellStyle name="Comma 12 4 2" xfId="5687"/>
    <cellStyle name="Comma 12 4 2 2" xfId="5688"/>
    <cellStyle name="Comma 12 4 2 2 2" xfId="5689"/>
    <cellStyle name="Comma 12 4 2 2 2 2" xfId="5690"/>
    <cellStyle name="Comma 12 4 2 2 2 2 2" xfId="5691"/>
    <cellStyle name="Comma 12 4 2 2 2 3" xfId="5692"/>
    <cellStyle name="Comma 12 4 2 2 2 4" xfId="5693"/>
    <cellStyle name="Comma 12 4 2 2 3" xfId="5694"/>
    <cellStyle name="Comma 12 4 2 2 3 2" xfId="5695"/>
    <cellStyle name="Comma 12 4 2 2 4" xfId="5696"/>
    <cellStyle name="Comma 12 4 2 2 5" xfId="5697"/>
    <cellStyle name="Comma 12 4 2 3" xfId="5698"/>
    <cellStyle name="Comma 12 4 2 3 2" xfId="5699"/>
    <cellStyle name="Comma 12 4 2 3 2 2" xfId="5700"/>
    <cellStyle name="Comma 12 4 2 3 3" xfId="5701"/>
    <cellStyle name="Comma 12 4 2 3 4" xfId="5702"/>
    <cellStyle name="Comma 12 4 2 4" xfId="5703"/>
    <cellStyle name="Comma 12 4 2 4 2" xfId="5704"/>
    <cellStyle name="Comma 12 4 2 5" xfId="5705"/>
    <cellStyle name="Comma 12 4 2 6" xfId="5706"/>
    <cellStyle name="Comma 12 4 3" xfId="5707"/>
    <cellStyle name="Comma 12 4 3 2" xfId="5708"/>
    <cellStyle name="Comma 12 4 3 2 2" xfId="5709"/>
    <cellStyle name="Comma 12 4 3 2 2 2" xfId="5710"/>
    <cellStyle name="Comma 12 4 3 2 3" xfId="5711"/>
    <cellStyle name="Comma 12 4 3 2 4" xfId="5712"/>
    <cellStyle name="Comma 12 4 3 3" xfId="5713"/>
    <cellStyle name="Comma 12 4 3 3 2" xfId="5714"/>
    <cellStyle name="Comma 12 4 3 4" xfId="5715"/>
    <cellStyle name="Comma 12 4 3 5" xfId="5716"/>
    <cellStyle name="Comma 12 4 4" xfId="5717"/>
    <cellStyle name="Comma 12 4 4 2" xfId="5718"/>
    <cellStyle name="Comma 12 4 4 2 2" xfId="5719"/>
    <cellStyle name="Comma 12 4 4 3" xfId="5720"/>
    <cellStyle name="Comma 12 4 4 4" xfId="5721"/>
    <cellStyle name="Comma 12 4 5" xfId="5722"/>
    <cellStyle name="Comma 12 4 5 2" xfId="5723"/>
    <cellStyle name="Comma 12 4 6" xfId="5724"/>
    <cellStyle name="Comma 12 4 7" xfId="5725"/>
    <cellStyle name="Comma 12 5" xfId="5726"/>
    <cellStyle name="Comma 12 5 2" xfId="5727"/>
    <cellStyle name="Comma 12 5 2 2" xfId="5728"/>
    <cellStyle name="Comma 12 5 2 2 2" xfId="5729"/>
    <cellStyle name="Comma 12 5 2 2 2 2" xfId="5730"/>
    <cellStyle name="Comma 12 5 2 2 2 2 2" xfId="5731"/>
    <cellStyle name="Comma 12 5 2 2 2 3" xfId="5732"/>
    <cellStyle name="Comma 12 5 2 2 2 4" xfId="5733"/>
    <cellStyle name="Comma 12 5 2 2 3" xfId="5734"/>
    <cellStyle name="Comma 12 5 2 2 3 2" xfId="5735"/>
    <cellStyle name="Comma 12 5 2 2 4" xfId="5736"/>
    <cellStyle name="Comma 12 5 2 2 5" xfId="5737"/>
    <cellStyle name="Comma 12 5 2 3" xfId="5738"/>
    <cellStyle name="Comma 12 5 2 3 2" xfId="5739"/>
    <cellStyle name="Comma 12 5 2 3 2 2" xfId="5740"/>
    <cellStyle name="Comma 12 5 2 3 3" xfId="5741"/>
    <cellStyle name="Comma 12 5 2 3 4" xfId="5742"/>
    <cellStyle name="Comma 12 5 2 4" xfId="5743"/>
    <cellStyle name="Comma 12 5 2 4 2" xfId="5744"/>
    <cellStyle name="Comma 12 5 2 5" xfId="5745"/>
    <cellStyle name="Comma 12 5 2 6" xfId="5746"/>
    <cellStyle name="Comma 12 5 3" xfId="5747"/>
    <cellStyle name="Comma 12 5 3 2" xfId="5748"/>
    <cellStyle name="Comma 12 5 3 2 2" xfId="5749"/>
    <cellStyle name="Comma 12 5 3 2 2 2" xfId="5750"/>
    <cellStyle name="Comma 12 5 3 2 3" xfId="5751"/>
    <cellStyle name="Comma 12 5 3 2 4" xfId="5752"/>
    <cellStyle name="Comma 12 5 3 3" xfId="5753"/>
    <cellStyle name="Comma 12 5 3 3 2" xfId="5754"/>
    <cellStyle name="Comma 12 5 3 4" xfId="5755"/>
    <cellStyle name="Comma 12 5 3 5" xfId="5756"/>
    <cellStyle name="Comma 12 5 4" xfId="5757"/>
    <cellStyle name="Comma 12 5 4 2" xfId="5758"/>
    <cellStyle name="Comma 12 5 4 2 2" xfId="5759"/>
    <cellStyle name="Comma 12 5 4 3" xfId="5760"/>
    <cellStyle name="Comma 12 5 4 4" xfId="5761"/>
    <cellStyle name="Comma 12 5 5" xfId="5762"/>
    <cellStyle name="Comma 12 5 5 2" xfId="5763"/>
    <cellStyle name="Comma 12 5 6" xfId="5764"/>
    <cellStyle name="Comma 12 5 7" xfId="5765"/>
    <cellStyle name="Comma 12 6" xfId="5766"/>
    <cellStyle name="Comma 12 6 2" xfId="5767"/>
    <cellStyle name="Comma 12 6 2 2" xfId="5768"/>
    <cellStyle name="Comma 12 6 2 2 2" xfId="5769"/>
    <cellStyle name="Comma 12 6 2 2 2 2" xfId="5770"/>
    <cellStyle name="Comma 12 6 2 2 3" xfId="5771"/>
    <cellStyle name="Comma 12 6 2 2 4" xfId="5772"/>
    <cellStyle name="Comma 12 6 2 3" xfId="5773"/>
    <cellStyle name="Comma 12 6 2 3 2" xfId="5774"/>
    <cellStyle name="Comma 12 6 2 4" xfId="5775"/>
    <cellStyle name="Comma 12 6 2 5" xfId="5776"/>
    <cellStyle name="Comma 12 6 3" xfId="5777"/>
    <cellStyle name="Comma 12 6 3 2" xfId="5778"/>
    <cellStyle name="Comma 12 6 3 2 2" xfId="5779"/>
    <cellStyle name="Comma 12 6 3 3" xfId="5780"/>
    <cellStyle name="Comma 12 6 3 4" xfId="5781"/>
    <cellStyle name="Comma 12 6 4" xfId="5782"/>
    <cellStyle name="Comma 12 6 4 2" xfId="5783"/>
    <cellStyle name="Comma 12 6 5" xfId="5784"/>
    <cellStyle name="Comma 12 6 6" xfId="5785"/>
    <cellStyle name="Comma 12 7" xfId="5786"/>
    <cellStyle name="Comma 12 7 2" xfId="5787"/>
    <cellStyle name="Comma 12 7 2 2" xfId="5788"/>
    <cellStyle name="Comma 12 7 3" xfId="5789"/>
    <cellStyle name="Comma 12 8" xfId="5790"/>
    <cellStyle name="Comma 12 8 2" xfId="5791"/>
    <cellStyle name="Comma 12 9" xfId="5792"/>
    <cellStyle name="Comma 120" xfId="5793"/>
    <cellStyle name="Comma 121" xfId="5794"/>
    <cellStyle name="Comma 122" xfId="5795"/>
    <cellStyle name="Comma 123" xfId="5796"/>
    <cellStyle name="Comma 124" xfId="5797"/>
    <cellStyle name="Comma 125" xfId="5798"/>
    <cellStyle name="Comma 126" xfId="5799"/>
    <cellStyle name="Comma 127" xfId="5800"/>
    <cellStyle name="Comma 128" xfId="5801"/>
    <cellStyle name="Comma 129" xfId="5802"/>
    <cellStyle name="Comma 13" xfId="5803"/>
    <cellStyle name="Comma 13 10" xfId="5804"/>
    <cellStyle name="Comma 13 2" xfId="5805"/>
    <cellStyle name="Comma 13 2 2" xfId="5806"/>
    <cellStyle name="Comma 13 2 3" xfId="5807"/>
    <cellStyle name="Comma 13 2 3 2" xfId="5808"/>
    <cellStyle name="Comma 13 2 3 2 2" xfId="5809"/>
    <cellStyle name="Comma 13 2 3 2 2 2" xfId="5810"/>
    <cellStyle name="Comma 13 2 3 2 3" xfId="5811"/>
    <cellStyle name="Comma 13 2 3 2 4" xfId="5812"/>
    <cellStyle name="Comma 13 2 3 3" xfId="5813"/>
    <cellStyle name="Comma 13 2 3 3 2" xfId="5814"/>
    <cellStyle name="Comma 13 2 3 4" xfId="5815"/>
    <cellStyle name="Comma 13 2 3 5" xfId="5816"/>
    <cellStyle name="Comma 13 3" xfId="5817"/>
    <cellStyle name="Comma 13 3 2" xfId="5818"/>
    <cellStyle name="Comma 13 3 2 2" xfId="5819"/>
    <cellStyle name="Comma 13 3 2 2 2" xfId="5820"/>
    <cellStyle name="Comma 13 3 2 2 2 2" xfId="5821"/>
    <cellStyle name="Comma 13 3 2 2 2 2 2" xfId="5822"/>
    <cellStyle name="Comma 13 3 2 2 2 2 2 2" xfId="5823"/>
    <cellStyle name="Comma 13 3 2 2 2 2 3" xfId="5824"/>
    <cellStyle name="Comma 13 3 2 2 2 2 4" xfId="5825"/>
    <cellStyle name="Comma 13 3 2 2 2 3" xfId="5826"/>
    <cellStyle name="Comma 13 3 2 2 2 3 2" xfId="5827"/>
    <cellStyle name="Comma 13 3 2 2 2 4" xfId="5828"/>
    <cellStyle name="Comma 13 3 2 2 2 5" xfId="5829"/>
    <cellStyle name="Comma 13 3 2 2 3" xfId="5830"/>
    <cellStyle name="Comma 13 3 2 2 3 2" xfId="5831"/>
    <cellStyle name="Comma 13 3 2 2 3 2 2" xfId="5832"/>
    <cellStyle name="Comma 13 3 2 2 3 3" xfId="5833"/>
    <cellStyle name="Comma 13 3 2 2 3 4" xfId="5834"/>
    <cellStyle name="Comma 13 3 2 2 4" xfId="5835"/>
    <cellStyle name="Comma 13 3 2 2 4 2" xfId="5836"/>
    <cellStyle name="Comma 13 3 2 2 5" xfId="5837"/>
    <cellStyle name="Comma 13 3 2 2 6" xfId="5838"/>
    <cellStyle name="Comma 13 3 2 3" xfId="5839"/>
    <cellStyle name="Comma 13 3 2 3 2" xfId="5840"/>
    <cellStyle name="Comma 13 3 2 3 2 2" xfId="5841"/>
    <cellStyle name="Comma 13 3 2 3 2 2 2" xfId="5842"/>
    <cellStyle name="Comma 13 3 2 3 2 3" xfId="5843"/>
    <cellStyle name="Comma 13 3 2 3 2 4" xfId="5844"/>
    <cellStyle name="Comma 13 3 2 3 3" xfId="5845"/>
    <cellStyle name="Comma 13 3 2 3 3 2" xfId="5846"/>
    <cellStyle name="Comma 13 3 2 3 4" xfId="5847"/>
    <cellStyle name="Comma 13 3 2 3 5" xfId="5848"/>
    <cellStyle name="Comma 13 3 2 4" xfId="5849"/>
    <cellStyle name="Comma 13 3 2 4 2" xfId="5850"/>
    <cellStyle name="Comma 13 3 2 4 2 2" xfId="5851"/>
    <cellStyle name="Comma 13 3 2 4 3" xfId="5852"/>
    <cellStyle name="Comma 13 3 2 4 4" xfId="5853"/>
    <cellStyle name="Comma 13 3 2 5" xfId="5854"/>
    <cellStyle name="Comma 13 3 2 5 2" xfId="5855"/>
    <cellStyle name="Comma 13 3 2 6" xfId="5856"/>
    <cellStyle name="Comma 13 3 2 7" xfId="5857"/>
    <cellStyle name="Comma 13 3 3" xfId="5858"/>
    <cellStyle name="Comma 13 3 3 2" xfId="5859"/>
    <cellStyle name="Comma 13 3 3 2 2" xfId="5860"/>
    <cellStyle name="Comma 13 3 3 2 2 2" xfId="5861"/>
    <cellStyle name="Comma 13 3 3 2 2 2 2" xfId="5862"/>
    <cellStyle name="Comma 13 3 3 2 2 3" xfId="5863"/>
    <cellStyle name="Comma 13 3 3 2 2 4" xfId="5864"/>
    <cellStyle name="Comma 13 3 3 2 3" xfId="5865"/>
    <cellStyle name="Comma 13 3 3 2 3 2" xfId="5866"/>
    <cellStyle name="Comma 13 3 3 2 4" xfId="5867"/>
    <cellStyle name="Comma 13 3 3 2 5" xfId="5868"/>
    <cellStyle name="Comma 13 3 3 3" xfId="5869"/>
    <cellStyle name="Comma 13 3 3 3 2" xfId="5870"/>
    <cellStyle name="Comma 13 3 3 3 2 2" xfId="5871"/>
    <cellStyle name="Comma 13 3 3 3 3" xfId="5872"/>
    <cellStyle name="Comma 13 3 3 3 4" xfId="5873"/>
    <cellStyle name="Comma 13 3 3 4" xfId="5874"/>
    <cellStyle name="Comma 13 3 3 4 2" xfId="5875"/>
    <cellStyle name="Comma 13 3 3 5" xfId="5876"/>
    <cellStyle name="Comma 13 3 3 6" xfId="5877"/>
    <cellStyle name="Comma 13 3 4" xfId="5878"/>
    <cellStyle name="Comma 13 3 4 2" xfId="5879"/>
    <cellStyle name="Comma 13 3 4 2 2" xfId="5880"/>
    <cellStyle name="Comma 13 3 4 2 2 2" xfId="5881"/>
    <cellStyle name="Comma 13 3 4 2 3" xfId="5882"/>
    <cellStyle name="Comma 13 3 4 2 4" xfId="5883"/>
    <cellStyle name="Comma 13 3 4 3" xfId="5884"/>
    <cellStyle name="Comma 13 3 4 3 2" xfId="5885"/>
    <cellStyle name="Comma 13 3 4 4" xfId="5886"/>
    <cellStyle name="Comma 13 3 4 5" xfId="5887"/>
    <cellStyle name="Comma 13 3 5" xfId="5888"/>
    <cellStyle name="Comma 13 3 5 2" xfId="5889"/>
    <cellStyle name="Comma 13 3 5 2 2" xfId="5890"/>
    <cellStyle name="Comma 13 3 5 3" xfId="5891"/>
    <cellStyle name="Comma 13 3 5 4" xfId="5892"/>
    <cellStyle name="Comma 13 3 6" xfId="5893"/>
    <cellStyle name="Comma 13 3 6 2" xfId="5894"/>
    <cellStyle name="Comma 13 3 7" xfId="5895"/>
    <cellStyle name="Comma 13 3 8" xfId="5896"/>
    <cellStyle name="Comma 13 4" xfId="5897"/>
    <cellStyle name="Comma 13 4 2" xfId="5898"/>
    <cellStyle name="Comma 13 4 2 2" xfId="5899"/>
    <cellStyle name="Comma 13 4 2 2 2" xfId="5900"/>
    <cellStyle name="Comma 13 4 2 2 2 2" xfId="5901"/>
    <cellStyle name="Comma 13 4 2 2 2 2 2" xfId="5902"/>
    <cellStyle name="Comma 13 4 2 2 2 3" xfId="5903"/>
    <cellStyle name="Comma 13 4 2 2 2 4" xfId="5904"/>
    <cellStyle name="Comma 13 4 2 2 3" xfId="5905"/>
    <cellStyle name="Comma 13 4 2 2 3 2" xfId="5906"/>
    <cellStyle name="Comma 13 4 2 2 4" xfId="5907"/>
    <cellStyle name="Comma 13 4 2 2 5" xfId="5908"/>
    <cellStyle name="Comma 13 4 2 3" xfId="5909"/>
    <cellStyle name="Comma 13 4 2 3 2" xfId="5910"/>
    <cellStyle name="Comma 13 4 2 3 2 2" xfId="5911"/>
    <cellStyle name="Comma 13 4 2 3 3" xfId="5912"/>
    <cellStyle name="Comma 13 4 2 3 4" xfId="5913"/>
    <cellStyle name="Comma 13 4 2 4" xfId="5914"/>
    <cellStyle name="Comma 13 4 2 4 2" xfId="5915"/>
    <cellStyle name="Comma 13 4 2 5" xfId="5916"/>
    <cellStyle name="Comma 13 4 2 6" xfId="5917"/>
    <cellStyle name="Comma 13 4 3" xfId="5918"/>
    <cellStyle name="Comma 13 4 3 2" xfId="5919"/>
    <cellStyle name="Comma 13 4 3 2 2" xfId="5920"/>
    <cellStyle name="Comma 13 4 3 2 2 2" xfId="5921"/>
    <cellStyle name="Comma 13 4 3 2 3" xfId="5922"/>
    <cellStyle name="Comma 13 4 3 2 4" xfId="5923"/>
    <cellStyle name="Comma 13 4 3 3" xfId="5924"/>
    <cellStyle name="Comma 13 4 3 3 2" xfId="5925"/>
    <cellStyle name="Comma 13 4 3 4" xfId="5926"/>
    <cellStyle name="Comma 13 4 3 5" xfId="5927"/>
    <cellStyle name="Comma 13 4 4" xfId="5928"/>
    <cellStyle name="Comma 13 4 4 2" xfId="5929"/>
    <cellStyle name="Comma 13 4 4 2 2" xfId="5930"/>
    <cellStyle name="Comma 13 4 4 3" xfId="5931"/>
    <cellStyle name="Comma 13 4 4 4" xfId="5932"/>
    <cellStyle name="Comma 13 4 5" xfId="5933"/>
    <cellStyle name="Comma 13 4 5 2" xfId="5934"/>
    <cellStyle name="Comma 13 4 6" xfId="5935"/>
    <cellStyle name="Comma 13 4 7" xfId="5936"/>
    <cellStyle name="Comma 13 5" xfId="5937"/>
    <cellStyle name="Comma 13 5 2" xfId="5938"/>
    <cellStyle name="Comma 13 5 2 2" xfId="5939"/>
    <cellStyle name="Comma 13 5 2 2 2" xfId="5940"/>
    <cellStyle name="Comma 13 5 2 2 2 2" xfId="5941"/>
    <cellStyle name="Comma 13 5 2 2 2 2 2" xfId="5942"/>
    <cellStyle name="Comma 13 5 2 2 2 3" xfId="5943"/>
    <cellStyle name="Comma 13 5 2 2 2 4" xfId="5944"/>
    <cellStyle name="Comma 13 5 2 2 3" xfId="5945"/>
    <cellStyle name="Comma 13 5 2 2 3 2" xfId="5946"/>
    <cellStyle name="Comma 13 5 2 2 4" xfId="5947"/>
    <cellStyle name="Comma 13 5 2 2 5" xfId="5948"/>
    <cellStyle name="Comma 13 5 2 3" xfId="5949"/>
    <cellStyle name="Comma 13 5 2 3 2" xfId="5950"/>
    <cellStyle name="Comma 13 5 2 3 2 2" xfId="5951"/>
    <cellStyle name="Comma 13 5 2 3 3" xfId="5952"/>
    <cellStyle name="Comma 13 5 2 3 4" xfId="5953"/>
    <cellStyle name="Comma 13 5 2 4" xfId="5954"/>
    <cellStyle name="Comma 13 5 2 4 2" xfId="5955"/>
    <cellStyle name="Comma 13 5 2 5" xfId="5956"/>
    <cellStyle name="Comma 13 5 2 6" xfId="5957"/>
    <cellStyle name="Comma 13 5 3" xfId="5958"/>
    <cellStyle name="Comma 13 5 3 2" xfId="5959"/>
    <cellStyle name="Comma 13 5 3 2 2" xfId="5960"/>
    <cellStyle name="Comma 13 5 3 2 2 2" xfId="5961"/>
    <cellStyle name="Comma 13 5 3 2 3" xfId="5962"/>
    <cellStyle name="Comma 13 5 3 2 4" xfId="5963"/>
    <cellStyle name="Comma 13 5 3 3" xfId="5964"/>
    <cellStyle name="Comma 13 5 3 3 2" xfId="5965"/>
    <cellStyle name="Comma 13 5 3 4" xfId="5966"/>
    <cellStyle name="Comma 13 5 3 5" xfId="5967"/>
    <cellStyle name="Comma 13 5 4" xfId="5968"/>
    <cellStyle name="Comma 13 5 4 2" xfId="5969"/>
    <cellStyle name="Comma 13 5 4 2 2" xfId="5970"/>
    <cellStyle name="Comma 13 5 4 3" xfId="5971"/>
    <cellStyle name="Comma 13 5 4 4" xfId="5972"/>
    <cellStyle name="Comma 13 5 5" xfId="5973"/>
    <cellStyle name="Comma 13 5 5 2" xfId="5974"/>
    <cellStyle name="Comma 13 5 6" xfId="5975"/>
    <cellStyle name="Comma 13 5 7" xfId="5976"/>
    <cellStyle name="Comma 13 6" xfId="5977"/>
    <cellStyle name="Comma 13 6 2" xfId="5978"/>
    <cellStyle name="Comma 13 6 2 2" xfId="5979"/>
    <cellStyle name="Comma 13 6 2 2 2" xfId="5980"/>
    <cellStyle name="Comma 13 6 2 2 2 2" xfId="5981"/>
    <cellStyle name="Comma 13 6 2 2 3" xfId="5982"/>
    <cellStyle name="Comma 13 6 2 2 4" xfId="5983"/>
    <cellStyle name="Comma 13 6 2 3" xfId="5984"/>
    <cellStyle name="Comma 13 6 2 3 2" xfId="5985"/>
    <cellStyle name="Comma 13 6 2 4" xfId="5986"/>
    <cellStyle name="Comma 13 6 2 5" xfId="5987"/>
    <cellStyle name="Comma 13 6 3" xfId="5988"/>
    <cellStyle name="Comma 13 6 3 2" xfId="5989"/>
    <cellStyle name="Comma 13 6 3 2 2" xfId="5990"/>
    <cellStyle name="Comma 13 6 3 3" xfId="5991"/>
    <cellStyle name="Comma 13 6 3 4" xfId="5992"/>
    <cellStyle name="Comma 13 6 4" xfId="5993"/>
    <cellStyle name="Comma 13 6 4 2" xfId="5994"/>
    <cellStyle name="Comma 13 6 5" xfId="5995"/>
    <cellStyle name="Comma 13 6 6" xfId="5996"/>
    <cellStyle name="Comma 13 7" xfId="5997"/>
    <cellStyle name="Comma 13 7 2" xfId="5998"/>
    <cellStyle name="Comma 13 7 2 2" xfId="5999"/>
    <cellStyle name="Comma 13 7 3" xfId="6000"/>
    <cellStyle name="Comma 13 8" xfId="6001"/>
    <cellStyle name="Comma 13 8 2" xfId="6002"/>
    <cellStyle name="Comma 13 9" xfId="6003"/>
    <cellStyle name="Comma 130" xfId="6004"/>
    <cellStyle name="Comma 131" xfId="6005"/>
    <cellStyle name="Comma 132" xfId="6006"/>
    <cellStyle name="Comma 133" xfId="6007"/>
    <cellStyle name="Comma 134" xfId="6008"/>
    <cellStyle name="Comma 135" xfId="6009"/>
    <cellStyle name="Comma 136" xfId="6010"/>
    <cellStyle name="Comma 137" xfId="6011"/>
    <cellStyle name="Comma 138" xfId="6012"/>
    <cellStyle name="Comma 139" xfId="6013"/>
    <cellStyle name="Comma 14" xfId="6014"/>
    <cellStyle name="Comma 14 10" xfId="6015"/>
    <cellStyle name="Comma 14 2" xfId="6016"/>
    <cellStyle name="Comma 14 2 2" xfId="6017"/>
    <cellStyle name="Comma 14 2 3" xfId="6018"/>
    <cellStyle name="Comma 14 2 3 2" xfId="6019"/>
    <cellStyle name="Comma 14 2 3 2 2" xfId="6020"/>
    <cellStyle name="Comma 14 2 3 2 2 2" xfId="6021"/>
    <cellStyle name="Comma 14 2 3 2 3" xfId="6022"/>
    <cellStyle name="Comma 14 2 3 2 4" xfId="6023"/>
    <cellStyle name="Comma 14 2 3 3" xfId="6024"/>
    <cellStyle name="Comma 14 2 3 3 2" xfId="6025"/>
    <cellStyle name="Comma 14 2 3 4" xfId="6026"/>
    <cellStyle name="Comma 14 2 3 5" xfId="6027"/>
    <cellStyle name="Comma 14 3" xfId="6028"/>
    <cellStyle name="Comma 14 3 2" xfId="6029"/>
    <cellStyle name="Comma 14 3 2 2" xfId="6030"/>
    <cellStyle name="Comma 14 3 2 2 2" xfId="6031"/>
    <cellStyle name="Comma 14 3 2 2 2 2" xfId="6032"/>
    <cellStyle name="Comma 14 3 2 2 2 2 2" xfId="6033"/>
    <cellStyle name="Comma 14 3 2 2 2 2 2 2" xfId="6034"/>
    <cellStyle name="Comma 14 3 2 2 2 2 3" xfId="6035"/>
    <cellStyle name="Comma 14 3 2 2 2 2 4" xfId="6036"/>
    <cellStyle name="Comma 14 3 2 2 2 3" xfId="6037"/>
    <cellStyle name="Comma 14 3 2 2 2 3 2" xfId="6038"/>
    <cellStyle name="Comma 14 3 2 2 2 4" xfId="6039"/>
    <cellStyle name="Comma 14 3 2 2 2 5" xfId="6040"/>
    <cellStyle name="Comma 14 3 2 2 3" xfId="6041"/>
    <cellStyle name="Comma 14 3 2 2 3 2" xfId="6042"/>
    <cellStyle name="Comma 14 3 2 2 3 2 2" xfId="6043"/>
    <cellStyle name="Comma 14 3 2 2 3 3" xfId="6044"/>
    <cellStyle name="Comma 14 3 2 2 3 4" xfId="6045"/>
    <cellStyle name="Comma 14 3 2 2 4" xfId="6046"/>
    <cellStyle name="Comma 14 3 2 2 4 2" xfId="6047"/>
    <cellStyle name="Comma 14 3 2 2 5" xfId="6048"/>
    <cellStyle name="Comma 14 3 2 2 6" xfId="6049"/>
    <cellStyle name="Comma 14 3 2 3" xfId="6050"/>
    <cellStyle name="Comma 14 3 2 3 2" xfId="6051"/>
    <cellStyle name="Comma 14 3 2 3 2 2" xfId="6052"/>
    <cellStyle name="Comma 14 3 2 3 2 2 2" xfId="6053"/>
    <cellStyle name="Comma 14 3 2 3 2 3" xfId="6054"/>
    <cellStyle name="Comma 14 3 2 3 2 4" xfId="6055"/>
    <cellStyle name="Comma 14 3 2 3 3" xfId="6056"/>
    <cellStyle name="Comma 14 3 2 3 3 2" xfId="6057"/>
    <cellStyle name="Comma 14 3 2 3 4" xfId="6058"/>
    <cellStyle name="Comma 14 3 2 3 5" xfId="6059"/>
    <cellStyle name="Comma 14 3 2 4" xfId="6060"/>
    <cellStyle name="Comma 14 3 2 4 2" xfId="6061"/>
    <cellStyle name="Comma 14 3 2 4 2 2" xfId="6062"/>
    <cellStyle name="Comma 14 3 2 4 3" xfId="6063"/>
    <cellStyle name="Comma 14 3 2 4 4" xfId="6064"/>
    <cellStyle name="Comma 14 3 2 5" xfId="6065"/>
    <cellStyle name="Comma 14 3 2 5 2" xfId="6066"/>
    <cellStyle name="Comma 14 3 2 6" xfId="6067"/>
    <cellStyle name="Comma 14 3 2 7" xfId="6068"/>
    <cellStyle name="Comma 14 3 3" xfId="6069"/>
    <cellStyle name="Comma 14 3 3 2" xfId="6070"/>
    <cellStyle name="Comma 14 3 3 2 2" xfId="6071"/>
    <cellStyle name="Comma 14 3 3 2 2 2" xfId="6072"/>
    <cellStyle name="Comma 14 3 3 2 2 2 2" xfId="6073"/>
    <cellStyle name="Comma 14 3 3 2 2 3" xfId="6074"/>
    <cellStyle name="Comma 14 3 3 2 2 4" xfId="6075"/>
    <cellStyle name="Comma 14 3 3 2 3" xfId="6076"/>
    <cellStyle name="Comma 14 3 3 2 3 2" xfId="6077"/>
    <cellStyle name="Comma 14 3 3 2 4" xfId="6078"/>
    <cellStyle name="Comma 14 3 3 2 5" xfId="6079"/>
    <cellStyle name="Comma 14 3 3 3" xfId="6080"/>
    <cellStyle name="Comma 14 3 3 3 2" xfId="6081"/>
    <cellStyle name="Comma 14 3 3 3 2 2" xfId="6082"/>
    <cellStyle name="Comma 14 3 3 3 3" xfId="6083"/>
    <cellStyle name="Comma 14 3 3 3 4" xfId="6084"/>
    <cellStyle name="Comma 14 3 3 4" xfId="6085"/>
    <cellStyle name="Comma 14 3 3 4 2" xfId="6086"/>
    <cellStyle name="Comma 14 3 3 5" xfId="6087"/>
    <cellStyle name="Comma 14 3 3 6" xfId="6088"/>
    <cellStyle name="Comma 14 3 4" xfId="6089"/>
    <cellStyle name="Comma 14 3 4 2" xfId="6090"/>
    <cellStyle name="Comma 14 3 4 2 2" xfId="6091"/>
    <cellStyle name="Comma 14 3 4 2 2 2" xfId="6092"/>
    <cellStyle name="Comma 14 3 4 2 3" xfId="6093"/>
    <cellStyle name="Comma 14 3 4 2 4" xfId="6094"/>
    <cellStyle name="Comma 14 3 4 3" xfId="6095"/>
    <cellStyle name="Comma 14 3 4 3 2" xfId="6096"/>
    <cellStyle name="Comma 14 3 4 4" xfId="6097"/>
    <cellStyle name="Comma 14 3 4 5" xfId="6098"/>
    <cellStyle name="Comma 14 3 5" xfId="6099"/>
    <cellStyle name="Comma 14 3 5 2" xfId="6100"/>
    <cellStyle name="Comma 14 3 5 2 2" xfId="6101"/>
    <cellStyle name="Comma 14 3 5 3" xfId="6102"/>
    <cellStyle name="Comma 14 3 5 4" xfId="6103"/>
    <cellStyle name="Comma 14 3 6" xfId="6104"/>
    <cellStyle name="Comma 14 3 6 2" xfId="6105"/>
    <cellStyle name="Comma 14 3 7" xfId="6106"/>
    <cellStyle name="Comma 14 3 8" xfId="6107"/>
    <cellStyle name="Comma 14 4" xfId="6108"/>
    <cellStyle name="Comma 14 4 2" xfId="6109"/>
    <cellStyle name="Comma 14 4 2 2" xfId="6110"/>
    <cellStyle name="Comma 14 4 2 2 2" xfId="6111"/>
    <cellStyle name="Comma 14 4 2 2 2 2" xfId="6112"/>
    <cellStyle name="Comma 14 4 2 2 2 2 2" xfId="6113"/>
    <cellStyle name="Comma 14 4 2 2 2 3" xfId="6114"/>
    <cellStyle name="Comma 14 4 2 2 2 4" xfId="6115"/>
    <cellStyle name="Comma 14 4 2 2 3" xfId="6116"/>
    <cellStyle name="Comma 14 4 2 2 3 2" xfId="6117"/>
    <cellStyle name="Comma 14 4 2 2 4" xfId="6118"/>
    <cellStyle name="Comma 14 4 2 2 5" xfId="6119"/>
    <cellStyle name="Comma 14 4 2 3" xfId="6120"/>
    <cellStyle name="Comma 14 4 2 3 2" xfId="6121"/>
    <cellStyle name="Comma 14 4 2 3 2 2" xfId="6122"/>
    <cellStyle name="Comma 14 4 2 3 3" xfId="6123"/>
    <cellStyle name="Comma 14 4 2 3 4" xfId="6124"/>
    <cellStyle name="Comma 14 4 2 4" xfId="6125"/>
    <cellStyle name="Comma 14 4 2 4 2" xfId="6126"/>
    <cellStyle name="Comma 14 4 2 5" xfId="6127"/>
    <cellStyle name="Comma 14 4 2 6" xfId="6128"/>
    <cellStyle name="Comma 14 4 3" xfId="6129"/>
    <cellStyle name="Comma 14 4 3 2" xfId="6130"/>
    <cellStyle name="Comma 14 4 3 2 2" xfId="6131"/>
    <cellStyle name="Comma 14 4 3 2 2 2" xfId="6132"/>
    <cellStyle name="Comma 14 4 3 2 3" xfId="6133"/>
    <cellStyle name="Comma 14 4 3 2 4" xfId="6134"/>
    <cellStyle name="Comma 14 4 3 3" xfId="6135"/>
    <cellStyle name="Comma 14 4 3 3 2" xfId="6136"/>
    <cellStyle name="Comma 14 4 3 4" xfId="6137"/>
    <cellStyle name="Comma 14 4 3 5" xfId="6138"/>
    <cellStyle name="Comma 14 4 4" xfId="6139"/>
    <cellStyle name="Comma 14 4 4 2" xfId="6140"/>
    <cellStyle name="Comma 14 4 4 2 2" xfId="6141"/>
    <cellStyle name="Comma 14 4 4 3" xfId="6142"/>
    <cellStyle name="Comma 14 4 4 4" xfId="6143"/>
    <cellStyle name="Comma 14 4 5" xfId="6144"/>
    <cellStyle name="Comma 14 4 5 2" xfId="6145"/>
    <cellStyle name="Comma 14 4 6" xfId="6146"/>
    <cellStyle name="Comma 14 4 7" xfId="6147"/>
    <cellStyle name="Comma 14 5" xfId="6148"/>
    <cellStyle name="Comma 14 5 2" xfId="6149"/>
    <cellStyle name="Comma 14 5 2 2" xfId="6150"/>
    <cellStyle name="Comma 14 5 2 2 2" xfId="6151"/>
    <cellStyle name="Comma 14 5 2 2 2 2" xfId="6152"/>
    <cellStyle name="Comma 14 5 2 2 2 2 2" xfId="6153"/>
    <cellStyle name="Comma 14 5 2 2 2 3" xfId="6154"/>
    <cellStyle name="Comma 14 5 2 2 2 4" xfId="6155"/>
    <cellStyle name="Comma 14 5 2 2 3" xfId="6156"/>
    <cellStyle name="Comma 14 5 2 2 3 2" xfId="6157"/>
    <cellStyle name="Comma 14 5 2 2 4" xfId="6158"/>
    <cellStyle name="Comma 14 5 2 2 5" xfId="6159"/>
    <cellStyle name="Comma 14 5 2 3" xfId="6160"/>
    <cellStyle name="Comma 14 5 2 3 2" xfId="6161"/>
    <cellStyle name="Comma 14 5 2 3 2 2" xfId="6162"/>
    <cellStyle name="Comma 14 5 2 3 3" xfId="6163"/>
    <cellStyle name="Comma 14 5 2 3 4" xfId="6164"/>
    <cellStyle name="Comma 14 5 2 4" xfId="6165"/>
    <cellStyle name="Comma 14 5 2 4 2" xfId="6166"/>
    <cellStyle name="Comma 14 5 2 5" xfId="6167"/>
    <cellStyle name="Comma 14 5 2 6" xfId="6168"/>
    <cellStyle name="Comma 14 5 3" xfId="6169"/>
    <cellStyle name="Comma 14 5 3 2" xfId="6170"/>
    <cellStyle name="Comma 14 5 3 2 2" xfId="6171"/>
    <cellStyle name="Comma 14 5 3 2 2 2" xfId="6172"/>
    <cellStyle name="Comma 14 5 3 2 3" xfId="6173"/>
    <cellStyle name="Comma 14 5 3 2 4" xfId="6174"/>
    <cellStyle name="Comma 14 5 3 3" xfId="6175"/>
    <cellStyle name="Comma 14 5 3 3 2" xfId="6176"/>
    <cellStyle name="Comma 14 5 3 4" xfId="6177"/>
    <cellStyle name="Comma 14 5 3 5" xfId="6178"/>
    <cellStyle name="Comma 14 5 4" xfId="6179"/>
    <cellStyle name="Comma 14 5 4 2" xfId="6180"/>
    <cellStyle name="Comma 14 5 4 2 2" xfId="6181"/>
    <cellStyle name="Comma 14 5 4 3" xfId="6182"/>
    <cellStyle name="Comma 14 5 4 4" xfId="6183"/>
    <cellStyle name="Comma 14 5 5" xfId="6184"/>
    <cellStyle name="Comma 14 5 5 2" xfId="6185"/>
    <cellStyle name="Comma 14 5 6" xfId="6186"/>
    <cellStyle name="Comma 14 5 7" xfId="6187"/>
    <cellStyle name="Comma 14 6" xfId="6188"/>
    <cellStyle name="Comma 14 6 2" xfId="6189"/>
    <cellStyle name="Comma 14 6 2 2" xfId="6190"/>
    <cellStyle name="Comma 14 6 2 2 2" xfId="6191"/>
    <cellStyle name="Comma 14 6 2 2 2 2" xfId="6192"/>
    <cellStyle name="Comma 14 6 2 2 3" xfId="6193"/>
    <cellStyle name="Comma 14 6 2 2 4" xfId="6194"/>
    <cellStyle name="Comma 14 6 2 3" xfId="6195"/>
    <cellStyle name="Comma 14 6 2 3 2" xfId="6196"/>
    <cellStyle name="Comma 14 6 2 4" xfId="6197"/>
    <cellStyle name="Comma 14 6 2 5" xfId="6198"/>
    <cellStyle name="Comma 14 6 3" xfId="6199"/>
    <cellStyle name="Comma 14 6 3 2" xfId="6200"/>
    <cellStyle name="Comma 14 6 3 2 2" xfId="6201"/>
    <cellStyle name="Comma 14 6 3 3" xfId="6202"/>
    <cellStyle name="Comma 14 6 3 4" xfId="6203"/>
    <cellStyle name="Comma 14 6 4" xfId="6204"/>
    <cellStyle name="Comma 14 6 4 2" xfId="6205"/>
    <cellStyle name="Comma 14 6 5" xfId="6206"/>
    <cellStyle name="Comma 14 6 6" xfId="6207"/>
    <cellStyle name="Comma 14 7" xfId="6208"/>
    <cellStyle name="Comma 14 7 2" xfId="6209"/>
    <cellStyle name="Comma 14 7 2 2" xfId="6210"/>
    <cellStyle name="Comma 14 7 3" xfId="6211"/>
    <cellStyle name="Comma 14 8" xfId="6212"/>
    <cellStyle name="Comma 14 8 2" xfId="6213"/>
    <cellStyle name="Comma 14 9" xfId="6214"/>
    <cellStyle name="Comma 140" xfId="6215"/>
    <cellStyle name="Comma 141" xfId="6216"/>
    <cellStyle name="Comma 142" xfId="6217"/>
    <cellStyle name="Comma 143" xfId="6218"/>
    <cellStyle name="Comma 144" xfId="6219"/>
    <cellStyle name="Comma 145" xfId="6220"/>
    <cellStyle name="Comma 146" xfId="6221"/>
    <cellStyle name="Comma 147" xfId="6222"/>
    <cellStyle name="Comma 148" xfId="6223"/>
    <cellStyle name="Comma 149" xfId="6224"/>
    <cellStyle name="Comma 15" xfId="6225"/>
    <cellStyle name="Comma 15 10" xfId="6226"/>
    <cellStyle name="Comma 15 2" xfId="6227"/>
    <cellStyle name="Comma 15 2 2" xfId="6228"/>
    <cellStyle name="Comma 15 2 3" xfId="6229"/>
    <cellStyle name="Comma 15 2 3 2" xfId="6230"/>
    <cellStyle name="Comma 15 2 3 2 2" xfId="6231"/>
    <cellStyle name="Comma 15 2 3 2 2 2" xfId="6232"/>
    <cellStyle name="Comma 15 2 3 2 3" xfId="6233"/>
    <cellStyle name="Comma 15 2 3 2 4" xfId="6234"/>
    <cellStyle name="Comma 15 2 3 3" xfId="6235"/>
    <cellStyle name="Comma 15 2 3 3 2" xfId="6236"/>
    <cellStyle name="Comma 15 2 3 4" xfId="6237"/>
    <cellStyle name="Comma 15 2 3 5" xfId="6238"/>
    <cellStyle name="Comma 15 3" xfId="6239"/>
    <cellStyle name="Comma 15 3 2" xfId="6240"/>
    <cellStyle name="Comma 15 3 2 2" xfId="6241"/>
    <cellStyle name="Comma 15 3 2 2 2" xfId="6242"/>
    <cellStyle name="Comma 15 3 2 2 2 2" xfId="6243"/>
    <cellStyle name="Comma 15 3 2 2 2 2 2" xfId="6244"/>
    <cellStyle name="Comma 15 3 2 2 2 2 2 2" xfId="6245"/>
    <cellStyle name="Comma 15 3 2 2 2 2 3" xfId="6246"/>
    <cellStyle name="Comma 15 3 2 2 2 2 4" xfId="6247"/>
    <cellStyle name="Comma 15 3 2 2 2 3" xfId="6248"/>
    <cellStyle name="Comma 15 3 2 2 2 3 2" xfId="6249"/>
    <cellStyle name="Comma 15 3 2 2 2 4" xfId="6250"/>
    <cellStyle name="Comma 15 3 2 2 2 5" xfId="6251"/>
    <cellStyle name="Comma 15 3 2 2 3" xfId="6252"/>
    <cellStyle name="Comma 15 3 2 2 3 2" xfId="6253"/>
    <cellStyle name="Comma 15 3 2 2 3 2 2" xfId="6254"/>
    <cellStyle name="Comma 15 3 2 2 3 3" xfId="6255"/>
    <cellStyle name="Comma 15 3 2 2 3 4" xfId="6256"/>
    <cellStyle name="Comma 15 3 2 2 4" xfId="6257"/>
    <cellStyle name="Comma 15 3 2 2 4 2" xfId="6258"/>
    <cellStyle name="Comma 15 3 2 2 5" xfId="6259"/>
    <cellStyle name="Comma 15 3 2 2 6" xfId="6260"/>
    <cellStyle name="Comma 15 3 2 3" xfId="6261"/>
    <cellStyle name="Comma 15 3 2 3 2" xfId="6262"/>
    <cellStyle name="Comma 15 3 2 3 2 2" xfId="6263"/>
    <cellStyle name="Comma 15 3 2 3 2 2 2" xfId="6264"/>
    <cellStyle name="Comma 15 3 2 3 2 3" xfId="6265"/>
    <cellStyle name="Comma 15 3 2 3 2 4" xfId="6266"/>
    <cellStyle name="Comma 15 3 2 3 3" xfId="6267"/>
    <cellStyle name="Comma 15 3 2 3 3 2" xfId="6268"/>
    <cellStyle name="Comma 15 3 2 3 4" xfId="6269"/>
    <cellStyle name="Comma 15 3 2 3 5" xfId="6270"/>
    <cellStyle name="Comma 15 3 2 4" xfId="6271"/>
    <cellStyle name="Comma 15 3 2 4 2" xfId="6272"/>
    <cellStyle name="Comma 15 3 2 4 2 2" xfId="6273"/>
    <cellStyle name="Comma 15 3 2 4 3" xfId="6274"/>
    <cellStyle name="Comma 15 3 2 4 4" xfId="6275"/>
    <cellStyle name="Comma 15 3 2 5" xfId="6276"/>
    <cellStyle name="Comma 15 3 2 5 2" xfId="6277"/>
    <cellStyle name="Comma 15 3 2 6" xfId="6278"/>
    <cellStyle name="Comma 15 3 2 7" xfId="6279"/>
    <cellStyle name="Comma 15 3 3" xfId="6280"/>
    <cellStyle name="Comma 15 3 3 2" xfId="6281"/>
    <cellStyle name="Comma 15 3 3 2 2" xfId="6282"/>
    <cellStyle name="Comma 15 3 3 2 2 2" xfId="6283"/>
    <cellStyle name="Comma 15 3 3 2 2 2 2" xfId="6284"/>
    <cellStyle name="Comma 15 3 3 2 2 3" xfId="6285"/>
    <cellStyle name="Comma 15 3 3 2 2 4" xfId="6286"/>
    <cellStyle name="Comma 15 3 3 2 3" xfId="6287"/>
    <cellStyle name="Comma 15 3 3 2 3 2" xfId="6288"/>
    <cellStyle name="Comma 15 3 3 2 4" xfId="6289"/>
    <cellStyle name="Comma 15 3 3 2 5" xfId="6290"/>
    <cellStyle name="Comma 15 3 3 3" xfId="6291"/>
    <cellStyle name="Comma 15 3 3 3 2" xfId="6292"/>
    <cellStyle name="Comma 15 3 3 3 2 2" xfId="6293"/>
    <cellStyle name="Comma 15 3 3 3 3" xfId="6294"/>
    <cellStyle name="Comma 15 3 3 3 4" xfId="6295"/>
    <cellStyle name="Comma 15 3 3 4" xfId="6296"/>
    <cellStyle name="Comma 15 3 3 4 2" xfId="6297"/>
    <cellStyle name="Comma 15 3 3 5" xfId="6298"/>
    <cellStyle name="Comma 15 3 3 6" xfId="6299"/>
    <cellStyle name="Comma 15 3 4" xfId="6300"/>
    <cellStyle name="Comma 15 3 4 2" xfId="6301"/>
    <cellStyle name="Comma 15 3 4 2 2" xfId="6302"/>
    <cellStyle name="Comma 15 3 4 2 2 2" xfId="6303"/>
    <cellStyle name="Comma 15 3 4 2 3" xfId="6304"/>
    <cellStyle name="Comma 15 3 4 2 4" xfId="6305"/>
    <cellStyle name="Comma 15 3 4 3" xfId="6306"/>
    <cellStyle name="Comma 15 3 4 3 2" xfId="6307"/>
    <cellStyle name="Comma 15 3 4 4" xfId="6308"/>
    <cellStyle name="Comma 15 3 4 5" xfId="6309"/>
    <cellStyle name="Comma 15 3 5" xfId="6310"/>
    <cellStyle name="Comma 15 3 5 2" xfId="6311"/>
    <cellStyle name="Comma 15 3 5 2 2" xfId="6312"/>
    <cellStyle name="Comma 15 3 5 3" xfId="6313"/>
    <cellStyle name="Comma 15 3 5 4" xfId="6314"/>
    <cellStyle name="Comma 15 3 6" xfId="6315"/>
    <cellStyle name="Comma 15 3 6 2" xfId="6316"/>
    <cellStyle name="Comma 15 3 7" xfId="6317"/>
    <cellStyle name="Comma 15 3 8" xfId="6318"/>
    <cellStyle name="Comma 15 4" xfId="6319"/>
    <cellStyle name="Comma 15 4 2" xfId="6320"/>
    <cellStyle name="Comma 15 4 2 2" xfId="6321"/>
    <cellStyle name="Comma 15 4 2 2 2" xfId="6322"/>
    <cellStyle name="Comma 15 4 2 2 2 2" xfId="6323"/>
    <cellStyle name="Comma 15 4 2 2 2 2 2" xfId="6324"/>
    <cellStyle name="Comma 15 4 2 2 2 3" xfId="6325"/>
    <cellStyle name="Comma 15 4 2 2 2 4" xfId="6326"/>
    <cellStyle name="Comma 15 4 2 2 3" xfId="6327"/>
    <cellStyle name="Comma 15 4 2 2 3 2" xfId="6328"/>
    <cellStyle name="Comma 15 4 2 2 4" xfId="6329"/>
    <cellStyle name="Comma 15 4 2 2 5" xfId="6330"/>
    <cellStyle name="Comma 15 4 2 3" xfId="6331"/>
    <cellStyle name="Comma 15 4 2 3 2" xfId="6332"/>
    <cellStyle name="Comma 15 4 2 3 2 2" xfId="6333"/>
    <cellStyle name="Comma 15 4 2 3 3" xfId="6334"/>
    <cellStyle name="Comma 15 4 2 3 4" xfId="6335"/>
    <cellStyle name="Comma 15 4 2 4" xfId="6336"/>
    <cellStyle name="Comma 15 4 2 4 2" xfId="6337"/>
    <cellStyle name="Comma 15 4 2 5" xfId="6338"/>
    <cellStyle name="Comma 15 4 2 6" xfId="6339"/>
    <cellStyle name="Comma 15 4 3" xfId="6340"/>
    <cellStyle name="Comma 15 4 3 2" xfId="6341"/>
    <cellStyle name="Comma 15 4 3 2 2" xfId="6342"/>
    <cellStyle name="Comma 15 4 3 2 2 2" xfId="6343"/>
    <cellStyle name="Comma 15 4 3 2 3" xfId="6344"/>
    <cellStyle name="Comma 15 4 3 2 4" xfId="6345"/>
    <cellStyle name="Comma 15 4 3 3" xfId="6346"/>
    <cellStyle name="Comma 15 4 3 3 2" xfId="6347"/>
    <cellStyle name="Comma 15 4 3 4" xfId="6348"/>
    <cellStyle name="Comma 15 4 3 5" xfId="6349"/>
    <cellStyle name="Comma 15 4 4" xfId="6350"/>
    <cellStyle name="Comma 15 4 4 2" xfId="6351"/>
    <cellStyle name="Comma 15 4 4 2 2" xfId="6352"/>
    <cellStyle name="Comma 15 4 4 3" xfId="6353"/>
    <cellStyle name="Comma 15 4 4 4" xfId="6354"/>
    <cellStyle name="Comma 15 4 5" xfId="6355"/>
    <cellStyle name="Comma 15 4 5 2" xfId="6356"/>
    <cellStyle name="Comma 15 4 6" xfId="6357"/>
    <cellStyle name="Comma 15 4 7" xfId="6358"/>
    <cellStyle name="Comma 15 5" xfId="6359"/>
    <cellStyle name="Comma 15 5 2" xfId="6360"/>
    <cellStyle name="Comma 15 5 2 2" xfId="6361"/>
    <cellStyle name="Comma 15 5 2 2 2" xfId="6362"/>
    <cellStyle name="Comma 15 5 2 2 2 2" xfId="6363"/>
    <cellStyle name="Comma 15 5 2 2 2 2 2" xfId="6364"/>
    <cellStyle name="Comma 15 5 2 2 2 3" xfId="6365"/>
    <cellStyle name="Comma 15 5 2 2 2 4" xfId="6366"/>
    <cellStyle name="Comma 15 5 2 2 3" xfId="6367"/>
    <cellStyle name="Comma 15 5 2 2 3 2" xfId="6368"/>
    <cellStyle name="Comma 15 5 2 2 4" xfId="6369"/>
    <cellStyle name="Comma 15 5 2 2 5" xfId="6370"/>
    <cellStyle name="Comma 15 5 2 3" xfId="6371"/>
    <cellStyle name="Comma 15 5 2 3 2" xfId="6372"/>
    <cellStyle name="Comma 15 5 2 3 2 2" xfId="6373"/>
    <cellStyle name="Comma 15 5 2 3 3" xfId="6374"/>
    <cellStyle name="Comma 15 5 2 3 4" xfId="6375"/>
    <cellStyle name="Comma 15 5 2 4" xfId="6376"/>
    <cellStyle name="Comma 15 5 2 4 2" xfId="6377"/>
    <cellStyle name="Comma 15 5 2 5" xfId="6378"/>
    <cellStyle name="Comma 15 5 2 6" xfId="6379"/>
    <cellStyle name="Comma 15 5 3" xfId="6380"/>
    <cellStyle name="Comma 15 5 3 2" xfId="6381"/>
    <cellStyle name="Comma 15 5 3 2 2" xfId="6382"/>
    <cellStyle name="Comma 15 5 3 2 2 2" xfId="6383"/>
    <cellStyle name="Comma 15 5 3 2 3" xfId="6384"/>
    <cellStyle name="Comma 15 5 3 2 4" xfId="6385"/>
    <cellStyle name="Comma 15 5 3 3" xfId="6386"/>
    <cellStyle name="Comma 15 5 3 3 2" xfId="6387"/>
    <cellStyle name="Comma 15 5 3 4" xfId="6388"/>
    <cellStyle name="Comma 15 5 3 5" xfId="6389"/>
    <cellStyle name="Comma 15 5 4" xfId="6390"/>
    <cellStyle name="Comma 15 5 4 2" xfId="6391"/>
    <cellStyle name="Comma 15 5 4 2 2" xfId="6392"/>
    <cellStyle name="Comma 15 5 4 3" xfId="6393"/>
    <cellStyle name="Comma 15 5 4 4" xfId="6394"/>
    <cellStyle name="Comma 15 5 5" xfId="6395"/>
    <cellStyle name="Comma 15 5 5 2" xfId="6396"/>
    <cellStyle name="Comma 15 5 6" xfId="6397"/>
    <cellStyle name="Comma 15 5 7" xfId="6398"/>
    <cellStyle name="Comma 15 6" xfId="6399"/>
    <cellStyle name="Comma 15 6 2" xfId="6400"/>
    <cellStyle name="Comma 15 6 2 2" xfId="6401"/>
    <cellStyle name="Comma 15 6 2 2 2" xfId="6402"/>
    <cellStyle name="Comma 15 6 2 2 2 2" xfId="6403"/>
    <cellStyle name="Comma 15 6 2 2 3" xfId="6404"/>
    <cellStyle name="Comma 15 6 2 2 4" xfId="6405"/>
    <cellStyle name="Comma 15 6 2 3" xfId="6406"/>
    <cellStyle name="Comma 15 6 2 3 2" xfId="6407"/>
    <cellStyle name="Comma 15 6 2 4" xfId="6408"/>
    <cellStyle name="Comma 15 6 2 5" xfId="6409"/>
    <cellStyle name="Comma 15 6 3" xfId="6410"/>
    <cellStyle name="Comma 15 6 3 2" xfId="6411"/>
    <cellStyle name="Comma 15 6 3 2 2" xfId="6412"/>
    <cellStyle name="Comma 15 6 3 3" xfId="6413"/>
    <cellStyle name="Comma 15 6 3 4" xfId="6414"/>
    <cellStyle name="Comma 15 6 4" xfId="6415"/>
    <cellStyle name="Comma 15 6 4 2" xfId="6416"/>
    <cellStyle name="Comma 15 6 5" xfId="6417"/>
    <cellStyle name="Comma 15 6 6" xfId="6418"/>
    <cellStyle name="Comma 15 7" xfId="6419"/>
    <cellStyle name="Comma 15 7 2" xfId="6420"/>
    <cellStyle name="Comma 15 7 2 2" xfId="6421"/>
    <cellStyle name="Comma 15 7 3" xfId="6422"/>
    <cellStyle name="Comma 15 8" xfId="6423"/>
    <cellStyle name="Comma 15 8 2" xfId="6424"/>
    <cellStyle name="Comma 15 9" xfId="6425"/>
    <cellStyle name="Comma 150" xfId="6426"/>
    <cellStyle name="Comma 151" xfId="6427"/>
    <cellStyle name="Comma 152" xfId="6428"/>
    <cellStyle name="Comma 153" xfId="6429"/>
    <cellStyle name="Comma 154" xfId="6430"/>
    <cellStyle name="Comma 155" xfId="6431"/>
    <cellStyle name="Comma 156" xfId="6432"/>
    <cellStyle name="Comma 157" xfId="6433"/>
    <cellStyle name="Comma 158" xfId="6434"/>
    <cellStyle name="Comma 159" xfId="6435"/>
    <cellStyle name="Comma 16" xfId="6436"/>
    <cellStyle name="Comma 16 10" xfId="6437"/>
    <cellStyle name="Comma 16 11" xfId="6438"/>
    <cellStyle name="Comma 16 2" xfId="6439"/>
    <cellStyle name="Comma 16 2 2" xfId="6440"/>
    <cellStyle name="Comma 16 2 3" xfId="6441"/>
    <cellStyle name="Comma 16 2 3 2" xfId="6442"/>
    <cellStyle name="Comma 16 2 3 2 2" xfId="6443"/>
    <cellStyle name="Comma 16 2 3 2 2 2" xfId="6444"/>
    <cellStyle name="Comma 16 2 3 2 3" xfId="6445"/>
    <cellStyle name="Comma 16 2 3 2 4" xfId="6446"/>
    <cellStyle name="Comma 16 2 3 3" xfId="6447"/>
    <cellStyle name="Comma 16 2 3 3 2" xfId="6448"/>
    <cellStyle name="Comma 16 2 3 4" xfId="6449"/>
    <cellStyle name="Comma 16 2 3 5" xfId="6450"/>
    <cellStyle name="Comma 16 3" xfId="6451"/>
    <cellStyle name="Comma 16 3 2" xfId="6452"/>
    <cellStyle name="Comma 16 3 2 2" xfId="6453"/>
    <cellStyle name="Comma 16 3 2 2 2" xfId="6454"/>
    <cellStyle name="Comma 16 3 2 2 2 2" xfId="6455"/>
    <cellStyle name="Comma 16 3 2 2 2 2 2" xfId="6456"/>
    <cellStyle name="Comma 16 3 2 2 2 2 2 2" xfId="6457"/>
    <cellStyle name="Comma 16 3 2 2 2 2 3" xfId="6458"/>
    <cellStyle name="Comma 16 3 2 2 2 2 4" xfId="6459"/>
    <cellStyle name="Comma 16 3 2 2 2 3" xfId="6460"/>
    <cellStyle name="Comma 16 3 2 2 2 3 2" xfId="6461"/>
    <cellStyle name="Comma 16 3 2 2 2 4" xfId="6462"/>
    <cellStyle name="Comma 16 3 2 2 2 5" xfId="6463"/>
    <cellStyle name="Comma 16 3 2 2 3" xfId="6464"/>
    <cellStyle name="Comma 16 3 2 2 3 2" xfId="6465"/>
    <cellStyle name="Comma 16 3 2 2 3 2 2" xfId="6466"/>
    <cellStyle name="Comma 16 3 2 2 3 3" xfId="6467"/>
    <cellStyle name="Comma 16 3 2 2 3 4" xfId="6468"/>
    <cellStyle name="Comma 16 3 2 2 4" xfId="6469"/>
    <cellStyle name="Comma 16 3 2 2 4 2" xfId="6470"/>
    <cellStyle name="Comma 16 3 2 2 5" xfId="6471"/>
    <cellStyle name="Comma 16 3 2 2 6" xfId="6472"/>
    <cellStyle name="Comma 16 3 2 3" xfId="6473"/>
    <cellStyle name="Comma 16 3 2 3 2" xfId="6474"/>
    <cellStyle name="Comma 16 3 2 3 2 2" xfId="6475"/>
    <cellStyle name="Comma 16 3 2 3 2 2 2" xfId="6476"/>
    <cellStyle name="Comma 16 3 2 3 2 3" xfId="6477"/>
    <cellStyle name="Comma 16 3 2 3 2 4" xfId="6478"/>
    <cellStyle name="Comma 16 3 2 3 3" xfId="6479"/>
    <cellStyle name="Comma 16 3 2 3 3 2" xfId="6480"/>
    <cellStyle name="Comma 16 3 2 3 4" xfId="6481"/>
    <cellStyle name="Comma 16 3 2 3 5" xfId="6482"/>
    <cellStyle name="Comma 16 3 2 4" xfId="6483"/>
    <cellStyle name="Comma 16 3 2 4 2" xfId="6484"/>
    <cellStyle name="Comma 16 3 2 4 2 2" xfId="6485"/>
    <cellStyle name="Comma 16 3 2 4 3" xfId="6486"/>
    <cellStyle name="Comma 16 3 2 4 4" xfId="6487"/>
    <cellStyle name="Comma 16 3 2 5" xfId="6488"/>
    <cellStyle name="Comma 16 3 2 5 2" xfId="6489"/>
    <cellStyle name="Comma 16 3 2 6" xfId="6490"/>
    <cellStyle name="Comma 16 3 2 7" xfId="6491"/>
    <cellStyle name="Comma 16 3 3" xfId="6492"/>
    <cellStyle name="Comma 16 3 3 2" xfId="6493"/>
    <cellStyle name="Comma 16 3 3 2 2" xfId="6494"/>
    <cellStyle name="Comma 16 3 3 2 2 2" xfId="6495"/>
    <cellStyle name="Comma 16 3 3 2 2 2 2" xfId="6496"/>
    <cellStyle name="Comma 16 3 3 2 2 3" xfId="6497"/>
    <cellStyle name="Comma 16 3 3 2 2 4" xfId="6498"/>
    <cellStyle name="Comma 16 3 3 2 3" xfId="6499"/>
    <cellStyle name="Comma 16 3 3 2 3 2" xfId="6500"/>
    <cellStyle name="Comma 16 3 3 2 4" xfId="6501"/>
    <cellStyle name="Comma 16 3 3 2 5" xfId="6502"/>
    <cellStyle name="Comma 16 3 3 3" xfId="6503"/>
    <cellStyle name="Comma 16 3 3 3 2" xfId="6504"/>
    <cellStyle name="Comma 16 3 3 3 2 2" xfId="6505"/>
    <cellStyle name="Comma 16 3 3 3 3" xfId="6506"/>
    <cellStyle name="Comma 16 3 3 3 4" xfId="6507"/>
    <cellStyle name="Comma 16 3 3 4" xfId="6508"/>
    <cellStyle name="Comma 16 3 3 4 2" xfId="6509"/>
    <cellStyle name="Comma 16 3 3 5" xfId="6510"/>
    <cellStyle name="Comma 16 3 3 6" xfId="6511"/>
    <cellStyle name="Comma 16 3 4" xfId="6512"/>
    <cellStyle name="Comma 16 3 4 2" xfId="6513"/>
    <cellStyle name="Comma 16 3 4 2 2" xfId="6514"/>
    <cellStyle name="Comma 16 3 4 2 2 2" xfId="6515"/>
    <cellStyle name="Comma 16 3 4 2 3" xfId="6516"/>
    <cellStyle name="Comma 16 3 4 2 4" xfId="6517"/>
    <cellStyle name="Comma 16 3 4 3" xfId="6518"/>
    <cellStyle name="Comma 16 3 4 3 2" xfId="6519"/>
    <cellStyle name="Comma 16 3 4 4" xfId="6520"/>
    <cellStyle name="Comma 16 3 4 5" xfId="6521"/>
    <cellStyle name="Comma 16 3 5" xfId="6522"/>
    <cellStyle name="Comma 16 3 5 2" xfId="6523"/>
    <cellStyle name="Comma 16 3 5 2 2" xfId="6524"/>
    <cellStyle name="Comma 16 3 5 3" xfId="6525"/>
    <cellStyle name="Comma 16 3 5 4" xfId="6526"/>
    <cellStyle name="Comma 16 3 6" xfId="6527"/>
    <cellStyle name="Comma 16 3 6 2" xfId="6528"/>
    <cellStyle name="Comma 16 3 7" xfId="6529"/>
    <cellStyle name="Comma 16 3 8" xfId="6530"/>
    <cellStyle name="Comma 16 4" xfId="6531"/>
    <cellStyle name="Comma 16 4 2" xfId="6532"/>
    <cellStyle name="Comma 16 4 2 2" xfId="6533"/>
    <cellStyle name="Comma 16 4 2 2 2" xfId="6534"/>
    <cellStyle name="Comma 16 4 2 2 2 2" xfId="6535"/>
    <cellStyle name="Comma 16 4 2 2 2 2 2" xfId="6536"/>
    <cellStyle name="Comma 16 4 2 2 2 3" xfId="6537"/>
    <cellStyle name="Comma 16 4 2 2 2 4" xfId="6538"/>
    <cellStyle name="Comma 16 4 2 2 3" xfId="6539"/>
    <cellStyle name="Comma 16 4 2 2 3 2" xfId="6540"/>
    <cellStyle name="Comma 16 4 2 2 4" xfId="6541"/>
    <cellStyle name="Comma 16 4 2 2 5" xfId="6542"/>
    <cellStyle name="Comma 16 4 2 3" xfId="6543"/>
    <cellStyle name="Comma 16 4 2 3 2" xfId="6544"/>
    <cellStyle name="Comma 16 4 2 3 2 2" xfId="6545"/>
    <cellStyle name="Comma 16 4 2 3 3" xfId="6546"/>
    <cellStyle name="Comma 16 4 2 3 4" xfId="6547"/>
    <cellStyle name="Comma 16 4 2 4" xfId="6548"/>
    <cellStyle name="Comma 16 4 2 4 2" xfId="6549"/>
    <cellStyle name="Comma 16 4 2 5" xfId="6550"/>
    <cellStyle name="Comma 16 4 2 6" xfId="6551"/>
    <cellStyle name="Comma 16 4 3" xfId="6552"/>
    <cellStyle name="Comma 16 4 3 2" xfId="6553"/>
    <cellStyle name="Comma 16 4 3 2 2" xfId="6554"/>
    <cellStyle name="Comma 16 4 3 2 2 2" xfId="6555"/>
    <cellStyle name="Comma 16 4 3 2 3" xfId="6556"/>
    <cellStyle name="Comma 16 4 3 2 4" xfId="6557"/>
    <cellStyle name="Comma 16 4 3 3" xfId="6558"/>
    <cellStyle name="Comma 16 4 3 3 2" xfId="6559"/>
    <cellStyle name="Comma 16 4 3 4" xfId="6560"/>
    <cellStyle name="Comma 16 4 3 5" xfId="6561"/>
    <cellStyle name="Comma 16 4 4" xfId="6562"/>
    <cellStyle name="Comma 16 4 4 2" xfId="6563"/>
    <cellStyle name="Comma 16 4 4 2 2" xfId="6564"/>
    <cellStyle name="Comma 16 4 4 3" xfId="6565"/>
    <cellStyle name="Comma 16 4 4 4" xfId="6566"/>
    <cellStyle name="Comma 16 4 5" xfId="6567"/>
    <cellStyle name="Comma 16 4 5 2" xfId="6568"/>
    <cellStyle name="Comma 16 4 6" xfId="6569"/>
    <cellStyle name="Comma 16 4 7" xfId="6570"/>
    <cellStyle name="Comma 16 5" xfId="6571"/>
    <cellStyle name="Comma 16 5 2" xfId="6572"/>
    <cellStyle name="Comma 16 5 2 2" xfId="6573"/>
    <cellStyle name="Comma 16 5 2 2 2" xfId="6574"/>
    <cellStyle name="Comma 16 5 2 2 2 2" xfId="6575"/>
    <cellStyle name="Comma 16 5 2 2 2 2 2" xfId="6576"/>
    <cellStyle name="Comma 16 5 2 2 2 3" xfId="6577"/>
    <cellStyle name="Comma 16 5 2 2 2 4" xfId="6578"/>
    <cellStyle name="Comma 16 5 2 2 3" xfId="6579"/>
    <cellStyle name="Comma 16 5 2 2 3 2" xfId="6580"/>
    <cellStyle name="Comma 16 5 2 2 4" xfId="6581"/>
    <cellStyle name="Comma 16 5 2 2 5" xfId="6582"/>
    <cellStyle name="Comma 16 5 2 3" xfId="6583"/>
    <cellStyle name="Comma 16 5 2 3 2" xfId="6584"/>
    <cellStyle name="Comma 16 5 2 3 2 2" xfId="6585"/>
    <cellStyle name="Comma 16 5 2 3 3" xfId="6586"/>
    <cellStyle name="Comma 16 5 2 3 4" xfId="6587"/>
    <cellStyle name="Comma 16 5 2 4" xfId="6588"/>
    <cellStyle name="Comma 16 5 2 4 2" xfId="6589"/>
    <cellStyle name="Comma 16 5 2 5" xfId="6590"/>
    <cellStyle name="Comma 16 5 2 6" xfId="6591"/>
    <cellStyle name="Comma 16 5 3" xfId="6592"/>
    <cellStyle name="Comma 16 5 3 2" xfId="6593"/>
    <cellStyle name="Comma 16 5 3 2 2" xfId="6594"/>
    <cellStyle name="Comma 16 5 3 2 2 2" xfId="6595"/>
    <cellStyle name="Comma 16 5 3 2 3" xfId="6596"/>
    <cellStyle name="Comma 16 5 3 2 4" xfId="6597"/>
    <cellStyle name="Comma 16 5 3 3" xfId="6598"/>
    <cellStyle name="Comma 16 5 3 3 2" xfId="6599"/>
    <cellStyle name="Comma 16 5 3 4" xfId="6600"/>
    <cellStyle name="Comma 16 5 3 5" xfId="6601"/>
    <cellStyle name="Comma 16 5 4" xfId="6602"/>
    <cellStyle name="Comma 16 5 4 2" xfId="6603"/>
    <cellStyle name="Comma 16 5 4 2 2" xfId="6604"/>
    <cellStyle name="Comma 16 5 4 3" xfId="6605"/>
    <cellStyle name="Comma 16 5 4 4" xfId="6606"/>
    <cellStyle name="Comma 16 5 5" xfId="6607"/>
    <cellStyle name="Comma 16 5 5 2" xfId="6608"/>
    <cellStyle name="Comma 16 5 6" xfId="6609"/>
    <cellStyle name="Comma 16 5 7" xfId="6610"/>
    <cellStyle name="Comma 16 6" xfId="6611"/>
    <cellStyle name="Comma 16 6 2" xfId="6612"/>
    <cellStyle name="Comma 16 6 2 2" xfId="6613"/>
    <cellStyle name="Comma 16 6 2 2 2" xfId="6614"/>
    <cellStyle name="Comma 16 6 2 2 2 2" xfId="6615"/>
    <cellStyle name="Comma 16 6 2 2 3" xfId="6616"/>
    <cellStyle name="Comma 16 6 2 2 4" xfId="6617"/>
    <cellStyle name="Comma 16 6 2 3" xfId="6618"/>
    <cellStyle name="Comma 16 6 2 3 2" xfId="6619"/>
    <cellStyle name="Comma 16 6 2 4" xfId="6620"/>
    <cellStyle name="Comma 16 6 2 5" xfId="6621"/>
    <cellStyle name="Comma 16 6 3" xfId="6622"/>
    <cellStyle name="Comma 16 6 3 2" xfId="6623"/>
    <cellStyle name="Comma 16 6 3 2 2" xfId="6624"/>
    <cellStyle name="Comma 16 6 3 3" xfId="6625"/>
    <cellStyle name="Comma 16 6 3 4" xfId="6626"/>
    <cellStyle name="Comma 16 6 4" xfId="6627"/>
    <cellStyle name="Comma 16 6 4 2" xfId="6628"/>
    <cellStyle name="Comma 16 6 5" xfId="6629"/>
    <cellStyle name="Comma 16 6 6" xfId="6630"/>
    <cellStyle name="Comma 16 7" xfId="6631"/>
    <cellStyle name="Comma 16 8" xfId="6632"/>
    <cellStyle name="Comma 16 8 2" xfId="6633"/>
    <cellStyle name="Comma 16 8 2 2" xfId="6634"/>
    <cellStyle name="Comma 16 8 3" xfId="6635"/>
    <cellStyle name="Comma 16 9" xfId="6636"/>
    <cellStyle name="Comma 16 9 2" xfId="6637"/>
    <cellStyle name="Comma 160" xfId="6638"/>
    <cellStyle name="Comma 161" xfId="6639"/>
    <cellStyle name="Comma 162" xfId="6640"/>
    <cellStyle name="Comma 163" xfId="6641"/>
    <cellStyle name="Comma 164" xfId="6642"/>
    <cellStyle name="Comma 165" xfId="6643"/>
    <cellStyle name="Comma 166" xfId="6644"/>
    <cellStyle name="Comma 167" xfId="6645"/>
    <cellStyle name="Comma 168" xfId="6646"/>
    <cellStyle name="Comma 169" xfId="6647"/>
    <cellStyle name="Comma 17" xfId="6648"/>
    <cellStyle name="Comma 17 10" xfId="6649"/>
    <cellStyle name="Comma 17 11" xfId="6650"/>
    <cellStyle name="Comma 17 2" xfId="6651"/>
    <cellStyle name="Comma 17 2 2" xfId="6652"/>
    <cellStyle name="Comma 17 2 3" xfId="6653"/>
    <cellStyle name="Comma 17 2 3 2" xfId="6654"/>
    <cellStyle name="Comma 17 2 3 2 2" xfId="6655"/>
    <cellStyle name="Comma 17 2 3 2 2 2" xfId="6656"/>
    <cellStyle name="Comma 17 2 3 2 3" xfId="6657"/>
    <cellStyle name="Comma 17 2 3 2 4" xfId="6658"/>
    <cellStyle name="Comma 17 2 3 3" xfId="6659"/>
    <cellStyle name="Comma 17 2 3 3 2" xfId="6660"/>
    <cellStyle name="Comma 17 2 3 4" xfId="6661"/>
    <cellStyle name="Comma 17 2 3 5" xfId="6662"/>
    <cellStyle name="Comma 17 3" xfId="6663"/>
    <cellStyle name="Comma 17 3 2" xfId="6664"/>
    <cellStyle name="Comma 17 3 2 2" xfId="6665"/>
    <cellStyle name="Comma 17 3 2 2 2" xfId="6666"/>
    <cellStyle name="Comma 17 3 2 2 2 2" xfId="6667"/>
    <cellStyle name="Comma 17 3 2 2 2 2 2" xfId="6668"/>
    <cellStyle name="Comma 17 3 2 2 2 2 2 2" xfId="6669"/>
    <cellStyle name="Comma 17 3 2 2 2 2 3" xfId="6670"/>
    <cellStyle name="Comma 17 3 2 2 2 2 4" xfId="6671"/>
    <cellStyle name="Comma 17 3 2 2 2 3" xfId="6672"/>
    <cellStyle name="Comma 17 3 2 2 2 3 2" xfId="6673"/>
    <cellStyle name="Comma 17 3 2 2 2 4" xfId="6674"/>
    <cellStyle name="Comma 17 3 2 2 2 5" xfId="6675"/>
    <cellStyle name="Comma 17 3 2 2 3" xfId="6676"/>
    <cellStyle name="Comma 17 3 2 2 3 2" xfId="6677"/>
    <cellStyle name="Comma 17 3 2 2 3 2 2" xfId="6678"/>
    <cellStyle name="Comma 17 3 2 2 3 3" xfId="6679"/>
    <cellStyle name="Comma 17 3 2 2 3 4" xfId="6680"/>
    <cellStyle name="Comma 17 3 2 2 4" xfId="6681"/>
    <cellStyle name="Comma 17 3 2 2 4 2" xfId="6682"/>
    <cellStyle name="Comma 17 3 2 2 5" xfId="6683"/>
    <cellStyle name="Comma 17 3 2 2 6" xfId="6684"/>
    <cellStyle name="Comma 17 3 2 3" xfId="6685"/>
    <cellStyle name="Comma 17 3 2 3 2" xfId="6686"/>
    <cellStyle name="Comma 17 3 2 3 2 2" xfId="6687"/>
    <cellStyle name="Comma 17 3 2 3 2 2 2" xfId="6688"/>
    <cellStyle name="Comma 17 3 2 3 2 3" xfId="6689"/>
    <cellStyle name="Comma 17 3 2 3 2 4" xfId="6690"/>
    <cellStyle name="Comma 17 3 2 3 3" xfId="6691"/>
    <cellStyle name="Comma 17 3 2 3 3 2" xfId="6692"/>
    <cellStyle name="Comma 17 3 2 3 4" xfId="6693"/>
    <cellStyle name="Comma 17 3 2 3 5" xfId="6694"/>
    <cellStyle name="Comma 17 3 2 4" xfId="6695"/>
    <cellStyle name="Comma 17 3 2 4 2" xfId="6696"/>
    <cellStyle name="Comma 17 3 2 4 2 2" xfId="6697"/>
    <cellStyle name="Comma 17 3 2 4 3" xfId="6698"/>
    <cellStyle name="Comma 17 3 2 4 4" xfId="6699"/>
    <cellStyle name="Comma 17 3 2 5" xfId="6700"/>
    <cellStyle name="Comma 17 3 2 5 2" xfId="6701"/>
    <cellStyle name="Comma 17 3 2 6" xfId="6702"/>
    <cellStyle name="Comma 17 3 2 7" xfId="6703"/>
    <cellStyle name="Comma 17 3 3" xfId="6704"/>
    <cellStyle name="Comma 17 3 3 2" xfId="6705"/>
    <cellStyle name="Comma 17 3 3 2 2" xfId="6706"/>
    <cellStyle name="Comma 17 3 3 2 2 2" xfId="6707"/>
    <cellStyle name="Comma 17 3 3 2 2 2 2" xfId="6708"/>
    <cellStyle name="Comma 17 3 3 2 2 3" xfId="6709"/>
    <cellStyle name="Comma 17 3 3 2 2 4" xfId="6710"/>
    <cellStyle name="Comma 17 3 3 2 3" xfId="6711"/>
    <cellStyle name="Comma 17 3 3 2 3 2" xfId="6712"/>
    <cellStyle name="Comma 17 3 3 2 4" xfId="6713"/>
    <cellStyle name="Comma 17 3 3 2 5" xfId="6714"/>
    <cellStyle name="Comma 17 3 3 3" xfId="6715"/>
    <cellStyle name="Comma 17 3 3 3 2" xfId="6716"/>
    <cellStyle name="Comma 17 3 3 3 2 2" xfId="6717"/>
    <cellStyle name="Comma 17 3 3 3 3" xfId="6718"/>
    <cellStyle name="Comma 17 3 3 3 4" xfId="6719"/>
    <cellStyle name="Comma 17 3 3 4" xfId="6720"/>
    <cellStyle name="Comma 17 3 3 4 2" xfId="6721"/>
    <cellStyle name="Comma 17 3 3 5" xfId="6722"/>
    <cellStyle name="Comma 17 3 3 6" xfId="6723"/>
    <cellStyle name="Comma 17 3 4" xfId="6724"/>
    <cellStyle name="Comma 17 3 4 2" xfId="6725"/>
    <cellStyle name="Comma 17 3 4 2 2" xfId="6726"/>
    <cellStyle name="Comma 17 3 4 2 2 2" xfId="6727"/>
    <cellStyle name="Comma 17 3 4 2 3" xfId="6728"/>
    <cellStyle name="Comma 17 3 4 2 4" xfId="6729"/>
    <cellStyle name="Comma 17 3 4 3" xfId="6730"/>
    <cellStyle name="Comma 17 3 4 3 2" xfId="6731"/>
    <cellStyle name="Comma 17 3 4 4" xfId="6732"/>
    <cellStyle name="Comma 17 3 4 5" xfId="6733"/>
    <cellStyle name="Comma 17 3 5" xfId="6734"/>
    <cellStyle name="Comma 17 3 5 2" xfId="6735"/>
    <cellStyle name="Comma 17 3 5 2 2" xfId="6736"/>
    <cellStyle name="Comma 17 3 5 3" xfId="6737"/>
    <cellStyle name="Comma 17 3 5 4" xfId="6738"/>
    <cellStyle name="Comma 17 3 6" xfId="6739"/>
    <cellStyle name="Comma 17 3 6 2" xfId="6740"/>
    <cellStyle name="Comma 17 3 7" xfId="6741"/>
    <cellStyle name="Comma 17 3 8" xfId="6742"/>
    <cellStyle name="Comma 17 4" xfId="6743"/>
    <cellStyle name="Comma 17 4 2" xfId="6744"/>
    <cellStyle name="Comma 17 4 2 2" xfId="6745"/>
    <cellStyle name="Comma 17 4 2 2 2" xfId="6746"/>
    <cellStyle name="Comma 17 4 2 2 2 2" xfId="6747"/>
    <cellStyle name="Comma 17 4 2 2 2 2 2" xfId="6748"/>
    <cellStyle name="Comma 17 4 2 2 2 3" xfId="6749"/>
    <cellStyle name="Comma 17 4 2 2 2 4" xfId="6750"/>
    <cellStyle name="Comma 17 4 2 2 3" xfId="6751"/>
    <cellStyle name="Comma 17 4 2 2 3 2" xfId="6752"/>
    <cellStyle name="Comma 17 4 2 2 4" xfId="6753"/>
    <cellStyle name="Comma 17 4 2 2 5" xfId="6754"/>
    <cellStyle name="Comma 17 4 2 3" xfId="6755"/>
    <cellStyle name="Comma 17 4 2 3 2" xfId="6756"/>
    <cellStyle name="Comma 17 4 2 3 2 2" xfId="6757"/>
    <cellStyle name="Comma 17 4 2 3 3" xfId="6758"/>
    <cellStyle name="Comma 17 4 2 3 4" xfId="6759"/>
    <cellStyle name="Comma 17 4 2 4" xfId="6760"/>
    <cellStyle name="Comma 17 4 2 4 2" xfId="6761"/>
    <cellStyle name="Comma 17 4 2 5" xfId="6762"/>
    <cellStyle name="Comma 17 4 2 6" xfId="6763"/>
    <cellStyle name="Comma 17 4 3" xfId="6764"/>
    <cellStyle name="Comma 17 4 3 2" xfId="6765"/>
    <cellStyle name="Comma 17 4 3 2 2" xfId="6766"/>
    <cellStyle name="Comma 17 4 3 2 2 2" xfId="6767"/>
    <cellStyle name="Comma 17 4 3 2 3" xfId="6768"/>
    <cellStyle name="Comma 17 4 3 2 4" xfId="6769"/>
    <cellStyle name="Comma 17 4 3 3" xfId="6770"/>
    <cellStyle name="Comma 17 4 3 3 2" xfId="6771"/>
    <cellStyle name="Comma 17 4 3 4" xfId="6772"/>
    <cellStyle name="Comma 17 4 3 5" xfId="6773"/>
    <cellStyle name="Comma 17 4 4" xfId="6774"/>
    <cellStyle name="Comma 17 4 4 2" xfId="6775"/>
    <cellStyle name="Comma 17 4 4 2 2" xfId="6776"/>
    <cellStyle name="Comma 17 4 4 3" xfId="6777"/>
    <cellStyle name="Comma 17 4 4 4" xfId="6778"/>
    <cellStyle name="Comma 17 4 5" xfId="6779"/>
    <cellStyle name="Comma 17 4 5 2" xfId="6780"/>
    <cellStyle name="Comma 17 4 6" xfId="6781"/>
    <cellStyle name="Comma 17 4 7" xfId="6782"/>
    <cellStyle name="Comma 17 5" xfId="6783"/>
    <cellStyle name="Comma 17 5 2" xfId="6784"/>
    <cellStyle name="Comma 17 5 2 2" xfId="6785"/>
    <cellStyle name="Comma 17 5 2 2 2" xfId="6786"/>
    <cellStyle name="Comma 17 5 2 2 2 2" xfId="6787"/>
    <cellStyle name="Comma 17 5 2 2 2 2 2" xfId="6788"/>
    <cellStyle name="Comma 17 5 2 2 2 3" xfId="6789"/>
    <cellStyle name="Comma 17 5 2 2 2 4" xfId="6790"/>
    <cellStyle name="Comma 17 5 2 2 3" xfId="6791"/>
    <cellStyle name="Comma 17 5 2 2 3 2" xfId="6792"/>
    <cellStyle name="Comma 17 5 2 2 4" xfId="6793"/>
    <cellStyle name="Comma 17 5 2 2 5" xfId="6794"/>
    <cellStyle name="Comma 17 5 2 3" xfId="6795"/>
    <cellStyle name="Comma 17 5 2 3 2" xfId="6796"/>
    <cellStyle name="Comma 17 5 2 3 2 2" xfId="6797"/>
    <cellStyle name="Comma 17 5 2 3 3" xfId="6798"/>
    <cellStyle name="Comma 17 5 2 3 4" xfId="6799"/>
    <cellStyle name="Comma 17 5 2 4" xfId="6800"/>
    <cellStyle name="Comma 17 5 2 4 2" xfId="6801"/>
    <cellStyle name="Comma 17 5 2 5" xfId="6802"/>
    <cellStyle name="Comma 17 5 2 6" xfId="6803"/>
    <cellStyle name="Comma 17 5 3" xfId="6804"/>
    <cellStyle name="Comma 17 5 3 2" xfId="6805"/>
    <cellStyle name="Comma 17 5 3 2 2" xfId="6806"/>
    <cellStyle name="Comma 17 5 3 2 2 2" xfId="6807"/>
    <cellStyle name="Comma 17 5 3 2 3" xfId="6808"/>
    <cellStyle name="Comma 17 5 3 2 4" xfId="6809"/>
    <cellStyle name="Comma 17 5 3 3" xfId="6810"/>
    <cellStyle name="Comma 17 5 3 3 2" xfId="6811"/>
    <cellStyle name="Comma 17 5 3 4" xfId="6812"/>
    <cellStyle name="Comma 17 5 3 5" xfId="6813"/>
    <cellStyle name="Comma 17 5 4" xfId="6814"/>
    <cellStyle name="Comma 17 5 4 2" xfId="6815"/>
    <cellStyle name="Comma 17 5 4 2 2" xfId="6816"/>
    <cellStyle name="Comma 17 5 4 3" xfId="6817"/>
    <cellStyle name="Comma 17 5 4 4" xfId="6818"/>
    <cellStyle name="Comma 17 5 5" xfId="6819"/>
    <cellStyle name="Comma 17 5 5 2" xfId="6820"/>
    <cellStyle name="Comma 17 5 6" xfId="6821"/>
    <cellStyle name="Comma 17 5 7" xfId="6822"/>
    <cellStyle name="Comma 17 6" xfId="6823"/>
    <cellStyle name="Comma 17 6 2" xfId="6824"/>
    <cellStyle name="Comma 17 6 2 2" xfId="6825"/>
    <cellStyle name="Comma 17 6 2 2 2" xfId="6826"/>
    <cellStyle name="Comma 17 6 2 2 2 2" xfId="6827"/>
    <cellStyle name="Comma 17 6 2 2 3" xfId="6828"/>
    <cellStyle name="Comma 17 6 2 2 4" xfId="6829"/>
    <cellStyle name="Comma 17 6 2 3" xfId="6830"/>
    <cellStyle name="Comma 17 6 2 3 2" xfId="6831"/>
    <cellStyle name="Comma 17 6 2 4" xfId="6832"/>
    <cellStyle name="Comma 17 6 2 5" xfId="6833"/>
    <cellStyle name="Comma 17 6 3" xfId="6834"/>
    <cellStyle name="Comma 17 6 3 2" xfId="6835"/>
    <cellStyle name="Comma 17 6 3 2 2" xfId="6836"/>
    <cellStyle name="Comma 17 6 3 3" xfId="6837"/>
    <cellStyle name="Comma 17 6 3 4" xfId="6838"/>
    <cellStyle name="Comma 17 6 4" xfId="6839"/>
    <cellStyle name="Comma 17 6 4 2" xfId="6840"/>
    <cellStyle name="Comma 17 6 5" xfId="6841"/>
    <cellStyle name="Comma 17 6 6" xfId="6842"/>
    <cellStyle name="Comma 17 7" xfId="6843"/>
    <cellStyle name="Comma 17 8" xfId="6844"/>
    <cellStyle name="Comma 17 8 2" xfId="6845"/>
    <cellStyle name="Comma 17 8 2 2" xfId="6846"/>
    <cellStyle name="Comma 17 8 3" xfId="6847"/>
    <cellStyle name="Comma 17 9" xfId="6848"/>
    <cellStyle name="Comma 17 9 2" xfId="6849"/>
    <cellStyle name="Comma 170" xfId="6850"/>
    <cellStyle name="Comma 171" xfId="6851"/>
    <cellStyle name="Comma 172" xfId="6852"/>
    <cellStyle name="Comma 173" xfId="6853"/>
    <cellStyle name="Comma 174" xfId="6854"/>
    <cellStyle name="Comma 175" xfId="6855"/>
    <cellStyle name="Comma 176" xfId="6856"/>
    <cellStyle name="Comma 177" xfId="6857"/>
    <cellStyle name="Comma 178" xfId="6858"/>
    <cellStyle name="Comma 179" xfId="6859"/>
    <cellStyle name="Comma 18" xfId="6860"/>
    <cellStyle name="Comma 18 10" xfId="6861"/>
    <cellStyle name="Comma 18 11" xfId="6862"/>
    <cellStyle name="Comma 18 2" xfId="6863"/>
    <cellStyle name="Comma 18 2 2" xfId="6864"/>
    <cellStyle name="Comma 18 2 3" xfId="6865"/>
    <cellStyle name="Comma 18 2 3 2" xfId="6866"/>
    <cellStyle name="Comma 18 2 3 2 2" xfId="6867"/>
    <cellStyle name="Comma 18 2 3 2 2 2" xfId="6868"/>
    <cellStyle name="Comma 18 2 3 2 3" xfId="6869"/>
    <cellStyle name="Comma 18 2 3 2 4" xfId="6870"/>
    <cellStyle name="Comma 18 2 3 3" xfId="6871"/>
    <cellStyle name="Comma 18 2 3 3 2" xfId="6872"/>
    <cellStyle name="Comma 18 2 3 4" xfId="6873"/>
    <cellStyle name="Comma 18 2 3 5" xfId="6874"/>
    <cellStyle name="Comma 18 3" xfId="6875"/>
    <cellStyle name="Comma 18 3 2" xfId="6876"/>
    <cellStyle name="Comma 18 3 2 2" xfId="6877"/>
    <cellStyle name="Comma 18 3 2 2 2" xfId="6878"/>
    <cellStyle name="Comma 18 3 2 2 2 2" xfId="6879"/>
    <cellStyle name="Comma 18 3 2 2 2 2 2" xfId="6880"/>
    <cellStyle name="Comma 18 3 2 2 2 2 2 2" xfId="6881"/>
    <cellStyle name="Comma 18 3 2 2 2 2 3" xfId="6882"/>
    <cellStyle name="Comma 18 3 2 2 2 2 4" xfId="6883"/>
    <cellStyle name="Comma 18 3 2 2 2 3" xfId="6884"/>
    <cellStyle name="Comma 18 3 2 2 2 3 2" xfId="6885"/>
    <cellStyle name="Comma 18 3 2 2 2 4" xfId="6886"/>
    <cellStyle name="Comma 18 3 2 2 2 5" xfId="6887"/>
    <cellStyle name="Comma 18 3 2 2 3" xfId="6888"/>
    <cellStyle name="Comma 18 3 2 2 3 2" xfId="6889"/>
    <cellStyle name="Comma 18 3 2 2 3 2 2" xfId="6890"/>
    <cellStyle name="Comma 18 3 2 2 3 3" xfId="6891"/>
    <cellStyle name="Comma 18 3 2 2 3 4" xfId="6892"/>
    <cellStyle name="Comma 18 3 2 2 4" xfId="6893"/>
    <cellStyle name="Comma 18 3 2 2 4 2" xfId="6894"/>
    <cellStyle name="Comma 18 3 2 2 5" xfId="6895"/>
    <cellStyle name="Comma 18 3 2 2 6" xfId="6896"/>
    <cellStyle name="Comma 18 3 2 3" xfId="6897"/>
    <cellStyle name="Comma 18 3 2 3 2" xfId="6898"/>
    <cellStyle name="Comma 18 3 2 3 2 2" xfId="6899"/>
    <cellStyle name="Comma 18 3 2 3 2 2 2" xfId="6900"/>
    <cellStyle name="Comma 18 3 2 3 2 3" xfId="6901"/>
    <cellStyle name="Comma 18 3 2 3 2 4" xfId="6902"/>
    <cellStyle name="Comma 18 3 2 3 3" xfId="6903"/>
    <cellStyle name="Comma 18 3 2 3 3 2" xfId="6904"/>
    <cellStyle name="Comma 18 3 2 3 4" xfId="6905"/>
    <cellStyle name="Comma 18 3 2 3 5" xfId="6906"/>
    <cellStyle name="Comma 18 3 2 4" xfId="6907"/>
    <cellStyle name="Comma 18 3 2 4 2" xfId="6908"/>
    <cellStyle name="Comma 18 3 2 4 2 2" xfId="6909"/>
    <cellStyle name="Comma 18 3 2 4 3" xfId="6910"/>
    <cellStyle name="Comma 18 3 2 4 4" xfId="6911"/>
    <cellStyle name="Comma 18 3 2 5" xfId="6912"/>
    <cellStyle name="Comma 18 3 2 5 2" xfId="6913"/>
    <cellStyle name="Comma 18 3 2 6" xfId="6914"/>
    <cellStyle name="Comma 18 3 2 7" xfId="6915"/>
    <cellStyle name="Comma 18 3 3" xfId="6916"/>
    <cellStyle name="Comma 18 3 3 2" xfId="6917"/>
    <cellStyle name="Comma 18 3 3 2 2" xfId="6918"/>
    <cellStyle name="Comma 18 3 3 2 2 2" xfId="6919"/>
    <cellStyle name="Comma 18 3 3 2 2 2 2" xfId="6920"/>
    <cellStyle name="Comma 18 3 3 2 2 3" xfId="6921"/>
    <cellStyle name="Comma 18 3 3 2 2 4" xfId="6922"/>
    <cellStyle name="Comma 18 3 3 2 3" xfId="6923"/>
    <cellStyle name="Comma 18 3 3 2 3 2" xfId="6924"/>
    <cellStyle name="Comma 18 3 3 2 4" xfId="6925"/>
    <cellStyle name="Comma 18 3 3 2 5" xfId="6926"/>
    <cellStyle name="Comma 18 3 3 3" xfId="6927"/>
    <cellStyle name="Comma 18 3 3 3 2" xfId="6928"/>
    <cellStyle name="Comma 18 3 3 3 2 2" xfId="6929"/>
    <cellStyle name="Comma 18 3 3 3 3" xfId="6930"/>
    <cellStyle name="Comma 18 3 3 3 4" xfId="6931"/>
    <cellStyle name="Comma 18 3 3 4" xfId="6932"/>
    <cellStyle name="Comma 18 3 3 4 2" xfId="6933"/>
    <cellStyle name="Comma 18 3 3 5" xfId="6934"/>
    <cellStyle name="Comma 18 3 3 6" xfId="6935"/>
    <cellStyle name="Comma 18 3 4" xfId="6936"/>
    <cellStyle name="Comma 18 3 4 2" xfId="6937"/>
    <cellStyle name="Comma 18 3 4 2 2" xfId="6938"/>
    <cellStyle name="Comma 18 3 4 2 2 2" xfId="6939"/>
    <cellStyle name="Comma 18 3 4 2 3" xfId="6940"/>
    <cellStyle name="Comma 18 3 4 2 4" xfId="6941"/>
    <cellStyle name="Comma 18 3 4 3" xfId="6942"/>
    <cellStyle name="Comma 18 3 4 3 2" xfId="6943"/>
    <cellStyle name="Comma 18 3 4 4" xfId="6944"/>
    <cellStyle name="Comma 18 3 4 5" xfId="6945"/>
    <cellStyle name="Comma 18 3 5" xfId="6946"/>
    <cellStyle name="Comma 18 3 5 2" xfId="6947"/>
    <cellStyle name="Comma 18 3 5 2 2" xfId="6948"/>
    <cellStyle name="Comma 18 3 5 3" xfId="6949"/>
    <cellStyle name="Comma 18 3 5 4" xfId="6950"/>
    <cellStyle name="Comma 18 3 6" xfId="6951"/>
    <cellStyle name="Comma 18 3 6 2" xfId="6952"/>
    <cellStyle name="Comma 18 3 7" xfId="6953"/>
    <cellStyle name="Comma 18 3 8" xfId="6954"/>
    <cellStyle name="Comma 18 4" xfId="6955"/>
    <cellStyle name="Comma 18 4 2" xfId="6956"/>
    <cellStyle name="Comma 18 4 2 2" xfId="6957"/>
    <cellStyle name="Comma 18 4 2 2 2" xfId="6958"/>
    <cellStyle name="Comma 18 4 2 2 2 2" xfId="6959"/>
    <cellStyle name="Comma 18 4 2 2 2 2 2" xfId="6960"/>
    <cellStyle name="Comma 18 4 2 2 2 3" xfId="6961"/>
    <cellStyle name="Comma 18 4 2 2 2 4" xfId="6962"/>
    <cellStyle name="Comma 18 4 2 2 3" xfId="6963"/>
    <cellStyle name="Comma 18 4 2 2 3 2" xfId="6964"/>
    <cellStyle name="Comma 18 4 2 2 4" xfId="6965"/>
    <cellStyle name="Comma 18 4 2 2 5" xfId="6966"/>
    <cellStyle name="Comma 18 4 2 3" xfId="6967"/>
    <cellStyle name="Comma 18 4 2 3 2" xfId="6968"/>
    <cellStyle name="Comma 18 4 2 3 2 2" xfId="6969"/>
    <cellStyle name="Comma 18 4 2 3 3" xfId="6970"/>
    <cellStyle name="Comma 18 4 2 3 4" xfId="6971"/>
    <cellStyle name="Comma 18 4 2 4" xfId="6972"/>
    <cellStyle name="Comma 18 4 2 4 2" xfId="6973"/>
    <cellStyle name="Comma 18 4 2 5" xfId="6974"/>
    <cellStyle name="Comma 18 4 2 6" xfId="6975"/>
    <cellStyle name="Comma 18 4 3" xfId="6976"/>
    <cellStyle name="Comma 18 4 3 2" xfId="6977"/>
    <cellStyle name="Comma 18 4 3 2 2" xfId="6978"/>
    <cellStyle name="Comma 18 4 3 2 2 2" xfId="6979"/>
    <cellStyle name="Comma 18 4 3 2 3" xfId="6980"/>
    <cellStyle name="Comma 18 4 3 2 4" xfId="6981"/>
    <cellStyle name="Comma 18 4 3 3" xfId="6982"/>
    <cellStyle name="Comma 18 4 3 3 2" xfId="6983"/>
    <cellStyle name="Comma 18 4 3 4" xfId="6984"/>
    <cellStyle name="Comma 18 4 3 5" xfId="6985"/>
    <cellStyle name="Comma 18 4 4" xfId="6986"/>
    <cellStyle name="Comma 18 4 4 2" xfId="6987"/>
    <cellStyle name="Comma 18 4 4 2 2" xfId="6988"/>
    <cellStyle name="Comma 18 4 4 3" xfId="6989"/>
    <cellStyle name="Comma 18 4 4 4" xfId="6990"/>
    <cellStyle name="Comma 18 4 5" xfId="6991"/>
    <cellStyle name="Comma 18 4 5 2" xfId="6992"/>
    <cellStyle name="Comma 18 4 6" xfId="6993"/>
    <cellStyle name="Comma 18 4 7" xfId="6994"/>
    <cellStyle name="Comma 18 5" xfId="6995"/>
    <cellStyle name="Comma 18 5 2" xfId="6996"/>
    <cellStyle name="Comma 18 5 2 2" xfId="6997"/>
    <cellStyle name="Comma 18 5 2 2 2" xfId="6998"/>
    <cellStyle name="Comma 18 5 2 2 2 2" xfId="6999"/>
    <cellStyle name="Comma 18 5 2 2 2 2 2" xfId="7000"/>
    <cellStyle name="Comma 18 5 2 2 2 3" xfId="7001"/>
    <cellStyle name="Comma 18 5 2 2 2 4" xfId="7002"/>
    <cellStyle name="Comma 18 5 2 2 3" xfId="7003"/>
    <cellStyle name="Comma 18 5 2 2 3 2" xfId="7004"/>
    <cellStyle name="Comma 18 5 2 2 4" xfId="7005"/>
    <cellStyle name="Comma 18 5 2 2 5" xfId="7006"/>
    <cellStyle name="Comma 18 5 2 3" xfId="7007"/>
    <cellStyle name="Comma 18 5 2 3 2" xfId="7008"/>
    <cellStyle name="Comma 18 5 2 3 2 2" xfId="7009"/>
    <cellStyle name="Comma 18 5 2 3 3" xfId="7010"/>
    <cellStyle name="Comma 18 5 2 3 4" xfId="7011"/>
    <cellStyle name="Comma 18 5 2 4" xfId="7012"/>
    <cellStyle name="Comma 18 5 2 4 2" xfId="7013"/>
    <cellStyle name="Comma 18 5 2 5" xfId="7014"/>
    <cellStyle name="Comma 18 5 2 6" xfId="7015"/>
    <cellStyle name="Comma 18 5 3" xfId="7016"/>
    <cellStyle name="Comma 18 5 3 2" xfId="7017"/>
    <cellStyle name="Comma 18 5 3 2 2" xfId="7018"/>
    <cellStyle name="Comma 18 5 3 2 2 2" xfId="7019"/>
    <cellStyle name="Comma 18 5 3 2 3" xfId="7020"/>
    <cellStyle name="Comma 18 5 3 2 4" xfId="7021"/>
    <cellStyle name="Comma 18 5 3 3" xfId="7022"/>
    <cellStyle name="Comma 18 5 3 3 2" xfId="7023"/>
    <cellStyle name="Comma 18 5 3 4" xfId="7024"/>
    <cellStyle name="Comma 18 5 3 5" xfId="7025"/>
    <cellStyle name="Comma 18 5 4" xfId="7026"/>
    <cellStyle name="Comma 18 5 4 2" xfId="7027"/>
    <cellStyle name="Comma 18 5 4 2 2" xfId="7028"/>
    <cellStyle name="Comma 18 5 4 3" xfId="7029"/>
    <cellStyle name="Comma 18 5 4 4" xfId="7030"/>
    <cellStyle name="Comma 18 5 5" xfId="7031"/>
    <cellStyle name="Comma 18 5 5 2" xfId="7032"/>
    <cellStyle name="Comma 18 5 6" xfId="7033"/>
    <cellStyle name="Comma 18 5 7" xfId="7034"/>
    <cellStyle name="Comma 18 6" xfId="7035"/>
    <cellStyle name="Comma 18 6 2" xfId="7036"/>
    <cellStyle name="Comma 18 6 2 2" xfId="7037"/>
    <cellStyle name="Comma 18 6 2 2 2" xfId="7038"/>
    <cellStyle name="Comma 18 6 2 2 2 2" xfId="7039"/>
    <cellStyle name="Comma 18 6 2 2 3" xfId="7040"/>
    <cellStyle name="Comma 18 6 2 2 4" xfId="7041"/>
    <cellStyle name="Comma 18 6 2 3" xfId="7042"/>
    <cellStyle name="Comma 18 6 2 3 2" xfId="7043"/>
    <cellStyle name="Comma 18 6 2 4" xfId="7044"/>
    <cellStyle name="Comma 18 6 2 5" xfId="7045"/>
    <cellStyle name="Comma 18 6 3" xfId="7046"/>
    <cellStyle name="Comma 18 6 3 2" xfId="7047"/>
    <cellStyle name="Comma 18 6 3 2 2" xfId="7048"/>
    <cellStyle name="Comma 18 6 3 3" xfId="7049"/>
    <cellStyle name="Comma 18 6 3 4" xfId="7050"/>
    <cellStyle name="Comma 18 6 4" xfId="7051"/>
    <cellStyle name="Comma 18 6 4 2" xfId="7052"/>
    <cellStyle name="Comma 18 6 5" xfId="7053"/>
    <cellStyle name="Comma 18 6 6" xfId="7054"/>
    <cellStyle name="Comma 18 7" xfId="7055"/>
    <cellStyle name="Comma 18 8" xfId="7056"/>
    <cellStyle name="Comma 18 8 2" xfId="7057"/>
    <cellStyle name="Comma 18 8 2 2" xfId="7058"/>
    <cellStyle name="Comma 18 8 3" xfId="7059"/>
    <cellStyle name="Comma 18 9" xfId="7060"/>
    <cellStyle name="Comma 18 9 2" xfId="7061"/>
    <cellStyle name="Comma 180" xfId="7062"/>
    <cellStyle name="Comma 181" xfId="7063"/>
    <cellStyle name="Comma 182" xfId="7064"/>
    <cellStyle name="Comma 183" xfId="7065"/>
    <cellStyle name="Comma 184" xfId="7066"/>
    <cellStyle name="Comma 185" xfId="7067"/>
    <cellStyle name="Comma 186" xfId="7068"/>
    <cellStyle name="Comma 187" xfId="7069"/>
    <cellStyle name="Comma 188" xfId="7070"/>
    <cellStyle name="Comma 189" xfId="7071"/>
    <cellStyle name="Comma 19" xfId="7072"/>
    <cellStyle name="Comma 19 10" xfId="7073"/>
    <cellStyle name="Comma 19 11" xfId="7074"/>
    <cellStyle name="Comma 19 2" xfId="7075"/>
    <cellStyle name="Comma 19 2 2" xfId="7076"/>
    <cellStyle name="Comma 19 2 3" xfId="7077"/>
    <cellStyle name="Comma 19 2 3 2" xfId="7078"/>
    <cellStyle name="Comma 19 2 3 2 2" xfId="7079"/>
    <cellStyle name="Comma 19 2 3 2 2 2" xfId="7080"/>
    <cellStyle name="Comma 19 2 3 2 3" xfId="7081"/>
    <cellStyle name="Comma 19 2 3 2 4" xfId="7082"/>
    <cellStyle name="Comma 19 2 3 3" xfId="7083"/>
    <cellStyle name="Comma 19 2 3 3 2" xfId="7084"/>
    <cellStyle name="Comma 19 2 3 4" xfId="7085"/>
    <cellStyle name="Comma 19 2 3 5" xfId="7086"/>
    <cellStyle name="Comma 19 3" xfId="7087"/>
    <cellStyle name="Comma 19 3 2" xfId="7088"/>
    <cellStyle name="Comma 19 3 2 2" xfId="7089"/>
    <cellStyle name="Comma 19 3 2 2 2" xfId="7090"/>
    <cellStyle name="Comma 19 3 2 2 2 2" xfId="7091"/>
    <cellStyle name="Comma 19 3 2 2 2 2 2" xfId="7092"/>
    <cellStyle name="Comma 19 3 2 2 2 2 2 2" xfId="7093"/>
    <cellStyle name="Comma 19 3 2 2 2 2 3" xfId="7094"/>
    <cellStyle name="Comma 19 3 2 2 2 2 4" xfId="7095"/>
    <cellStyle name="Comma 19 3 2 2 2 3" xfId="7096"/>
    <cellStyle name="Comma 19 3 2 2 2 3 2" xfId="7097"/>
    <cellStyle name="Comma 19 3 2 2 2 4" xfId="7098"/>
    <cellStyle name="Comma 19 3 2 2 2 5" xfId="7099"/>
    <cellStyle name="Comma 19 3 2 2 3" xfId="7100"/>
    <cellStyle name="Comma 19 3 2 2 3 2" xfId="7101"/>
    <cellStyle name="Comma 19 3 2 2 3 2 2" xfId="7102"/>
    <cellStyle name="Comma 19 3 2 2 3 3" xfId="7103"/>
    <cellStyle name="Comma 19 3 2 2 3 4" xfId="7104"/>
    <cellStyle name="Comma 19 3 2 2 4" xfId="7105"/>
    <cellStyle name="Comma 19 3 2 2 4 2" xfId="7106"/>
    <cellStyle name="Comma 19 3 2 2 5" xfId="7107"/>
    <cellStyle name="Comma 19 3 2 2 6" xfId="7108"/>
    <cellStyle name="Comma 19 3 2 3" xfId="7109"/>
    <cellStyle name="Comma 19 3 2 3 2" xfId="7110"/>
    <cellStyle name="Comma 19 3 2 3 2 2" xfId="7111"/>
    <cellStyle name="Comma 19 3 2 3 2 2 2" xfId="7112"/>
    <cellStyle name="Comma 19 3 2 3 2 3" xfId="7113"/>
    <cellStyle name="Comma 19 3 2 3 2 4" xfId="7114"/>
    <cellStyle name="Comma 19 3 2 3 3" xfId="7115"/>
    <cellStyle name="Comma 19 3 2 3 3 2" xfId="7116"/>
    <cellStyle name="Comma 19 3 2 3 4" xfId="7117"/>
    <cellStyle name="Comma 19 3 2 3 5" xfId="7118"/>
    <cellStyle name="Comma 19 3 2 4" xfId="7119"/>
    <cellStyle name="Comma 19 3 2 4 2" xfId="7120"/>
    <cellStyle name="Comma 19 3 2 4 2 2" xfId="7121"/>
    <cellStyle name="Comma 19 3 2 4 3" xfId="7122"/>
    <cellStyle name="Comma 19 3 2 4 4" xfId="7123"/>
    <cellStyle name="Comma 19 3 2 5" xfId="7124"/>
    <cellStyle name="Comma 19 3 2 5 2" xfId="7125"/>
    <cellStyle name="Comma 19 3 2 6" xfId="7126"/>
    <cellStyle name="Comma 19 3 2 7" xfId="7127"/>
    <cellStyle name="Comma 19 3 3" xfId="7128"/>
    <cellStyle name="Comma 19 3 3 2" xfId="7129"/>
    <cellStyle name="Comma 19 3 3 2 2" xfId="7130"/>
    <cellStyle name="Comma 19 3 3 2 2 2" xfId="7131"/>
    <cellStyle name="Comma 19 3 3 2 2 2 2" xfId="7132"/>
    <cellStyle name="Comma 19 3 3 2 2 3" xfId="7133"/>
    <cellStyle name="Comma 19 3 3 2 2 4" xfId="7134"/>
    <cellStyle name="Comma 19 3 3 2 3" xfId="7135"/>
    <cellStyle name="Comma 19 3 3 2 3 2" xfId="7136"/>
    <cellStyle name="Comma 19 3 3 2 4" xfId="7137"/>
    <cellStyle name="Comma 19 3 3 2 5" xfId="7138"/>
    <cellStyle name="Comma 19 3 3 3" xfId="7139"/>
    <cellStyle name="Comma 19 3 3 3 2" xfId="7140"/>
    <cellStyle name="Comma 19 3 3 3 2 2" xfId="7141"/>
    <cellStyle name="Comma 19 3 3 3 3" xfId="7142"/>
    <cellStyle name="Comma 19 3 3 3 4" xfId="7143"/>
    <cellStyle name="Comma 19 3 3 4" xfId="7144"/>
    <cellStyle name="Comma 19 3 3 4 2" xfId="7145"/>
    <cellStyle name="Comma 19 3 3 5" xfId="7146"/>
    <cellStyle name="Comma 19 3 3 6" xfId="7147"/>
    <cellStyle name="Comma 19 3 4" xfId="7148"/>
    <cellStyle name="Comma 19 3 4 2" xfId="7149"/>
    <cellStyle name="Comma 19 3 4 2 2" xfId="7150"/>
    <cellStyle name="Comma 19 3 4 2 2 2" xfId="7151"/>
    <cellStyle name="Comma 19 3 4 2 3" xfId="7152"/>
    <cellStyle name="Comma 19 3 4 2 4" xfId="7153"/>
    <cellStyle name="Comma 19 3 4 3" xfId="7154"/>
    <cellStyle name="Comma 19 3 4 3 2" xfId="7155"/>
    <cellStyle name="Comma 19 3 4 4" xfId="7156"/>
    <cellStyle name="Comma 19 3 4 5" xfId="7157"/>
    <cellStyle name="Comma 19 3 5" xfId="7158"/>
    <cellStyle name="Comma 19 3 5 2" xfId="7159"/>
    <cellStyle name="Comma 19 3 5 2 2" xfId="7160"/>
    <cellStyle name="Comma 19 3 5 3" xfId="7161"/>
    <cellStyle name="Comma 19 3 5 4" xfId="7162"/>
    <cellStyle name="Comma 19 3 6" xfId="7163"/>
    <cellStyle name="Comma 19 3 6 2" xfId="7164"/>
    <cellStyle name="Comma 19 3 7" xfId="7165"/>
    <cellStyle name="Comma 19 3 8" xfId="7166"/>
    <cellStyle name="Comma 19 4" xfId="7167"/>
    <cellStyle name="Comma 19 4 2" xfId="7168"/>
    <cellStyle name="Comma 19 4 2 2" xfId="7169"/>
    <cellStyle name="Comma 19 4 2 2 2" xfId="7170"/>
    <cellStyle name="Comma 19 4 2 2 2 2" xfId="7171"/>
    <cellStyle name="Comma 19 4 2 2 2 2 2" xfId="7172"/>
    <cellStyle name="Comma 19 4 2 2 2 3" xfId="7173"/>
    <cellStyle name="Comma 19 4 2 2 2 4" xfId="7174"/>
    <cellStyle name="Comma 19 4 2 2 3" xfId="7175"/>
    <cellStyle name="Comma 19 4 2 2 3 2" xfId="7176"/>
    <cellStyle name="Comma 19 4 2 2 4" xfId="7177"/>
    <cellStyle name="Comma 19 4 2 2 5" xfId="7178"/>
    <cellStyle name="Comma 19 4 2 3" xfId="7179"/>
    <cellStyle name="Comma 19 4 2 3 2" xfId="7180"/>
    <cellStyle name="Comma 19 4 2 3 2 2" xfId="7181"/>
    <cellStyle name="Comma 19 4 2 3 3" xfId="7182"/>
    <cellStyle name="Comma 19 4 2 3 4" xfId="7183"/>
    <cellStyle name="Comma 19 4 2 4" xfId="7184"/>
    <cellStyle name="Comma 19 4 2 4 2" xfId="7185"/>
    <cellStyle name="Comma 19 4 2 5" xfId="7186"/>
    <cellStyle name="Comma 19 4 2 6" xfId="7187"/>
    <cellStyle name="Comma 19 4 3" xfId="7188"/>
    <cellStyle name="Comma 19 4 3 2" xfId="7189"/>
    <cellStyle name="Comma 19 4 3 2 2" xfId="7190"/>
    <cellStyle name="Comma 19 4 3 2 2 2" xfId="7191"/>
    <cellStyle name="Comma 19 4 3 2 3" xfId="7192"/>
    <cellStyle name="Comma 19 4 3 2 4" xfId="7193"/>
    <cellStyle name="Comma 19 4 3 3" xfId="7194"/>
    <cellStyle name="Comma 19 4 3 3 2" xfId="7195"/>
    <cellStyle name="Comma 19 4 3 4" xfId="7196"/>
    <cellStyle name="Comma 19 4 3 5" xfId="7197"/>
    <cellStyle name="Comma 19 4 4" xfId="7198"/>
    <cellStyle name="Comma 19 4 4 2" xfId="7199"/>
    <cellStyle name="Comma 19 4 4 2 2" xfId="7200"/>
    <cellStyle name="Comma 19 4 4 3" xfId="7201"/>
    <cellStyle name="Comma 19 4 4 4" xfId="7202"/>
    <cellStyle name="Comma 19 4 5" xfId="7203"/>
    <cellStyle name="Comma 19 4 5 2" xfId="7204"/>
    <cellStyle name="Comma 19 4 6" xfId="7205"/>
    <cellStyle name="Comma 19 4 7" xfId="7206"/>
    <cellStyle name="Comma 19 5" xfId="7207"/>
    <cellStyle name="Comma 19 5 2" xfId="7208"/>
    <cellStyle name="Comma 19 5 2 2" xfId="7209"/>
    <cellStyle name="Comma 19 5 2 2 2" xfId="7210"/>
    <cellStyle name="Comma 19 5 2 2 2 2" xfId="7211"/>
    <cellStyle name="Comma 19 5 2 2 2 2 2" xfId="7212"/>
    <cellStyle name="Comma 19 5 2 2 2 3" xfId="7213"/>
    <cellStyle name="Comma 19 5 2 2 2 4" xfId="7214"/>
    <cellStyle name="Comma 19 5 2 2 3" xfId="7215"/>
    <cellStyle name="Comma 19 5 2 2 3 2" xfId="7216"/>
    <cellStyle name="Comma 19 5 2 2 4" xfId="7217"/>
    <cellStyle name="Comma 19 5 2 2 5" xfId="7218"/>
    <cellStyle name="Comma 19 5 2 3" xfId="7219"/>
    <cellStyle name="Comma 19 5 2 3 2" xfId="7220"/>
    <cellStyle name="Comma 19 5 2 3 2 2" xfId="7221"/>
    <cellStyle name="Comma 19 5 2 3 3" xfId="7222"/>
    <cellStyle name="Comma 19 5 2 3 4" xfId="7223"/>
    <cellStyle name="Comma 19 5 2 4" xfId="7224"/>
    <cellStyle name="Comma 19 5 2 4 2" xfId="7225"/>
    <cellStyle name="Comma 19 5 2 5" xfId="7226"/>
    <cellStyle name="Comma 19 5 2 6" xfId="7227"/>
    <cellStyle name="Comma 19 5 3" xfId="7228"/>
    <cellStyle name="Comma 19 5 3 2" xfId="7229"/>
    <cellStyle name="Comma 19 5 3 2 2" xfId="7230"/>
    <cellStyle name="Comma 19 5 3 2 2 2" xfId="7231"/>
    <cellStyle name="Comma 19 5 3 2 3" xfId="7232"/>
    <cellStyle name="Comma 19 5 3 2 4" xfId="7233"/>
    <cellStyle name="Comma 19 5 3 3" xfId="7234"/>
    <cellStyle name="Comma 19 5 3 3 2" xfId="7235"/>
    <cellStyle name="Comma 19 5 3 4" xfId="7236"/>
    <cellStyle name="Comma 19 5 3 5" xfId="7237"/>
    <cellStyle name="Comma 19 5 4" xfId="7238"/>
    <cellStyle name="Comma 19 5 4 2" xfId="7239"/>
    <cellStyle name="Comma 19 5 4 2 2" xfId="7240"/>
    <cellStyle name="Comma 19 5 4 3" xfId="7241"/>
    <cellStyle name="Comma 19 5 4 4" xfId="7242"/>
    <cellStyle name="Comma 19 5 5" xfId="7243"/>
    <cellStyle name="Comma 19 5 5 2" xfId="7244"/>
    <cellStyle name="Comma 19 5 6" xfId="7245"/>
    <cellStyle name="Comma 19 5 7" xfId="7246"/>
    <cellStyle name="Comma 19 6" xfId="7247"/>
    <cellStyle name="Comma 19 6 2" xfId="7248"/>
    <cellStyle name="Comma 19 6 2 2" xfId="7249"/>
    <cellStyle name="Comma 19 6 2 2 2" xfId="7250"/>
    <cellStyle name="Comma 19 6 2 2 2 2" xfId="7251"/>
    <cellStyle name="Comma 19 6 2 2 3" xfId="7252"/>
    <cellStyle name="Comma 19 6 2 2 4" xfId="7253"/>
    <cellStyle name="Comma 19 6 2 3" xfId="7254"/>
    <cellStyle name="Comma 19 6 2 3 2" xfId="7255"/>
    <cellStyle name="Comma 19 6 2 4" xfId="7256"/>
    <cellStyle name="Comma 19 6 2 5" xfId="7257"/>
    <cellStyle name="Comma 19 6 3" xfId="7258"/>
    <cellStyle name="Comma 19 6 3 2" xfId="7259"/>
    <cellStyle name="Comma 19 6 3 2 2" xfId="7260"/>
    <cellStyle name="Comma 19 6 3 3" xfId="7261"/>
    <cellStyle name="Comma 19 6 3 4" xfId="7262"/>
    <cellStyle name="Comma 19 6 4" xfId="7263"/>
    <cellStyle name="Comma 19 6 4 2" xfId="7264"/>
    <cellStyle name="Comma 19 6 5" xfId="7265"/>
    <cellStyle name="Comma 19 6 6" xfId="7266"/>
    <cellStyle name="Comma 19 7" xfId="7267"/>
    <cellStyle name="Comma 19 8" xfId="7268"/>
    <cellStyle name="Comma 19 8 2" xfId="7269"/>
    <cellStyle name="Comma 19 8 2 2" xfId="7270"/>
    <cellStyle name="Comma 19 8 3" xfId="7271"/>
    <cellStyle name="Comma 19 9" xfId="7272"/>
    <cellStyle name="Comma 19 9 2" xfId="7273"/>
    <cellStyle name="Comma 190" xfId="7274"/>
    <cellStyle name="Comma 191" xfId="7275"/>
    <cellStyle name="Comma 192" xfId="7276"/>
    <cellStyle name="Comma 193" xfId="7277"/>
    <cellStyle name="Comma 194" xfId="7278"/>
    <cellStyle name="Comma 195" xfId="7279"/>
    <cellStyle name="Comma 196" xfId="7280"/>
    <cellStyle name="Comma 197" xfId="7281"/>
    <cellStyle name="Comma 198" xfId="7282"/>
    <cellStyle name="Comma 199" xfId="7283"/>
    <cellStyle name="Comma 2" xfId="7284"/>
    <cellStyle name="Comma 2 10" xfId="7285"/>
    <cellStyle name="Comma 2 10 2" xfId="7286"/>
    <cellStyle name="Comma 2 10 2 2" xfId="7287"/>
    <cellStyle name="Comma 2 10 2 2 2" xfId="7288"/>
    <cellStyle name="Comma 2 10 2 2 2 2" xfId="7289"/>
    <cellStyle name="Comma 2 10 2 2 3" xfId="7290"/>
    <cellStyle name="Comma 2 10 2 2 4" xfId="7291"/>
    <cellStyle name="Comma 2 10 2 3" xfId="7292"/>
    <cellStyle name="Comma 2 10 2 3 2" xfId="7293"/>
    <cellStyle name="Comma 2 10 2 4" xfId="7294"/>
    <cellStyle name="Comma 2 10 2 5" xfId="7295"/>
    <cellStyle name="Comma 2 10 3" xfId="7296"/>
    <cellStyle name="Comma 2 10 3 2" xfId="7297"/>
    <cellStyle name="Comma 2 10 3 2 2" xfId="7298"/>
    <cellStyle name="Comma 2 10 3 3" xfId="7299"/>
    <cellStyle name="Comma 2 10 3 4" xfId="7300"/>
    <cellStyle name="Comma 2 10 4" xfId="7301"/>
    <cellStyle name="Comma 2 10 4 2" xfId="7302"/>
    <cellStyle name="Comma 2 10 5" xfId="7303"/>
    <cellStyle name="Comma 2 10 6" xfId="7304"/>
    <cellStyle name="Comma 2 11" xfId="7305"/>
    <cellStyle name="Comma 2 11 2" xfId="7306"/>
    <cellStyle name="Comma 2 11 2 2" xfId="7307"/>
    <cellStyle name="Comma 2 11 2 2 2" xfId="7308"/>
    <cellStyle name="Comma 2 11 2 3" xfId="7309"/>
    <cellStyle name="Comma 2 11 2 4" xfId="7310"/>
    <cellStyle name="Comma 2 11 3" xfId="7311"/>
    <cellStyle name="Comma 2 11 3 2" xfId="7312"/>
    <cellStyle name="Comma 2 11 4" xfId="7313"/>
    <cellStyle name="Comma 2 11 5" xfId="7314"/>
    <cellStyle name="Comma 2 12" xfId="7315"/>
    <cellStyle name="Comma 2 12 2" xfId="7316"/>
    <cellStyle name="Comma 2 12 2 2" xfId="7317"/>
    <cellStyle name="Comma 2 12 3" xfId="7318"/>
    <cellStyle name="Comma 2 12 4" xfId="7319"/>
    <cellStyle name="Comma 2 13" xfId="7320"/>
    <cellStyle name="Comma 2 13 2" xfId="7321"/>
    <cellStyle name="Comma 2 13 3" xfId="7322"/>
    <cellStyle name="Comma 2 14" xfId="7323"/>
    <cellStyle name="Comma 2 15" xfId="7324"/>
    <cellStyle name="Comma 2 2" xfId="7325"/>
    <cellStyle name="Comma 2 2 2" xfId="7326"/>
    <cellStyle name="Comma 2 2 2 2" xfId="7327"/>
    <cellStyle name="Comma 2 2 3" xfId="7328"/>
    <cellStyle name="Comma 2 2 3 2" xfId="7329"/>
    <cellStyle name="Comma 2 2 4" xfId="58516"/>
    <cellStyle name="Comma 2 2_Wealth Mgmt - Life &amp; Pension" xfId="57692"/>
    <cellStyle name="Comma 2 3" xfId="7330"/>
    <cellStyle name="Comma 2 3 2" xfId="7331"/>
    <cellStyle name="Comma 2 3 3" xfId="7332"/>
    <cellStyle name="Comma 2 3 3 2" xfId="7333"/>
    <cellStyle name="Comma 2 3 3 2 2" xfId="7334"/>
    <cellStyle name="Comma 2 3 3 2 2 2" xfId="7335"/>
    <cellStyle name="Comma 2 3 3 2 3" xfId="7336"/>
    <cellStyle name="Comma 2 3 3 2 4" xfId="7337"/>
    <cellStyle name="Comma 2 3 3 3" xfId="7338"/>
    <cellStyle name="Comma 2 3 3 3 2" xfId="7339"/>
    <cellStyle name="Comma 2 3 3 4" xfId="7340"/>
    <cellStyle name="Comma 2 3 3 5" xfId="7341"/>
    <cellStyle name="Comma 2 3 4" xfId="7342"/>
    <cellStyle name="Comma 2 3_Wealth Mgmt - Life &amp; Pension" xfId="57693"/>
    <cellStyle name="Comma 2 4" xfId="7343"/>
    <cellStyle name="Comma 2 4 2" xfId="7344"/>
    <cellStyle name="Comma 2 5" xfId="7345"/>
    <cellStyle name="Comma 2 5 2" xfId="7346"/>
    <cellStyle name="Comma 2 6" xfId="7347"/>
    <cellStyle name="Comma 2 6 10" xfId="7348"/>
    <cellStyle name="Comma 2 6 2" xfId="7349"/>
    <cellStyle name="Comma 2 6 2 2" xfId="7350"/>
    <cellStyle name="Comma 2 6 2 2 2" xfId="7351"/>
    <cellStyle name="Comma 2 6 2 2 2 2" xfId="7352"/>
    <cellStyle name="Comma 2 6 2 2 2 2 2" xfId="7353"/>
    <cellStyle name="Comma 2 6 2 2 2 2 2 2" xfId="7354"/>
    <cellStyle name="Comma 2 6 2 2 2 2 2 2 2" xfId="7355"/>
    <cellStyle name="Comma 2 6 2 2 2 2 2 3" xfId="7356"/>
    <cellStyle name="Comma 2 6 2 2 2 2 2 4" xfId="7357"/>
    <cellStyle name="Comma 2 6 2 2 2 2 3" xfId="7358"/>
    <cellStyle name="Comma 2 6 2 2 2 2 3 2" xfId="7359"/>
    <cellStyle name="Comma 2 6 2 2 2 2 4" xfId="7360"/>
    <cellStyle name="Comma 2 6 2 2 2 2 5" xfId="7361"/>
    <cellStyle name="Comma 2 6 2 2 2 3" xfId="7362"/>
    <cellStyle name="Comma 2 6 2 2 2 3 2" xfId="7363"/>
    <cellStyle name="Comma 2 6 2 2 2 3 2 2" xfId="7364"/>
    <cellStyle name="Comma 2 6 2 2 2 3 3" xfId="7365"/>
    <cellStyle name="Comma 2 6 2 2 2 3 4" xfId="7366"/>
    <cellStyle name="Comma 2 6 2 2 2 4" xfId="7367"/>
    <cellStyle name="Comma 2 6 2 2 2 4 2" xfId="7368"/>
    <cellStyle name="Comma 2 6 2 2 2 5" xfId="7369"/>
    <cellStyle name="Comma 2 6 2 2 2 6" xfId="7370"/>
    <cellStyle name="Comma 2 6 2 2 3" xfId="7371"/>
    <cellStyle name="Comma 2 6 2 2 3 2" xfId="7372"/>
    <cellStyle name="Comma 2 6 2 2 3 2 2" xfId="7373"/>
    <cellStyle name="Comma 2 6 2 2 3 2 2 2" xfId="7374"/>
    <cellStyle name="Comma 2 6 2 2 3 2 3" xfId="7375"/>
    <cellStyle name="Comma 2 6 2 2 3 2 4" xfId="7376"/>
    <cellStyle name="Comma 2 6 2 2 3 3" xfId="7377"/>
    <cellStyle name="Comma 2 6 2 2 3 3 2" xfId="7378"/>
    <cellStyle name="Comma 2 6 2 2 3 4" xfId="7379"/>
    <cellStyle name="Comma 2 6 2 2 3 5" xfId="7380"/>
    <cellStyle name="Comma 2 6 2 2 4" xfId="7381"/>
    <cellStyle name="Comma 2 6 2 2 4 2" xfId="7382"/>
    <cellStyle name="Comma 2 6 2 2 4 2 2" xfId="7383"/>
    <cellStyle name="Comma 2 6 2 2 4 3" xfId="7384"/>
    <cellStyle name="Comma 2 6 2 2 4 4" xfId="7385"/>
    <cellStyle name="Comma 2 6 2 2 5" xfId="7386"/>
    <cellStyle name="Comma 2 6 2 2 5 2" xfId="7387"/>
    <cellStyle name="Comma 2 6 2 2 6" xfId="7388"/>
    <cellStyle name="Comma 2 6 2 2 7" xfId="7389"/>
    <cellStyle name="Comma 2 6 2 3" xfId="7390"/>
    <cellStyle name="Comma 2 6 2 3 2" xfId="7391"/>
    <cellStyle name="Comma 2 6 2 3 2 2" xfId="7392"/>
    <cellStyle name="Comma 2 6 2 3 2 2 2" xfId="7393"/>
    <cellStyle name="Comma 2 6 2 3 2 2 2 2" xfId="7394"/>
    <cellStyle name="Comma 2 6 2 3 2 2 3" xfId="7395"/>
    <cellStyle name="Comma 2 6 2 3 2 2 4" xfId="7396"/>
    <cellStyle name="Comma 2 6 2 3 2 3" xfId="7397"/>
    <cellStyle name="Comma 2 6 2 3 2 3 2" xfId="7398"/>
    <cellStyle name="Comma 2 6 2 3 2 4" xfId="7399"/>
    <cellStyle name="Comma 2 6 2 3 2 5" xfId="7400"/>
    <cellStyle name="Comma 2 6 2 3 3" xfId="7401"/>
    <cellStyle name="Comma 2 6 2 3 3 2" xfId="7402"/>
    <cellStyle name="Comma 2 6 2 3 3 2 2" xfId="7403"/>
    <cellStyle name="Comma 2 6 2 3 3 3" xfId="7404"/>
    <cellStyle name="Comma 2 6 2 3 3 4" xfId="7405"/>
    <cellStyle name="Comma 2 6 2 3 4" xfId="7406"/>
    <cellStyle name="Comma 2 6 2 3 4 2" xfId="7407"/>
    <cellStyle name="Comma 2 6 2 3 5" xfId="7408"/>
    <cellStyle name="Comma 2 6 2 3 6" xfId="7409"/>
    <cellStyle name="Comma 2 6 2 4" xfId="7410"/>
    <cellStyle name="Comma 2 6 2 4 2" xfId="7411"/>
    <cellStyle name="Comma 2 6 2 4 2 2" xfId="7412"/>
    <cellStyle name="Comma 2 6 2 4 2 2 2" xfId="7413"/>
    <cellStyle name="Comma 2 6 2 4 2 3" xfId="7414"/>
    <cellStyle name="Comma 2 6 2 4 2 4" xfId="7415"/>
    <cellStyle name="Comma 2 6 2 4 3" xfId="7416"/>
    <cellStyle name="Comma 2 6 2 4 3 2" xfId="7417"/>
    <cellStyle name="Comma 2 6 2 4 4" xfId="7418"/>
    <cellStyle name="Comma 2 6 2 4 5" xfId="7419"/>
    <cellStyle name="Comma 2 6 2 5" xfId="7420"/>
    <cellStyle name="Comma 2 6 2 5 2" xfId="7421"/>
    <cellStyle name="Comma 2 6 2 5 2 2" xfId="7422"/>
    <cellStyle name="Comma 2 6 2 5 3" xfId="7423"/>
    <cellStyle name="Comma 2 6 2 5 4" xfId="7424"/>
    <cellStyle name="Comma 2 6 2 6" xfId="7425"/>
    <cellStyle name="Comma 2 6 2 6 2" xfId="7426"/>
    <cellStyle name="Comma 2 6 2 7" xfId="7427"/>
    <cellStyle name="Comma 2 6 2 8" xfId="7428"/>
    <cellStyle name="Comma 2 6 3" xfId="7429"/>
    <cellStyle name="Comma 2 6 3 2" xfId="7430"/>
    <cellStyle name="Comma 2 6 3 2 2" xfId="7431"/>
    <cellStyle name="Comma 2 6 3 2 2 2" xfId="7432"/>
    <cellStyle name="Comma 2 6 3 2 2 2 2" xfId="7433"/>
    <cellStyle name="Comma 2 6 3 2 2 2 2 2" xfId="7434"/>
    <cellStyle name="Comma 2 6 3 2 2 2 3" xfId="7435"/>
    <cellStyle name="Comma 2 6 3 2 2 2 4" xfId="7436"/>
    <cellStyle name="Comma 2 6 3 2 2 3" xfId="7437"/>
    <cellStyle name="Comma 2 6 3 2 2 3 2" xfId="7438"/>
    <cellStyle name="Comma 2 6 3 2 2 4" xfId="7439"/>
    <cellStyle name="Comma 2 6 3 2 2 5" xfId="7440"/>
    <cellStyle name="Comma 2 6 3 2 3" xfId="7441"/>
    <cellStyle name="Comma 2 6 3 2 3 2" xfId="7442"/>
    <cellStyle name="Comma 2 6 3 2 3 2 2" xfId="7443"/>
    <cellStyle name="Comma 2 6 3 2 3 3" xfId="7444"/>
    <cellStyle name="Comma 2 6 3 2 3 4" xfId="7445"/>
    <cellStyle name="Comma 2 6 3 2 4" xfId="7446"/>
    <cellStyle name="Comma 2 6 3 2 4 2" xfId="7447"/>
    <cellStyle name="Comma 2 6 3 2 5" xfId="7448"/>
    <cellStyle name="Comma 2 6 3 2 6" xfId="7449"/>
    <cellStyle name="Comma 2 6 3 3" xfId="7450"/>
    <cellStyle name="Comma 2 6 3 3 2" xfId="7451"/>
    <cellStyle name="Comma 2 6 3 3 2 2" xfId="7452"/>
    <cellStyle name="Comma 2 6 3 3 2 2 2" xfId="7453"/>
    <cellStyle name="Comma 2 6 3 3 2 3" xfId="7454"/>
    <cellStyle name="Comma 2 6 3 3 2 4" xfId="7455"/>
    <cellStyle name="Comma 2 6 3 3 3" xfId="7456"/>
    <cellStyle name="Comma 2 6 3 3 3 2" xfId="7457"/>
    <cellStyle name="Comma 2 6 3 3 4" xfId="7458"/>
    <cellStyle name="Comma 2 6 3 3 5" xfId="7459"/>
    <cellStyle name="Comma 2 6 3 4" xfId="7460"/>
    <cellStyle name="Comma 2 6 3 4 2" xfId="7461"/>
    <cellStyle name="Comma 2 6 3 4 2 2" xfId="7462"/>
    <cellStyle name="Comma 2 6 3 4 3" xfId="7463"/>
    <cellStyle name="Comma 2 6 3 4 4" xfId="7464"/>
    <cellStyle name="Comma 2 6 3 5" xfId="7465"/>
    <cellStyle name="Comma 2 6 3 5 2" xfId="7466"/>
    <cellStyle name="Comma 2 6 3 6" xfId="7467"/>
    <cellStyle name="Comma 2 6 3 7" xfId="7468"/>
    <cellStyle name="Comma 2 6 4" xfId="7469"/>
    <cellStyle name="Comma 2 6 4 2" xfId="7470"/>
    <cellStyle name="Comma 2 6 4 2 2" xfId="7471"/>
    <cellStyle name="Comma 2 6 4 2 2 2" xfId="7472"/>
    <cellStyle name="Comma 2 6 4 2 2 2 2" xfId="7473"/>
    <cellStyle name="Comma 2 6 4 2 2 2 2 2" xfId="7474"/>
    <cellStyle name="Comma 2 6 4 2 2 2 3" xfId="7475"/>
    <cellStyle name="Comma 2 6 4 2 2 2 4" xfId="7476"/>
    <cellStyle name="Comma 2 6 4 2 2 3" xfId="7477"/>
    <cellStyle name="Comma 2 6 4 2 2 3 2" xfId="7478"/>
    <cellStyle name="Comma 2 6 4 2 2 4" xfId="7479"/>
    <cellStyle name="Comma 2 6 4 2 2 5" xfId="7480"/>
    <cellStyle name="Comma 2 6 4 2 3" xfId="7481"/>
    <cellStyle name="Comma 2 6 4 2 3 2" xfId="7482"/>
    <cellStyle name="Comma 2 6 4 2 3 2 2" xfId="7483"/>
    <cellStyle name="Comma 2 6 4 2 3 3" xfId="7484"/>
    <cellStyle name="Comma 2 6 4 2 3 4" xfId="7485"/>
    <cellStyle name="Comma 2 6 4 2 4" xfId="7486"/>
    <cellStyle name="Comma 2 6 4 2 4 2" xfId="7487"/>
    <cellStyle name="Comma 2 6 4 2 5" xfId="7488"/>
    <cellStyle name="Comma 2 6 4 2 6" xfId="7489"/>
    <cellStyle name="Comma 2 6 4 3" xfId="7490"/>
    <cellStyle name="Comma 2 6 4 3 2" xfId="7491"/>
    <cellStyle name="Comma 2 6 4 3 2 2" xfId="7492"/>
    <cellStyle name="Comma 2 6 4 3 2 2 2" xfId="7493"/>
    <cellStyle name="Comma 2 6 4 3 2 3" xfId="7494"/>
    <cellStyle name="Comma 2 6 4 3 2 4" xfId="7495"/>
    <cellStyle name="Comma 2 6 4 3 3" xfId="7496"/>
    <cellStyle name="Comma 2 6 4 3 3 2" xfId="7497"/>
    <cellStyle name="Comma 2 6 4 3 4" xfId="7498"/>
    <cellStyle name="Comma 2 6 4 3 5" xfId="7499"/>
    <cellStyle name="Comma 2 6 4 4" xfId="7500"/>
    <cellStyle name="Comma 2 6 4 4 2" xfId="7501"/>
    <cellStyle name="Comma 2 6 4 4 2 2" xfId="7502"/>
    <cellStyle name="Comma 2 6 4 4 3" xfId="7503"/>
    <cellStyle name="Comma 2 6 4 4 4" xfId="7504"/>
    <cellStyle name="Comma 2 6 4 5" xfId="7505"/>
    <cellStyle name="Comma 2 6 4 5 2" xfId="7506"/>
    <cellStyle name="Comma 2 6 4 6" xfId="7507"/>
    <cellStyle name="Comma 2 6 4 7" xfId="7508"/>
    <cellStyle name="Comma 2 6 5" xfId="7509"/>
    <cellStyle name="Comma 2 6 5 2" xfId="7510"/>
    <cellStyle name="Comma 2 6 5 2 2" xfId="7511"/>
    <cellStyle name="Comma 2 6 5 2 2 2" xfId="7512"/>
    <cellStyle name="Comma 2 6 5 2 2 2 2" xfId="7513"/>
    <cellStyle name="Comma 2 6 5 2 2 3" xfId="7514"/>
    <cellStyle name="Comma 2 6 5 2 2 4" xfId="7515"/>
    <cellStyle name="Comma 2 6 5 2 3" xfId="7516"/>
    <cellStyle name="Comma 2 6 5 2 3 2" xfId="7517"/>
    <cellStyle name="Comma 2 6 5 2 4" xfId="7518"/>
    <cellStyle name="Comma 2 6 5 2 5" xfId="7519"/>
    <cellStyle name="Comma 2 6 5 3" xfId="7520"/>
    <cellStyle name="Comma 2 6 5 3 2" xfId="7521"/>
    <cellStyle name="Comma 2 6 5 3 2 2" xfId="7522"/>
    <cellStyle name="Comma 2 6 5 3 3" xfId="7523"/>
    <cellStyle name="Comma 2 6 5 3 4" xfId="7524"/>
    <cellStyle name="Comma 2 6 5 4" xfId="7525"/>
    <cellStyle name="Comma 2 6 5 4 2" xfId="7526"/>
    <cellStyle name="Comma 2 6 5 5" xfId="7527"/>
    <cellStyle name="Comma 2 6 5 6" xfId="7528"/>
    <cellStyle name="Comma 2 6 6" xfId="7529"/>
    <cellStyle name="Comma 2 6 6 2" xfId="7530"/>
    <cellStyle name="Comma 2 6 6 2 2" xfId="7531"/>
    <cellStyle name="Comma 2 6 6 2 2 2" xfId="7532"/>
    <cellStyle name="Comma 2 6 6 2 3" xfId="7533"/>
    <cellStyle name="Comma 2 6 6 2 4" xfId="7534"/>
    <cellStyle name="Comma 2 6 6 3" xfId="7535"/>
    <cellStyle name="Comma 2 6 6 3 2" xfId="7536"/>
    <cellStyle name="Comma 2 6 6 4" xfId="7537"/>
    <cellStyle name="Comma 2 6 6 5" xfId="7538"/>
    <cellStyle name="Comma 2 6 7" xfId="7539"/>
    <cellStyle name="Comma 2 6 7 2" xfId="7540"/>
    <cellStyle name="Comma 2 6 7 2 2" xfId="7541"/>
    <cellStyle name="Comma 2 6 7 3" xfId="7542"/>
    <cellStyle name="Comma 2 6 7 4" xfId="7543"/>
    <cellStyle name="Comma 2 6 8" xfId="7544"/>
    <cellStyle name="Comma 2 6 8 2" xfId="7545"/>
    <cellStyle name="Comma 2 6 9" xfId="7546"/>
    <cellStyle name="Comma 2 7" xfId="7547"/>
    <cellStyle name="Comma 2 7 2" xfId="7548"/>
    <cellStyle name="Comma 2 7 2 2" xfId="7549"/>
    <cellStyle name="Comma 2 7 2 2 2" xfId="7550"/>
    <cellStyle name="Comma 2 7 2 2 2 2" xfId="7551"/>
    <cellStyle name="Comma 2 7 2 2 2 2 2" xfId="7552"/>
    <cellStyle name="Comma 2 7 2 2 2 2 2 2" xfId="7553"/>
    <cellStyle name="Comma 2 7 2 2 2 2 3" xfId="7554"/>
    <cellStyle name="Comma 2 7 2 2 2 2 4" xfId="7555"/>
    <cellStyle name="Comma 2 7 2 2 2 3" xfId="7556"/>
    <cellStyle name="Comma 2 7 2 2 2 3 2" xfId="7557"/>
    <cellStyle name="Comma 2 7 2 2 2 4" xfId="7558"/>
    <cellStyle name="Comma 2 7 2 2 2 5" xfId="7559"/>
    <cellStyle name="Comma 2 7 2 2 3" xfId="7560"/>
    <cellStyle name="Comma 2 7 2 2 3 2" xfId="7561"/>
    <cellStyle name="Comma 2 7 2 2 3 2 2" xfId="7562"/>
    <cellStyle name="Comma 2 7 2 2 3 3" xfId="7563"/>
    <cellStyle name="Comma 2 7 2 2 3 4" xfId="7564"/>
    <cellStyle name="Comma 2 7 2 2 4" xfId="7565"/>
    <cellStyle name="Comma 2 7 2 2 4 2" xfId="7566"/>
    <cellStyle name="Comma 2 7 2 2 5" xfId="7567"/>
    <cellStyle name="Comma 2 7 2 2 6" xfId="7568"/>
    <cellStyle name="Comma 2 7 2 3" xfId="7569"/>
    <cellStyle name="Comma 2 7 2 3 2" xfId="7570"/>
    <cellStyle name="Comma 2 7 2 3 2 2" xfId="7571"/>
    <cellStyle name="Comma 2 7 2 3 2 2 2" xfId="7572"/>
    <cellStyle name="Comma 2 7 2 3 2 3" xfId="7573"/>
    <cellStyle name="Comma 2 7 2 3 2 4" xfId="7574"/>
    <cellStyle name="Comma 2 7 2 3 3" xfId="7575"/>
    <cellStyle name="Comma 2 7 2 3 3 2" xfId="7576"/>
    <cellStyle name="Comma 2 7 2 3 4" xfId="7577"/>
    <cellStyle name="Comma 2 7 2 3 5" xfId="7578"/>
    <cellStyle name="Comma 2 7 2 4" xfId="7579"/>
    <cellStyle name="Comma 2 7 2 4 2" xfId="7580"/>
    <cellStyle name="Comma 2 7 2 4 2 2" xfId="7581"/>
    <cellStyle name="Comma 2 7 2 4 3" xfId="7582"/>
    <cellStyle name="Comma 2 7 2 4 4" xfId="7583"/>
    <cellStyle name="Comma 2 7 2 5" xfId="7584"/>
    <cellStyle name="Comma 2 7 2 5 2" xfId="7585"/>
    <cellStyle name="Comma 2 7 2 6" xfId="7586"/>
    <cellStyle name="Comma 2 7 2 7" xfId="7587"/>
    <cellStyle name="Comma 2 7 3" xfId="7588"/>
    <cellStyle name="Comma 2 7 3 2" xfId="7589"/>
    <cellStyle name="Comma 2 7 3 2 2" xfId="7590"/>
    <cellStyle name="Comma 2 7 3 2 2 2" xfId="7591"/>
    <cellStyle name="Comma 2 7 3 2 2 2 2" xfId="7592"/>
    <cellStyle name="Comma 2 7 3 2 2 3" xfId="7593"/>
    <cellStyle name="Comma 2 7 3 2 2 4" xfId="7594"/>
    <cellStyle name="Comma 2 7 3 2 3" xfId="7595"/>
    <cellStyle name="Comma 2 7 3 2 3 2" xfId="7596"/>
    <cellStyle name="Comma 2 7 3 2 4" xfId="7597"/>
    <cellStyle name="Comma 2 7 3 2 5" xfId="7598"/>
    <cellStyle name="Comma 2 7 3 3" xfId="7599"/>
    <cellStyle name="Comma 2 7 3 3 2" xfId="7600"/>
    <cellStyle name="Comma 2 7 3 3 2 2" xfId="7601"/>
    <cellStyle name="Comma 2 7 3 3 3" xfId="7602"/>
    <cellStyle name="Comma 2 7 3 3 4" xfId="7603"/>
    <cellStyle name="Comma 2 7 3 4" xfId="7604"/>
    <cellStyle name="Comma 2 7 3 4 2" xfId="7605"/>
    <cellStyle name="Comma 2 7 3 5" xfId="7606"/>
    <cellStyle name="Comma 2 7 3 6" xfId="7607"/>
    <cellStyle name="Comma 2 7 4" xfId="7608"/>
    <cellStyle name="Comma 2 7 4 2" xfId="7609"/>
    <cellStyle name="Comma 2 7 4 2 2" xfId="7610"/>
    <cellStyle name="Comma 2 7 4 2 2 2" xfId="7611"/>
    <cellStyle name="Comma 2 7 4 2 3" xfId="7612"/>
    <cellStyle name="Comma 2 7 4 2 4" xfId="7613"/>
    <cellStyle name="Comma 2 7 4 3" xfId="7614"/>
    <cellStyle name="Comma 2 7 4 3 2" xfId="7615"/>
    <cellStyle name="Comma 2 7 4 4" xfId="7616"/>
    <cellStyle name="Comma 2 7 4 5" xfId="7617"/>
    <cellStyle name="Comma 2 7 5" xfId="7618"/>
    <cellStyle name="Comma 2 7 5 2" xfId="7619"/>
    <cellStyle name="Comma 2 7 5 2 2" xfId="7620"/>
    <cellStyle name="Comma 2 7 5 3" xfId="7621"/>
    <cellStyle name="Comma 2 7 5 4" xfId="7622"/>
    <cellStyle name="Comma 2 7 6" xfId="7623"/>
    <cellStyle name="Comma 2 7 6 2" xfId="7624"/>
    <cellStyle name="Comma 2 7 7" xfId="7625"/>
    <cellStyle name="Comma 2 7 8" xfId="7626"/>
    <cellStyle name="Comma 2 7 9" xfId="58509"/>
    <cellStyle name="Comma 2 8" xfId="7627"/>
    <cellStyle name="Comma 2 8 2" xfId="7628"/>
    <cellStyle name="Comma 2 8 2 2" xfId="7629"/>
    <cellStyle name="Comma 2 8 2 2 2" xfId="7630"/>
    <cellStyle name="Comma 2 8 2 2 2 2" xfId="7631"/>
    <cellStyle name="Comma 2 8 2 2 2 2 2" xfId="7632"/>
    <cellStyle name="Comma 2 8 2 2 2 3" xfId="7633"/>
    <cellStyle name="Comma 2 8 2 2 2 4" xfId="7634"/>
    <cellStyle name="Comma 2 8 2 2 3" xfId="7635"/>
    <cellStyle name="Comma 2 8 2 2 3 2" xfId="7636"/>
    <cellStyle name="Comma 2 8 2 2 4" xfId="7637"/>
    <cellStyle name="Comma 2 8 2 2 5" xfId="7638"/>
    <cellStyle name="Comma 2 8 2 3" xfId="7639"/>
    <cellStyle name="Comma 2 8 2 3 2" xfId="7640"/>
    <cellStyle name="Comma 2 8 2 3 2 2" xfId="7641"/>
    <cellStyle name="Comma 2 8 2 3 3" xfId="7642"/>
    <cellStyle name="Comma 2 8 2 3 4" xfId="7643"/>
    <cellStyle name="Comma 2 8 2 4" xfId="7644"/>
    <cellStyle name="Comma 2 8 2 4 2" xfId="7645"/>
    <cellStyle name="Comma 2 8 2 5" xfId="7646"/>
    <cellStyle name="Comma 2 8 2 6" xfId="7647"/>
    <cellStyle name="Comma 2 8 3" xfId="7648"/>
    <cellStyle name="Comma 2 8 3 2" xfId="7649"/>
    <cellStyle name="Comma 2 8 3 2 2" xfId="7650"/>
    <cellStyle name="Comma 2 8 3 2 2 2" xfId="7651"/>
    <cellStyle name="Comma 2 8 3 2 3" xfId="7652"/>
    <cellStyle name="Comma 2 8 3 2 4" xfId="7653"/>
    <cellStyle name="Comma 2 8 3 3" xfId="7654"/>
    <cellStyle name="Comma 2 8 3 3 2" xfId="7655"/>
    <cellStyle name="Comma 2 8 3 4" xfId="7656"/>
    <cellStyle name="Comma 2 8 3 5" xfId="7657"/>
    <cellStyle name="Comma 2 8 4" xfId="7658"/>
    <cellStyle name="Comma 2 8 4 2" xfId="7659"/>
    <cellStyle name="Comma 2 8 4 2 2" xfId="7660"/>
    <cellStyle name="Comma 2 8 4 3" xfId="7661"/>
    <cellStyle name="Comma 2 8 4 4" xfId="7662"/>
    <cellStyle name="Comma 2 8 5" xfId="7663"/>
    <cellStyle name="Comma 2 8 5 2" xfId="7664"/>
    <cellStyle name="Comma 2 8 6" xfId="7665"/>
    <cellStyle name="Comma 2 8 7" xfId="7666"/>
    <cellStyle name="Comma 2 9" xfId="7667"/>
    <cellStyle name="Comma 2 9 2" xfId="7668"/>
    <cellStyle name="Comma 2 9 2 2" xfId="7669"/>
    <cellStyle name="Comma 2 9 2 2 2" xfId="7670"/>
    <cellStyle name="Comma 2 9 2 2 2 2" xfId="7671"/>
    <cellStyle name="Comma 2 9 2 2 2 2 2" xfId="7672"/>
    <cellStyle name="Comma 2 9 2 2 2 3" xfId="7673"/>
    <cellStyle name="Comma 2 9 2 2 2 4" xfId="7674"/>
    <cellStyle name="Comma 2 9 2 2 3" xfId="7675"/>
    <cellStyle name="Comma 2 9 2 2 3 2" xfId="7676"/>
    <cellStyle name="Comma 2 9 2 2 4" xfId="7677"/>
    <cellStyle name="Comma 2 9 2 2 5" xfId="7678"/>
    <cellStyle name="Comma 2 9 2 3" xfId="7679"/>
    <cellStyle name="Comma 2 9 2 3 2" xfId="7680"/>
    <cellStyle name="Comma 2 9 2 3 2 2" xfId="7681"/>
    <cellStyle name="Comma 2 9 2 3 3" xfId="7682"/>
    <cellStyle name="Comma 2 9 2 3 4" xfId="7683"/>
    <cellStyle name="Comma 2 9 2 4" xfId="7684"/>
    <cellStyle name="Comma 2 9 2 4 2" xfId="7685"/>
    <cellStyle name="Comma 2 9 2 5" xfId="7686"/>
    <cellStyle name="Comma 2 9 2 6" xfId="7687"/>
    <cellStyle name="Comma 2 9 3" xfId="7688"/>
    <cellStyle name="Comma 2 9 3 2" xfId="7689"/>
    <cellStyle name="Comma 2 9 3 2 2" xfId="7690"/>
    <cellStyle name="Comma 2 9 3 2 2 2" xfId="7691"/>
    <cellStyle name="Comma 2 9 3 2 3" xfId="7692"/>
    <cellStyle name="Comma 2 9 3 2 4" xfId="7693"/>
    <cellStyle name="Comma 2 9 3 3" xfId="7694"/>
    <cellStyle name="Comma 2 9 3 3 2" xfId="7695"/>
    <cellStyle name="Comma 2 9 3 4" xfId="7696"/>
    <cellStyle name="Comma 2 9 3 5" xfId="7697"/>
    <cellStyle name="Comma 2 9 4" xfId="7698"/>
    <cellStyle name="Comma 2 9 4 2" xfId="7699"/>
    <cellStyle name="Comma 2 9 4 2 2" xfId="7700"/>
    <cellStyle name="Comma 2 9 4 3" xfId="7701"/>
    <cellStyle name="Comma 2 9 4 4" xfId="7702"/>
    <cellStyle name="Comma 2 9 5" xfId="7703"/>
    <cellStyle name="Comma 2 9 5 2" xfId="7704"/>
    <cellStyle name="Comma 2 9 6" xfId="7705"/>
    <cellStyle name="Comma 2 9 7" xfId="7706"/>
    <cellStyle name="Comma 20" xfId="7707"/>
    <cellStyle name="Comma 20 10" xfId="7708"/>
    <cellStyle name="Comma 20 2" xfId="7709"/>
    <cellStyle name="Comma 20 2 2" xfId="7710"/>
    <cellStyle name="Comma 20 2 3" xfId="7711"/>
    <cellStyle name="Comma 20 2 3 2" xfId="7712"/>
    <cellStyle name="Comma 20 2 3 2 2" xfId="7713"/>
    <cellStyle name="Comma 20 2 3 2 2 2" xfId="7714"/>
    <cellStyle name="Comma 20 2 3 2 3" xfId="7715"/>
    <cellStyle name="Comma 20 2 3 2 4" xfId="7716"/>
    <cellStyle name="Comma 20 2 3 3" xfId="7717"/>
    <cellStyle name="Comma 20 2 3 3 2" xfId="7718"/>
    <cellStyle name="Comma 20 2 3 4" xfId="7719"/>
    <cellStyle name="Comma 20 2 3 5" xfId="7720"/>
    <cellStyle name="Comma 20 2 4" xfId="7721"/>
    <cellStyle name="Comma 20 2 5" xfId="7722"/>
    <cellStyle name="Comma 20 3" xfId="7723"/>
    <cellStyle name="Comma 20 3 2" xfId="7724"/>
    <cellStyle name="Comma 20 3 2 2" xfId="7725"/>
    <cellStyle name="Comma 20 3 2 2 2" xfId="7726"/>
    <cellStyle name="Comma 20 3 2 2 2 2" xfId="7727"/>
    <cellStyle name="Comma 20 3 2 2 2 2 2" xfId="7728"/>
    <cellStyle name="Comma 20 3 2 2 2 2 2 2" xfId="7729"/>
    <cellStyle name="Comma 20 3 2 2 2 2 3" xfId="7730"/>
    <cellStyle name="Comma 20 3 2 2 2 2 4" xfId="7731"/>
    <cellStyle name="Comma 20 3 2 2 2 3" xfId="7732"/>
    <cellStyle name="Comma 20 3 2 2 2 3 2" xfId="7733"/>
    <cellStyle name="Comma 20 3 2 2 2 4" xfId="7734"/>
    <cellStyle name="Comma 20 3 2 2 2 5" xfId="7735"/>
    <cellStyle name="Comma 20 3 2 2 3" xfId="7736"/>
    <cellStyle name="Comma 20 3 2 2 3 2" xfId="7737"/>
    <cellStyle name="Comma 20 3 2 2 3 2 2" xfId="7738"/>
    <cellStyle name="Comma 20 3 2 2 3 3" xfId="7739"/>
    <cellStyle name="Comma 20 3 2 2 3 4" xfId="7740"/>
    <cellStyle name="Comma 20 3 2 2 4" xfId="7741"/>
    <cellStyle name="Comma 20 3 2 2 4 2" xfId="7742"/>
    <cellStyle name="Comma 20 3 2 2 5" xfId="7743"/>
    <cellStyle name="Comma 20 3 2 2 6" xfId="7744"/>
    <cellStyle name="Comma 20 3 2 3" xfId="7745"/>
    <cellStyle name="Comma 20 3 2 3 2" xfId="7746"/>
    <cellStyle name="Comma 20 3 2 3 2 2" xfId="7747"/>
    <cellStyle name="Comma 20 3 2 3 2 2 2" xfId="7748"/>
    <cellStyle name="Comma 20 3 2 3 2 3" xfId="7749"/>
    <cellStyle name="Comma 20 3 2 3 2 4" xfId="7750"/>
    <cellStyle name="Comma 20 3 2 3 3" xfId="7751"/>
    <cellStyle name="Comma 20 3 2 3 3 2" xfId="7752"/>
    <cellStyle name="Comma 20 3 2 3 4" xfId="7753"/>
    <cellStyle name="Comma 20 3 2 3 5" xfId="7754"/>
    <cellStyle name="Comma 20 3 2 4" xfId="7755"/>
    <cellStyle name="Comma 20 3 2 4 2" xfId="7756"/>
    <cellStyle name="Comma 20 3 2 4 2 2" xfId="7757"/>
    <cellStyle name="Comma 20 3 2 4 3" xfId="7758"/>
    <cellStyle name="Comma 20 3 2 4 4" xfId="7759"/>
    <cellStyle name="Comma 20 3 2 5" xfId="7760"/>
    <cellStyle name="Comma 20 3 2 5 2" xfId="7761"/>
    <cellStyle name="Comma 20 3 2 6" xfId="7762"/>
    <cellStyle name="Comma 20 3 2 7" xfId="7763"/>
    <cellStyle name="Comma 20 3 3" xfId="7764"/>
    <cellStyle name="Comma 20 3 3 2" xfId="7765"/>
    <cellStyle name="Comma 20 3 3 2 2" xfId="7766"/>
    <cellStyle name="Comma 20 3 3 2 2 2" xfId="7767"/>
    <cellStyle name="Comma 20 3 3 2 2 2 2" xfId="7768"/>
    <cellStyle name="Comma 20 3 3 2 2 3" xfId="7769"/>
    <cellStyle name="Comma 20 3 3 2 2 4" xfId="7770"/>
    <cellStyle name="Comma 20 3 3 2 3" xfId="7771"/>
    <cellStyle name="Comma 20 3 3 2 3 2" xfId="7772"/>
    <cellStyle name="Comma 20 3 3 2 4" xfId="7773"/>
    <cellStyle name="Comma 20 3 3 2 5" xfId="7774"/>
    <cellStyle name="Comma 20 3 3 3" xfId="7775"/>
    <cellStyle name="Comma 20 3 3 3 2" xfId="7776"/>
    <cellStyle name="Comma 20 3 3 3 2 2" xfId="7777"/>
    <cellStyle name="Comma 20 3 3 3 3" xfId="7778"/>
    <cellStyle name="Comma 20 3 3 3 4" xfId="7779"/>
    <cellStyle name="Comma 20 3 3 4" xfId="7780"/>
    <cellStyle name="Comma 20 3 3 4 2" xfId="7781"/>
    <cellStyle name="Comma 20 3 3 5" xfId="7782"/>
    <cellStyle name="Comma 20 3 3 6" xfId="7783"/>
    <cellStyle name="Comma 20 3 4" xfId="7784"/>
    <cellStyle name="Comma 20 3 4 2" xfId="7785"/>
    <cellStyle name="Comma 20 3 4 2 2" xfId="7786"/>
    <cellStyle name="Comma 20 3 4 2 2 2" xfId="7787"/>
    <cellStyle name="Comma 20 3 4 2 3" xfId="7788"/>
    <cellStyle name="Comma 20 3 4 2 4" xfId="7789"/>
    <cellStyle name="Comma 20 3 4 3" xfId="7790"/>
    <cellStyle name="Comma 20 3 4 3 2" xfId="7791"/>
    <cellStyle name="Comma 20 3 4 4" xfId="7792"/>
    <cellStyle name="Comma 20 3 4 5" xfId="7793"/>
    <cellStyle name="Comma 20 3 5" xfId="7794"/>
    <cellStyle name="Comma 20 3 5 2" xfId="7795"/>
    <cellStyle name="Comma 20 3 5 2 2" xfId="7796"/>
    <cellStyle name="Comma 20 3 5 3" xfId="7797"/>
    <cellStyle name="Comma 20 3 5 4" xfId="7798"/>
    <cellStyle name="Comma 20 3 6" xfId="7799"/>
    <cellStyle name="Comma 20 3 6 2" xfId="7800"/>
    <cellStyle name="Comma 20 3 7" xfId="7801"/>
    <cellStyle name="Comma 20 3 8" xfId="7802"/>
    <cellStyle name="Comma 20 4" xfId="7803"/>
    <cellStyle name="Comma 20 4 2" xfId="7804"/>
    <cellStyle name="Comma 20 4 2 2" xfId="7805"/>
    <cellStyle name="Comma 20 4 2 2 2" xfId="7806"/>
    <cellStyle name="Comma 20 4 2 2 2 2" xfId="7807"/>
    <cellStyle name="Comma 20 4 2 2 2 2 2" xfId="7808"/>
    <cellStyle name="Comma 20 4 2 2 2 3" xfId="7809"/>
    <cellStyle name="Comma 20 4 2 2 2 4" xfId="7810"/>
    <cellStyle name="Comma 20 4 2 2 3" xfId="7811"/>
    <cellStyle name="Comma 20 4 2 2 3 2" xfId="7812"/>
    <cellStyle name="Comma 20 4 2 2 4" xfId="7813"/>
    <cellStyle name="Comma 20 4 2 2 5" xfId="7814"/>
    <cellStyle name="Comma 20 4 2 3" xfId="7815"/>
    <cellStyle name="Comma 20 4 2 3 2" xfId="7816"/>
    <cellStyle name="Comma 20 4 2 3 2 2" xfId="7817"/>
    <cellStyle name="Comma 20 4 2 3 3" xfId="7818"/>
    <cellStyle name="Comma 20 4 2 3 4" xfId="7819"/>
    <cellStyle name="Comma 20 4 2 4" xfId="7820"/>
    <cellStyle name="Comma 20 4 2 4 2" xfId="7821"/>
    <cellStyle name="Comma 20 4 2 5" xfId="7822"/>
    <cellStyle name="Comma 20 4 2 6" xfId="7823"/>
    <cellStyle name="Comma 20 4 3" xfId="7824"/>
    <cellStyle name="Comma 20 4 3 2" xfId="7825"/>
    <cellStyle name="Comma 20 4 3 2 2" xfId="7826"/>
    <cellStyle name="Comma 20 4 3 2 2 2" xfId="7827"/>
    <cellStyle name="Comma 20 4 3 2 3" xfId="7828"/>
    <cellStyle name="Comma 20 4 3 2 4" xfId="7829"/>
    <cellStyle name="Comma 20 4 3 3" xfId="7830"/>
    <cellStyle name="Comma 20 4 3 3 2" xfId="7831"/>
    <cellStyle name="Comma 20 4 3 4" xfId="7832"/>
    <cellStyle name="Comma 20 4 3 5" xfId="7833"/>
    <cellStyle name="Comma 20 4 4" xfId="7834"/>
    <cellStyle name="Comma 20 4 4 2" xfId="7835"/>
    <cellStyle name="Comma 20 4 4 2 2" xfId="7836"/>
    <cellStyle name="Comma 20 4 4 3" xfId="7837"/>
    <cellStyle name="Comma 20 4 4 4" xfId="7838"/>
    <cellStyle name="Comma 20 4 5" xfId="7839"/>
    <cellStyle name="Comma 20 4 5 2" xfId="7840"/>
    <cellStyle name="Comma 20 4 6" xfId="7841"/>
    <cellStyle name="Comma 20 4 7" xfId="7842"/>
    <cellStyle name="Comma 20 5" xfId="7843"/>
    <cellStyle name="Comma 20 5 2" xfId="7844"/>
    <cellStyle name="Comma 20 5 2 2" xfId="7845"/>
    <cellStyle name="Comma 20 5 2 2 2" xfId="7846"/>
    <cellStyle name="Comma 20 5 2 2 2 2" xfId="7847"/>
    <cellStyle name="Comma 20 5 2 2 2 2 2" xfId="7848"/>
    <cellStyle name="Comma 20 5 2 2 2 3" xfId="7849"/>
    <cellStyle name="Comma 20 5 2 2 2 4" xfId="7850"/>
    <cellStyle name="Comma 20 5 2 2 3" xfId="7851"/>
    <cellStyle name="Comma 20 5 2 2 3 2" xfId="7852"/>
    <cellStyle name="Comma 20 5 2 2 4" xfId="7853"/>
    <cellStyle name="Comma 20 5 2 2 5" xfId="7854"/>
    <cellStyle name="Comma 20 5 2 3" xfId="7855"/>
    <cellStyle name="Comma 20 5 2 3 2" xfId="7856"/>
    <cellStyle name="Comma 20 5 2 3 2 2" xfId="7857"/>
    <cellStyle name="Comma 20 5 2 3 3" xfId="7858"/>
    <cellStyle name="Comma 20 5 2 3 4" xfId="7859"/>
    <cellStyle name="Comma 20 5 2 4" xfId="7860"/>
    <cellStyle name="Comma 20 5 2 4 2" xfId="7861"/>
    <cellStyle name="Comma 20 5 2 5" xfId="7862"/>
    <cellStyle name="Comma 20 5 2 6" xfId="7863"/>
    <cellStyle name="Comma 20 5 3" xfId="7864"/>
    <cellStyle name="Comma 20 5 3 2" xfId="7865"/>
    <cellStyle name="Comma 20 5 3 2 2" xfId="7866"/>
    <cellStyle name="Comma 20 5 3 2 2 2" xfId="7867"/>
    <cellStyle name="Comma 20 5 3 2 3" xfId="7868"/>
    <cellStyle name="Comma 20 5 3 2 4" xfId="7869"/>
    <cellStyle name="Comma 20 5 3 3" xfId="7870"/>
    <cellStyle name="Comma 20 5 3 3 2" xfId="7871"/>
    <cellStyle name="Comma 20 5 3 4" xfId="7872"/>
    <cellStyle name="Comma 20 5 3 5" xfId="7873"/>
    <cellStyle name="Comma 20 5 4" xfId="7874"/>
    <cellStyle name="Comma 20 5 4 2" xfId="7875"/>
    <cellStyle name="Comma 20 5 4 2 2" xfId="7876"/>
    <cellStyle name="Comma 20 5 4 3" xfId="7877"/>
    <cellStyle name="Comma 20 5 4 4" xfId="7878"/>
    <cellStyle name="Comma 20 5 5" xfId="7879"/>
    <cellStyle name="Comma 20 5 5 2" xfId="7880"/>
    <cellStyle name="Comma 20 5 6" xfId="7881"/>
    <cellStyle name="Comma 20 5 7" xfId="7882"/>
    <cellStyle name="Comma 20 6" xfId="7883"/>
    <cellStyle name="Comma 20 6 2" xfId="7884"/>
    <cellStyle name="Comma 20 6 2 2" xfId="7885"/>
    <cellStyle name="Comma 20 6 2 2 2" xfId="7886"/>
    <cellStyle name="Comma 20 6 2 2 2 2" xfId="7887"/>
    <cellStyle name="Comma 20 6 2 2 3" xfId="7888"/>
    <cellStyle name="Comma 20 6 2 2 4" xfId="7889"/>
    <cellStyle name="Comma 20 6 2 3" xfId="7890"/>
    <cellStyle name="Comma 20 6 2 3 2" xfId="7891"/>
    <cellStyle name="Comma 20 6 2 4" xfId="7892"/>
    <cellStyle name="Comma 20 6 2 5" xfId="7893"/>
    <cellStyle name="Comma 20 6 3" xfId="7894"/>
    <cellStyle name="Comma 20 6 3 2" xfId="7895"/>
    <cellStyle name="Comma 20 6 3 2 2" xfId="7896"/>
    <cellStyle name="Comma 20 6 3 3" xfId="7897"/>
    <cellStyle name="Comma 20 6 3 4" xfId="7898"/>
    <cellStyle name="Comma 20 6 4" xfId="7899"/>
    <cellStyle name="Comma 20 6 4 2" xfId="7900"/>
    <cellStyle name="Comma 20 6 5" xfId="7901"/>
    <cellStyle name="Comma 20 6 6" xfId="7902"/>
    <cellStyle name="Comma 20 7" xfId="7903"/>
    <cellStyle name="Comma 20 7 2" xfId="7904"/>
    <cellStyle name="Comma 20 7 2 2" xfId="7905"/>
    <cellStyle name="Comma 20 7 3" xfId="7906"/>
    <cellStyle name="Comma 20 8" xfId="7907"/>
    <cellStyle name="Comma 20 8 2" xfId="7908"/>
    <cellStyle name="Comma 20 9" xfId="7909"/>
    <cellStyle name="Comma 200" xfId="7910"/>
    <cellStyle name="Comma 201" xfId="7911"/>
    <cellStyle name="Comma 202" xfId="7912"/>
    <cellStyle name="Comma 203" xfId="7913"/>
    <cellStyle name="Comma 204" xfId="7914"/>
    <cellStyle name="Comma 205" xfId="7915"/>
    <cellStyle name="Comma 206" xfId="7916"/>
    <cellStyle name="Comma 207" xfId="7917"/>
    <cellStyle name="Comma 208" xfId="7918"/>
    <cellStyle name="Comma 209" xfId="7919"/>
    <cellStyle name="Comma 21" xfId="7920"/>
    <cellStyle name="Comma 21 10" xfId="7921"/>
    <cellStyle name="Comma 21 2" xfId="7922"/>
    <cellStyle name="Comma 21 2 2" xfId="7923"/>
    <cellStyle name="Comma 21 2 3" xfId="7924"/>
    <cellStyle name="Comma 21 2 3 2" xfId="7925"/>
    <cellStyle name="Comma 21 2 3 2 2" xfId="7926"/>
    <cellStyle name="Comma 21 2 3 2 2 2" xfId="7927"/>
    <cellStyle name="Comma 21 2 3 2 3" xfId="7928"/>
    <cellStyle name="Comma 21 2 3 2 4" xfId="7929"/>
    <cellStyle name="Comma 21 2 3 3" xfId="7930"/>
    <cellStyle name="Comma 21 2 3 3 2" xfId="7931"/>
    <cellStyle name="Comma 21 2 3 4" xfId="7932"/>
    <cellStyle name="Comma 21 2 3 5" xfId="7933"/>
    <cellStyle name="Comma 21 2 4" xfId="7934"/>
    <cellStyle name="Comma 21 2 5" xfId="7935"/>
    <cellStyle name="Comma 21 3" xfId="7936"/>
    <cellStyle name="Comma 21 3 2" xfId="7937"/>
    <cellStyle name="Comma 21 3 2 2" xfId="7938"/>
    <cellStyle name="Comma 21 3 2 2 2" xfId="7939"/>
    <cellStyle name="Comma 21 3 2 2 2 2" xfId="7940"/>
    <cellStyle name="Comma 21 3 2 2 2 2 2" xfId="7941"/>
    <cellStyle name="Comma 21 3 2 2 2 2 2 2" xfId="7942"/>
    <cellStyle name="Comma 21 3 2 2 2 2 3" xfId="7943"/>
    <cellStyle name="Comma 21 3 2 2 2 2 4" xfId="7944"/>
    <cellStyle name="Comma 21 3 2 2 2 3" xfId="7945"/>
    <cellStyle name="Comma 21 3 2 2 2 3 2" xfId="7946"/>
    <cellStyle name="Comma 21 3 2 2 2 4" xfId="7947"/>
    <cellStyle name="Comma 21 3 2 2 2 5" xfId="7948"/>
    <cellStyle name="Comma 21 3 2 2 3" xfId="7949"/>
    <cellStyle name="Comma 21 3 2 2 3 2" xfId="7950"/>
    <cellStyle name="Comma 21 3 2 2 3 2 2" xfId="7951"/>
    <cellStyle name="Comma 21 3 2 2 3 3" xfId="7952"/>
    <cellStyle name="Comma 21 3 2 2 3 4" xfId="7953"/>
    <cellStyle name="Comma 21 3 2 2 4" xfId="7954"/>
    <cellStyle name="Comma 21 3 2 2 4 2" xfId="7955"/>
    <cellStyle name="Comma 21 3 2 2 5" xfId="7956"/>
    <cellStyle name="Comma 21 3 2 2 6" xfId="7957"/>
    <cellStyle name="Comma 21 3 2 3" xfId="7958"/>
    <cellStyle name="Comma 21 3 2 3 2" xfId="7959"/>
    <cellStyle name="Comma 21 3 2 3 2 2" xfId="7960"/>
    <cellStyle name="Comma 21 3 2 3 2 2 2" xfId="7961"/>
    <cellStyle name="Comma 21 3 2 3 2 3" xfId="7962"/>
    <cellStyle name="Comma 21 3 2 3 2 4" xfId="7963"/>
    <cellStyle name="Comma 21 3 2 3 3" xfId="7964"/>
    <cellStyle name="Comma 21 3 2 3 3 2" xfId="7965"/>
    <cellStyle name="Comma 21 3 2 3 4" xfId="7966"/>
    <cellStyle name="Comma 21 3 2 3 5" xfId="7967"/>
    <cellStyle name="Comma 21 3 2 4" xfId="7968"/>
    <cellStyle name="Comma 21 3 2 4 2" xfId="7969"/>
    <cellStyle name="Comma 21 3 2 4 2 2" xfId="7970"/>
    <cellStyle name="Comma 21 3 2 4 3" xfId="7971"/>
    <cellStyle name="Comma 21 3 2 4 4" xfId="7972"/>
    <cellStyle name="Comma 21 3 2 5" xfId="7973"/>
    <cellStyle name="Comma 21 3 2 5 2" xfId="7974"/>
    <cellStyle name="Comma 21 3 2 6" xfId="7975"/>
    <cellStyle name="Comma 21 3 2 7" xfId="7976"/>
    <cellStyle name="Comma 21 3 3" xfId="7977"/>
    <cellStyle name="Comma 21 3 3 2" xfId="7978"/>
    <cellStyle name="Comma 21 3 3 2 2" xfId="7979"/>
    <cellStyle name="Comma 21 3 3 2 2 2" xfId="7980"/>
    <cellStyle name="Comma 21 3 3 2 2 2 2" xfId="7981"/>
    <cellStyle name="Comma 21 3 3 2 2 3" xfId="7982"/>
    <cellStyle name="Comma 21 3 3 2 2 4" xfId="7983"/>
    <cellStyle name="Comma 21 3 3 2 3" xfId="7984"/>
    <cellStyle name="Comma 21 3 3 2 3 2" xfId="7985"/>
    <cellStyle name="Comma 21 3 3 2 4" xfId="7986"/>
    <cellStyle name="Comma 21 3 3 2 5" xfId="7987"/>
    <cellStyle name="Comma 21 3 3 3" xfId="7988"/>
    <cellStyle name="Comma 21 3 3 3 2" xfId="7989"/>
    <cellStyle name="Comma 21 3 3 3 2 2" xfId="7990"/>
    <cellStyle name="Comma 21 3 3 3 3" xfId="7991"/>
    <cellStyle name="Comma 21 3 3 3 4" xfId="7992"/>
    <cellStyle name="Comma 21 3 3 4" xfId="7993"/>
    <cellStyle name="Comma 21 3 3 4 2" xfId="7994"/>
    <cellStyle name="Comma 21 3 3 5" xfId="7995"/>
    <cellStyle name="Comma 21 3 3 6" xfId="7996"/>
    <cellStyle name="Comma 21 3 4" xfId="7997"/>
    <cellStyle name="Comma 21 3 4 2" xfId="7998"/>
    <cellStyle name="Comma 21 3 4 2 2" xfId="7999"/>
    <cellStyle name="Comma 21 3 4 2 2 2" xfId="8000"/>
    <cellStyle name="Comma 21 3 4 2 3" xfId="8001"/>
    <cellStyle name="Comma 21 3 4 2 4" xfId="8002"/>
    <cellStyle name="Comma 21 3 4 3" xfId="8003"/>
    <cellStyle name="Comma 21 3 4 3 2" xfId="8004"/>
    <cellStyle name="Comma 21 3 4 4" xfId="8005"/>
    <cellStyle name="Comma 21 3 4 5" xfId="8006"/>
    <cellStyle name="Comma 21 3 5" xfId="8007"/>
    <cellStyle name="Comma 21 3 5 2" xfId="8008"/>
    <cellStyle name="Comma 21 3 5 2 2" xfId="8009"/>
    <cellStyle name="Comma 21 3 5 3" xfId="8010"/>
    <cellStyle name="Comma 21 3 5 4" xfId="8011"/>
    <cellStyle name="Comma 21 3 6" xfId="8012"/>
    <cellStyle name="Comma 21 3 6 2" xfId="8013"/>
    <cellStyle name="Comma 21 3 7" xfId="8014"/>
    <cellStyle name="Comma 21 3 8" xfId="8015"/>
    <cellStyle name="Comma 21 4" xfId="8016"/>
    <cellStyle name="Comma 21 4 2" xfId="8017"/>
    <cellStyle name="Comma 21 4 2 2" xfId="8018"/>
    <cellStyle name="Comma 21 4 2 2 2" xfId="8019"/>
    <cellStyle name="Comma 21 4 2 2 2 2" xfId="8020"/>
    <cellStyle name="Comma 21 4 2 2 2 2 2" xfId="8021"/>
    <cellStyle name="Comma 21 4 2 2 2 3" xfId="8022"/>
    <cellStyle name="Comma 21 4 2 2 2 4" xfId="8023"/>
    <cellStyle name="Comma 21 4 2 2 3" xfId="8024"/>
    <cellStyle name="Comma 21 4 2 2 3 2" xfId="8025"/>
    <cellStyle name="Comma 21 4 2 2 4" xfId="8026"/>
    <cellStyle name="Comma 21 4 2 2 5" xfId="8027"/>
    <cellStyle name="Comma 21 4 2 3" xfId="8028"/>
    <cellStyle name="Comma 21 4 2 3 2" xfId="8029"/>
    <cellStyle name="Comma 21 4 2 3 2 2" xfId="8030"/>
    <cellStyle name="Comma 21 4 2 3 3" xfId="8031"/>
    <cellStyle name="Comma 21 4 2 3 4" xfId="8032"/>
    <cellStyle name="Comma 21 4 2 4" xfId="8033"/>
    <cellStyle name="Comma 21 4 2 4 2" xfId="8034"/>
    <cellStyle name="Comma 21 4 2 5" xfId="8035"/>
    <cellStyle name="Comma 21 4 2 6" xfId="8036"/>
    <cellStyle name="Comma 21 4 3" xfId="8037"/>
    <cellStyle name="Comma 21 4 3 2" xfId="8038"/>
    <cellStyle name="Comma 21 4 3 2 2" xfId="8039"/>
    <cellStyle name="Comma 21 4 3 2 2 2" xfId="8040"/>
    <cellStyle name="Comma 21 4 3 2 3" xfId="8041"/>
    <cellStyle name="Comma 21 4 3 2 4" xfId="8042"/>
    <cellStyle name="Comma 21 4 3 3" xfId="8043"/>
    <cellStyle name="Comma 21 4 3 3 2" xfId="8044"/>
    <cellStyle name="Comma 21 4 3 4" xfId="8045"/>
    <cellStyle name="Comma 21 4 3 5" xfId="8046"/>
    <cellStyle name="Comma 21 4 4" xfId="8047"/>
    <cellStyle name="Comma 21 4 4 2" xfId="8048"/>
    <cellStyle name="Comma 21 4 4 2 2" xfId="8049"/>
    <cellStyle name="Comma 21 4 4 3" xfId="8050"/>
    <cellStyle name="Comma 21 4 4 4" xfId="8051"/>
    <cellStyle name="Comma 21 4 5" xfId="8052"/>
    <cellStyle name="Comma 21 4 5 2" xfId="8053"/>
    <cellStyle name="Comma 21 4 6" xfId="8054"/>
    <cellStyle name="Comma 21 4 7" xfId="8055"/>
    <cellStyle name="Comma 21 5" xfId="8056"/>
    <cellStyle name="Comma 21 5 2" xfId="8057"/>
    <cellStyle name="Comma 21 5 2 2" xfId="8058"/>
    <cellStyle name="Comma 21 5 2 2 2" xfId="8059"/>
    <cellStyle name="Comma 21 5 2 2 2 2" xfId="8060"/>
    <cellStyle name="Comma 21 5 2 2 2 2 2" xfId="8061"/>
    <cellStyle name="Comma 21 5 2 2 2 3" xfId="8062"/>
    <cellStyle name="Comma 21 5 2 2 2 4" xfId="8063"/>
    <cellStyle name="Comma 21 5 2 2 3" xfId="8064"/>
    <cellStyle name="Comma 21 5 2 2 3 2" xfId="8065"/>
    <cellStyle name="Comma 21 5 2 2 4" xfId="8066"/>
    <cellStyle name="Comma 21 5 2 2 5" xfId="8067"/>
    <cellStyle name="Comma 21 5 2 3" xfId="8068"/>
    <cellStyle name="Comma 21 5 2 3 2" xfId="8069"/>
    <cellStyle name="Comma 21 5 2 3 2 2" xfId="8070"/>
    <cellStyle name="Comma 21 5 2 3 3" xfId="8071"/>
    <cellStyle name="Comma 21 5 2 3 4" xfId="8072"/>
    <cellStyle name="Comma 21 5 2 4" xfId="8073"/>
    <cellStyle name="Comma 21 5 2 4 2" xfId="8074"/>
    <cellStyle name="Comma 21 5 2 5" xfId="8075"/>
    <cellStyle name="Comma 21 5 2 6" xfId="8076"/>
    <cellStyle name="Comma 21 5 3" xfId="8077"/>
    <cellStyle name="Comma 21 5 3 2" xfId="8078"/>
    <cellStyle name="Comma 21 5 3 2 2" xfId="8079"/>
    <cellStyle name="Comma 21 5 3 2 2 2" xfId="8080"/>
    <cellStyle name="Comma 21 5 3 2 3" xfId="8081"/>
    <cellStyle name="Comma 21 5 3 2 4" xfId="8082"/>
    <cellStyle name="Comma 21 5 3 3" xfId="8083"/>
    <cellStyle name="Comma 21 5 3 3 2" xfId="8084"/>
    <cellStyle name="Comma 21 5 3 4" xfId="8085"/>
    <cellStyle name="Comma 21 5 3 5" xfId="8086"/>
    <cellStyle name="Comma 21 5 4" xfId="8087"/>
    <cellStyle name="Comma 21 5 4 2" xfId="8088"/>
    <cellStyle name="Comma 21 5 4 2 2" xfId="8089"/>
    <cellStyle name="Comma 21 5 4 3" xfId="8090"/>
    <cellStyle name="Comma 21 5 4 4" xfId="8091"/>
    <cellStyle name="Comma 21 5 5" xfId="8092"/>
    <cellStyle name="Comma 21 5 5 2" xfId="8093"/>
    <cellStyle name="Comma 21 5 6" xfId="8094"/>
    <cellStyle name="Comma 21 5 7" xfId="8095"/>
    <cellStyle name="Comma 21 6" xfId="8096"/>
    <cellStyle name="Comma 21 6 2" xfId="8097"/>
    <cellStyle name="Comma 21 6 2 2" xfId="8098"/>
    <cellStyle name="Comma 21 6 2 2 2" xfId="8099"/>
    <cellStyle name="Comma 21 6 2 2 2 2" xfId="8100"/>
    <cellStyle name="Comma 21 6 2 2 3" xfId="8101"/>
    <cellStyle name="Comma 21 6 2 2 4" xfId="8102"/>
    <cellStyle name="Comma 21 6 2 3" xfId="8103"/>
    <cellStyle name="Comma 21 6 2 3 2" xfId="8104"/>
    <cellStyle name="Comma 21 6 2 4" xfId="8105"/>
    <cellStyle name="Comma 21 6 2 5" xfId="8106"/>
    <cellStyle name="Comma 21 6 3" xfId="8107"/>
    <cellStyle name="Comma 21 6 3 2" xfId="8108"/>
    <cellStyle name="Comma 21 6 3 2 2" xfId="8109"/>
    <cellStyle name="Comma 21 6 3 3" xfId="8110"/>
    <cellStyle name="Comma 21 6 3 4" xfId="8111"/>
    <cellStyle name="Comma 21 6 4" xfId="8112"/>
    <cellStyle name="Comma 21 6 4 2" xfId="8113"/>
    <cellStyle name="Comma 21 6 5" xfId="8114"/>
    <cellStyle name="Comma 21 6 6" xfId="8115"/>
    <cellStyle name="Comma 21 7" xfId="8116"/>
    <cellStyle name="Comma 21 7 2" xfId="8117"/>
    <cellStyle name="Comma 21 7 2 2" xfId="8118"/>
    <cellStyle name="Comma 21 7 3" xfId="8119"/>
    <cellStyle name="Comma 21 8" xfId="8120"/>
    <cellStyle name="Comma 21 8 2" xfId="8121"/>
    <cellStyle name="Comma 21 9" xfId="8122"/>
    <cellStyle name="Comma 210" xfId="8123"/>
    <cellStyle name="Comma 211" xfId="8124"/>
    <cellStyle name="Comma 212" xfId="8125"/>
    <cellStyle name="Comma 213" xfId="8126"/>
    <cellStyle name="Comma 214" xfId="8127"/>
    <cellStyle name="Comma 215" xfId="8128"/>
    <cellStyle name="Comma 216" xfId="8129"/>
    <cellStyle name="Comma 217" xfId="8130"/>
    <cellStyle name="Comma 218" xfId="8131"/>
    <cellStyle name="Comma 219" xfId="8132"/>
    <cellStyle name="Comma 22" xfId="8133"/>
    <cellStyle name="Comma 22 10" xfId="8134"/>
    <cellStyle name="Comma 22 2" xfId="8135"/>
    <cellStyle name="Comma 22 2 2" xfId="8136"/>
    <cellStyle name="Comma 22 2 2 2" xfId="8137"/>
    <cellStyle name="Comma 22 2 2 2 2" xfId="8138"/>
    <cellStyle name="Comma 22 2 2 2 2 2" xfId="8139"/>
    <cellStyle name="Comma 22 2 2 2 2 2 2" xfId="8140"/>
    <cellStyle name="Comma 22 2 2 2 2 2 2 2" xfId="8141"/>
    <cellStyle name="Comma 22 2 2 2 2 2 3" xfId="8142"/>
    <cellStyle name="Comma 22 2 2 2 2 2 4" xfId="8143"/>
    <cellStyle name="Comma 22 2 2 2 2 3" xfId="8144"/>
    <cellStyle name="Comma 22 2 2 2 2 3 2" xfId="8145"/>
    <cellStyle name="Comma 22 2 2 2 2 4" xfId="8146"/>
    <cellStyle name="Comma 22 2 2 2 2 5" xfId="8147"/>
    <cellStyle name="Comma 22 2 2 2 3" xfId="8148"/>
    <cellStyle name="Comma 22 2 2 2 3 2" xfId="8149"/>
    <cellStyle name="Comma 22 2 2 2 3 2 2" xfId="8150"/>
    <cellStyle name="Comma 22 2 2 2 3 3" xfId="8151"/>
    <cellStyle name="Comma 22 2 2 2 3 4" xfId="8152"/>
    <cellStyle name="Comma 22 2 2 2 4" xfId="8153"/>
    <cellStyle name="Comma 22 2 2 2 4 2" xfId="8154"/>
    <cellStyle name="Comma 22 2 2 2 5" xfId="8155"/>
    <cellStyle name="Comma 22 2 2 2 6" xfId="8156"/>
    <cellStyle name="Comma 22 2 2 3" xfId="8157"/>
    <cellStyle name="Comma 22 2 2 3 2" xfId="8158"/>
    <cellStyle name="Comma 22 2 2 3 2 2" xfId="8159"/>
    <cellStyle name="Comma 22 2 2 3 2 2 2" xfId="8160"/>
    <cellStyle name="Comma 22 2 2 3 2 3" xfId="8161"/>
    <cellStyle name="Comma 22 2 2 3 2 4" xfId="8162"/>
    <cellStyle name="Comma 22 2 2 3 3" xfId="8163"/>
    <cellStyle name="Comma 22 2 2 3 3 2" xfId="8164"/>
    <cellStyle name="Comma 22 2 2 3 4" xfId="8165"/>
    <cellStyle name="Comma 22 2 2 3 5" xfId="8166"/>
    <cellStyle name="Comma 22 2 2 4" xfId="8167"/>
    <cellStyle name="Comma 22 2 2 4 2" xfId="8168"/>
    <cellStyle name="Comma 22 2 2 4 2 2" xfId="8169"/>
    <cellStyle name="Comma 22 2 2 4 3" xfId="8170"/>
    <cellStyle name="Comma 22 2 2 4 4" xfId="8171"/>
    <cellStyle name="Comma 22 2 2 5" xfId="8172"/>
    <cellStyle name="Comma 22 2 2 5 2" xfId="8173"/>
    <cellStyle name="Comma 22 2 2 6" xfId="8174"/>
    <cellStyle name="Comma 22 2 2 7" xfId="8175"/>
    <cellStyle name="Comma 22 2 3" xfId="8176"/>
    <cellStyle name="Comma 22 2 3 2" xfId="8177"/>
    <cellStyle name="Comma 22 2 3 2 2" xfId="8178"/>
    <cellStyle name="Comma 22 2 3 2 2 2" xfId="8179"/>
    <cellStyle name="Comma 22 2 3 2 2 2 2" xfId="8180"/>
    <cellStyle name="Comma 22 2 3 2 2 3" xfId="8181"/>
    <cellStyle name="Comma 22 2 3 2 2 4" xfId="8182"/>
    <cellStyle name="Comma 22 2 3 2 3" xfId="8183"/>
    <cellStyle name="Comma 22 2 3 2 3 2" xfId="8184"/>
    <cellStyle name="Comma 22 2 3 2 4" xfId="8185"/>
    <cellStyle name="Comma 22 2 3 2 5" xfId="8186"/>
    <cellStyle name="Comma 22 2 3 3" xfId="8187"/>
    <cellStyle name="Comma 22 2 3 3 2" xfId="8188"/>
    <cellStyle name="Comma 22 2 3 3 2 2" xfId="8189"/>
    <cellStyle name="Comma 22 2 3 3 3" xfId="8190"/>
    <cellStyle name="Comma 22 2 3 3 4" xfId="8191"/>
    <cellStyle name="Comma 22 2 3 4" xfId="8192"/>
    <cellStyle name="Comma 22 2 3 4 2" xfId="8193"/>
    <cellStyle name="Comma 22 2 3 5" xfId="8194"/>
    <cellStyle name="Comma 22 2 3 6" xfId="8195"/>
    <cellStyle name="Comma 22 2 4" xfId="8196"/>
    <cellStyle name="Comma 22 2 4 2" xfId="8197"/>
    <cellStyle name="Comma 22 2 4 2 2" xfId="8198"/>
    <cellStyle name="Comma 22 2 4 2 2 2" xfId="8199"/>
    <cellStyle name="Comma 22 2 4 2 3" xfId="8200"/>
    <cellStyle name="Comma 22 2 4 2 4" xfId="8201"/>
    <cellStyle name="Comma 22 2 4 3" xfId="8202"/>
    <cellStyle name="Comma 22 2 4 3 2" xfId="8203"/>
    <cellStyle name="Comma 22 2 4 4" xfId="8204"/>
    <cellStyle name="Comma 22 2 4 5" xfId="8205"/>
    <cellStyle name="Comma 22 2 5" xfId="8206"/>
    <cellStyle name="Comma 22 2 5 2" xfId="8207"/>
    <cellStyle name="Comma 22 2 5 2 2" xfId="8208"/>
    <cellStyle name="Comma 22 2 5 3" xfId="8209"/>
    <cellStyle name="Comma 22 2 5 4" xfId="8210"/>
    <cellStyle name="Comma 22 2 6" xfId="8211"/>
    <cellStyle name="Comma 22 2 6 2" xfId="8212"/>
    <cellStyle name="Comma 22 2 7" xfId="8213"/>
    <cellStyle name="Comma 22 2 8" xfId="8214"/>
    <cellStyle name="Comma 22 3" xfId="8215"/>
    <cellStyle name="Comma 22 3 2" xfId="8216"/>
    <cellStyle name="Comma 22 3 2 2" xfId="8217"/>
    <cellStyle name="Comma 22 3 2 2 2" xfId="8218"/>
    <cellStyle name="Comma 22 3 2 2 2 2" xfId="8219"/>
    <cellStyle name="Comma 22 3 2 2 2 2 2" xfId="8220"/>
    <cellStyle name="Comma 22 3 2 2 2 3" xfId="8221"/>
    <cellStyle name="Comma 22 3 2 2 2 4" xfId="8222"/>
    <cellStyle name="Comma 22 3 2 2 3" xfId="8223"/>
    <cellStyle name="Comma 22 3 2 2 3 2" xfId="8224"/>
    <cellStyle name="Comma 22 3 2 2 4" xfId="8225"/>
    <cellStyle name="Comma 22 3 2 2 5" xfId="8226"/>
    <cellStyle name="Comma 22 3 2 3" xfId="8227"/>
    <cellStyle name="Comma 22 3 2 3 2" xfId="8228"/>
    <cellStyle name="Comma 22 3 2 3 2 2" xfId="8229"/>
    <cellStyle name="Comma 22 3 2 3 3" xfId="8230"/>
    <cellStyle name="Comma 22 3 2 3 4" xfId="8231"/>
    <cellStyle name="Comma 22 3 2 4" xfId="8232"/>
    <cellStyle name="Comma 22 3 2 4 2" xfId="8233"/>
    <cellStyle name="Comma 22 3 2 5" xfId="8234"/>
    <cellStyle name="Comma 22 3 2 6" xfId="8235"/>
    <cellStyle name="Comma 22 3 3" xfId="8236"/>
    <cellStyle name="Comma 22 3 3 2" xfId="8237"/>
    <cellStyle name="Comma 22 3 3 2 2" xfId="8238"/>
    <cellStyle name="Comma 22 3 3 2 2 2" xfId="8239"/>
    <cellStyle name="Comma 22 3 3 2 3" xfId="8240"/>
    <cellStyle name="Comma 22 3 3 2 4" xfId="8241"/>
    <cellStyle name="Comma 22 3 3 3" xfId="8242"/>
    <cellStyle name="Comma 22 3 3 3 2" xfId="8243"/>
    <cellStyle name="Comma 22 3 3 4" xfId="8244"/>
    <cellStyle name="Comma 22 3 3 5" xfId="8245"/>
    <cellStyle name="Comma 22 3 4" xfId="8246"/>
    <cellStyle name="Comma 22 3 4 2" xfId="8247"/>
    <cellStyle name="Comma 22 3 4 2 2" xfId="8248"/>
    <cellStyle name="Comma 22 3 4 3" xfId="8249"/>
    <cellStyle name="Comma 22 3 4 4" xfId="8250"/>
    <cellStyle name="Comma 22 3 5" xfId="8251"/>
    <cellStyle name="Comma 22 3 5 2" xfId="8252"/>
    <cellStyle name="Comma 22 3 6" xfId="8253"/>
    <cellStyle name="Comma 22 3 7" xfId="8254"/>
    <cellStyle name="Comma 22 4" xfId="8255"/>
    <cellStyle name="Comma 22 5" xfId="8256"/>
    <cellStyle name="Comma 22 5 2" xfId="8257"/>
    <cellStyle name="Comma 22 5 2 2" xfId="8258"/>
    <cellStyle name="Comma 22 5 2 2 2" xfId="8259"/>
    <cellStyle name="Comma 22 5 2 2 2 2" xfId="8260"/>
    <cellStyle name="Comma 22 5 2 2 2 2 2" xfId="8261"/>
    <cellStyle name="Comma 22 5 2 2 2 3" xfId="8262"/>
    <cellStyle name="Comma 22 5 2 2 2 4" xfId="8263"/>
    <cellStyle name="Comma 22 5 2 2 3" xfId="8264"/>
    <cellStyle name="Comma 22 5 2 2 3 2" xfId="8265"/>
    <cellStyle name="Comma 22 5 2 2 4" xfId="8266"/>
    <cellStyle name="Comma 22 5 2 2 5" xfId="8267"/>
    <cellStyle name="Comma 22 5 2 3" xfId="8268"/>
    <cellStyle name="Comma 22 5 2 3 2" xfId="8269"/>
    <cellStyle name="Comma 22 5 2 3 2 2" xfId="8270"/>
    <cellStyle name="Comma 22 5 2 3 3" xfId="8271"/>
    <cellStyle name="Comma 22 5 2 3 4" xfId="8272"/>
    <cellStyle name="Comma 22 5 2 4" xfId="8273"/>
    <cellStyle name="Comma 22 5 2 4 2" xfId="8274"/>
    <cellStyle name="Comma 22 5 2 5" xfId="8275"/>
    <cellStyle name="Comma 22 5 2 6" xfId="8276"/>
    <cellStyle name="Comma 22 5 3" xfId="8277"/>
    <cellStyle name="Comma 22 5 3 2" xfId="8278"/>
    <cellStyle name="Comma 22 5 3 2 2" xfId="8279"/>
    <cellStyle name="Comma 22 5 3 2 2 2" xfId="8280"/>
    <cellStyle name="Comma 22 5 3 2 3" xfId="8281"/>
    <cellStyle name="Comma 22 5 3 2 4" xfId="8282"/>
    <cellStyle name="Comma 22 5 3 3" xfId="8283"/>
    <cellStyle name="Comma 22 5 3 3 2" xfId="8284"/>
    <cellStyle name="Comma 22 5 3 4" xfId="8285"/>
    <cellStyle name="Comma 22 5 3 5" xfId="8286"/>
    <cellStyle name="Comma 22 5 4" xfId="8287"/>
    <cellStyle name="Comma 22 5 4 2" xfId="8288"/>
    <cellStyle name="Comma 22 5 4 2 2" xfId="8289"/>
    <cellStyle name="Comma 22 5 4 3" xfId="8290"/>
    <cellStyle name="Comma 22 5 4 4" xfId="8291"/>
    <cellStyle name="Comma 22 5 5" xfId="8292"/>
    <cellStyle name="Comma 22 5 5 2" xfId="8293"/>
    <cellStyle name="Comma 22 5 6" xfId="8294"/>
    <cellStyle name="Comma 22 5 7" xfId="8295"/>
    <cellStyle name="Comma 22 6" xfId="8296"/>
    <cellStyle name="Comma 22 6 2" xfId="8297"/>
    <cellStyle name="Comma 22 6 2 2" xfId="8298"/>
    <cellStyle name="Comma 22 6 2 2 2" xfId="8299"/>
    <cellStyle name="Comma 22 6 2 2 2 2" xfId="8300"/>
    <cellStyle name="Comma 22 6 2 2 3" xfId="8301"/>
    <cellStyle name="Comma 22 6 2 2 4" xfId="8302"/>
    <cellStyle name="Comma 22 6 2 3" xfId="8303"/>
    <cellStyle name="Comma 22 6 2 3 2" xfId="8304"/>
    <cellStyle name="Comma 22 6 2 4" xfId="8305"/>
    <cellStyle name="Comma 22 6 2 5" xfId="8306"/>
    <cellStyle name="Comma 22 6 3" xfId="8307"/>
    <cellStyle name="Comma 22 6 3 2" xfId="8308"/>
    <cellStyle name="Comma 22 6 3 2 2" xfId="8309"/>
    <cellStyle name="Comma 22 6 3 3" xfId="8310"/>
    <cellStyle name="Comma 22 6 3 4" xfId="8311"/>
    <cellStyle name="Comma 22 6 4" xfId="8312"/>
    <cellStyle name="Comma 22 6 4 2" xfId="8313"/>
    <cellStyle name="Comma 22 6 5" xfId="8314"/>
    <cellStyle name="Comma 22 6 6" xfId="8315"/>
    <cellStyle name="Comma 22 7" xfId="8316"/>
    <cellStyle name="Comma 22 7 2" xfId="8317"/>
    <cellStyle name="Comma 22 7 2 2" xfId="8318"/>
    <cellStyle name="Comma 22 7 3" xfId="8319"/>
    <cellStyle name="Comma 22 8" xfId="8320"/>
    <cellStyle name="Comma 22 8 2" xfId="8321"/>
    <cellStyle name="Comma 22 9" xfId="8322"/>
    <cellStyle name="Comma 220" xfId="8323"/>
    <cellStyle name="Comma 221" xfId="8324"/>
    <cellStyle name="Comma 222" xfId="8325"/>
    <cellStyle name="Comma 223" xfId="8326"/>
    <cellStyle name="Comma 224" xfId="8327"/>
    <cellStyle name="Comma 225" xfId="8328"/>
    <cellStyle name="Comma 226" xfId="8329"/>
    <cellStyle name="Comma 227" xfId="8330"/>
    <cellStyle name="Comma 228" xfId="8331"/>
    <cellStyle name="Comma 229" xfId="8332"/>
    <cellStyle name="Comma 23" xfId="8333"/>
    <cellStyle name="Comma 23 10" xfId="8334"/>
    <cellStyle name="Comma 23 2" xfId="8335"/>
    <cellStyle name="Comma 23 2 2" xfId="8336"/>
    <cellStyle name="Comma 23 2 2 2" xfId="8337"/>
    <cellStyle name="Comma 23 2 2 2 2" xfId="8338"/>
    <cellStyle name="Comma 23 2 2 2 2 2" xfId="8339"/>
    <cellStyle name="Comma 23 2 2 2 2 2 2" xfId="8340"/>
    <cellStyle name="Comma 23 2 2 2 2 2 2 2" xfId="8341"/>
    <cellStyle name="Comma 23 2 2 2 2 2 3" xfId="8342"/>
    <cellStyle name="Comma 23 2 2 2 2 2 4" xfId="8343"/>
    <cellStyle name="Comma 23 2 2 2 2 3" xfId="8344"/>
    <cellStyle name="Comma 23 2 2 2 2 3 2" xfId="8345"/>
    <cellStyle name="Comma 23 2 2 2 2 4" xfId="8346"/>
    <cellStyle name="Comma 23 2 2 2 2 5" xfId="8347"/>
    <cellStyle name="Comma 23 2 2 2 3" xfId="8348"/>
    <cellStyle name="Comma 23 2 2 2 3 2" xfId="8349"/>
    <cellStyle name="Comma 23 2 2 2 3 2 2" xfId="8350"/>
    <cellStyle name="Comma 23 2 2 2 3 3" xfId="8351"/>
    <cellStyle name="Comma 23 2 2 2 3 4" xfId="8352"/>
    <cellStyle name="Comma 23 2 2 2 4" xfId="8353"/>
    <cellStyle name="Comma 23 2 2 2 4 2" xfId="8354"/>
    <cellStyle name="Comma 23 2 2 2 5" xfId="8355"/>
    <cellStyle name="Comma 23 2 2 2 6" xfId="8356"/>
    <cellStyle name="Comma 23 2 2 3" xfId="8357"/>
    <cellStyle name="Comma 23 2 2 3 2" xfId="8358"/>
    <cellStyle name="Comma 23 2 2 3 2 2" xfId="8359"/>
    <cellStyle name="Comma 23 2 2 3 2 2 2" xfId="8360"/>
    <cellStyle name="Comma 23 2 2 3 2 3" xfId="8361"/>
    <cellStyle name="Comma 23 2 2 3 2 4" xfId="8362"/>
    <cellStyle name="Comma 23 2 2 3 3" xfId="8363"/>
    <cellStyle name="Comma 23 2 2 3 3 2" xfId="8364"/>
    <cellStyle name="Comma 23 2 2 3 4" xfId="8365"/>
    <cellStyle name="Comma 23 2 2 3 5" xfId="8366"/>
    <cellStyle name="Comma 23 2 2 4" xfId="8367"/>
    <cellStyle name="Comma 23 2 2 4 2" xfId="8368"/>
    <cellStyle name="Comma 23 2 2 4 2 2" xfId="8369"/>
    <cellStyle name="Comma 23 2 2 4 3" xfId="8370"/>
    <cellStyle name="Comma 23 2 2 4 4" xfId="8371"/>
    <cellStyle name="Comma 23 2 2 5" xfId="8372"/>
    <cellStyle name="Comma 23 2 2 5 2" xfId="8373"/>
    <cellStyle name="Comma 23 2 2 6" xfId="8374"/>
    <cellStyle name="Comma 23 2 2 7" xfId="8375"/>
    <cellStyle name="Comma 23 2 3" xfId="8376"/>
    <cellStyle name="Comma 23 2 3 2" xfId="8377"/>
    <cellStyle name="Comma 23 2 3 2 2" xfId="8378"/>
    <cellStyle name="Comma 23 2 3 2 2 2" xfId="8379"/>
    <cellStyle name="Comma 23 2 3 2 2 2 2" xfId="8380"/>
    <cellStyle name="Comma 23 2 3 2 2 3" xfId="8381"/>
    <cellStyle name="Comma 23 2 3 2 2 4" xfId="8382"/>
    <cellStyle name="Comma 23 2 3 2 3" xfId="8383"/>
    <cellStyle name="Comma 23 2 3 2 3 2" xfId="8384"/>
    <cellStyle name="Comma 23 2 3 2 4" xfId="8385"/>
    <cellStyle name="Comma 23 2 3 2 5" xfId="8386"/>
    <cellStyle name="Comma 23 2 3 3" xfId="8387"/>
    <cellStyle name="Comma 23 2 3 3 2" xfId="8388"/>
    <cellStyle name="Comma 23 2 3 3 2 2" xfId="8389"/>
    <cellStyle name="Comma 23 2 3 3 3" xfId="8390"/>
    <cellStyle name="Comma 23 2 3 3 4" xfId="8391"/>
    <cellStyle name="Comma 23 2 3 4" xfId="8392"/>
    <cellStyle name="Comma 23 2 3 4 2" xfId="8393"/>
    <cellStyle name="Comma 23 2 3 5" xfId="8394"/>
    <cellStyle name="Comma 23 2 3 6" xfId="8395"/>
    <cellStyle name="Comma 23 2 4" xfId="8396"/>
    <cellStyle name="Comma 23 2 4 2" xfId="8397"/>
    <cellStyle name="Comma 23 2 4 2 2" xfId="8398"/>
    <cellStyle name="Comma 23 2 4 2 2 2" xfId="8399"/>
    <cellStyle name="Comma 23 2 4 2 3" xfId="8400"/>
    <cellStyle name="Comma 23 2 4 2 4" xfId="8401"/>
    <cellStyle name="Comma 23 2 4 3" xfId="8402"/>
    <cellStyle name="Comma 23 2 4 3 2" xfId="8403"/>
    <cellStyle name="Comma 23 2 4 4" xfId="8404"/>
    <cellStyle name="Comma 23 2 4 5" xfId="8405"/>
    <cellStyle name="Comma 23 2 5" xfId="8406"/>
    <cellStyle name="Comma 23 2 5 2" xfId="8407"/>
    <cellStyle name="Comma 23 2 5 2 2" xfId="8408"/>
    <cellStyle name="Comma 23 2 5 3" xfId="8409"/>
    <cellStyle name="Comma 23 2 5 4" xfId="8410"/>
    <cellStyle name="Comma 23 2 6" xfId="8411"/>
    <cellStyle name="Comma 23 2 6 2" xfId="8412"/>
    <cellStyle name="Comma 23 2 7" xfId="8413"/>
    <cellStyle name="Comma 23 2 8" xfId="8414"/>
    <cellStyle name="Comma 23 3" xfId="8415"/>
    <cellStyle name="Comma 23 3 2" xfId="8416"/>
    <cellStyle name="Comma 23 3 2 2" xfId="8417"/>
    <cellStyle name="Comma 23 3 2 2 2" xfId="8418"/>
    <cellStyle name="Comma 23 3 2 2 2 2" xfId="8419"/>
    <cellStyle name="Comma 23 3 2 2 2 2 2" xfId="8420"/>
    <cellStyle name="Comma 23 3 2 2 2 3" xfId="8421"/>
    <cellStyle name="Comma 23 3 2 2 2 4" xfId="8422"/>
    <cellStyle name="Comma 23 3 2 2 3" xfId="8423"/>
    <cellStyle name="Comma 23 3 2 2 3 2" xfId="8424"/>
    <cellStyle name="Comma 23 3 2 2 4" xfId="8425"/>
    <cellStyle name="Comma 23 3 2 2 5" xfId="8426"/>
    <cellStyle name="Comma 23 3 2 3" xfId="8427"/>
    <cellStyle name="Comma 23 3 2 3 2" xfId="8428"/>
    <cellStyle name="Comma 23 3 2 3 2 2" xfId="8429"/>
    <cellStyle name="Comma 23 3 2 3 3" xfId="8430"/>
    <cellStyle name="Comma 23 3 2 3 4" xfId="8431"/>
    <cellStyle name="Comma 23 3 2 4" xfId="8432"/>
    <cellStyle name="Comma 23 3 2 4 2" xfId="8433"/>
    <cellStyle name="Comma 23 3 2 5" xfId="8434"/>
    <cellStyle name="Comma 23 3 2 6" xfId="8435"/>
    <cellStyle name="Comma 23 3 3" xfId="8436"/>
    <cellStyle name="Comma 23 3 3 2" xfId="8437"/>
    <cellStyle name="Comma 23 3 3 2 2" xfId="8438"/>
    <cellStyle name="Comma 23 3 3 2 2 2" xfId="8439"/>
    <cellStyle name="Comma 23 3 3 2 3" xfId="8440"/>
    <cellStyle name="Comma 23 3 3 2 4" xfId="8441"/>
    <cellStyle name="Comma 23 3 3 3" xfId="8442"/>
    <cellStyle name="Comma 23 3 3 3 2" xfId="8443"/>
    <cellStyle name="Comma 23 3 3 4" xfId="8444"/>
    <cellStyle name="Comma 23 3 3 5" xfId="8445"/>
    <cellStyle name="Comma 23 3 4" xfId="8446"/>
    <cellStyle name="Comma 23 3 4 2" xfId="8447"/>
    <cellStyle name="Comma 23 3 4 2 2" xfId="8448"/>
    <cellStyle name="Comma 23 3 4 3" xfId="8449"/>
    <cellStyle name="Comma 23 3 4 4" xfId="8450"/>
    <cellStyle name="Comma 23 3 5" xfId="8451"/>
    <cellStyle name="Comma 23 3 5 2" xfId="8452"/>
    <cellStyle name="Comma 23 3 6" xfId="8453"/>
    <cellStyle name="Comma 23 3 7" xfId="8454"/>
    <cellStyle name="Comma 23 4" xfId="8455"/>
    <cellStyle name="Comma 23 5" xfId="8456"/>
    <cellStyle name="Comma 23 5 2" xfId="8457"/>
    <cellStyle name="Comma 23 5 2 2" xfId="8458"/>
    <cellStyle name="Comma 23 5 2 2 2" xfId="8459"/>
    <cellStyle name="Comma 23 5 2 2 2 2" xfId="8460"/>
    <cellStyle name="Comma 23 5 2 2 2 2 2" xfId="8461"/>
    <cellStyle name="Comma 23 5 2 2 2 3" xfId="8462"/>
    <cellStyle name="Comma 23 5 2 2 2 4" xfId="8463"/>
    <cellStyle name="Comma 23 5 2 2 3" xfId="8464"/>
    <cellStyle name="Comma 23 5 2 2 3 2" xfId="8465"/>
    <cellStyle name="Comma 23 5 2 2 4" xfId="8466"/>
    <cellStyle name="Comma 23 5 2 2 5" xfId="8467"/>
    <cellStyle name="Comma 23 5 2 3" xfId="8468"/>
    <cellStyle name="Comma 23 5 2 3 2" xfId="8469"/>
    <cellStyle name="Comma 23 5 2 3 2 2" xfId="8470"/>
    <cellStyle name="Comma 23 5 2 3 3" xfId="8471"/>
    <cellStyle name="Comma 23 5 2 3 4" xfId="8472"/>
    <cellStyle name="Comma 23 5 2 4" xfId="8473"/>
    <cellStyle name="Comma 23 5 2 4 2" xfId="8474"/>
    <cellStyle name="Comma 23 5 2 5" xfId="8475"/>
    <cellStyle name="Comma 23 5 2 6" xfId="8476"/>
    <cellStyle name="Comma 23 5 3" xfId="8477"/>
    <cellStyle name="Comma 23 5 3 2" xfId="8478"/>
    <cellStyle name="Comma 23 5 3 2 2" xfId="8479"/>
    <cellStyle name="Comma 23 5 3 2 2 2" xfId="8480"/>
    <cellStyle name="Comma 23 5 3 2 3" xfId="8481"/>
    <cellStyle name="Comma 23 5 3 2 4" xfId="8482"/>
    <cellStyle name="Comma 23 5 3 3" xfId="8483"/>
    <cellStyle name="Comma 23 5 3 3 2" xfId="8484"/>
    <cellStyle name="Comma 23 5 3 4" xfId="8485"/>
    <cellStyle name="Comma 23 5 3 5" xfId="8486"/>
    <cellStyle name="Comma 23 5 4" xfId="8487"/>
    <cellStyle name="Comma 23 5 4 2" xfId="8488"/>
    <cellStyle name="Comma 23 5 4 2 2" xfId="8489"/>
    <cellStyle name="Comma 23 5 4 3" xfId="8490"/>
    <cellStyle name="Comma 23 5 4 4" xfId="8491"/>
    <cellStyle name="Comma 23 5 5" xfId="8492"/>
    <cellStyle name="Comma 23 5 5 2" xfId="8493"/>
    <cellStyle name="Comma 23 5 6" xfId="8494"/>
    <cellStyle name="Comma 23 5 7" xfId="8495"/>
    <cellStyle name="Comma 23 6" xfId="8496"/>
    <cellStyle name="Comma 23 6 2" xfId="8497"/>
    <cellStyle name="Comma 23 6 2 2" xfId="8498"/>
    <cellStyle name="Comma 23 6 2 2 2" xfId="8499"/>
    <cellStyle name="Comma 23 6 2 2 2 2" xfId="8500"/>
    <cellStyle name="Comma 23 6 2 2 3" xfId="8501"/>
    <cellStyle name="Comma 23 6 2 2 4" xfId="8502"/>
    <cellStyle name="Comma 23 6 2 3" xfId="8503"/>
    <cellStyle name="Comma 23 6 2 3 2" xfId="8504"/>
    <cellStyle name="Comma 23 6 2 4" xfId="8505"/>
    <cellStyle name="Comma 23 6 2 5" xfId="8506"/>
    <cellStyle name="Comma 23 6 3" xfId="8507"/>
    <cellStyle name="Comma 23 6 3 2" xfId="8508"/>
    <cellStyle name="Comma 23 6 3 2 2" xfId="8509"/>
    <cellStyle name="Comma 23 6 3 3" xfId="8510"/>
    <cellStyle name="Comma 23 6 3 4" xfId="8511"/>
    <cellStyle name="Comma 23 6 4" xfId="8512"/>
    <cellStyle name="Comma 23 6 4 2" xfId="8513"/>
    <cellStyle name="Comma 23 6 5" xfId="8514"/>
    <cellStyle name="Comma 23 6 6" xfId="8515"/>
    <cellStyle name="Comma 23 7" xfId="8516"/>
    <cellStyle name="Comma 23 7 2" xfId="8517"/>
    <cellStyle name="Comma 23 7 2 2" xfId="8518"/>
    <cellStyle name="Comma 23 7 3" xfId="8519"/>
    <cellStyle name="Comma 23 8" xfId="8520"/>
    <cellStyle name="Comma 23 8 2" xfId="8521"/>
    <cellStyle name="Comma 23 9" xfId="8522"/>
    <cellStyle name="Comma 230" xfId="8523"/>
    <cellStyle name="Comma 231" xfId="8524"/>
    <cellStyle name="Comma 232" xfId="8525"/>
    <cellStyle name="Comma 233" xfId="8526"/>
    <cellStyle name="Comma 234" xfId="8527"/>
    <cellStyle name="Comma 235" xfId="8528"/>
    <cellStyle name="Comma 236" xfId="8529"/>
    <cellStyle name="Comma 237" xfId="8530"/>
    <cellStyle name="Comma 238" xfId="8531"/>
    <cellStyle name="Comma 239" xfId="8532"/>
    <cellStyle name="Comma 24" xfId="8533"/>
    <cellStyle name="Comma 24 10" xfId="8534"/>
    <cellStyle name="Comma 24 2" xfId="8535"/>
    <cellStyle name="Comma 24 2 2" xfId="8536"/>
    <cellStyle name="Comma 24 2 2 2" xfId="8537"/>
    <cellStyle name="Comma 24 2 2 2 2" xfId="8538"/>
    <cellStyle name="Comma 24 2 2 2 2 2" xfId="8539"/>
    <cellStyle name="Comma 24 2 2 2 2 2 2" xfId="8540"/>
    <cellStyle name="Comma 24 2 2 2 2 2 2 2" xfId="8541"/>
    <cellStyle name="Comma 24 2 2 2 2 2 3" xfId="8542"/>
    <cellStyle name="Comma 24 2 2 2 2 2 4" xfId="8543"/>
    <cellStyle name="Comma 24 2 2 2 2 3" xfId="8544"/>
    <cellStyle name="Comma 24 2 2 2 2 3 2" xfId="8545"/>
    <cellStyle name="Comma 24 2 2 2 2 4" xfId="8546"/>
    <cellStyle name="Comma 24 2 2 2 2 5" xfId="8547"/>
    <cellStyle name="Comma 24 2 2 2 3" xfId="8548"/>
    <cellStyle name="Comma 24 2 2 2 3 2" xfId="8549"/>
    <cellStyle name="Comma 24 2 2 2 3 2 2" xfId="8550"/>
    <cellStyle name="Comma 24 2 2 2 3 3" xfId="8551"/>
    <cellStyle name="Comma 24 2 2 2 3 4" xfId="8552"/>
    <cellStyle name="Comma 24 2 2 2 4" xfId="8553"/>
    <cellStyle name="Comma 24 2 2 2 4 2" xfId="8554"/>
    <cellStyle name="Comma 24 2 2 2 5" xfId="8555"/>
    <cellStyle name="Comma 24 2 2 2 6" xfId="8556"/>
    <cellStyle name="Comma 24 2 2 3" xfId="8557"/>
    <cellStyle name="Comma 24 2 2 3 2" xfId="8558"/>
    <cellStyle name="Comma 24 2 2 3 2 2" xfId="8559"/>
    <cellStyle name="Comma 24 2 2 3 2 2 2" xfId="8560"/>
    <cellStyle name="Comma 24 2 2 3 2 3" xfId="8561"/>
    <cellStyle name="Comma 24 2 2 3 2 4" xfId="8562"/>
    <cellStyle name="Comma 24 2 2 3 3" xfId="8563"/>
    <cellStyle name="Comma 24 2 2 3 3 2" xfId="8564"/>
    <cellStyle name="Comma 24 2 2 3 4" xfId="8565"/>
    <cellStyle name="Comma 24 2 2 3 5" xfId="8566"/>
    <cellStyle name="Comma 24 2 2 4" xfId="8567"/>
    <cellStyle name="Comma 24 2 2 4 2" xfId="8568"/>
    <cellStyle name="Comma 24 2 2 4 2 2" xfId="8569"/>
    <cellStyle name="Comma 24 2 2 4 3" xfId="8570"/>
    <cellStyle name="Comma 24 2 2 4 4" xfId="8571"/>
    <cellStyle name="Comma 24 2 2 5" xfId="8572"/>
    <cellStyle name="Comma 24 2 2 5 2" xfId="8573"/>
    <cellStyle name="Comma 24 2 2 6" xfId="8574"/>
    <cellStyle name="Comma 24 2 2 7" xfId="8575"/>
    <cellStyle name="Comma 24 2 3" xfId="8576"/>
    <cellStyle name="Comma 24 2 3 2" xfId="8577"/>
    <cellStyle name="Comma 24 2 3 2 2" xfId="8578"/>
    <cellStyle name="Comma 24 2 3 2 2 2" xfId="8579"/>
    <cellStyle name="Comma 24 2 3 2 2 2 2" xfId="8580"/>
    <cellStyle name="Comma 24 2 3 2 2 3" xfId="8581"/>
    <cellStyle name="Comma 24 2 3 2 2 4" xfId="8582"/>
    <cellStyle name="Comma 24 2 3 2 3" xfId="8583"/>
    <cellStyle name="Comma 24 2 3 2 3 2" xfId="8584"/>
    <cellStyle name="Comma 24 2 3 2 4" xfId="8585"/>
    <cellStyle name="Comma 24 2 3 2 5" xfId="8586"/>
    <cellStyle name="Comma 24 2 3 3" xfId="8587"/>
    <cellStyle name="Comma 24 2 3 3 2" xfId="8588"/>
    <cellStyle name="Comma 24 2 3 3 2 2" xfId="8589"/>
    <cellStyle name="Comma 24 2 3 3 3" xfId="8590"/>
    <cellStyle name="Comma 24 2 3 3 4" xfId="8591"/>
    <cellStyle name="Comma 24 2 3 4" xfId="8592"/>
    <cellStyle name="Comma 24 2 3 4 2" xfId="8593"/>
    <cellStyle name="Comma 24 2 3 5" xfId="8594"/>
    <cellStyle name="Comma 24 2 3 6" xfId="8595"/>
    <cellStyle name="Comma 24 2 4" xfId="8596"/>
    <cellStyle name="Comma 24 2 4 2" xfId="8597"/>
    <cellStyle name="Comma 24 2 4 2 2" xfId="8598"/>
    <cellStyle name="Comma 24 2 4 2 2 2" xfId="8599"/>
    <cellStyle name="Comma 24 2 4 2 3" xfId="8600"/>
    <cellStyle name="Comma 24 2 4 2 4" xfId="8601"/>
    <cellStyle name="Comma 24 2 4 3" xfId="8602"/>
    <cellStyle name="Comma 24 2 4 3 2" xfId="8603"/>
    <cellStyle name="Comma 24 2 4 4" xfId="8604"/>
    <cellStyle name="Comma 24 2 4 5" xfId="8605"/>
    <cellStyle name="Comma 24 2 5" xfId="8606"/>
    <cellStyle name="Comma 24 2 5 2" xfId="8607"/>
    <cellStyle name="Comma 24 2 5 2 2" xfId="8608"/>
    <cellStyle name="Comma 24 2 5 3" xfId="8609"/>
    <cellStyle name="Comma 24 2 5 4" xfId="8610"/>
    <cellStyle name="Comma 24 2 6" xfId="8611"/>
    <cellStyle name="Comma 24 2 6 2" xfId="8612"/>
    <cellStyle name="Comma 24 2 7" xfId="8613"/>
    <cellStyle name="Comma 24 2 8" xfId="8614"/>
    <cellStyle name="Comma 24 3" xfId="8615"/>
    <cellStyle name="Comma 24 3 2" xfId="8616"/>
    <cellStyle name="Comma 24 3 2 2" xfId="8617"/>
    <cellStyle name="Comma 24 3 2 2 2" xfId="8618"/>
    <cellStyle name="Comma 24 3 2 2 2 2" xfId="8619"/>
    <cellStyle name="Comma 24 3 2 2 2 2 2" xfId="8620"/>
    <cellStyle name="Comma 24 3 2 2 2 3" xfId="8621"/>
    <cellStyle name="Comma 24 3 2 2 2 4" xfId="8622"/>
    <cellStyle name="Comma 24 3 2 2 3" xfId="8623"/>
    <cellStyle name="Comma 24 3 2 2 3 2" xfId="8624"/>
    <cellStyle name="Comma 24 3 2 2 4" xfId="8625"/>
    <cellStyle name="Comma 24 3 2 2 5" xfId="8626"/>
    <cellStyle name="Comma 24 3 2 3" xfId="8627"/>
    <cellStyle name="Comma 24 3 2 3 2" xfId="8628"/>
    <cellStyle name="Comma 24 3 2 3 2 2" xfId="8629"/>
    <cellStyle name="Comma 24 3 2 3 3" xfId="8630"/>
    <cellStyle name="Comma 24 3 2 3 4" xfId="8631"/>
    <cellStyle name="Comma 24 3 2 4" xfId="8632"/>
    <cellStyle name="Comma 24 3 2 4 2" xfId="8633"/>
    <cellStyle name="Comma 24 3 2 5" xfId="8634"/>
    <cellStyle name="Comma 24 3 2 6" xfId="8635"/>
    <cellStyle name="Comma 24 3 3" xfId="8636"/>
    <cellStyle name="Comma 24 3 3 2" xfId="8637"/>
    <cellStyle name="Comma 24 3 3 2 2" xfId="8638"/>
    <cellStyle name="Comma 24 3 3 2 2 2" xfId="8639"/>
    <cellStyle name="Comma 24 3 3 2 3" xfId="8640"/>
    <cellStyle name="Comma 24 3 3 2 4" xfId="8641"/>
    <cellStyle name="Comma 24 3 3 3" xfId="8642"/>
    <cellStyle name="Comma 24 3 3 3 2" xfId="8643"/>
    <cellStyle name="Comma 24 3 3 4" xfId="8644"/>
    <cellStyle name="Comma 24 3 3 5" xfId="8645"/>
    <cellStyle name="Comma 24 3 4" xfId="8646"/>
    <cellStyle name="Comma 24 3 4 2" xfId="8647"/>
    <cellStyle name="Comma 24 3 4 2 2" xfId="8648"/>
    <cellStyle name="Comma 24 3 4 3" xfId="8649"/>
    <cellStyle name="Comma 24 3 4 4" xfId="8650"/>
    <cellStyle name="Comma 24 3 5" xfId="8651"/>
    <cellStyle name="Comma 24 3 5 2" xfId="8652"/>
    <cellStyle name="Comma 24 3 6" xfId="8653"/>
    <cellStyle name="Comma 24 3 7" xfId="8654"/>
    <cellStyle name="Comma 24 4" xfId="8655"/>
    <cellStyle name="Comma 24 5" xfId="8656"/>
    <cellStyle name="Comma 24 5 2" xfId="8657"/>
    <cellStyle name="Comma 24 5 2 2" xfId="8658"/>
    <cellStyle name="Comma 24 5 2 2 2" xfId="8659"/>
    <cellStyle name="Comma 24 5 2 2 2 2" xfId="8660"/>
    <cellStyle name="Comma 24 5 2 2 2 2 2" xfId="8661"/>
    <cellStyle name="Comma 24 5 2 2 2 3" xfId="8662"/>
    <cellStyle name="Comma 24 5 2 2 2 4" xfId="8663"/>
    <cellStyle name="Comma 24 5 2 2 3" xfId="8664"/>
    <cellStyle name="Comma 24 5 2 2 3 2" xfId="8665"/>
    <cellStyle name="Comma 24 5 2 2 4" xfId="8666"/>
    <cellStyle name="Comma 24 5 2 2 5" xfId="8667"/>
    <cellStyle name="Comma 24 5 2 3" xfId="8668"/>
    <cellStyle name="Comma 24 5 2 3 2" xfId="8669"/>
    <cellStyle name="Comma 24 5 2 3 2 2" xfId="8670"/>
    <cellStyle name="Comma 24 5 2 3 3" xfId="8671"/>
    <cellStyle name="Comma 24 5 2 3 4" xfId="8672"/>
    <cellStyle name="Comma 24 5 2 4" xfId="8673"/>
    <cellStyle name="Comma 24 5 2 4 2" xfId="8674"/>
    <cellStyle name="Comma 24 5 2 5" xfId="8675"/>
    <cellStyle name="Comma 24 5 2 6" xfId="8676"/>
    <cellStyle name="Comma 24 5 3" xfId="8677"/>
    <cellStyle name="Comma 24 5 3 2" xfId="8678"/>
    <cellStyle name="Comma 24 5 3 2 2" xfId="8679"/>
    <cellStyle name="Comma 24 5 3 2 2 2" xfId="8680"/>
    <cellStyle name="Comma 24 5 3 2 3" xfId="8681"/>
    <cellStyle name="Comma 24 5 3 2 4" xfId="8682"/>
    <cellStyle name="Comma 24 5 3 3" xfId="8683"/>
    <cellStyle name="Comma 24 5 3 3 2" xfId="8684"/>
    <cellStyle name="Comma 24 5 3 4" xfId="8685"/>
    <cellStyle name="Comma 24 5 3 5" xfId="8686"/>
    <cellStyle name="Comma 24 5 4" xfId="8687"/>
    <cellStyle name="Comma 24 5 4 2" xfId="8688"/>
    <cellStyle name="Comma 24 5 4 2 2" xfId="8689"/>
    <cellStyle name="Comma 24 5 4 3" xfId="8690"/>
    <cellStyle name="Comma 24 5 4 4" xfId="8691"/>
    <cellStyle name="Comma 24 5 5" xfId="8692"/>
    <cellStyle name="Comma 24 5 5 2" xfId="8693"/>
    <cellStyle name="Comma 24 5 6" xfId="8694"/>
    <cellStyle name="Comma 24 5 7" xfId="8695"/>
    <cellStyle name="Comma 24 6" xfId="8696"/>
    <cellStyle name="Comma 24 6 2" xfId="8697"/>
    <cellStyle name="Comma 24 6 2 2" xfId="8698"/>
    <cellStyle name="Comma 24 6 2 2 2" xfId="8699"/>
    <cellStyle name="Comma 24 6 2 2 2 2" xfId="8700"/>
    <cellStyle name="Comma 24 6 2 2 3" xfId="8701"/>
    <cellStyle name="Comma 24 6 2 2 4" xfId="8702"/>
    <cellStyle name="Comma 24 6 2 3" xfId="8703"/>
    <cellStyle name="Comma 24 6 2 3 2" xfId="8704"/>
    <cellStyle name="Comma 24 6 2 4" xfId="8705"/>
    <cellStyle name="Comma 24 6 2 5" xfId="8706"/>
    <cellStyle name="Comma 24 6 3" xfId="8707"/>
    <cellStyle name="Comma 24 6 3 2" xfId="8708"/>
    <cellStyle name="Comma 24 6 3 2 2" xfId="8709"/>
    <cellStyle name="Comma 24 6 3 3" xfId="8710"/>
    <cellStyle name="Comma 24 6 3 4" xfId="8711"/>
    <cellStyle name="Comma 24 6 4" xfId="8712"/>
    <cellStyle name="Comma 24 6 4 2" xfId="8713"/>
    <cellStyle name="Comma 24 6 5" xfId="8714"/>
    <cellStyle name="Comma 24 6 6" xfId="8715"/>
    <cellStyle name="Comma 24 7" xfId="8716"/>
    <cellStyle name="Comma 24 7 2" xfId="8717"/>
    <cellStyle name="Comma 24 7 2 2" xfId="8718"/>
    <cellStyle name="Comma 24 7 3" xfId="8719"/>
    <cellStyle name="Comma 24 8" xfId="8720"/>
    <cellStyle name="Comma 24 8 2" xfId="8721"/>
    <cellStyle name="Comma 24 9" xfId="8722"/>
    <cellStyle name="Comma 240" xfId="8723"/>
    <cellStyle name="Comma 241" xfId="8724"/>
    <cellStyle name="Comma 242" xfId="8725"/>
    <cellStyle name="Comma 243" xfId="8726"/>
    <cellStyle name="Comma 244" xfId="8727"/>
    <cellStyle name="Comma 245" xfId="8728"/>
    <cellStyle name="Comma 246" xfId="8729"/>
    <cellStyle name="Comma 247" xfId="8730"/>
    <cellStyle name="Comma 248" xfId="8731"/>
    <cellStyle name="Comma 249" xfId="8732"/>
    <cellStyle name="Comma 25" xfId="8733"/>
    <cellStyle name="Comma 25 2" xfId="8734"/>
    <cellStyle name="Comma 25 3" xfId="8735"/>
    <cellStyle name="Comma 250" xfId="8736"/>
    <cellStyle name="Comma 251" xfId="8737"/>
    <cellStyle name="Comma 252" xfId="8738"/>
    <cellStyle name="Comma 253" xfId="8739"/>
    <cellStyle name="Comma 254" xfId="8740"/>
    <cellStyle name="Comma 255" xfId="8741"/>
    <cellStyle name="Comma 256" xfId="8742"/>
    <cellStyle name="Comma 257" xfId="8743"/>
    <cellStyle name="Comma 258" xfId="8744"/>
    <cellStyle name="Comma 259" xfId="8745"/>
    <cellStyle name="Comma 26" xfId="8746"/>
    <cellStyle name="Comma 26 10" xfId="8747"/>
    <cellStyle name="Comma 26 2" xfId="8748"/>
    <cellStyle name="Comma 26 2 2" xfId="8749"/>
    <cellStyle name="Comma 26 2 2 2" xfId="8750"/>
    <cellStyle name="Comma 26 2 2 2 2" xfId="8751"/>
    <cellStyle name="Comma 26 2 2 2 2 2" xfId="8752"/>
    <cellStyle name="Comma 26 2 2 2 2 2 2" xfId="8753"/>
    <cellStyle name="Comma 26 2 2 2 2 2 2 2" xfId="8754"/>
    <cellStyle name="Comma 26 2 2 2 2 2 3" xfId="8755"/>
    <cellStyle name="Comma 26 2 2 2 2 2 4" xfId="8756"/>
    <cellStyle name="Comma 26 2 2 2 2 3" xfId="8757"/>
    <cellStyle name="Comma 26 2 2 2 2 3 2" xfId="8758"/>
    <cellStyle name="Comma 26 2 2 2 2 4" xfId="8759"/>
    <cellStyle name="Comma 26 2 2 2 2 5" xfId="8760"/>
    <cellStyle name="Comma 26 2 2 2 3" xfId="8761"/>
    <cellStyle name="Comma 26 2 2 2 3 2" xfId="8762"/>
    <cellStyle name="Comma 26 2 2 2 3 2 2" xfId="8763"/>
    <cellStyle name="Comma 26 2 2 2 3 3" xfId="8764"/>
    <cellStyle name="Comma 26 2 2 2 3 4" xfId="8765"/>
    <cellStyle name="Comma 26 2 2 2 4" xfId="8766"/>
    <cellStyle name="Comma 26 2 2 2 4 2" xfId="8767"/>
    <cellStyle name="Comma 26 2 2 2 5" xfId="8768"/>
    <cellStyle name="Comma 26 2 2 2 6" xfId="8769"/>
    <cellStyle name="Comma 26 2 2 3" xfId="8770"/>
    <cellStyle name="Comma 26 2 2 3 2" xfId="8771"/>
    <cellStyle name="Comma 26 2 2 3 2 2" xfId="8772"/>
    <cellStyle name="Comma 26 2 2 3 2 2 2" xfId="8773"/>
    <cellStyle name="Comma 26 2 2 3 2 3" xfId="8774"/>
    <cellStyle name="Comma 26 2 2 3 2 4" xfId="8775"/>
    <cellStyle name="Comma 26 2 2 3 3" xfId="8776"/>
    <cellStyle name="Comma 26 2 2 3 3 2" xfId="8777"/>
    <cellStyle name="Comma 26 2 2 3 4" xfId="8778"/>
    <cellStyle name="Comma 26 2 2 3 5" xfId="8779"/>
    <cellStyle name="Comma 26 2 2 4" xfId="8780"/>
    <cellStyle name="Comma 26 2 2 4 2" xfId="8781"/>
    <cellStyle name="Comma 26 2 2 4 2 2" xfId="8782"/>
    <cellStyle name="Comma 26 2 2 4 3" xfId="8783"/>
    <cellStyle name="Comma 26 2 2 4 4" xfId="8784"/>
    <cellStyle name="Comma 26 2 2 5" xfId="8785"/>
    <cellStyle name="Comma 26 2 2 5 2" xfId="8786"/>
    <cellStyle name="Comma 26 2 2 6" xfId="8787"/>
    <cellStyle name="Comma 26 2 2 7" xfId="8788"/>
    <cellStyle name="Comma 26 2 3" xfId="8789"/>
    <cellStyle name="Comma 26 2 3 2" xfId="8790"/>
    <cellStyle name="Comma 26 2 3 2 2" xfId="8791"/>
    <cellStyle name="Comma 26 2 3 2 2 2" xfId="8792"/>
    <cellStyle name="Comma 26 2 3 2 2 2 2" xfId="8793"/>
    <cellStyle name="Comma 26 2 3 2 2 3" xfId="8794"/>
    <cellStyle name="Comma 26 2 3 2 2 4" xfId="8795"/>
    <cellStyle name="Comma 26 2 3 2 3" xfId="8796"/>
    <cellStyle name="Comma 26 2 3 2 3 2" xfId="8797"/>
    <cellStyle name="Comma 26 2 3 2 4" xfId="8798"/>
    <cellStyle name="Comma 26 2 3 2 5" xfId="8799"/>
    <cellStyle name="Comma 26 2 3 3" xfId="8800"/>
    <cellStyle name="Comma 26 2 3 3 2" xfId="8801"/>
    <cellStyle name="Comma 26 2 3 3 2 2" xfId="8802"/>
    <cellStyle name="Comma 26 2 3 3 3" xfId="8803"/>
    <cellStyle name="Comma 26 2 3 3 4" xfId="8804"/>
    <cellStyle name="Comma 26 2 3 4" xfId="8805"/>
    <cellStyle name="Comma 26 2 3 4 2" xfId="8806"/>
    <cellStyle name="Comma 26 2 3 5" xfId="8807"/>
    <cellStyle name="Comma 26 2 3 6" xfId="8808"/>
    <cellStyle name="Comma 26 2 4" xfId="8809"/>
    <cellStyle name="Comma 26 2 4 2" xfId="8810"/>
    <cellStyle name="Comma 26 2 4 2 2" xfId="8811"/>
    <cellStyle name="Comma 26 2 4 2 2 2" xfId="8812"/>
    <cellStyle name="Comma 26 2 4 2 3" xfId="8813"/>
    <cellStyle name="Comma 26 2 4 2 4" xfId="8814"/>
    <cellStyle name="Comma 26 2 4 3" xfId="8815"/>
    <cellStyle name="Comma 26 2 4 3 2" xfId="8816"/>
    <cellStyle name="Comma 26 2 4 4" xfId="8817"/>
    <cellStyle name="Comma 26 2 4 5" xfId="8818"/>
    <cellStyle name="Comma 26 2 5" xfId="8819"/>
    <cellStyle name="Comma 26 2 5 2" xfId="8820"/>
    <cellStyle name="Comma 26 2 5 2 2" xfId="8821"/>
    <cellStyle name="Comma 26 2 5 3" xfId="8822"/>
    <cellStyle name="Comma 26 2 5 4" xfId="8823"/>
    <cellStyle name="Comma 26 2 6" xfId="8824"/>
    <cellStyle name="Comma 26 2 6 2" xfId="8825"/>
    <cellStyle name="Comma 26 2 7" xfId="8826"/>
    <cellStyle name="Comma 26 2 8" xfId="8827"/>
    <cellStyle name="Comma 26 3" xfId="8828"/>
    <cellStyle name="Comma 26 3 2" xfId="8829"/>
    <cellStyle name="Comma 26 3 2 2" xfId="8830"/>
    <cellStyle name="Comma 26 3 2 2 2" xfId="8831"/>
    <cellStyle name="Comma 26 3 2 2 2 2" xfId="8832"/>
    <cellStyle name="Comma 26 3 2 2 2 2 2" xfId="8833"/>
    <cellStyle name="Comma 26 3 2 2 2 3" xfId="8834"/>
    <cellStyle name="Comma 26 3 2 2 2 4" xfId="8835"/>
    <cellStyle name="Comma 26 3 2 2 3" xfId="8836"/>
    <cellStyle name="Comma 26 3 2 2 3 2" xfId="8837"/>
    <cellStyle name="Comma 26 3 2 2 4" xfId="8838"/>
    <cellStyle name="Comma 26 3 2 2 5" xfId="8839"/>
    <cellStyle name="Comma 26 3 2 3" xfId="8840"/>
    <cellStyle name="Comma 26 3 2 3 2" xfId="8841"/>
    <cellStyle name="Comma 26 3 2 3 2 2" xfId="8842"/>
    <cellStyle name="Comma 26 3 2 3 3" xfId="8843"/>
    <cellStyle name="Comma 26 3 2 3 4" xfId="8844"/>
    <cellStyle name="Comma 26 3 2 4" xfId="8845"/>
    <cellStyle name="Comma 26 3 2 4 2" xfId="8846"/>
    <cellStyle name="Comma 26 3 2 5" xfId="8847"/>
    <cellStyle name="Comma 26 3 2 6" xfId="8848"/>
    <cellStyle name="Comma 26 3 3" xfId="8849"/>
    <cellStyle name="Comma 26 3 3 2" xfId="8850"/>
    <cellStyle name="Comma 26 3 3 2 2" xfId="8851"/>
    <cellStyle name="Comma 26 3 3 2 2 2" xfId="8852"/>
    <cellStyle name="Comma 26 3 3 2 3" xfId="8853"/>
    <cellStyle name="Comma 26 3 3 2 4" xfId="8854"/>
    <cellStyle name="Comma 26 3 3 3" xfId="8855"/>
    <cellStyle name="Comma 26 3 3 3 2" xfId="8856"/>
    <cellStyle name="Comma 26 3 3 4" xfId="8857"/>
    <cellStyle name="Comma 26 3 3 5" xfId="8858"/>
    <cellStyle name="Comma 26 3 4" xfId="8859"/>
    <cellStyle name="Comma 26 3 4 2" xfId="8860"/>
    <cellStyle name="Comma 26 3 4 2 2" xfId="8861"/>
    <cellStyle name="Comma 26 3 4 3" xfId="8862"/>
    <cellStyle name="Comma 26 3 4 4" xfId="8863"/>
    <cellStyle name="Comma 26 3 5" xfId="8864"/>
    <cellStyle name="Comma 26 3 5 2" xfId="8865"/>
    <cellStyle name="Comma 26 3 6" xfId="8866"/>
    <cellStyle name="Comma 26 3 7" xfId="8867"/>
    <cellStyle name="Comma 26 4" xfId="8868"/>
    <cellStyle name="Comma 26 5" xfId="8869"/>
    <cellStyle name="Comma 26 5 2" xfId="8870"/>
    <cellStyle name="Comma 26 5 2 2" xfId="8871"/>
    <cellStyle name="Comma 26 5 2 2 2" xfId="8872"/>
    <cellStyle name="Comma 26 5 2 2 2 2" xfId="8873"/>
    <cellStyle name="Comma 26 5 2 2 2 2 2" xfId="8874"/>
    <cellStyle name="Comma 26 5 2 2 2 3" xfId="8875"/>
    <cellStyle name="Comma 26 5 2 2 2 4" xfId="8876"/>
    <cellStyle name="Comma 26 5 2 2 3" xfId="8877"/>
    <cellStyle name="Comma 26 5 2 2 3 2" xfId="8878"/>
    <cellStyle name="Comma 26 5 2 2 4" xfId="8879"/>
    <cellStyle name="Comma 26 5 2 2 5" xfId="8880"/>
    <cellStyle name="Comma 26 5 2 3" xfId="8881"/>
    <cellStyle name="Comma 26 5 2 3 2" xfId="8882"/>
    <cellStyle name="Comma 26 5 2 3 2 2" xfId="8883"/>
    <cellStyle name="Comma 26 5 2 3 3" xfId="8884"/>
    <cellStyle name="Comma 26 5 2 3 4" xfId="8885"/>
    <cellStyle name="Comma 26 5 2 4" xfId="8886"/>
    <cellStyle name="Comma 26 5 2 4 2" xfId="8887"/>
    <cellStyle name="Comma 26 5 2 5" xfId="8888"/>
    <cellStyle name="Comma 26 5 2 6" xfId="8889"/>
    <cellStyle name="Comma 26 5 3" xfId="8890"/>
    <cellStyle name="Comma 26 5 3 2" xfId="8891"/>
    <cellStyle name="Comma 26 5 3 2 2" xfId="8892"/>
    <cellStyle name="Comma 26 5 3 2 2 2" xfId="8893"/>
    <cellStyle name="Comma 26 5 3 2 3" xfId="8894"/>
    <cellStyle name="Comma 26 5 3 2 4" xfId="8895"/>
    <cellStyle name="Comma 26 5 3 3" xfId="8896"/>
    <cellStyle name="Comma 26 5 3 3 2" xfId="8897"/>
    <cellStyle name="Comma 26 5 3 4" xfId="8898"/>
    <cellStyle name="Comma 26 5 3 5" xfId="8899"/>
    <cellStyle name="Comma 26 5 4" xfId="8900"/>
    <cellStyle name="Comma 26 5 4 2" xfId="8901"/>
    <cellStyle name="Comma 26 5 4 2 2" xfId="8902"/>
    <cellStyle name="Comma 26 5 4 3" xfId="8903"/>
    <cellStyle name="Comma 26 5 4 4" xfId="8904"/>
    <cellStyle name="Comma 26 5 5" xfId="8905"/>
    <cellStyle name="Comma 26 5 5 2" xfId="8906"/>
    <cellStyle name="Comma 26 5 6" xfId="8907"/>
    <cellStyle name="Comma 26 5 7" xfId="8908"/>
    <cellStyle name="Comma 26 6" xfId="8909"/>
    <cellStyle name="Comma 26 6 2" xfId="8910"/>
    <cellStyle name="Comma 26 6 2 2" xfId="8911"/>
    <cellStyle name="Comma 26 6 2 2 2" xfId="8912"/>
    <cellStyle name="Comma 26 6 2 2 2 2" xfId="8913"/>
    <cellStyle name="Comma 26 6 2 2 3" xfId="8914"/>
    <cellStyle name="Comma 26 6 2 2 4" xfId="8915"/>
    <cellStyle name="Comma 26 6 2 3" xfId="8916"/>
    <cellStyle name="Comma 26 6 2 3 2" xfId="8917"/>
    <cellStyle name="Comma 26 6 2 4" xfId="8918"/>
    <cellStyle name="Comma 26 6 2 5" xfId="8919"/>
    <cellStyle name="Comma 26 6 3" xfId="8920"/>
    <cellStyle name="Comma 26 6 3 2" xfId="8921"/>
    <cellStyle name="Comma 26 6 3 2 2" xfId="8922"/>
    <cellStyle name="Comma 26 6 3 3" xfId="8923"/>
    <cellStyle name="Comma 26 6 3 4" xfId="8924"/>
    <cellStyle name="Comma 26 6 4" xfId="8925"/>
    <cellStyle name="Comma 26 6 4 2" xfId="8926"/>
    <cellStyle name="Comma 26 6 5" xfId="8927"/>
    <cellStyle name="Comma 26 6 6" xfId="8928"/>
    <cellStyle name="Comma 26 7" xfId="8929"/>
    <cellStyle name="Comma 26 7 2" xfId="8930"/>
    <cellStyle name="Comma 26 7 2 2" xfId="8931"/>
    <cellStyle name="Comma 26 7 3" xfId="8932"/>
    <cellStyle name="Comma 26 8" xfId="8933"/>
    <cellStyle name="Comma 26 8 2" xfId="8934"/>
    <cellStyle name="Comma 26 9" xfId="8935"/>
    <cellStyle name="Comma 260" xfId="8936"/>
    <cellStyle name="Comma 261" xfId="8937"/>
    <cellStyle name="Comma 262" xfId="8938"/>
    <cellStyle name="Comma 263" xfId="8939"/>
    <cellStyle name="Comma 264" xfId="8940"/>
    <cellStyle name="Comma 265" xfId="8941"/>
    <cellStyle name="Comma 266" xfId="8942"/>
    <cellStyle name="Comma 267" xfId="8943"/>
    <cellStyle name="Comma 268" xfId="8944"/>
    <cellStyle name="Comma 269" xfId="8945"/>
    <cellStyle name="Comma 27" xfId="8946"/>
    <cellStyle name="Comma 27 10" xfId="8947"/>
    <cellStyle name="Comma 27 11" xfId="8948"/>
    <cellStyle name="Comma 27 2" xfId="8949"/>
    <cellStyle name="Comma 27 2 2" xfId="8950"/>
    <cellStyle name="Comma 27 2 2 2" xfId="8951"/>
    <cellStyle name="Comma 27 2 2 2 2" xfId="8952"/>
    <cellStyle name="Comma 27 2 2 2 2 2" xfId="8953"/>
    <cellStyle name="Comma 27 2 2 2 2 2 2" xfId="8954"/>
    <cellStyle name="Comma 27 2 2 2 2 2 2 2" xfId="8955"/>
    <cellStyle name="Comma 27 2 2 2 2 2 3" xfId="8956"/>
    <cellStyle name="Comma 27 2 2 2 2 2 4" xfId="8957"/>
    <cellStyle name="Comma 27 2 2 2 2 3" xfId="8958"/>
    <cellStyle name="Comma 27 2 2 2 2 3 2" xfId="8959"/>
    <cellStyle name="Comma 27 2 2 2 2 4" xfId="8960"/>
    <cellStyle name="Comma 27 2 2 2 2 5" xfId="8961"/>
    <cellStyle name="Comma 27 2 2 2 3" xfId="8962"/>
    <cellStyle name="Comma 27 2 2 2 3 2" xfId="8963"/>
    <cellStyle name="Comma 27 2 2 2 3 2 2" xfId="8964"/>
    <cellStyle name="Comma 27 2 2 2 3 3" xfId="8965"/>
    <cellStyle name="Comma 27 2 2 2 3 4" xfId="8966"/>
    <cellStyle name="Comma 27 2 2 2 4" xfId="8967"/>
    <cellStyle name="Comma 27 2 2 2 4 2" xfId="8968"/>
    <cellStyle name="Comma 27 2 2 2 5" xfId="8969"/>
    <cellStyle name="Comma 27 2 2 2 6" xfId="8970"/>
    <cellStyle name="Comma 27 2 2 3" xfId="8971"/>
    <cellStyle name="Comma 27 2 2 3 2" xfId="8972"/>
    <cellStyle name="Comma 27 2 2 3 2 2" xfId="8973"/>
    <cellStyle name="Comma 27 2 2 3 2 2 2" xfId="8974"/>
    <cellStyle name="Comma 27 2 2 3 2 3" xfId="8975"/>
    <cellStyle name="Comma 27 2 2 3 2 4" xfId="8976"/>
    <cellStyle name="Comma 27 2 2 3 3" xfId="8977"/>
    <cellStyle name="Comma 27 2 2 3 3 2" xfId="8978"/>
    <cellStyle name="Comma 27 2 2 3 4" xfId="8979"/>
    <cellStyle name="Comma 27 2 2 3 5" xfId="8980"/>
    <cellStyle name="Comma 27 2 2 4" xfId="8981"/>
    <cellStyle name="Comma 27 2 2 4 2" xfId="8982"/>
    <cellStyle name="Comma 27 2 2 4 2 2" xfId="8983"/>
    <cellStyle name="Comma 27 2 2 4 3" xfId="8984"/>
    <cellStyle name="Comma 27 2 2 4 4" xfId="8985"/>
    <cellStyle name="Comma 27 2 2 5" xfId="8986"/>
    <cellStyle name="Comma 27 2 2 5 2" xfId="8987"/>
    <cellStyle name="Comma 27 2 2 6" xfId="8988"/>
    <cellStyle name="Comma 27 2 2 7" xfId="8989"/>
    <cellStyle name="Comma 27 2 3" xfId="8990"/>
    <cellStyle name="Comma 27 2 3 2" xfId="8991"/>
    <cellStyle name="Comma 27 2 3 2 2" xfId="8992"/>
    <cellStyle name="Comma 27 2 3 2 2 2" xfId="8993"/>
    <cellStyle name="Comma 27 2 3 2 2 2 2" xfId="8994"/>
    <cellStyle name="Comma 27 2 3 2 2 3" xfId="8995"/>
    <cellStyle name="Comma 27 2 3 2 2 4" xfId="8996"/>
    <cellStyle name="Comma 27 2 3 2 3" xfId="8997"/>
    <cellStyle name="Comma 27 2 3 2 3 2" xfId="8998"/>
    <cellStyle name="Comma 27 2 3 2 4" xfId="8999"/>
    <cellStyle name="Comma 27 2 3 2 5" xfId="9000"/>
    <cellStyle name="Comma 27 2 3 3" xfId="9001"/>
    <cellStyle name="Comma 27 2 3 3 2" xfId="9002"/>
    <cellStyle name="Comma 27 2 3 3 2 2" xfId="9003"/>
    <cellStyle name="Comma 27 2 3 3 3" xfId="9004"/>
    <cellStyle name="Comma 27 2 3 3 4" xfId="9005"/>
    <cellStyle name="Comma 27 2 3 4" xfId="9006"/>
    <cellStyle name="Comma 27 2 3 4 2" xfId="9007"/>
    <cellStyle name="Comma 27 2 3 5" xfId="9008"/>
    <cellStyle name="Comma 27 2 3 6" xfId="9009"/>
    <cellStyle name="Comma 27 2 4" xfId="9010"/>
    <cellStyle name="Comma 27 2 4 2" xfId="9011"/>
    <cellStyle name="Comma 27 2 4 2 2" xfId="9012"/>
    <cellStyle name="Comma 27 2 4 2 2 2" xfId="9013"/>
    <cellStyle name="Comma 27 2 4 2 3" xfId="9014"/>
    <cellStyle name="Comma 27 2 4 2 4" xfId="9015"/>
    <cellStyle name="Comma 27 2 4 3" xfId="9016"/>
    <cellStyle name="Comma 27 2 4 3 2" xfId="9017"/>
    <cellStyle name="Comma 27 2 4 4" xfId="9018"/>
    <cellStyle name="Comma 27 2 4 5" xfId="9019"/>
    <cellStyle name="Comma 27 2 5" xfId="9020"/>
    <cellStyle name="Comma 27 2 5 2" xfId="9021"/>
    <cellStyle name="Comma 27 2 5 2 2" xfId="9022"/>
    <cellStyle name="Comma 27 2 5 3" xfId="9023"/>
    <cellStyle name="Comma 27 2 5 4" xfId="9024"/>
    <cellStyle name="Comma 27 2 6" xfId="9025"/>
    <cellStyle name="Comma 27 2 6 2" xfId="9026"/>
    <cellStyle name="Comma 27 2 7" xfId="9027"/>
    <cellStyle name="Comma 27 2 8" xfId="9028"/>
    <cellStyle name="Comma 27 3" xfId="9029"/>
    <cellStyle name="Comma 27 3 2" xfId="9030"/>
    <cellStyle name="Comma 27 3 2 2" xfId="9031"/>
    <cellStyle name="Comma 27 3 2 2 2" xfId="9032"/>
    <cellStyle name="Comma 27 3 2 2 2 2" xfId="9033"/>
    <cellStyle name="Comma 27 3 2 2 2 2 2" xfId="9034"/>
    <cellStyle name="Comma 27 3 2 2 2 3" xfId="9035"/>
    <cellStyle name="Comma 27 3 2 2 2 4" xfId="9036"/>
    <cellStyle name="Comma 27 3 2 2 3" xfId="9037"/>
    <cellStyle name="Comma 27 3 2 2 3 2" xfId="9038"/>
    <cellStyle name="Comma 27 3 2 2 4" xfId="9039"/>
    <cellStyle name="Comma 27 3 2 2 5" xfId="9040"/>
    <cellStyle name="Comma 27 3 2 3" xfId="9041"/>
    <cellStyle name="Comma 27 3 2 3 2" xfId="9042"/>
    <cellStyle name="Comma 27 3 2 3 2 2" xfId="9043"/>
    <cellStyle name="Comma 27 3 2 3 3" xfId="9044"/>
    <cellStyle name="Comma 27 3 2 3 4" xfId="9045"/>
    <cellStyle name="Comma 27 3 2 4" xfId="9046"/>
    <cellStyle name="Comma 27 3 2 4 2" xfId="9047"/>
    <cellStyle name="Comma 27 3 2 5" xfId="9048"/>
    <cellStyle name="Comma 27 3 2 6" xfId="9049"/>
    <cellStyle name="Comma 27 3 3" xfId="9050"/>
    <cellStyle name="Comma 27 3 3 2" xfId="9051"/>
    <cellStyle name="Comma 27 3 3 2 2" xfId="9052"/>
    <cellStyle name="Comma 27 3 3 2 2 2" xfId="9053"/>
    <cellStyle name="Comma 27 3 3 2 3" xfId="9054"/>
    <cellStyle name="Comma 27 3 3 2 4" xfId="9055"/>
    <cellStyle name="Comma 27 3 3 3" xfId="9056"/>
    <cellStyle name="Comma 27 3 3 3 2" xfId="9057"/>
    <cellStyle name="Comma 27 3 3 4" xfId="9058"/>
    <cellStyle name="Comma 27 3 3 5" xfId="9059"/>
    <cellStyle name="Comma 27 3 4" xfId="9060"/>
    <cellStyle name="Comma 27 3 4 2" xfId="9061"/>
    <cellStyle name="Comma 27 3 4 2 2" xfId="9062"/>
    <cellStyle name="Comma 27 3 4 3" xfId="9063"/>
    <cellStyle name="Comma 27 3 4 4" xfId="9064"/>
    <cellStyle name="Comma 27 3 5" xfId="9065"/>
    <cellStyle name="Comma 27 3 5 2" xfId="9066"/>
    <cellStyle name="Comma 27 3 6" xfId="9067"/>
    <cellStyle name="Comma 27 3 7" xfId="9068"/>
    <cellStyle name="Comma 27 4" xfId="9069"/>
    <cellStyle name="Comma 27 5" xfId="9070"/>
    <cellStyle name="Comma 27 5 2" xfId="9071"/>
    <cellStyle name="Comma 27 5 2 2" xfId="9072"/>
    <cellStyle name="Comma 27 5 2 2 2" xfId="9073"/>
    <cellStyle name="Comma 27 5 2 2 2 2" xfId="9074"/>
    <cellStyle name="Comma 27 5 2 2 2 2 2" xfId="9075"/>
    <cellStyle name="Comma 27 5 2 2 2 3" xfId="9076"/>
    <cellStyle name="Comma 27 5 2 2 2 4" xfId="9077"/>
    <cellStyle name="Comma 27 5 2 2 3" xfId="9078"/>
    <cellStyle name="Comma 27 5 2 2 3 2" xfId="9079"/>
    <cellStyle name="Comma 27 5 2 2 4" xfId="9080"/>
    <cellStyle name="Comma 27 5 2 2 5" xfId="9081"/>
    <cellStyle name="Comma 27 5 2 3" xfId="9082"/>
    <cellStyle name="Comma 27 5 2 3 2" xfId="9083"/>
    <cellStyle name="Comma 27 5 2 3 2 2" xfId="9084"/>
    <cellStyle name="Comma 27 5 2 3 3" xfId="9085"/>
    <cellStyle name="Comma 27 5 2 3 4" xfId="9086"/>
    <cellStyle name="Comma 27 5 2 4" xfId="9087"/>
    <cellStyle name="Comma 27 5 2 4 2" xfId="9088"/>
    <cellStyle name="Comma 27 5 2 5" xfId="9089"/>
    <cellStyle name="Comma 27 5 2 6" xfId="9090"/>
    <cellStyle name="Comma 27 5 3" xfId="9091"/>
    <cellStyle name="Comma 27 5 3 2" xfId="9092"/>
    <cellStyle name="Comma 27 5 3 2 2" xfId="9093"/>
    <cellStyle name="Comma 27 5 3 2 2 2" xfId="9094"/>
    <cellStyle name="Comma 27 5 3 2 3" xfId="9095"/>
    <cellStyle name="Comma 27 5 3 2 4" xfId="9096"/>
    <cellStyle name="Comma 27 5 3 3" xfId="9097"/>
    <cellStyle name="Comma 27 5 3 3 2" xfId="9098"/>
    <cellStyle name="Comma 27 5 3 4" xfId="9099"/>
    <cellStyle name="Comma 27 5 3 5" xfId="9100"/>
    <cellStyle name="Comma 27 5 4" xfId="9101"/>
    <cellStyle name="Comma 27 5 4 2" xfId="9102"/>
    <cellStyle name="Comma 27 5 4 2 2" xfId="9103"/>
    <cellStyle name="Comma 27 5 4 3" xfId="9104"/>
    <cellStyle name="Comma 27 5 4 4" xfId="9105"/>
    <cellStyle name="Comma 27 5 5" xfId="9106"/>
    <cellStyle name="Comma 27 5 5 2" xfId="9107"/>
    <cellStyle name="Comma 27 5 6" xfId="9108"/>
    <cellStyle name="Comma 27 5 7" xfId="9109"/>
    <cellStyle name="Comma 27 6" xfId="9110"/>
    <cellStyle name="Comma 27 6 2" xfId="9111"/>
    <cellStyle name="Comma 27 6 2 2" xfId="9112"/>
    <cellStyle name="Comma 27 6 2 2 2" xfId="9113"/>
    <cellStyle name="Comma 27 6 2 2 2 2" xfId="9114"/>
    <cellStyle name="Comma 27 6 2 2 3" xfId="9115"/>
    <cellStyle name="Comma 27 6 2 2 4" xfId="9116"/>
    <cellStyle name="Comma 27 6 2 3" xfId="9117"/>
    <cellStyle name="Comma 27 6 2 3 2" xfId="9118"/>
    <cellStyle name="Comma 27 6 2 4" xfId="9119"/>
    <cellStyle name="Comma 27 6 2 5" xfId="9120"/>
    <cellStyle name="Comma 27 6 3" xfId="9121"/>
    <cellStyle name="Comma 27 6 3 2" xfId="9122"/>
    <cellStyle name="Comma 27 6 3 2 2" xfId="9123"/>
    <cellStyle name="Comma 27 6 3 3" xfId="9124"/>
    <cellStyle name="Comma 27 6 3 4" xfId="9125"/>
    <cellStyle name="Comma 27 6 4" xfId="9126"/>
    <cellStyle name="Comma 27 6 4 2" xfId="9127"/>
    <cellStyle name="Comma 27 6 5" xfId="9128"/>
    <cellStyle name="Comma 27 6 6" xfId="9129"/>
    <cellStyle name="Comma 27 7" xfId="9130"/>
    <cellStyle name="Comma 27 8" xfId="9131"/>
    <cellStyle name="Comma 27 8 2" xfId="9132"/>
    <cellStyle name="Comma 27 8 2 2" xfId="9133"/>
    <cellStyle name="Comma 27 8 3" xfId="9134"/>
    <cellStyle name="Comma 27 9" xfId="9135"/>
    <cellStyle name="Comma 27 9 2" xfId="9136"/>
    <cellStyle name="Comma 270" xfId="9137"/>
    <cellStyle name="Comma 271" xfId="9138"/>
    <cellStyle name="Comma 272" xfId="9139"/>
    <cellStyle name="Comma 273" xfId="9140"/>
    <cellStyle name="Comma 274" xfId="9141"/>
    <cellStyle name="Comma 275" xfId="9142"/>
    <cellStyle name="Comma 276" xfId="9143"/>
    <cellStyle name="Comma 277" xfId="9144"/>
    <cellStyle name="Comma 278" xfId="9145"/>
    <cellStyle name="Comma 279" xfId="9146"/>
    <cellStyle name="Comma 28" xfId="9147"/>
    <cellStyle name="Comma 28 2" xfId="9148"/>
    <cellStyle name="Comma 28 2 2" xfId="9149"/>
    <cellStyle name="Comma 28 2 2 2" xfId="9150"/>
    <cellStyle name="Comma 28 2 2 2 2" xfId="9151"/>
    <cellStyle name="Comma 28 2 2 2 2 2" xfId="9152"/>
    <cellStyle name="Comma 28 2 2 2 2 2 2" xfId="9153"/>
    <cellStyle name="Comma 28 2 2 2 2 3" xfId="9154"/>
    <cellStyle name="Comma 28 2 2 2 2 4" xfId="9155"/>
    <cellStyle name="Comma 28 2 2 2 3" xfId="9156"/>
    <cellStyle name="Comma 28 2 2 2 3 2" xfId="9157"/>
    <cellStyle name="Comma 28 2 2 2 4" xfId="9158"/>
    <cellStyle name="Comma 28 2 2 2 5" xfId="9159"/>
    <cellStyle name="Comma 28 2 2 3" xfId="9160"/>
    <cellStyle name="Comma 28 2 2 3 2" xfId="9161"/>
    <cellStyle name="Comma 28 2 2 3 2 2" xfId="9162"/>
    <cellStyle name="Comma 28 2 2 3 3" xfId="9163"/>
    <cellStyle name="Comma 28 2 2 3 4" xfId="9164"/>
    <cellStyle name="Comma 28 2 2 4" xfId="9165"/>
    <cellStyle name="Comma 28 2 2 4 2" xfId="9166"/>
    <cellStyle name="Comma 28 2 2 5" xfId="9167"/>
    <cellStyle name="Comma 28 2 2 6" xfId="9168"/>
    <cellStyle name="Comma 28 2 3" xfId="9169"/>
    <cellStyle name="Comma 28 2 3 2" xfId="9170"/>
    <cellStyle name="Comma 28 2 3 2 2" xfId="9171"/>
    <cellStyle name="Comma 28 2 3 2 2 2" xfId="9172"/>
    <cellStyle name="Comma 28 2 3 2 3" xfId="9173"/>
    <cellStyle name="Comma 28 2 3 2 4" xfId="9174"/>
    <cellStyle name="Comma 28 2 3 3" xfId="9175"/>
    <cellStyle name="Comma 28 2 3 3 2" xfId="9176"/>
    <cellStyle name="Comma 28 2 3 4" xfId="9177"/>
    <cellStyle name="Comma 28 2 3 5" xfId="9178"/>
    <cellStyle name="Comma 28 2 4" xfId="9179"/>
    <cellStyle name="Comma 28 2 4 2" xfId="9180"/>
    <cellStyle name="Comma 28 2 4 2 2" xfId="9181"/>
    <cellStyle name="Comma 28 2 4 3" xfId="9182"/>
    <cellStyle name="Comma 28 2 4 4" xfId="9183"/>
    <cellStyle name="Comma 28 2 5" xfId="9184"/>
    <cellStyle name="Comma 28 2 5 2" xfId="9185"/>
    <cellStyle name="Comma 28 2 6" xfId="9186"/>
    <cellStyle name="Comma 28 2 7" xfId="9187"/>
    <cellStyle name="Comma 28 3" xfId="9188"/>
    <cellStyle name="Comma 28 3 2" xfId="9189"/>
    <cellStyle name="Comma 28 3 3" xfId="9190"/>
    <cellStyle name="Comma 28 3 3 2" xfId="9191"/>
    <cellStyle name="Comma 28 3 3 2 2" xfId="9192"/>
    <cellStyle name="Comma 28 3 3 2 2 2" xfId="9193"/>
    <cellStyle name="Comma 28 3 3 2 3" xfId="9194"/>
    <cellStyle name="Comma 28 3 3 2 4" xfId="9195"/>
    <cellStyle name="Comma 28 3 3 3" xfId="9196"/>
    <cellStyle name="Comma 28 3 3 3 2" xfId="9197"/>
    <cellStyle name="Comma 28 3 3 4" xfId="9198"/>
    <cellStyle name="Comma 28 3 3 5" xfId="9199"/>
    <cellStyle name="Comma 28 4" xfId="9200"/>
    <cellStyle name="Comma 28 4 2" xfId="9201"/>
    <cellStyle name="Comma 28 4 2 2" xfId="9202"/>
    <cellStyle name="Comma 28 4 2 2 2" xfId="9203"/>
    <cellStyle name="Comma 28 4 2 2 2 2" xfId="9204"/>
    <cellStyle name="Comma 28 4 2 2 3" xfId="9205"/>
    <cellStyle name="Comma 28 4 2 2 4" xfId="9206"/>
    <cellStyle name="Comma 28 4 2 3" xfId="9207"/>
    <cellStyle name="Comma 28 4 2 3 2" xfId="9208"/>
    <cellStyle name="Comma 28 4 2 4" xfId="9209"/>
    <cellStyle name="Comma 28 4 2 5" xfId="9210"/>
    <cellStyle name="Comma 28 4 3" xfId="9211"/>
    <cellStyle name="Comma 28 4 3 2" xfId="9212"/>
    <cellStyle name="Comma 28 4 3 2 2" xfId="9213"/>
    <cellStyle name="Comma 28 4 3 3" xfId="9214"/>
    <cellStyle name="Comma 28 4 3 4" xfId="9215"/>
    <cellStyle name="Comma 28 4 4" xfId="9216"/>
    <cellStyle name="Comma 28 4 4 2" xfId="9217"/>
    <cellStyle name="Comma 28 4 5" xfId="9218"/>
    <cellStyle name="Comma 28 4 6" xfId="9219"/>
    <cellStyle name="Comma 28 5" xfId="9220"/>
    <cellStyle name="Comma 28 6" xfId="9221"/>
    <cellStyle name="Comma 28 6 2" xfId="9222"/>
    <cellStyle name="Comma 28 6 2 2" xfId="9223"/>
    <cellStyle name="Comma 28 6 2 3" xfId="9224"/>
    <cellStyle name="Comma 28 6 3" xfId="9225"/>
    <cellStyle name="Comma 28 6 4" xfId="9226"/>
    <cellStyle name="Comma 28 7" xfId="9227"/>
    <cellStyle name="Comma 28 7 2" xfId="9228"/>
    <cellStyle name="Comma 28 8" xfId="9229"/>
    <cellStyle name="Comma 28 9" xfId="9230"/>
    <cellStyle name="Comma 280" xfId="9231"/>
    <cellStyle name="Comma 281" xfId="9232"/>
    <cellStyle name="Comma 282" xfId="9233"/>
    <cellStyle name="Comma 283" xfId="9234"/>
    <cellStyle name="Comma 284" xfId="9235"/>
    <cellStyle name="Comma 285" xfId="9236"/>
    <cellStyle name="Comma 286" xfId="9237"/>
    <cellStyle name="Comma 287" xfId="9238"/>
    <cellStyle name="Comma 288" xfId="9239"/>
    <cellStyle name="Comma 289" xfId="9240"/>
    <cellStyle name="Comma 29" xfId="9241"/>
    <cellStyle name="Comma 29 2" xfId="9242"/>
    <cellStyle name="Comma 29 2 2" xfId="9243"/>
    <cellStyle name="Comma 29 2 2 2" xfId="9244"/>
    <cellStyle name="Comma 29 2 2 2 2" xfId="9245"/>
    <cellStyle name="Comma 29 2 2 2 2 2" xfId="9246"/>
    <cellStyle name="Comma 29 2 2 2 2 2 2" xfId="9247"/>
    <cellStyle name="Comma 29 2 2 2 2 3" xfId="9248"/>
    <cellStyle name="Comma 29 2 2 2 2 4" xfId="9249"/>
    <cellStyle name="Comma 29 2 2 2 3" xfId="9250"/>
    <cellStyle name="Comma 29 2 2 2 3 2" xfId="9251"/>
    <cellStyle name="Comma 29 2 2 2 4" xfId="9252"/>
    <cellStyle name="Comma 29 2 2 2 5" xfId="9253"/>
    <cellStyle name="Comma 29 2 2 3" xfId="9254"/>
    <cellStyle name="Comma 29 2 2 3 2" xfId="9255"/>
    <cellStyle name="Comma 29 2 2 3 2 2" xfId="9256"/>
    <cellStyle name="Comma 29 2 2 3 3" xfId="9257"/>
    <cellStyle name="Comma 29 2 2 3 4" xfId="9258"/>
    <cellStyle name="Comma 29 2 2 4" xfId="9259"/>
    <cellStyle name="Comma 29 2 2 4 2" xfId="9260"/>
    <cellStyle name="Comma 29 2 2 5" xfId="9261"/>
    <cellStyle name="Comma 29 2 2 6" xfId="9262"/>
    <cellStyle name="Comma 29 2 3" xfId="9263"/>
    <cellStyle name="Comma 29 2 3 2" xfId="9264"/>
    <cellStyle name="Comma 29 2 3 2 2" xfId="9265"/>
    <cellStyle name="Comma 29 2 3 2 2 2" xfId="9266"/>
    <cellStyle name="Comma 29 2 3 2 3" xfId="9267"/>
    <cellStyle name="Comma 29 2 3 2 4" xfId="9268"/>
    <cellStyle name="Comma 29 2 3 3" xfId="9269"/>
    <cellStyle name="Comma 29 2 3 3 2" xfId="9270"/>
    <cellStyle name="Comma 29 2 3 4" xfId="9271"/>
    <cellStyle name="Comma 29 2 3 5" xfId="9272"/>
    <cellStyle name="Comma 29 2 4" xfId="9273"/>
    <cellStyle name="Comma 29 2 4 2" xfId="9274"/>
    <cellStyle name="Comma 29 2 4 2 2" xfId="9275"/>
    <cellStyle name="Comma 29 2 4 3" xfId="9276"/>
    <cellStyle name="Comma 29 2 4 4" xfId="9277"/>
    <cellStyle name="Comma 29 2 5" xfId="9278"/>
    <cellStyle name="Comma 29 2 5 2" xfId="9279"/>
    <cellStyle name="Comma 29 2 6" xfId="9280"/>
    <cellStyle name="Comma 29 2 7" xfId="9281"/>
    <cellStyle name="Comma 29 3" xfId="9282"/>
    <cellStyle name="Comma 29 3 2" xfId="9283"/>
    <cellStyle name="Comma 29 3 3" xfId="9284"/>
    <cellStyle name="Comma 29 3 3 2" xfId="9285"/>
    <cellStyle name="Comma 29 3 3 2 2" xfId="9286"/>
    <cellStyle name="Comma 29 3 3 2 2 2" xfId="9287"/>
    <cellStyle name="Comma 29 3 3 2 3" xfId="9288"/>
    <cellStyle name="Comma 29 3 3 2 4" xfId="9289"/>
    <cellStyle name="Comma 29 3 3 3" xfId="9290"/>
    <cellStyle name="Comma 29 3 3 3 2" xfId="9291"/>
    <cellStyle name="Comma 29 3 3 4" xfId="9292"/>
    <cellStyle name="Comma 29 3 3 5" xfId="9293"/>
    <cellStyle name="Comma 29 4" xfId="9294"/>
    <cellStyle name="Comma 29 4 2" xfId="9295"/>
    <cellStyle name="Comma 29 4 2 2" xfId="9296"/>
    <cellStyle name="Comma 29 4 2 2 2" xfId="9297"/>
    <cellStyle name="Comma 29 4 2 2 2 2" xfId="9298"/>
    <cellStyle name="Comma 29 4 2 2 3" xfId="9299"/>
    <cellStyle name="Comma 29 4 2 2 4" xfId="9300"/>
    <cellStyle name="Comma 29 4 2 3" xfId="9301"/>
    <cellStyle name="Comma 29 4 2 3 2" xfId="9302"/>
    <cellStyle name="Comma 29 4 2 4" xfId="9303"/>
    <cellStyle name="Comma 29 4 2 5" xfId="9304"/>
    <cellStyle name="Comma 29 4 3" xfId="9305"/>
    <cellStyle name="Comma 29 4 3 2" xfId="9306"/>
    <cellStyle name="Comma 29 4 3 2 2" xfId="9307"/>
    <cellStyle name="Comma 29 4 3 3" xfId="9308"/>
    <cellStyle name="Comma 29 4 3 4" xfId="9309"/>
    <cellStyle name="Comma 29 4 4" xfId="9310"/>
    <cellStyle name="Comma 29 4 4 2" xfId="9311"/>
    <cellStyle name="Comma 29 4 5" xfId="9312"/>
    <cellStyle name="Comma 29 4 6" xfId="9313"/>
    <cellStyle name="Comma 29 5" xfId="9314"/>
    <cellStyle name="Comma 29 6" xfId="9315"/>
    <cellStyle name="Comma 29 6 2" xfId="9316"/>
    <cellStyle name="Comma 29 6 2 2" xfId="9317"/>
    <cellStyle name="Comma 29 6 2 3" xfId="9318"/>
    <cellStyle name="Comma 29 6 3" xfId="9319"/>
    <cellStyle name="Comma 29 6 4" xfId="9320"/>
    <cellStyle name="Comma 29 7" xfId="9321"/>
    <cellStyle name="Comma 29 7 2" xfId="9322"/>
    <cellStyle name="Comma 29 8" xfId="9323"/>
    <cellStyle name="Comma 29 9" xfId="9324"/>
    <cellStyle name="Comma 290" xfId="9325"/>
    <cellStyle name="Comma 291" xfId="9326"/>
    <cellStyle name="Comma 292" xfId="9327"/>
    <cellStyle name="Comma 293" xfId="9328"/>
    <cellStyle name="Comma 294" xfId="9329"/>
    <cellStyle name="Comma 295" xfId="9330"/>
    <cellStyle name="Comma 296" xfId="9331"/>
    <cellStyle name="Comma 297" xfId="9332"/>
    <cellStyle name="Comma 298" xfId="9333"/>
    <cellStyle name="Comma 299" xfId="9334"/>
    <cellStyle name="Comma 3" xfId="9335"/>
    <cellStyle name="Comma 3 10" xfId="9336"/>
    <cellStyle name="Comma 3 10 2" xfId="9337"/>
    <cellStyle name="Comma 3 10 2 2" xfId="9338"/>
    <cellStyle name="Comma 3 10 2 2 2" xfId="9339"/>
    <cellStyle name="Comma 3 10 2 2 2 2" xfId="9340"/>
    <cellStyle name="Comma 3 10 2 2 3" xfId="9341"/>
    <cellStyle name="Comma 3 10 2 2 4" xfId="9342"/>
    <cellStyle name="Comma 3 10 2 3" xfId="9343"/>
    <cellStyle name="Comma 3 10 2 3 2" xfId="9344"/>
    <cellStyle name="Comma 3 10 2 4" xfId="9345"/>
    <cellStyle name="Comma 3 10 2 5" xfId="9346"/>
    <cellStyle name="Comma 3 10 3" xfId="9347"/>
    <cellStyle name="Comma 3 10 3 2" xfId="9348"/>
    <cellStyle name="Comma 3 10 3 2 2" xfId="9349"/>
    <cellStyle name="Comma 3 10 3 3" xfId="9350"/>
    <cellStyle name="Comma 3 10 3 4" xfId="9351"/>
    <cellStyle name="Comma 3 10 4" xfId="9352"/>
    <cellStyle name="Comma 3 10 4 2" xfId="9353"/>
    <cellStyle name="Comma 3 10 5" xfId="9354"/>
    <cellStyle name="Comma 3 10 6" xfId="9355"/>
    <cellStyle name="Comma 3 11" xfId="9356"/>
    <cellStyle name="Comma 3 11 2" xfId="9357"/>
    <cellStyle name="Comma 3 11 2 2" xfId="9358"/>
    <cellStyle name="Comma 3 11 2 2 2" xfId="9359"/>
    <cellStyle name="Comma 3 11 2 3" xfId="9360"/>
    <cellStyle name="Comma 3 11 2 4" xfId="9361"/>
    <cellStyle name="Comma 3 11 3" xfId="9362"/>
    <cellStyle name="Comma 3 11 3 2" xfId="9363"/>
    <cellStyle name="Comma 3 11 4" xfId="9364"/>
    <cellStyle name="Comma 3 11 5" xfId="9365"/>
    <cellStyle name="Comma 3 12" xfId="9366"/>
    <cellStyle name="Comma 3 12 2" xfId="9367"/>
    <cellStyle name="Comma 3 12 2 2" xfId="9368"/>
    <cellStyle name="Comma 3 12 3" xfId="9369"/>
    <cellStyle name="Comma 3 12 4" xfId="9370"/>
    <cellStyle name="Comma 3 13" xfId="9371"/>
    <cellStyle name="Comma 3 13 2" xfId="9372"/>
    <cellStyle name="Comma 3 14" xfId="9373"/>
    <cellStyle name="Comma 3 15" xfId="9374"/>
    <cellStyle name="Comma 3 2" xfId="9375"/>
    <cellStyle name="Comma 3 2 10" xfId="9376"/>
    <cellStyle name="Comma 3 2 11" xfId="9377"/>
    <cellStyle name="Comma 3 2 2" xfId="9378"/>
    <cellStyle name="Comma 3 2 2 10" xfId="9379"/>
    <cellStyle name="Comma 3 2 2 2" xfId="9380"/>
    <cellStyle name="Comma 3 2 2 2 2" xfId="9381"/>
    <cellStyle name="Comma 3 2 2 2 2 2" xfId="9382"/>
    <cellStyle name="Comma 3 2 2 2 2 2 2" xfId="9383"/>
    <cellStyle name="Comma 3 2 2 2 2 2 2 2" xfId="9384"/>
    <cellStyle name="Comma 3 2 2 2 2 2 2 2 2" xfId="9385"/>
    <cellStyle name="Comma 3 2 2 2 2 2 2 2 2 2" xfId="9386"/>
    <cellStyle name="Comma 3 2 2 2 2 2 2 2 3" xfId="9387"/>
    <cellStyle name="Comma 3 2 2 2 2 2 2 2 4" xfId="9388"/>
    <cellStyle name="Comma 3 2 2 2 2 2 2 3" xfId="9389"/>
    <cellStyle name="Comma 3 2 2 2 2 2 2 3 2" xfId="9390"/>
    <cellStyle name="Comma 3 2 2 2 2 2 2 4" xfId="9391"/>
    <cellStyle name="Comma 3 2 2 2 2 2 2 5" xfId="9392"/>
    <cellStyle name="Comma 3 2 2 2 2 2 3" xfId="9393"/>
    <cellStyle name="Comma 3 2 2 2 2 2 3 2" xfId="9394"/>
    <cellStyle name="Comma 3 2 2 2 2 2 3 2 2" xfId="9395"/>
    <cellStyle name="Comma 3 2 2 2 2 2 3 3" xfId="9396"/>
    <cellStyle name="Comma 3 2 2 2 2 2 3 4" xfId="9397"/>
    <cellStyle name="Comma 3 2 2 2 2 2 4" xfId="9398"/>
    <cellStyle name="Comma 3 2 2 2 2 2 4 2" xfId="9399"/>
    <cellStyle name="Comma 3 2 2 2 2 2 5" xfId="9400"/>
    <cellStyle name="Comma 3 2 2 2 2 2 6" xfId="9401"/>
    <cellStyle name="Comma 3 2 2 2 2 3" xfId="9402"/>
    <cellStyle name="Comma 3 2 2 2 2 3 2" xfId="9403"/>
    <cellStyle name="Comma 3 2 2 2 2 3 2 2" xfId="9404"/>
    <cellStyle name="Comma 3 2 2 2 2 3 2 2 2" xfId="9405"/>
    <cellStyle name="Comma 3 2 2 2 2 3 2 3" xfId="9406"/>
    <cellStyle name="Comma 3 2 2 2 2 3 2 4" xfId="9407"/>
    <cellStyle name="Comma 3 2 2 2 2 3 3" xfId="9408"/>
    <cellStyle name="Comma 3 2 2 2 2 3 3 2" xfId="9409"/>
    <cellStyle name="Comma 3 2 2 2 2 3 4" xfId="9410"/>
    <cellStyle name="Comma 3 2 2 2 2 3 5" xfId="9411"/>
    <cellStyle name="Comma 3 2 2 2 2 4" xfId="9412"/>
    <cellStyle name="Comma 3 2 2 2 2 4 2" xfId="9413"/>
    <cellStyle name="Comma 3 2 2 2 2 4 2 2" xfId="9414"/>
    <cellStyle name="Comma 3 2 2 2 2 4 3" xfId="9415"/>
    <cellStyle name="Comma 3 2 2 2 2 4 4" xfId="9416"/>
    <cellStyle name="Comma 3 2 2 2 2 5" xfId="9417"/>
    <cellStyle name="Comma 3 2 2 2 2 5 2" xfId="9418"/>
    <cellStyle name="Comma 3 2 2 2 2 6" xfId="9419"/>
    <cellStyle name="Comma 3 2 2 2 2 7" xfId="9420"/>
    <cellStyle name="Comma 3 2 2 2 3" xfId="9421"/>
    <cellStyle name="Comma 3 2 2 2 3 2" xfId="9422"/>
    <cellStyle name="Comma 3 2 2 2 3 2 2" xfId="9423"/>
    <cellStyle name="Comma 3 2 2 2 3 2 2 2" xfId="9424"/>
    <cellStyle name="Comma 3 2 2 2 3 2 2 2 2" xfId="9425"/>
    <cellStyle name="Comma 3 2 2 2 3 2 2 3" xfId="9426"/>
    <cellStyle name="Comma 3 2 2 2 3 2 2 4" xfId="9427"/>
    <cellStyle name="Comma 3 2 2 2 3 2 3" xfId="9428"/>
    <cellStyle name="Comma 3 2 2 2 3 2 3 2" xfId="9429"/>
    <cellStyle name="Comma 3 2 2 2 3 2 4" xfId="9430"/>
    <cellStyle name="Comma 3 2 2 2 3 2 5" xfId="9431"/>
    <cellStyle name="Comma 3 2 2 2 3 3" xfId="9432"/>
    <cellStyle name="Comma 3 2 2 2 3 3 2" xfId="9433"/>
    <cellStyle name="Comma 3 2 2 2 3 3 2 2" xfId="9434"/>
    <cellStyle name="Comma 3 2 2 2 3 3 3" xfId="9435"/>
    <cellStyle name="Comma 3 2 2 2 3 3 4" xfId="9436"/>
    <cellStyle name="Comma 3 2 2 2 3 4" xfId="9437"/>
    <cellStyle name="Comma 3 2 2 2 3 4 2" xfId="9438"/>
    <cellStyle name="Comma 3 2 2 2 3 5" xfId="9439"/>
    <cellStyle name="Comma 3 2 2 2 3 6" xfId="9440"/>
    <cellStyle name="Comma 3 2 2 2 4" xfId="9441"/>
    <cellStyle name="Comma 3 2 2 2 4 2" xfId="9442"/>
    <cellStyle name="Comma 3 2 2 2 4 2 2" xfId="9443"/>
    <cellStyle name="Comma 3 2 2 2 4 2 2 2" xfId="9444"/>
    <cellStyle name="Comma 3 2 2 2 4 2 3" xfId="9445"/>
    <cellStyle name="Comma 3 2 2 2 4 2 4" xfId="9446"/>
    <cellStyle name="Comma 3 2 2 2 4 3" xfId="9447"/>
    <cellStyle name="Comma 3 2 2 2 4 3 2" xfId="9448"/>
    <cellStyle name="Comma 3 2 2 2 4 4" xfId="9449"/>
    <cellStyle name="Comma 3 2 2 2 4 5" xfId="9450"/>
    <cellStyle name="Comma 3 2 2 2 5" xfId="9451"/>
    <cellStyle name="Comma 3 2 2 2 5 2" xfId="9452"/>
    <cellStyle name="Comma 3 2 2 2 5 2 2" xfId="9453"/>
    <cellStyle name="Comma 3 2 2 2 5 3" xfId="9454"/>
    <cellStyle name="Comma 3 2 2 2 5 4" xfId="9455"/>
    <cellStyle name="Comma 3 2 2 2 6" xfId="9456"/>
    <cellStyle name="Comma 3 2 2 2 6 2" xfId="9457"/>
    <cellStyle name="Comma 3 2 2 2 7" xfId="9458"/>
    <cellStyle name="Comma 3 2 2 2 8" xfId="9459"/>
    <cellStyle name="Comma 3 2 2 3" xfId="9460"/>
    <cellStyle name="Comma 3 2 2 3 2" xfId="9461"/>
    <cellStyle name="Comma 3 2 2 3 2 2" xfId="9462"/>
    <cellStyle name="Comma 3 2 2 3 2 2 2" xfId="9463"/>
    <cellStyle name="Comma 3 2 2 3 2 2 2 2" xfId="9464"/>
    <cellStyle name="Comma 3 2 2 3 2 2 2 2 2" xfId="9465"/>
    <cellStyle name="Comma 3 2 2 3 2 2 2 3" xfId="9466"/>
    <cellStyle name="Comma 3 2 2 3 2 2 2 4" xfId="9467"/>
    <cellStyle name="Comma 3 2 2 3 2 2 3" xfId="9468"/>
    <cellStyle name="Comma 3 2 2 3 2 2 3 2" xfId="9469"/>
    <cellStyle name="Comma 3 2 2 3 2 2 4" xfId="9470"/>
    <cellStyle name="Comma 3 2 2 3 2 2 5" xfId="9471"/>
    <cellStyle name="Comma 3 2 2 3 2 3" xfId="9472"/>
    <cellStyle name="Comma 3 2 2 3 2 3 2" xfId="9473"/>
    <cellStyle name="Comma 3 2 2 3 2 3 2 2" xfId="9474"/>
    <cellStyle name="Comma 3 2 2 3 2 3 3" xfId="9475"/>
    <cellStyle name="Comma 3 2 2 3 2 3 4" xfId="9476"/>
    <cellStyle name="Comma 3 2 2 3 2 4" xfId="9477"/>
    <cellStyle name="Comma 3 2 2 3 2 4 2" xfId="9478"/>
    <cellStyle name="Comma 3 2 2 3 2 5" xfId="9479"/>
    <cellStyle name="Comma 3 2 2 3 2 6" xfId="9480"/>
    <cellStyle name="Comma 3 2 2 3 3" xfId="9481"/>
    <cellStyle name="Comma 3 2 2 3 3 2" xfId="9482"/>
    <cellStyle name="Comma 3 2 2 3 3 2 2" xfId="9483"/>
    <cellStyle name="Comma 3 2 2 3 3 2 2 2" xfId="9484"/>
    <cellStyle name="Comma 3 2 2 3 3 2 3" xfId="9485"/>
    <cellStyle name="Comma 3 2 2 3 3 2 4" xfId="9486"/>
    <cellStyle name="Comma 3 2 2 3 3 3" xfId="9487"/>
    <cellStyle name="Comma 3 2 2 3 3 3 2" xfId="9488"/>
    <cellStyle name="Comma 3 2 2 3 3 4" xfId="9489"/>
    <cellStyle name="Comma 3 2 2 3 3 5" xfId="9490"/>
    <cellStyle name="Comma 3 2 2 3 4" xfId="9491"/>
    <cellStyle name="Comma 3 2 2 3 4 2" xfId="9492"/>
    <cellStyle name="Comma 3 2 2 3 4 2 2" xfId="9493"/>
    <cellStyle name="Comma 3 2 2 3 4 3" xfId="9494"/>
    <cellStyle name="Comma 3 2 2 3 4 4" xfId="9495"/>
    <cellStyle name="Comma 3 2 2 3 5" xfId="9496"/>
    <cellStyle name="Comma 3 2 2 3 5 2" xfId="9497"/>
    <cellStyle name="Comma 3 2 2 3 6" xfId="9498"/>
    <cellStyle name="Comma 3 2 2 3 7" xfId="9499"/>
    <cellStyle name="Comma 3 2 2 4" xfId="9500"/>
    <cellStyle name="Comma 3 2 2 4 2" xfId="9501"/>
    <cellStyle name="Comma 3 2 2 4 2 2" xfId="9502"/>
    <cellStyle name="Comma 3 2 2 4 2 2 2" xfId="9503"/>
    <cellStyle name="Comma 3 2 2 4 2 2 2 2" xfId="9504"/>
    <cellStyle name="Comma 3 2 2 4 2 2 2 2 2" xfId="9505"/>
    <cellStyle name="Comma 3 2 2 4 2 2 2 3" xfId="9506"/>
    <cellStyle name="Comma 3 2 2 4 2 2 2 4" xfId="9507"/>
    <cellStyle name="Comma 3 2 2 4 2 2 3" xfId="9508"/>
    <cellStyle name="Comma 3 2 2 4 2 2 3 2" xfId="9509"/>
    <cellStyle name="Comma 3 2 2 4 2 2 4" xfId="9510"/>
    <cellStyle name="Comma 3 2 2 4 2 2 5" xfId="9511"/>
    <cellStyle name="Comma 3 2 2 4 2 3" xfId="9512"/>
    <cellStyle name="Comma 3 2 2 4 2 3 2" xfId="9513"/>
    <cellStyle name="Comma 3 2 2 4 2 3 2 2" xfId="9514"/>
    <cellStyle name="Comma 3 2 2 4 2 3 3" xfId="9515"/>
    <cellStyle name="Comma 3 2 2 4 2 3 4" xfId="9516"/>
    <cellStyle name="Comma 3 2 2 4 2 4" xfId="9517"/>
    <cellStyle name="Comma 3 2 2 4 2 4 2" xfId="9518"/>
    <cellStyle name="Comma 3 2 2 4 2 5" xfId="9519"/>
    <cellStyle name="Comma 3 2 2 4 2 6" xfId="9520"/>
    <cellStyle name="Comma 3 2 2 4 3" xfId="9521"/>
    <cellStyle name="Comma 3 2 2 4 3 2" xfId="9522"/>
    <cellStyle name="Comma 3 2 2 4 3 2 2" xfId="9523"/>
    <cellStyle name="Comma 3 2 2 4 3 2 2 2" xfId="9524"/>
    <cellStyle name="Comma 3 2 2 4 3 2 3" xfId="9525"/>
    <cellStyle name="Comma 3 2 2 4 3 2 4" xfId="9526"/>
    <cellStyle name="Comma 3 2 2 4 3 3" xfId="9527"/>
    <cellStyle name="Comma 3 2 2 4 3 3 2" xfId="9528"/>
    <cellStyle name="Comma 3 2 2 4 3 4" xfId="9529"/>
    <cellStyle name="Comma 3 2 2 4 3 5" xfId="9530"/>
    <cellStyle name="Comma 3 2 2 4 4" xfId="9531"/>
    <cellStyle name="Comma 3 2 2 4 4 2" xfId="9532"/>
    <cellStyle name="Comma 3 2 2 4 4 2 2" xfId="9533"/>
    <cellStyle name="Comma 3 2 2 4 4 3" xfId="9534"/>
    <cellStyle name="Comma 3 2 2 4 4 4" xfId="9535"/>
    <cellStyle name="Comma 3 2 2 4 5" xfId="9536"/>
    <cellStyle name="Comma 3 2 2 4 5 2" xfId="9537"/>
    <cellStyle name="Comma 3 2 2 4 6" xfId="9538"/>
    <cellStyle name="Comma 3 2 2 4 7" xfId="9539"/>
    <cellStyle name="Comma 3 2 2 5" xfId="9540"/>
    <cellStyle name="Comma 3 2 2 5 2" xfId="9541"/>
    <cellStyle name="Comma 3 2 2 5 2 2" xfId="9542"/>
    <cellStyle name="Comma 3 2 2 5 2 2 2" xfId="9543"/>
    <cellStyle name="Comma 3 2 2 5 2 2 2 2" xfId="9544"/>
    <cellStyle name="Comma 3 2 2 5 2 2 3" xfId="9545"/>
    <cellStyle name="Comma 3 2 2 5 2 2 4" xfId="9546"/>
    <cellStyle name="Comma 3 2 2 5 2 3" xfId="9547"/>
    <cellStyle name="Comma 3 2 2 5 2 3 2" xfId="9548"/>
    <cellStyle name="Comma 3 2 2 5 2 4" xfId="9549"/>
    <cellStyle name="Comma 3 2 2 5 2 5" xfId="9550"/>
    <cellStyle name="Comma 3 2 2 5 3" xfId="9551"/>
    <cellStyle name="Comma 3 2 2 5 3 2" xfId="9552"/>
    <cellStyle name="Comma 3 2 2 5 3 2 2" xfId="9553"/>
    <cellStyle name="Comma 3 2 2 5 3 3" xfId="9554"/>
    <cellStyle name="Comma 3 2 2 5 3 4" xfId="9555"/>
    <cellStyle name="Comma 3 2 2 5 4" xfId="9556"/>
    <cellStyle name="Comma 3 2 2 5 4 2" xfId="9557"/>
    <cellStyle name="Comma 3 2 2 5 5" xfId="9558"/>
    <cellStyle name="Comma 3 2 2 5 6" xfId="9559"/>
    <cellStyle name="Comma 3 2 2 6" xfId="9560"/>
    <cellStyle name="Comma 3 2 2 6 2" xfId="9561"/>
    <cellStyle name="Comma 3 2 2 6 2 2" xfId="9562"/>
    <cellStyle name="Comma 3 2 2 6 2 2 2" xfId="9563"/>
    <cellStyle name="Comma 3 2 2 6 2 3" xfId="9564"/>
    <cellStyle name="Comma 3 2 2 6 2 4" xfId="9565"/>
    <cellStyle name="Comma 3 2 2 6 3" xfId="9566"/>
    <cellStyle name="Comma 3 2 2 6 3 2" xfId="9567"/>
    <cellStyle name="Comma 3 2 2 6 4" xfId="9568"/>
    <cellStyle name="Comma 3 2 2 6 5" xfId="9569"/>
    <cellStyle name="Comma 3 2 2 7" xfId="9570"/>
    <cellStyle name="Comma 3 2 2 7 2" xfId="9571"/>
    <cellStyle name="Comma 3 2 2 7 2 2" xfId="9572"/>
    <cellStyle name="Comma 3 2 2 7 3" xfId="9573"/>
    <cellStyle name="Comma 3 2 2 7 4" xfId="9574"/>
    <cellStyle name="Comma 3 2 2 8" xfId="9575"/>
    <cellStyle name="Comma 3 2 2 8 2" xfId="9576"/>
    <cellStyle name="Comma 3 2 2 9" xfId="9577"/>
    <cellStyle name="Comma 3 2 2_Wealth Mgmt - Life &amp; Pension" xfId="57694"/>
    <cellStyle name="Comma 3 2 3" xfId="9578"/>
    <cellStyle name="Comma 3 2 3 2" xfId="9579"/>
    <cellStyle name="Comma 3 2 3 2 2" xfId="9580"/>
    <cellStyle name="Comma 3 2 3 2 2 2" xfId="9581"/>
    <cellStyle name="Comma 3 2 3 2 2 2 2" xfId="9582"/>
    <cellStyle name="Comma 3 2 3 2 2 2 2 2" xfId="9583"/>
    <cellStyle name="Comma 3 2 3 2 2 2 2 2 2" xfId="9584"/>
    <cellStyle name="Comma 3 2 3 2 2 2 2 3" xfId="9585"/>
    <cellStyle name="Comma 3 2 3 2 2 2 2 4" xfId="9586"/>
    <cellStyle name="Comma 3 2 3 2 2 2 3" xfId="9587"/>
    <cellStyle name="Comma 3 2 3 2 2 2 3 2" xfId="9588"/>
    <cellStyle name="Comma 3 2 3 2 2 2 4" xfId="9589"/>
    <cellStyle name="Comma 3 2 3 2 2 2 5" xfId="9590"/>
    <cellStyle name="Comma 3 2 3 2 2 3" xfId="9591"/>
    <cellStyle name="Comma 3 2 3 2 2 3 2" xfId="9592"/>
    <cellStyle name="Comma 3 2 3 2 2 3 2 2" xfId="9593"/>
    <cellStyle name="Comma 3 2 3 2 2 3 3" xfId="9594"/>
    <cellStyle name="Comma 3 2 3 2 2 3 4" xfId="9595"/>
    <cellStyle name="Comma 3 2 3 2 2 4" xfId="9596"/>
    <cellStyle name="Comma 3 2 3 2 2 4 2" xfId="9597"/>
    <cellStyle name="Comma 3 2 3 2 2 5" xfId="9598"/>
    <cellStyle name="Comma 3 2 3 2 2 6" xfId="9599"/>
    <cellStyle name="Comma 3 2 3 2 3" xfId="9600"/>
    <cellStyle name="Comma 3 2 3 2 3 2" xfId="9601"/>
    <cellStyle name="Comma 3 2 3 2 3 2 2" xfId="9602"/>
    <cellStyle name="Comma 3 2 3 2 3 2 2 2" xfId="9603"/>
    <cellStyle name="Comma 3 2 3 2 3 2 3" xfId="9604"/>
    <cellStyle name="Comma 3 2 3 2 3 2 4" xfId="9605"/>
    <cellStyle name="Comma 3 2 3 2 3 3" xfId="9606"/>
    <cellStyle name="Comma 3 2 3 2 3 3 2" xfId="9607"/>
    <cellStyle name="Comma 3 2 3 2 3 4" xfId="9608"/>
    <cellStyle name="Comma 3 2 3 2 3 5" xfId="9609"/>
    <cellStyle name="Comma 3 2 3 2 4" xfId="9610"/>
    <cellStyle name="Comma 3 2 3 2 4 2" xfId="9611"/>
    <cellStyle name="Comma 3 2 3 2 4 2 2" xfId="9612"/>
    <cellStyle name="Comma 3 2 3 2 4 3" xfId="9613"/>
    <cellStyle name="Comma 3 2 3 2 4 4" xfId="9614"/>
    <cellStyle name="Comma 3 2 3 2 5" xfId="9615"/>
    <cellStyle name="Comma 3 2 3 2 5 2" xfId="9616"/>
    <cellStyle name="Comma 3 2 3 2 6" xfId="9617"/>
    <cellStyle name="Comma 3 2 3 2 7" xfId="9618"/>
    <cellStyle name="Comma 3 2 3 3" xfId="9619"/>
    <cellStyle name="Comma 3 2 3 3 2" xfId="9620"/>
    <cellStyle name="Comma 3 2 3 3 2 2" xfId="9621"/>
    <cellStyle name="Comma 3 2 3 3 2 2 2" xfId="9622"/>
    <cellStyle name="Comma 3 2 3 3 2 2 2 2" xfId="9623"/>
    <cellStyle name="Comma 3 2 3 3 2 2 3" xfId="9624"/>
    <cellStyle name="Comma 3 2 3 3 2 2 4" xfId="9625"/>
    <cellStyle name="Comma 3 2 3 3 2 3" xfId="9626"/>
    <cellStyle name="Comma 3 2 3 3 2 3 2" xfId="9627"/>
    <cellStyle name="Comma 3 2 3 3 2 4" xfId="9628"/>
    <cellStyle name="Comma 3 2 3 3 2 5" xfId="9629"/>
    <cellStyle name="Comma 3 2 3 3 3" xfId="9630"/>
    <cellStyle name="Comma 3 2 3 3 3 2" xfId="9631"/>
    <cellStyle name="Comma 3 2 3 3 3 2 2" xfId="9632"/>
    <cellStyle name="Comma 3 2 3 3 3 3" xfId="9633"/>
    <cellStyle name="Comma 3 2 3 3 3 4" xfId="9634"/>
    <cellStyle name="Comma 3 2 3 3 4" xfId="9635"/>
    <cellStyle name="Comma 3 2 3 3 4 2" xfId="9636"/>
    <cellStyle name="Comma 3 2 3 3 5" xfId="9637"/>
    <cellStyle name="Comma 3 2 3 3 6" xfId="9638"/>
    <cellStyle name="Comma 3 2 3 4" xfId="9639"/>
    <cellStyle name="Comma 3 2 3 4 2" xfId="9640"/>
    <cellStyle name="Comma 3 2 3 4 2 2" xfId="9641"/>
    <cellStyle name="Comma 3 2 3 4 2 2 2" xfId="9642"/>
    <cellStyle name="Comma 3 2 3 4 2 3" xfId="9643"/>
    <cellStyle name="Comma 3 2 3 4 2 4" xfId="9644"/>
    <cellStyle name="Comma 3 2 3 4 3" xfId="9645"/>
    <cellStyle name="Comma 3 2 3 4 3 2" xfId="9646"/>
    <cellStyle name="Comma 3 2 3 4 4" xfId="9647"/>
    <cellStyle name="Comma 3 2 3 4 5" xfId="9648"/>
    <cellStyle name="Comma 3 2 3 5" xfId="9649"/>
    <cellStyle name="Comma 3 2 3 5 2" xfId="9650"/>
    <cellStyle name="Comma 3 2 3 5 2 2" xfId="9651"/>
    <cellStyle name="Comma 3 2 3 5 3" xfId="9652"/>
    <cellStyle name="Comma 3 2 3 5 4" xfId="9653"/>
    <cellStyle name="Comma 3 2 3 6" xfId="9654"/>
    <cellStyle name="Comma 3 2 3 6 2" xfId="9655"/>
    <cellStyle name="Comma 3 2 3 7" xfId="9656"/>
    <cellStyle name="Comma 3 2 3 8" xfId="9657"/>
    <cellStyle name="Comma 3 2 4" xfId="9658"/>
    <cellStyle name="Comma 3 2 4 2" xfId="9659"/>
    <cellStyle name="Comma 3 2 4 2 2" xfId="9660"/>
    <cellStyle name="Comma 3 2 4 2 2 2" xfId="9661"/>
    <cellStyle name="Comma 3 2 4 2 2 2 2" xfId="9662"/>
    <cellStyle name="Comma 3 2 4 2 2 2 2 2" xfId="9663"/>
    <cellStyle name="Comma 3 2 4 2 2 2 3" xfId="9664"/>
    <cellStyle name="Comma 3 2 4 2 2 2 4" xfId="9665"/>
    <cellStyle name="Comma 3 2 4 2 2 3" xfId="9666"/>
    <cellStyle name="Comma 3 2 4 2 2 3 2" xfId="9667"/>
    <cellStyle name="Comma 3 2 4 2 2 4" xfId="9668"/>
    <cellStyle name="Comma 3 2 4 2 2 5" xfId="9669"/>
    <cellStyle name="Comma 3 2 4 2 3" xfId="9670"/>
    <cellStyle name="Comma 3 2 4 2 3 2" xfId="9671"/>
    <cellStyle name="Comma 3 2 4 2 3 2 2" xfId="9672"/>
    <cellStyle name="Comma 3 2 4 2 3 3" xfId="9673"/>
    <cellStyle name="Comma 3 2 4 2 3 4" xfId="9674"/>
    <cellStyle name="Comma 3 2 4 2 4" xfId="9675"/>
    <cellStyle name="Comma 3 2 4 2 4 2" xfId="9676"/>
    <cellStyle name="Comma 3 2 4 2 5" xfId="9677"/>
    <cellStyle name="Comma 3 2 4 2 6" xfId="9678"/>
    <cellStyle name="Comma 3 2 4 3" xfId="9679"/>
    <cellStyle name="Comma 3 2 4 3 2" xfId="9680"/>
    <cellStyle name="Comma 3 2 4 3 2 2" xfId="9681"/>
    <cellStyle name="Comma 3 2 4 3 2 2 2" xfId="9682"/>
    <cellStyle name="Comma 3 2 4 3 2 3" xfId="9683"/>
    <cellStyle name="Comma 3 2 4 3 2 4" xfId="9684"/>
    <cellStyle name="Comma 3 2 4 3 3" xfId="9685"/>
    <cellStyle name="Comma 3 2 4 3 3 2" xfId="9686"/>
    <cellStyle name="Comma 3 2 4 3 4" xfId="9687"/>
    <cellStyle name="Comma 3 2 4 3 5" xfId="9688"/>
    <cellStyle name="Comma 3 2 4 4" xfId="9689"/>
    <cellStyle name="Comma 3 2 4 4 2" xfId="9690"/>
    <cellStyle name="Comma 3 2 4 4 2 2" xfId="9691"/>
    <cellStyle name="Comma 3 2 4 4 3" xfId="9692"/>
    <cellStyle name="Comma 3 2 4 4 4" xfId="9693"/>
    <cellStyle name="Comma 3 2 4 5" xfId="9694"/>
    <cellStyle name="Comma 3 2 4 5 2" xfId="9695"/>
    <cellStyle name="Comma 3 2 4 6" xfId="9696"/>
    <cellStyle name="Comma 3 2 4 7" xfId="9697"/>
    <cellStyle name="Comma 3 2 5" xfId="9698"/>
    <cellStyle name="Comma 3 2 5 2" xfId="9699"/>
    <cellStyle name="Comma 3 2 5 2 2" xfId="9700"/>
    <cellStyle name="Comma 3 2 5 2 2 2" xfId="9701"/>
    <cellStyle name="Comma 3 2 5 2 2 2 2" xfId="9702"/>
    <cellStyle name="Comma 3 2 5 2 2 2 2 2" xfId="9703"/>
    <cellStyle name="Comma 3 2 5 2 2 2 3" xfId="9704"/>
    <cellStyle name="Comma 3 2 5 2 2 2 4" xfId="9705"/>
    <cellStyle name="Comma 3 2 5 2 2 3" xfId="9706"/>
    <cellStyle name="Comma 3 2 5 2 2 3 2" xfId="9707"/>
    <cellStyle name="Comma 3 2 5 2 2 4" xfId="9708"/>
    <cellStyle name="Comma 3 2 5 2 2 5" xfId="9709"/>
    <cellStyle name="Comma 3 2 5 2 3" xfId="9710"/>
    <cellStyle name="Comma 3 2 5 2 3 2" xfId="9711"/>
    <cellStyle name="Comma 3 2 5 2 3 2 2" xfId="9712"/>
    <cellStyle name="Comma 3 2 5 2 3 3" xfId="9713"/>
    <cellStyle name="Comma 3 2 5 2 3 4" xfId="9714"/>
    <cellStyle name="Comma 3 2 5 2 4" xfId="9715"/>
    <cellStyle name="Comma 3 2 5 2 4 2" xfId="9716"/>
    <cellStyle name="Comma 3 2 5 2 5" xfId="9717"/>
    <cellStyle name="Comma 3 2 5 2 6" xfId="9718"/>
    <cellStyle name="Comma 3 2 5 3" xfId="9719"/>
    <cellStyle name="Comma 3 2 5 3 2" xfId="9720"/>
    <cellStyle name="Comma 3 2 5 3 2 2" xfId="9721"/>
    <cellStyle name="Comma 3 2 5 3 2 2 2" xfId="9722"/>
    <cellStyle name="Comma 3 2 5 3 2 3" xfId="9723"/>
    <cellStyle name="Comma 3 2 5 3 2 4" xfId="9724"/>
    <cellStyle name="Comma 3 2 5 3 3" xfId="9725"/>
    <cellStyle name="Comma 3 2 5 3 3 2" xfId="9726"/>
    <cellStyle name="Comma 3 2 5 3 4" xfId="9727"/>
    <cellStyle name="Comma 3 2 5 3 5" xfId="9728"/>
    <cellStyle name="Comma 3 2 5 4" xfId="9729"/>
    <cellStyle name="Comma 3 2 5 4 2" xfId="9730"/>
    <cellStyle name="Comma 3 2 5 4 2 2" xfId="9731"/>
    <cellStyle name="Comma 3 2 5 4 3" xfId="9732"/>
    <cellStyle name="Comma 3 2 5 4 4" xfId="9733"/>
    <cellStyle name="Comma 3 2 5 5" xfId="9734"/>
    <cellStyle name="Comma 3 2 5 5 2" xfId="9735"/>
    <cellStyle name="Comma 3 2 5 6" xfId="9736"/>
    <cellStyle name="Comma 3 2 5 7" xfId="9737"/>
    <cellStyle name="Comma 3 2 6" xfId="9738"/>
    <cellStyle name="Comma 3 2 6 2" xfId="9739"/>
    <cellStyle name="Comma 3 2 6 2 2" xfId="9740"/>
    <cellStyle name="Comma 3 2 6 2 2 2" xfId="9741"/>
    <cellStyle name="Comma 3 2 6 2 2 2 2" xfId="9742"/>
    <cellStyle name="Comma 3 2 6 2 2 3" xfId="9743"/>
    <cellStyle name="Comma 3 2 6 2 2 4" xfId="9744"/>
    <cellStyle name="Comma 3 2 6 2 3" xfId="9745"/>
    <cellStyle name="Comma 3 2 6 2 3 2" xfId="9746"/>
    <cellStyle name="Comma 3 2 6 2 4" xfId="9747"/>
    <cellStyle name="Comma 3 2 6 2 5" xfId="9748"/>
    <cellStyle name="Comma 3 2 6 3" xfId="9749"/>
    <cellStyle name="Comma 3 2 6 3 2" xfId="9750"/>
    <cellStyle name="Comma 3 2 6 3 2 2" xfId="9751"/>
    <cellStyle name="Comma 3 2 6 3 3" xfId="9752"/>
    <cellStyle name="Comma 3 2 6 3 4" xfId="9753"/>
    <cellStyle name="Comma 3 2 6 4" xfId="9754"/>
    <cellStyle name="Comma 3 2 6 4 2" xfId="9755"/>
    <cellStyle name="Comma 3 2 6 5" xfId="9756"/>
    <cellStyle name="Comma 3 2 6 6" xfId="9757"/>
    <cellStyle name="Comma 3 2 7" xfId="9758"/>
    <cellStyle name="Comma 3 2 7 2" xfId="9759"/>
    <cellStyle name="Comma 3 2 7 2 2" xfId="9760"/>
    <cellStyle name="Comma 3 2 7 2 2 2" xfId="9761"/>
    <cellStyle name="Comma 3 2 7 2 3" xfId="9762"/>
    <cellStyle name="Comma 3 2 7 2 4" xfId="9763"/>
    <cellStyle name="Comma 3 2 7 3" xfId="9764"/>
    <cellStyle name="Comma 3 2 7 3 2" xfId="9765"/>
    <cellStyle name="Comma 3 2 7 4" xfId="9766"/>
    <cellStyle name="Comma 3 2 7 5" xfId="9767"/>
    <cellStyle name="Comma 3 2 8" xfId="9768"/>
    <cellStyle name="Comma 3 2 8 2" xfId="9769"/>
    <cellStyle name="Comma 3 2 8 2 2" xfId="9770"/>
    <cellStyle name="Comma 3 2 8 3" xfId="9771"/>
    <cellStyle name="Comma 3 2 8 4" xfId="9772"/>
    <cellStyle name="Comma 3 2 9" xfId="9773"/>
    <cellStyle name="Comma 3 2 9 2" xfId="9774"/>
    <cellStyle name="Comma 3 2_Wealth Mgmt - Life &amp; Pension" xfId="57695"/>
    <cellStyle name="Comma 3 3" xfId="9775"/>
    <cellStyle name="Comma 3 3 10" xfId="9776"/>
    <cellStyle name="Comma 3 3 11" xfId="9777"/>
    <cellStyle name="Comma 3 3 2" xfId="9778"/>
    <cellStyle name="Comma 3 3 2 10" xfId="9779"/>
    <cellStyle name="Comma 3 3 2 2" xfId="9780"/>
    <cellStyle name="Comma 3 3 2 2 2" xfId="9781"/>
    <cellStyle name="Comma 3 3 2 2 2 2" xfId="9782"/>
    <cellStyle name="Comma 3 3 2 2 2 2 2" xfId="9783"/>
    <cellStyle name="Comma 3 3 2 2 2 2 2 2" xfId="9784"/>
    <cellStyle name="Comma 3 3 2 2 2 2 2 2 2" xfId="9785"/>
    <cellStyle name="Comma 3 3 2 2 2 2 2 2 2 2" xfId="9786"/>
    <cellStyle name="Comma 3 3 2 2 2 2 2 2 3" xfId="9787"/>
    <cellStyle name="Comma 3 3 2 2 2 2 2 2 4" xfId="9788"/>
    <cellStyle name="Comma 3 3 2 2 2 2 2 3" xfId="9789"/>
    <cellStyle name="Comma 3 3 2 2 2 2 2 3 2" xfId="9790"/>
    <cellStyle name="Comma 3 3 2 2 2 2 2 4" xfId="9791"/>
    <cellStyle name="Comma 3 3 2 2 2 2 2 5" xfId="9792"/>
    <cellStyle name="Comma 3 3 2 2 2 2 3" xfId="9793"/>
    <cellStyle name="Comma 3 3 2 2 2 2 3 2" xfId="9794"/>
    <cellStyle name="Comma 3 3 2 2 2 2 3 2 2" xfId="9795"/>
    <cellStyle name="Comma 3 3 2 2 2 2 3 3" xfId="9796"/>
    <cellStyle name="Comma 3 3 2 2 2 2 3 4" xfId="9797"/>
    <cellStyle name="Comma 3 3 2 2 2 2 4" xfId="9798"/>
    <cellStyle name="Comma 3 3 2 2 2 2 4 2" xfId="9799"/>
    <cellStyle name="Comma 3 3 2 2 2 2 5" xfId="9800"/>
    <cellStyle name="Comma 3 3 2 2 2 2 6" xfId="9801"/>
    <cellStyle name="Comma 3 3 2 2 2 3" xfId="9802"/>
    <cellStyle name="Comma 3 3 2 2 2 3 2" xfId="9803"/>
    <cellStyle name="Comma 3 3 2 2 2 3 2 2" xfId="9804"/>
    <cellStyle name="Comma 3 3 2 2 2 3 2 2 2" xfId="9805"/>
    <cellStyle name="Comma 3 3 2 2 2 3 2 3" xfId="9806"/>
    <cellStyle name="Comma 3 3 2 2 2 3 2 4" xfId="9807"/>
    <cellStyle name="Comma 3 3 2 2 2 3 3" xfId="9808"/>
    <cellStyle name="Comma 3 3 2 2 2 3 3 2" xfId="9809"/>
    <cellStyle name="Comma 3 3 2 2 2 3 4" xfId="9810"/>
    <cellStyle name="Comma 3 3 2 2 2 3 5" xfId="9811"/>
    <cellStyle name="Comma 3 3 2 2 2 4" xfId="9812"/>
    <cellStyle name="Comma 3 3 2 2 2 4 2" xfId="9813"/>
    <cellStyle name="Comma 3 3 2 2 2 4 2 2" xfId="9814"/>
    <cellStyle name="Comma 3 3 2 2 2 4 3" xfId="9815"/>
    <cellStyle name="Comma 3 3 2 2 2 4 4" xfId="9816"/>
    <cellStyle name="Comma 3 3 2 2 2 5" xfId="9817"/>
    <cellStyle name="Comma 3 3 2 2 2 5 2" xfId="9818"/>
    <cellStyle name="Comma 3 3 2 2 2 6" xfId="9819"/>
    <cellStyle name="Comma 3 3 2 2 2 7" xfId="9820"/>
    <cellStyle name="Comma 3 3 2 2 3" xfId="9821"/>
    <cellStyle name="Comma 3 3 2 2 3 2" xfId="9822"/>
    <cellStyle name="Comma 3 3 2 2 3 2 2" xfId="9823"/>
    <cellStyle name="Comma 3 3 2 2 3 2 2 2" xfId="9824"/>
    <cellStyle name="Comma 3 3 2 2 3 2 2 2 2" xfId="9825"/>
    <cellStyle name="Comma 3 3 2 2 3 2 2 3" xfId="9826"/>
    <cellStyle name="Comma 3 3 2 2 3 2 2 4" xfId="9827"/>
    <cellStyle name="Comma 3 3 2 2 3 2 3" xfId="9828"/>
    <cellStyle name="Comma 3 3 2 2 3 2 3 2" xfId="9829"/>
    <cellStyle name="Comma 3 3 2 2 3 2 4" xfId="9830"/>
    <cellStyle name="Comma 3 3 2 2 3 2 5" xfId="9831"/>
    <cellStyle name="Comma 3 3 2 2 3 3" xfId="9832"/>
    <cellStyle name="Comma 3 3 2 2 3 3 2" xfId="9833"/>
    <cellStyle name="Comma 3 3 2 2 3 3 2 2" xfId="9834"/>
    <cellStyle name="Comma 3 3 2 2 3 3 3" xfId="9835"/>
    <cellStyle name="Comma 3 3 2 2 3 3 4" xfId="9836"/>
    <cellStyle name="Comma 3 3 2 2 3 4" xfId="9837"/>
    <cellStyle name="Comma 3 3 2 2 3 4 2" xfId="9838"/>
    <cellStyle name="Comma 3 3 2 2 3 5" xfId="9839"/>
    <cellStyle name="Comma 3 3 2 2 3 6" xfId="9840"/>
    <cellStyle name="Comma 3 3 2 2 4" xfId="9841"/>
    <cellStyle name="Comma 3 3 2 2 4 2" xfId="9842"/>
    <cellStyle name="Comma 3 3 2 2 4 2 2" xfId="9843"/>
    <cellStyle name="Comma 3 3 2 2 4 2 2 2" xfId="9844"/>
    <cellStyle name="Comma 3 3 2 2 4 2 3" xfId="9845"/>
    <cellStyle name="Comma 3 3 2 2 4 2 4" xfId="9846"/>
    <cellStyle name="Comma 3 3 2 2 4 3" xfId="9847"/>
    <cellStyle name="Comma 3 3 2 2 4 3 2" xfId="9848"/>
    <cellStyle name="Comma 3 3 2 2 4 4" xfId="9849"/>
    <cellStyle name="Comma 3 3 2 2 4 5" xfId="9850"/>
    <cellStyle name="Comma 3 3 2 2 5" xfId="9851"/>
    <cellStyle name="Comma 3 3 2 2 5 2" xfId="9852"/>
    <cellStyle name="Comma 3 3 2 2 5 2 2" xfId="9853"/>
    <cellStyle name="Comma 3 3 2 2 5 3" xfId="9854"/>
    <cellStyle name="Comma 3 3 2 2 5 4" xfId="9855"/>
    <cellStyle name="Comma 3 3 2 2 6" xfId="9856"/>
    <cellStyle name="Comma 3 3 2 2 6 2" xfId="9857"/>
    <cellStyle name="Comma 3 3 2 2 7" xfId="9858"/>
    <cellStyle name="Comma 3 3 2 2 8" xfId="9859"/>
    <cellStyle name="Comma 3 3 2 3" xfId="9860"/>
    <cellStyle name="Comma 3 3 2 3 2" xfId="9861"/>
    <cellStyle name="Comma 3 3 2 3 2 2" xfId="9862"/>
    <cellStyle name="Comma 3 3 2 3 2 2 2" xfId="9863"/>
    <cellStyle name="Comma 3 3 2 3 2 2 2 2" xfId="9864"/>
    <cellStyle name="Comma 3 3 2 3 2 2 2 2 2" xfId="9865"/>
    <cellStyle name="Comma 3 3 2 3 2 2 2 3" xfId="9866"/>
    <cellStyle name="Comma 3 3 2 3 2 2 2 4" xfId="9867"/>
    <cellStyle name="Comma 3 3 2 3 2 2 3" xfId="9868"/>
    <cellStyle name="Comma 3 3 2 3 2 2 3 2" xfId="9869"/>
    <cellStyle name="Comma 3 3 2 3 2 2 4" xfId="9870"/>
    <cellStyle name="Comma 3 3 2 3 2 2 5" xfId="9871"/>
    <cellStyle name="Comma 3 3 2 3 2 3" xfId="9872"/>
    <cellStyle name="Comma 3 3 2 3 2 3 2" xfId="9873"/>
    <cellStyle name="Comma 3 3 2 3 2 3 2 2" xfId="9874"/>
    <cellStyle name="Comma 3 3 2 3 2 3 3" xfId="9875"/>
    <cellStyle name="Comma 3 3 2 3 2 3 4" xfId="9876"/>
    <cellStyle name="Comma 3 3 2 3 2 4" xfId="9877"/>
    <cellStyle name="Comma 3 3 2 3 2 4 2" xfId="9878"/>
    <cellStyle name="Comma 3 3 2 3 2 5" xfId="9879"/>
    <cellStyle name="Comma 3 3 2 3 2 6" xfId="9880"/>
    <cellStyle name="Comma 3 3 2 3 3" xfId="9881"/>
    <cellStyle name="Comma 3 3 2 3 3 2" xfId="9882"/>
    <cellStyle name="Comma 3 3 2 3 3 2 2" xfId="9883"/>
    <cellStyle name="Comma 3 3 2 3 3 2 2 2" xfId="9884"/>
    <cellStyle name="Comma 3 3 2 3 3 2 3" xfId="9885"/>
    <cellStyle name="Comma 3 3 2 3 3 2 4" xfId="9886"/>
    <cellStyle name="Comma 3 3 2 3 3 3" xfId="9887"/>
    <cellStyle name="Comma 3 3 2 3 3 3 2" xfId="9888"/>
    <cellStyle name="Comma 3 3 2 3 3 4" xfId="9889"/>
    <cellStyle name="Comma 3 3 2 3 3 5" xfId="9890"/>
    <cellStyle name="Comma 3 3 2 3 4" xfId="9891"/>
    <cellStyle name="Comma 3 3 2 3 4 2" xfId="9892"/>
    <cellStyle name="Comma 3 3 2 3 4 2 2" xfId="9893"/>
    <cellStyle name="Comma 3 3 2 3 4 3" xfId="9894"/>
    <cellStyle name="Comma 3 3 2 3 4 4" xfId="9895"/>
    <cellStyle name="Comma 3 3 2 3 5" xfId="9896"/>
    <cellStyle name="Comma 3 3 2 3 5 2" xfId="9897"/>
    <cellStyle name="Comma 3 3 2 3 6" xfId="9898"/>
    <cellStyle name="Comma 3 3 2 3 7" xfId="9899"/>
    <cellStyle name="Comma 3 3 2 4" xfId="9900"/>
    <cellStyle name="Comma 3 3 2 4 2" xfId="9901"/>
    <cellStyle name="Comma 3 3 2 4 2 2" xfId="9902"/>
    <cellStyle name="Comma 3 3 2 4 2 2 2" xfId="9903"/>
    <cellStyle name="Comma 3 3 2 4 2 2 2 2" xfId="9904"/>
    <cellStyle name="Comma 3 3 2 4 2 2 2 2 2" xfId="9905"/>
    <cellStyle name="Comma 3 3 2 4 2 2 2 3" xfId="9906"/>
    <cellStyle name="Comma 3 3 2 4 2 2 2 4" xfId="9907"/>
    <cellStyle name="Comma 3 3 2 4 2 2 3" xfId="9908"/>
    <cellStyle name="Comma 3 3 2 4 2 2 3 2" xfId="9909"/>
    <cellStyle name="Comma 3 3 2 4 2 2 4" xfId="9910"/>
    <cellStyle name="Comma 3 3 2 4 2 2 5" xfId="9911"/>
    <cellStyle name="Comma 3 3 2 4 2 3" xfId="9912"/>
    <cellStyle name="Comma 3 3 2 4 2 3 2" xfId="9913"/>
    <cellStyle name="Comma 3 3 2 4 2 3 2 2" xfId="9914"/>
    <cellStyle name="Comma 3 3 2 4 2 3 3" xfId="9915"/>
    <cellStyle name="Comma 3 3 2 4 2 3 4" xfId="9916"/>
    <cellStyle name="Comma 3 3 2 4 2 4" xfId="9917"/>
    <cellStyle name="Comma 3 3 2 4 2 4 2" xfId="9918"/>
    <cellStyle name="Comma 3 3 2 4 2 5" xfId="9919"/>
    <cellStyle name="Comma 3 3 2 4 2 6" xfId="9920"/>
    <cellStyle name="Comma 3 3 2 4 3" xfId="9921"/>
    <cellStyle name="Comma 3 3 2 4 3 2" xfId="9922"/>
    <cellStyle name="Comma 3 3 2 4 3 2 2" xfId="9923"/>
    <cellStyle name="Comma 3 3 2 4 3 2 2 2" xfId="9924"/>
    <cellStyle name="Comma 3 3 2 4 3 2 3" xfId="9925"/>
    <cellStyle name="Comma 3 3 2 4 3 2 4" xfId="9926"/>
    <cellStyle name="Comma 3 3 2 4 3 3" xfId="9927"/>
    <cellStyle name="Comma 3 3 2 4 3 3 2" xfId="9928"/>
    <cellStyle name="Comma 3 3 2 4 3 4" xfId="9929"/>
    <cellStyle name="Comma 3 3 2 4 3 5" xfId="9930"/>
    <cellStyle name="Comma 3 3 2 4 4" xfId="9931"/>
    <cellStyle name="Comma 3 3 2 4 4 2" xfId="9932"/>
    <cellStyle name="Comma 3 3 2 4 4 2 2" xfId="9933"/>
    <cellStyle name="Comma 3 3 2 4 4 3" xfId="9934"/>
    <cellStyle name="Comma 3 3 2 4 4 4" xfId="9935"/>
    <cellStyle name="Comma 3 3 2 4 5" xfId="9936"/>
    <cellStyle name="Comma 3 3 2 4 5 2" xfId="9937"/>
    <cellStyle name="Comma 3 3 2 4 6" xfId="9938"/>
    <cellStyle name="Comma 3 3 2 4 7" xfId="9939"/>
    <cellStyle name="Comma 3 3 2 5" xfId="9940"/>
    <cellStyle name="Comma 3 3 2 5 2" xfId="9941"/>
    <cellStyle name="Comma 3 3 2 5 2 2" xfId="9942"/>
    <cellStyle name="Comma 3 3 2 5 2 2 2" xfId="9943"/>
    <cellStyle name="Comma 3 3 2 5 2 2 2 2" xfId="9944"/>
    <cellStyle name="Comma 3 3 2 5 2 2 3" xfId="9945"/>
    <cellStyle name="Comma 3 3 2 5 2 2 4" xfId="9946"/>
    <cellStyle name="Comma 3 3 2 5 2 3" xfId="9947"/>
    <cellStyle name="Comma 3 3 2 5 2 3 2" xfId="9948"/>
    <cellStyle name="Comma 3 3 2 5 2 4" xfId="9949"/>
    <cellStyle name="Comma 3 3 2 5 2 5" xfId="9950"/>
    <cellStyle name="Comma 3 3 2 5 3" xfId="9951"/>
    <cellStyle name="Comma 3 3 2 5 3 2" xfId="9952"/>
    <cellStyle name="Comma 3 3 2 5 3 2 2" xfId="9953"/>
    <cellStyle name="Comma 3 3 2 5 3 3" xfId="9954"/>
    <cellStyle name="Comma 3 3 2 5 3 4" xfId="9955"/>
    <cellStyle name="Comma 3 3 2 5 4" xfId="9956"/>
    <cellStyle name="Comma 3 3 2 5 4 2" xfId="9957"/>
    <cellStyle name="Comma 3 3 2 5 5" xfId="9958"/>
    <cellStyle name="Comma 3 3 2 5 6" xfId="9959"/>
    <cellStyle name="Comma 3 3 2 6" xfId="9960"/>
    <cellStyle name="Comma 3 3 2 6 2" xfId="9961"/>
    <cellStyle name="Comma 3 3 2 6 2 2" xfId="9962"/>
    <cellStyle name="Comma 3 3 2 6 2 2 2" xfId="9963"/>
    <cellStyle name="Comma 3 3 2 6 2 3" xfId="9964"/>
    <cellStyle name="Comma 3 3 2 6 2 4" xfId="9965"/>
    <cellStyle name="Comma 3 3 2 6 3" xfId="9966"/>
    <cellStyle name="Comma 3 3 2 6 3 2" xfId="9967"/>
    <cellStyle name="Comma 3 3 2 6 4" xfId="9968"/>
    <cellStyle name="Comma 3 3 2 6 5" xfId="9969"/>
    <cellStyle name="Comma 3 3 2 7" xfId="9970"/>
    <cellStyle name="Comma 3 3 2 7 2" xfId="9971"/>
    <cellStyle name="Comma 3 3 2 7 2 2" xfId="9972"/>
    <cellStyle name="Comma 3 3 2 7 3" xfId="9973"/>
    <cellStyle name="Comma 3 3 2 7 4" xfId="9974"/>
    <cellStyle name="Comma 3 3 2 8" xfId="9975"/>
    <cellStyle name="Comma 3 3 2 8 2" xfId="9976"/>
    <cellStyle name="Comma 3 3 2 9" xfId="9977"/>
    <cellStyle name="Comma 3 3 3" xfId="9978"/>
    <cellStyle name="Comma 3 3 3 2" xfId="9979"/>
    <cellStyle name="Comma 3 3 3 2 2" xfId="9980"/>
    <cellStyle name="Comma 3 3 3 2 2 2" xfId="9981"/>
    <cellStyle name="Comma 3 3 3 2 2 2 2" xfId="9982"/>
    <cellStyle name="Comma 3 3 3 2 2 2 2 2" xfId="9983"/>
    <cellStyle name="Comma 3 3 3 2 2 2 2 2 2" xfId="9984"/>
    <cellStyle name="Comma 3 3 3 2 2 2 2 3" xfId="9985"/>
    <cellStyle name="Comma 3 3 3 2 2 2 2 4" xfId="9986"/>
    <cellStyle name="Comma 3 3 3 2 2 2 3" xfId="9987"/>
    <cellStyle name="Comma 3 3 3 2 2 2 3 2" xfId="9988"/>
    <cellStyle name="Comma 3 3 3 2 2 2 4" xfId="9989"/>
    <cellStyle name="Comma 3 3 3 2 2 2 5" xfId="9990"/>
    <cellStyle name="Comma 3 3 3 2 2 3" xfId="9991"/>
    <cellStyle name="Comma 3 3 3 2 2 3 2" xfId="9992"/>
    <cellStyle name="Comma 3 3 3 2 2 3 2 2" xfId="9993"/>
    <cellStyle name="Comma 3 3 3 2 2 3 3" xfId="9994"/>
    <cellStyle name="Comma 3 3 3 2 2 3 4" xfId="9995"/>
    <cellStyle name="Comma 3 3 3 2 2 4" xfId="9996"/>
    <cellStyle name="Comma 3 3 3 2 2 4 2" xfId="9997"/>
    <cellStyle name="Comma 3 3 3 2 2 5" xfId="9998"/>
    <cellStyle name="Comma 3 3 3 2 2 6" xfId="9999"/>
    <cellStyle name="Comma 3 3 3 2 3" xfId="10000"/>
    <cellStyle name="Comma 3 3 3 2 3 2" xfId="10001"/>
    <cellStyle name="Comma 3 3 3 2 3 2 2" xfId="10002"/>
    <cellStyle name="Comma 3 3 3 2 3 2 2 2" xfId="10003"/>
    <cellStyle name="Comma 3 3 3 2 3 2 3" xfId="10004"/>
    <cellStyle name="Comma 3 3 3 2 3 2 4" xfId="10005"/>
    <cellStyle name="Comma 3 3 3 2 3 3" xfId="10006"/>
    <cellStyle name="Comma 3 3 3 2 3 3 2" xfId="10007"/>
    <cellStyle name="Comma 3 3 3 2 3 4" xfId="10008"/>
    <cellStyle name="Comma 3 3 3 2 3 5" xfId="10009"/>
    <cellStyle name="Comma 3 3 3 2 4" xfId="10010"/>
    <cellStyle name="Comma 3 3 3 2 4 2" xfId="10011"/>
    <cellStyle name="Comma 3 3 3 2 4 2 2" xfId="10012"/>
    <cellStyle name="Comma 3 3 3 2 4 3" xfId="10013"/>
    <cellStyle name="Comma 3 3 3 2 4 4" xfId="10014"/>
    <cellStyle name="Comma 3 3 3 2 5" xfId="10015"/>
    <cellStyle name="Comma 3 3 3 2 5 2" xfId="10016"/>
    <cellStyle name="Comma 3 3 3 2 6" xfId="10017"/>
    <cellStyle name="Comma 3 3 3 2 7" xfId="10018"/>
    <cellStyle name="Comma 3 3 3 3" xfId="10019"/>
    <cellStyle name="Comma 3 3 3 3 2" xfId="10020"/>
    <cellStyle name="Comma 3 3 3 3 2 2" xfId="10021"/>
    <cellStyle name="Comma 3 3 3 3 2 2 2" xfId="10022"/>
    <cellStyle name="Comma 3 3 3 3 2 2 2 2" xfId="10023"/>
    <cellStyle name="Comma 3 3 3 3 2 2 3" xfId="10024"/>
    <cellStyle name="Comma 3 3 3 3 2 2 4" xfId="10025"/>
    <cellStyle name="Comma 3 3 3 3 2 3" xfId="10026"/>
    <cellStyle name="Comma 3 3 3 3 2 3 2" xfId="10027"/>
    <cellStyle name="Comma 3 3 3 3 2 4" xfId="10028"/>
    <cellStyle name="Comma 3 3 3 3 2 5" xfId="10029"/>
    <cellStyle name="Comma 3 3 3 3 3" xfId="10030"/>
    <cellStyle name="Comma 3 3 3 3 3 2" xfId="10031"/>
    <cellStyle name="Comma 3 3 3 3 3 2 2" xfId="10032"/>
    <cellStyle name="Comma 3 3 3 3 3 3" xfId="10033"/>
    <cellStyle name="Comma 3 3 3 3 3 4" xfId="10034"/>
    <cellStyle name="Comma 3 3 3 3 4" xfId="10035"/>
    <cellStyle name="Comma 3 3 3 3 4 2" xfId="10036"/>
    <cellStyle name="Comma 3 3 3 3 5" xfId="10037"/>
    <cellStyle name="Comma 3 3 3 3 6" xfId="10038"/>
    <cellStyle name="Comma 3 3 3 4" xfId="10039"/>
    <cellStyle name="Comma 3 3 3 4 2" xfId="10040"/>
    <cellStyle name="Comma 3 3 3 4 2 2" xfId="10041"/>
    <cellStyle name="Comma 3 3 3 4 2 2 2" xfId="10042"/>
    <cellStyle name="Comma 3 3 3 4 2 3" xfId="10043"/>
    <cellStyle name="Comma 3 3 3 4 2 4" xfId="10044"/>
    <cellStyle name="Comma 3 3 3 4 3" xfId="10045"/>
    <cellStyle name="Comma 3 3 3 4 3 2" xfId="10046"/>
    <cellStyle name="Comma 3 3 3 4 4" xfId="10047"/>
    <cellStyle name="Comma 3 3 3 4 5" xfId="10048"/>
    <cellStyle name="Comma 3 3 3 5" xfId="10049"/>
    <cellStyle name="Comma 3 3 3 5 2" xfId="10050"/>
    <cellStyle name="Comma 3 3 3 5 2 2" xfId="10051"/>
    <cellStyle name="Comma 3 3 3 5 3" xfId="10052"/>
    <cellStyle name="Comma 3 3 3 5 4" xfId="10053"/>
    <cellStyle name="Comma 3 3 3 6" xfId="10054"/>
    <cellStyle name="Comma 3 3 3 6 2" xfId="10055"/>
    <cellStyle name="Comma 3 3 3 7" xfId="10056"/>
    <cellStyle name="Comma 3 3 3 8" xfId="10057"/>
    <cellStyle name="Comma 3 3 4" xfId="10058"/>
    <cellStyle name="Comma 3 3 4 2" xfId="10059"/>
    <cellStyle name="Comma 3 3 4 2 2" xfId="10060"/>
    <cellStyle name="Comma 3 3 4 2 2 2" xfId="10061"/>
    <cellStyle name="Comma 3 3 4 2 2 2 2" xfId="10062"/>
    <cellStyle name="Comma 3 3 4 2 2 2 2 2" xfId="10063"/>
    <cellStyle name="Comma 3 3 4 2 2 2 3" xfId="10064"/>
    <cellStyle name="Comma 3 3 4 2 2 2 4" xfId="10065"/>
    <cellStyle name="Comma 3 3 4 2 2 3" xfId="10066"/>
    <cellStyle name="Comma 3 3 4 2 2 3 2" xfId="10067"/>
    <cellStyle name="Comma 3 3 4 2 2 4" xfId="10068"/>
    <cellStyle name="Comma 3 3 4 2 2 5" xfId="10069"/>
    <cellStyle name="Comma 3 3 4 2 3" xfId="10070"/>
    <cellStyle name="Comma 3 3 4 2 3 2" xfId="10071"/>
    <cellStyle name="Comma 3 3 4 2 3 2 2" xfId="10072"/>
    <cellStyle name="Comma 3 3 4 2 3 3" xfId="10073"/>
    <cellStyle name="Comma 3 3 4 2 3 4" xfId="10074"/>
    <cellStyle name="Comma 3 3 4 2 4" xfId="10075"/>
    <cellStyle name="Comma 3 3 4 2 4 2" xfId="10076"/>
    <cellStyle name="Comma 3 3 4 2 5" xfId="10077"/>
    <cellStyle name="Comma 3 3 4 2 6" xfId="10078"/>
    <cellStyle name="Comma 3 3 4 3" xfId="10079"/>
    <cellStyle name="Comma 3 3 4 3 2" xfId="10080"/>
    <cellStyle name="Comma 3 3 4 3 2 2" xfId="10081"/>
    <cellStyle name="Comma 3 3 4 3 2 2 2" xfId="10082"/>
    <cellStyle name="Comma 3 3 4 3 2 3" xfId="10083"/>
    <cellStyle name="Comma 3 3 4 3 2 4" xfId="10084"/>
    <cellStyle name="Comma 3 3 4 3 3" xfId="10085"/>
    <cellStyle name="Comma 3 3 4 3 3 2" xfId="10086"/>
    <cellStyle name="Comma 3 3 4 3 4" xfId="10087"/>
    <cellStyle name="Comma 3 3 4 3 5" xfId="10088"/>
    <cellStyle name="Comma 3 3 4 4" xfId="10089"/>
    <cellStyle name="Comma 3 3 4 4 2" xfId="10090"/>
    <cellStyle name="Comma 3 3 4 4 2 2" xfId="10091"/>
    <cellStyle name="Comma 3 3 4 4 3" xfId="10092"/>
    <cellStyle name="Comma 3 3 4 4 4" xfId="10093"/>
    <cellStyle name="Comma 3 3 4 5" xfId="10094"/>
    <cellStyle name="Comma 3 3 4 5 2" xfId="10095"/>
    <cellStyle name="Comma 3 3 4 6" xfId="10096"/>
    <cellStyle name="Comma 3 3 4 7" xfId="10097"/>
    <cellStyle name="Comma 3 3 5" xfId="10098"/>
    <cellStyle name="Comma 3 3 5 2" xfId="10099"/>
    <cellStyle name="Comma 3 3 5 2 2" xfId="10100"/>
    <cellStyle name="Comma 3 3 5 2 2 2" xfId="10101"/>
    <cellStyle name="Comma 3 3 5 2 2 2 2" xfId="10102"/>
    <cellStyle name="Comma 3 3 5 2 2 2 2 2" xfId="10103"/>
    <cellStyle name="Comma 3 3 5 2 2 2 3" xfId="10104"/>
    <cellStyle name="Comma 3 3 5 2 2 2 4" xfId="10105"/>
    <cellStyle name="Comma 3 3 5 2 2 3" xfId="10106"/>
    <cellStyle name="Comma 3 3 5 2 2 3 2" xfId="10107"/>
    <cellStyle name="Comma 3 3 5 2 2 4" xfId="10108"/>
    <cellStyle name="Comma 3 3 5 2 2 5" xfId="10109"/>
    <cellStyle name="Comma 3 3 5 2 3" xfId="10110"/>
    <cellStyle name="Comma 3 3 5 2 3 2" xfId="10111"/>
    <cellStyle name="Comma 3 3 5 2 3 2 2" xfId="10112"/>
    <cellStyle name="Comma 3 3 5 2 3 3" xfId="10113"/>
    <cellStyle name="Comma 3 3 5 2 3 4" xfId="10114"/>
    <cellStyle name="Comma 3 3 5 2 4" xfId="10115"/>
    <cellStyle name="Comma 3 3 5 2 4 2" xfId="10116"/>
    <cellStyle name="Comma 3 3 5 2 5" xfId="10117"/>
    <cellStyle name="Comma 3 3 5 2 6" xfId="10118"/>
    <cellStyle name="Comma 3 3 5 3" xfId="10119"/>
    <cellStyle name="Comma 3 3 5 3 2" xfId="10120"/>
    <cellStyle name="Comma 3 3 5 3 2 2" xfId="10121"/>
    <cellStyle name="Comma 3 3 5 3 2 2 2" xfId="10122"/>
    <cellStyle name="Comma 3 3 5 3 2 3" xfId="10123"/>
    <cellStyle name="Comma 3 3 5 3 2 4" xfId="10124"/>
    <cellStyle name="Comma 3 3 5 3 3" xfId="10125"/>
    <cellStyle name="Comma 3 3 5 3 3 2" xfId="10126"/>
    <cellStyle name="Comma 3 3 5 3 4" xfId="10127"/>
    <cellStyle name="Comma 3 3 5 3 5" xfId="10128"/>
    <cellStyle name="Comma 3 3 5 4" xfId="10129"/>
    <cellStyle name="Comma 3 3 5 4 2" xfId="10130"/>
    <cellStyle name="Comma 3 3 5 4 2 2" xfId="10131"/>
    <cellStyle name="Comma 3 3 5 4 3" xfId="10132"/>
    <cellStyle name="Comma 3 3 5 4 4" xfId="10133"/>
    <cellStyle name="Comma 3 3 5 5" xfId="10134"/>
    <cellStyle name="Comma 3 3 5 5 2" xfId="10135"/>
    <cellStyle name="Comma 3 3 5 6" xfId="10136"/>
    <cellStyle name="Comma 3 3 5 7" xfId="10137"/>
    <cellStyle name="Comma 3 3 6" xfId="10138"/>
    <cellStyle name="Comma 3 3 6 2" xfId="10139"/>
    <cellStyle name="Comma 3 3 6 2 2" xfId="10140"/>
    <cellStyle name="Comma 3 3 6 2 2 2" xfId="10141"/>
    <cellStyle name="Comma 3 3 6 2 2 2 2" xfId="10142"/>
    <cellStyle name="Comma 3 3 6 2 2 3" xfId="10143"/>
    <cellStyle name="Comma 3 3 6 2 2 4" xfId="10144"/>
    <cellStyle name="Comma 3 3 6 2 3" xfId="10145"/>
    <cellStyle name="Comma 3 3 6 2 3 2" xfId="10146"/>
    <cellStyle name="Comma 3 3 6 2 4" xfId="10147"/>
    <cellStyle name="Comma 3 3 6 2 5" xfId="10148"/>
    <cellStyle name="Comma 3 3 6 3" xfId="10149"/>
    <cellStyle name="Comma 3 3 6 3 2" xfId="10150"/>
    <cellStyle name="Comma 3 3 6 3 2 2" xfId="10151"/>
    <cellStyle name="Comma 3 3 6 3 3" xfId="10152"/>
    <cellStyle name="Comma 3 3 6 3 4" xfId="10153"/>
    <cellStyle name="Comma 3 3 6 4" xfId="10154"/>
    <cellStyle name="Comma 3 3 6 4 2" xfId="10155"/>
    <cellStyle name="Comma 3 3 6 5" xfId="10156"/>
    <cellStyle name="Comma 3 3 6 6" xfId="10157"/>
    <cellStyle name="Comma 3 3 7" xfId="10158"/>
    <cellStyle name="Comma 3 3 7 2" xfId="10159"/>
    <cellStyle name="Comma 3 3 7 2 2" xfId="10160"/>
    <cellStyle name="Comma 3 3 7 2 2 2" xfId="10161"/>
    <cellStyle name="Comma 3 3 7 2 3" xfId="10162"/>
    <cellStyle name="Comma 3 3 7 2 4" xfId="10163"/>
    <cellStyle name="Comma 3 3 7 3" xfId="10164"/>
    <cellStyle name="Comma 3 3 7 3 2" xfId="10165"/>
    <cellStyle name="Comma 3 3 7 4" xfId="10166"/>
    <cellStyle name="Comma 3 3 7 5" xfId="10167"/>
    <cellStyle name="Comma 3 3 8" xfId="10168"/>
    <cellStyle name="Comma 3 3 8 2" xfId="10169"/>
    <cellStyle name="Comma 3 3 8 2 2" xfId="10170"/>
    <cellStyle name="Comma 3 3 8 3" xfId="10171"/>
    <cellStyle name="Comma 3 3 8 4" xfId="10172"/>
    <cellStyle name="Comma 3 3 9" xfId="10173"/>
    <cellStyle name="Comma 3 3 9 2" xfId="10174"/>
    <cellStyle name="Comma 3 4" xfId="10175"/>
    <cellStyle name="Comma 3 4 10" xfId="10176"/>
    <cellStyle name="Comma 3 4 11" xfId="10177"/>
    <cellStyle name="Comma 3 4 2" xfId="10178"/>
    <cellStyle name="Comma 3 4 2 10" xfId="10179"/>
    <cellStyle name="Comma 3 4 2 2" xfId="10180"/>
    <cellStyle name="Comma 3 4 2 2 2" xfId="10181"/>
    <cellStyle name="Comma 3 4 2 2 2 2" xfId="10182"/>
    <cellStyle name="Comma 3 4 2 2 2 2 2" xfId="10183"/>
    <cellStyle name="Comma 3 4 2 2 2 2 2 2" xfId="10184"/>
    <cellStyle name="Comma 3 4 2 2 2 2 2 2 2" xfId="10185"/>
    <cellStyle name="Comma 3 4 2 2 2 2 2 2 2 2" xfId="10186"/>
    <cellStyle name="Comma 3 4 2 2 2 2 2 2 3" xfId="10187"/>
    <cellStyle name="Comma 3 4 2 2 2 2 2 2 4" xfId="10188"/>
    <cellStyle name="Comma 3 4 2 2 2 2 2 3" xfId="10189"/>
    <cellStyle name="Comma 3 4 2 2 2 2 2 3 2" xfId="10190"/>
    <cellStyle name="Comma 3 4 2 2 2 2 2 4" xfId="10191"/>
    <cellStyle name="Comma 3 4 2 2 2 2 2 5" xfId="10192"/>
    <cellStyle name="Comma 3 4 2 2 2 2 3" xfId="10193"/>
    <cellStyle name="Comma 3 4 2 2 2 2 3 2" xfId="10194"/>
    <cellStyle name="Comma 3 4 2 2 2 2 3 2 2" xfId="10195"/>
    <cellStyle name="Comma 3 4 2 2 2 2 3 3" xfId="10196"/>
    <cellStyle name="Comma 3 4 2 2 2 2 3 4" xfId="10197"/>
    <cellStyle name="Comma 3 4 2 2 2 2 4" xfId="10198"/>
    <cellStyle name="Comma 3 4 2 2 2 2 4 2" xfId="10199"/>
    <cellStyle name="Comma 3 4 2 2 2 2 5" xfId="10200"/>
    <cellStyle name="Comma 3 4 2 2 2 2 6" xfId="10201"/>
    <cellStyle name="Comma 3 4 2 2 2 3" xfId="10202"/>
    <cellStyle name="Comma 3 4 2 2 2 3 2" xfId="10203"/>
    <cellStyle name="Comma 3 4 2 2 2 3 2 2" xfId="10204"/>
    <cellStyle name="Comma 3 4 2 2 2 3 2 2 2" xfId="10205"/>
    <cellStyle name="Comma 3 4 2 2 2 3 2 3" xfId="10206"/>
    <cellStyle name="Comma 3 4 2 2 2 3 2 4" xfId="10207"/>
    <cellStyle name="Comma 3 4 2 2 2 3 3" xfId="10208"/>
    <cellStyle name="Comma 3 4 2 2 2 3 3 2" xfId="10209"/>
    <cellStyle name="Comma 3 4 2 2 2 3 4" xfId="10210"/>
    <cellStyle name="Comma 3 4 2 2 2 3 5" xfId="10211"/>
    <cellStyle name="Comma 3 4 2 2 2 4" xfId="10212"/>
    <cellStyle name="Comma 3 4 2 2 2 4 2" xfId="10213"/>
    <cellStyle name="Comma 3 4 2 2 2 4 2 2" xfId="10214"/>
    <cellStyle name="Comma 3 4 2 2 2 4 3" xfId="10215"/>
    <cellStyle name="Comma 3 4 2 2 2 4 4" xfId="10216"/>
    <cellStyle name="Comma 3 4 2 2 2 5" xfId="10217"/>
    <cellStyle name="Comma 3 4 2 2 2 5 2" xfId="10218"/>
    <cellStyle name="Comma 3 4 2 2 2 6" xfId="10219"/>
    <cellStyle name="Comma 3 4 2 2 2 7" xfId="10220"/>
    <cellStyle name="Comma 3 4 2 2 3" xfId="10221"/>
    <cellStyle name="Comma 3 4 2 2 3 2" xfId="10222"/>
    <cellStyle name="Comma 3 4 2 2 3 2 2" xfId="10223"/>
    <cellStyle name="Comma 3 4 2 2 3 2 2 2" xfId="10224"/>
    <cellStyle name="Comma 3 4 2 2 3 2 2 2 2" xfId="10225"/>
    <cellStyle name="Comma 3 4 2 2 3 2 2 3" xfId="10226"/>
    <cellStyle name="Comma 3 4 2 2 3 2 2 4" xfId="10227"/>
    <cellStyle name="Comma 3 4 2 2 3 2 3" xfId="10228"/>
    <cellStyle name="Comma 3 4 2 2 3 2 3 2" xfId="10229"/>
    <cellStyle name="Comma 3 4 2 2 3 2 4" xfId="10230"/>
    <cellStyle name="Comma 3 4 2 2 3 2 5" xfId="10231"/>
    <cellStyle name="Comma 3 4 2 2 3 3" xfId="10232"/>
    <cellStyle name="Comma 3 4 2 2 3 3 2" xfId="10233"/>
    <cellStyle name="Comma 3 4 2 2 3 3 2 2" xfId="10234"/>
    <cellStyle name="Comma 3 4 2 2 3 3 3" xfId="10235"/>
    <cellStyle name="Comma 3 4 2 2 3 3 4" xfId="10236"/>
    <cellStyle name="Comma 3 4 2 2 3 4" xfId="10237"/>
    <cellStyle name="Comma 3 4 2 2 3 4 2" xfId="10238"/>
    <cellStyle name="Comma 3 4 2 2 3 5" xfId="10239"/>
    <cellStyle name="Comma 3 4 2 2 3 6" xfId="10240"/>
    <cellStyle name="Comma 3 4 2 2 4" xfId="10241"/>
    <cellStyle name="Comma 3 4 2 2 4 2" xfId="10242"/>
    <cellStyle name="Comma 3 4 2 2 4 2 2" xfId="10243"/>
    <cellStyle name="Comma 3 4 2 2 4 2 2 2" xfId="10244"/>
    <cellStyle name="Comma 3 4 2 2 4 2 3" xfId="10245"/>
    <cellStyle name="Comma 3 4 2 2 4 2 4" xfId="10246"/>
    <cellStyle name="Comma 3 4 2 2 4 3" xfId="10247"/>
    <cellStyle name="Comma 3 4 2 2 4 3 2" xfId="10248"/>
    <cellStyle name="Comma 3 4 2 2 4 4" xfId="10249"/>
    <cellStyle name="Comma 3 4 2 2 4 5" xfId="10250"/>
    <cellStyle name="Comma 3 4 2 2 5" xfId="10251"/>
    <cellStyle name="Comma 3 4 2 2 5 2" xfId="10252"/>
    <cellStyle name="Comma 3 4 2 2 5 2 2" xfId="10253"/>
    <cellStyle name="Comma 3 4 2 2 5 3" xfId="10254"/>
    <cellStyle name="Comma 3 4 2 2 5 4" xfId="10255"/>
    <cellStyle name="Comma 3 4 2 2 6" xfId="10256"/>
    <cellStyle name="Comma 3 4 2 2 6 2" xfId="10257"/>
    <cellStyle name="Comma 3 4 2 2 7" xfId="10258"/>
    <cellStyle name="Comma 3 4 2 2 8" xfId="10259"/>
    <cellStyle name="Comma 3 4 2 3" xfId="10260"/>
    <cellStyle name="Comma 3 4 2 3 2" xfId="10261"/>
    <cellStyle name="Comma 3 4 2 3 2 2" xfId="10262"/>
    <cellStyle name="Comma 3 4 2 3 2 2 2" xfId="10263"/>
    <cellStyle name="Comma 3 4 2 3 2 2 2 2" xfId="10264"/>
    <cellStyle name="Comma 3 4 2 3 2 2 2 2 2" xfId="10265"/>
    <cellStyle name="Comma 3 4 2 3 2 2 2 3" xfId="10266"/>
    <cellStyle name="Comma 3 4 2 3 2 2 2 4" xfId="10267"/>
    <cellStyle name="Comma 3 4 2 3 2 2 3" xfId="10268"/>
    <cellStyle name="Comma 3 4 2 3 2 2 3 2" xfId="10269"/>
    <cellStyle name="Comma 3 4 2 3 2 2 4" xfId="10270"/>
    <cellStyle name="Comma 3 4 2 3 2 2 5" xfId="10271"/>
    <cellStyle name="Comma 3 4 2 3 2 3" xfId="10272"/>
    <cellStyle name="Comma 3 4 2 3 2 3 2" xfId="10273"/>
    <cellStyle name="Comma 3 4 2 3 2 3 2 2" xfId="10274"/>
    <cellStyle name="Comma 3 4 2 3 2 3 3" xfId="10275"/>
    <cellStyle name="Comma 3 4 2 3 2 3 4" xfId="10276"/>
    <cellStyle name="Comma 3 4 2 3 2 4" xfId="10277"/>
    <cellStyle name="Comma 3 4 2 3 2 4 2" xfId="10278"/>
    <cellStyle name="Comma 3 4 2 3 2 5" xfId="10279"/>
    <cellStyle name="Comma 3 4 2 3 2 6" xfId="10280"/>
    <cellStyle name="Comma 3 4 2 3 3" xfId="10281"/>
    <cellStyle name="Comma 3 4 2 3 3 2" xfId="10282"/>
    <cellStyle name="Comma 3 4 2 3 3 2 2" xfId="10283"/>
    <cellStyle name="Comma 3 4 2 3 3 2 2 2" xfId="10284"/>
    <cellStyle name="Comma 3 4 2 3 3 2 3" xfId="10285"/>
    <cellStyle name="Comma 3 4 2 3 3 2 4" xfId="10286"/>
    <cellStyle name="Comma 3 4 2 3 3 3" xfId="10287"/>
    <cellStyle name="Comma 3 4 2 3 3 3 2" xfId="10288"/>
    <cellStyle name="Comma 3 4 2 3 3 4" xfId="10289"/>
    <cellStyle name="Comma 3 4 2 3 3 5" xfId="10290"/>
    <cellStyle name="Comma 3 4 2 3 4" xfId="10291"/>
    <cellStyle name="Comma 3 4 2 3 4 2" xfId="10292"/>
    <cellStyle name="Comma 3 4 2 3 4 2 2" xfId="10293"/>
    <cellStyle name="Comma 3 4 2 3 4 3" xfId="10294"/>
    <cellStyle name="Comma 3 4 2 3 4 4" xfId="10295"/>
    <cellStyle name="Comma 3 4 2 3 5" xfId="10296"/>
    <cellStyle name="Comma 3 4 2 3 5 2" xfId="10297"/>
    <cellStyle name="Comma 3 4 2 3 6" xfId="10298"/>
    <cellStyle name="Comma 3 4 2 3 7" xfId="10299"/>
    <cellStyle name="Comma 3 4 2 4" xfId="10300"/>
    <cellStyle name="Comma 3 4 2 4 2" xfId="10301"/>
    <cellStyle name="Comma 3 4 2 4 2 2" xfId="10302"/>
    <cellStyle name="Comma 3 4 2 4 2 2 2" xfId="10303"/>
    <cellStyle name="Comma 3 4 2 4 2 2 2 2" xfId="10304"/>
    <cellStyle name="Comma 3 4 2 4 2 2 2 2 2" xfId="10305"/>
    <cellStyle name="Comma 3 4 2 4 2 2 2 3" xfId="10306"/>
    <cellStyle name="Comma 3 4 2 4 2 2 2 4" xfId="10307"/>
    <cellStyle name="Comma 3 4 2 4 2 2 3" xfId="10308"/>
    <cellStyle name="Comma 3 4 2 4 2 2 3 2" xfId="10309"/>
    <cellStyle name="Comma 3 4 2 4 2 2 4" xfId="10310"/>
    <cellStyle name="Comma 3 4 2 4 2 2 5" xfId="10311"/>
    <cellStyle name="Comma 3 4 2 4 2 3" xfId="10312"/>
    <cellStyle name="Comma 3 4 2 4 2 3 2" xfId="10313"/>
    <cellStyle name="Comma 3 4 2 4 2 3 2 2" xfId="10314"/>
    <cellStyle name="Comma 3 4 2 4 2 3 3" xfId="10315"/>
    <cellStyle name="Comma 3 4 2 4 2 3 4" xfId="10316"/>
    <cellStyle name="Comma 3 4 2 4 2 4" xfId="10317"/>
    <cellStyle name="Comma 3 4 2 4 2 4 2" xfId="10318"/>
    <cellStyle name="Comma 3 4 2 4 2 5" xfId="10319"/>
    <cellStyle name="Comma 3 4 2 4 2 6" xfId="10320"/>
    <cellStyle name="Comma 3 4 2 4 3" xfId="10321"/>
    <cellStyle name="Comma 3 4 2 4 3 2" xfId="10322"/>
    <cellStyle name="Comma 3 4 2 4 3 2 2" xfId="10323"/>
    <cellStyle name="Comma 3 4 2 4 3 2 2 2" xfId="10324"/>
    <cellStyle name="Comma 3 4 2 4 3 2 3" xfId="10325"/>
    <cellStyle name="Comma 3 4 2 4 3 2 4" xfId="10326"/>
    <cellStyle name="Comma 3 4 2 4 3 3" xfId="10327"/>
    <cellStyle name="Comma 3 4 2 4 3 3 2" xfId="10328"/>
    <cellStyle name="Comma 3 4 2 4 3 4" xfId="10329"/>
    <cellStyle name="Comma 3 4 2 4 3 5" xfId="10330"/>
    <cellStyle name="Comma 3 4 2 4 4" xfId="10331"/>
    <cellStyle name="Comma 3 4 2 4 4 2" xfId="10332"/>
    <cellStyle name="Comma 3 4 2 4 4 2 2" xfId="10333"/>
    <cellStyle name="Comma 3 4 2 4 4 3" xfId="10334"/>
    <cellStyle name="Comma 3 4 2 4 4 4" xfId="10335"/>
    <cellStyle name="Comma 3 4 2 4 5" xfId="10336"/>
    <cellStyle name="Comma 3 4 2 4 5 2" xfId="10337"/>
    <cellStyle name="Comma 3 4 2 4 6" xfId="10338"/>
    <cellStyle name="Comma 3 4 2 4 7" xfId="10339"/>
    <cellStyle name="Comma 3 4 2 5" xfId="10340"/>
    <cellStyle name="Comma 3 4 2 5 2" xfId="10341"/>
    <cellStyle name="Comma 3 4 2 5 2 2" xfId="10342"/>
    <cellStyle name="Comma 3 4 2 5 2 2 2" xfId="10343"/>
    <cellStyle name="Comma 3 4 2 5 2 2 2 2" xfId="10344"/>
    <cellStyle name="Comma 3 4 2 5 2 2 3" xfId="10345"/>
    <cellStyle name="Comma 3 4 2 5 2 2 4" xfId="10346"/>
    <cellStyle name="Comma 3 4 2 5 2 3" xfId="10347"/>
    <cellStyle name="Comma 3 4 2 5 2 3 2" xfId="10348"/>
    <cellStyle name="Comma 3 4 2 5 2 4" xfId="10349"/>
    <cellStyle name="Comma 3 4 2 5 2 5" xfId="10350"/>
    <cellStyle name="Comma 3 4 2 5 3" xfId="10351"/>
    <cellStyle name="Comma 3 4 2 5 3 2" xfId="10352"/>
    <cellStyle name="Comma 3 4 2 5 3 2 2" xfId="10353"/>
    <cellStyle name="Comma 3 4 2 5 3 3" xfId="10354"/>
    <cellStyle name="Comma 3 4 2 5 3 4" xfId="10355"/>
    <cellStyle name="Comma 3 4 2 5 4" xfId="10356"/>
    <cellStyle name="Comma 3 4 2 5 4 2" xfId="10357"/>
    <cellStyle name="Comma 3 4 2 5 5" xfId="10358"/>
    <cellStyle name="Comma 3 4 2 5 6" xfId="10359"/>
    <cellStyle name="Comma 3 4 2 6" xfId="10360"/>
    <cellStyle name="Comma 3 4 2 6 2" xfId="10361"/>
    <cellStyle name="Comma 3 4 2 6 2 2" xfId="10362"/>
    <cellStyle name="Comma 3 4 2 6 2 2 2" xfId="10363"/>
    <cellStyle name="Comma 3 4 2 6 2 3" xfId="10364"/>
    <cellStyle name="Comma 3 4 2 6 2 4" xfId="10365"/>
    <cellStyle name="Comma 3 4 2 6 3" xfId="10366"/>
    <cellStyle name="Comma 3 4 2 6 3 2" xfId="10367"/>
    <cellStyle name="Comma 3 4 2 6 4" xfId="10368"/>
    <cellStyle name="Comma 3 4 2 6 5" xfId="10369"/>
    <cellStyle name="Comma 3 4 2 7" xfId="10370"/>
    <cellStyle name="Comma 3 4 2 7 2" xfId="10371"/>
    <cellStyle name="Comma 3 4 2 7 2 2" xfId="10372"/>
    <cellStyle name="Comma 3 4 2 7 3" xfId="10373"/>
    <cellStyle name="Comma 3 4 2 7 4" xfId="10374"/>
    <cellStyle name="Comma 3 4 2 8" xfId="10375"/>
    <cellStyle name="Comma 3 4 2 8 2" xfId="10376"/>
    <cellStyle name="Comma 3 4 2 9" xfId="10377"/>
    <cellStyle name="Comma 3 4 3" xfId="10378"/>
    <cellStyle name="Comma 3 4 3 2" xfId="10379"/>
    <cellStyle name="Comma 3 4 3 2 2" xfId="10380"/>
    <cellStyle name="Comma 3 4 3 2 2 2" xfId="10381"/>
    <cellStyle name="Comma 3 4 3 2 2 2 2" xfId="10382"/>
    <cellStyle name="Comma 3 4 3 2 2 2 2 2" xfId="10383"/>
    <cellStyle name="Comma 3 4 3 2 2 2 2 2 2" xfId="10384"/>
    <cellStyle name="Comma 3 4 3 2 2 2 2 3" xfId="10385"/>
    <cellStyle name="Comma 3 4 3 2 2 2 2 4" xfId="10386"/>
    <cellStyle name="Comma 3 4 3 2 2 2 3" xfId="10387"/>
    <cellStyle name="Comma 3 4 3 2 2 2 3 2" xfId="10388"/>
    <cellStyle name="Comma 3 4 3 2 2 2 4" xfId="10389"/>
    <cellStyle name="Comma 3 4 3 2 2 2 5" xfId="10390"/>
    <cellStyle name="Comma 3 4 3 2 2 3" xfId="10391"/>
    <cellStyle name="Comma 3 4 3 2 2 3 2" xfId="10392"/>
    <cellStyle name="Comma 3 4 3 2 2 3 2 2" xfId="10393"/>
    <cellStyle name="Comma 3 4 3 2 2 3 3" xfId="10394"/>
    <cellStyle name="Comma 3 4 3 2 2 3 4" xfId="10395"/>
    <cellStyle name="Comma 3 4 3 2 2 4" xfId="10396"/>
    <cellStyle name="Comma 3 4 3 2 2 4 2" xfId="10397"/>
    <cellStyle name="Comma 3 4 3 2 2 5" xfId="10398"/>
    <cellStyle name="Comma 3 4 3 2 2 6" xfId="10399"/>
    <cellStyle name="Comma 3 4 3 2 3" xfId="10400"/>
    <cellStyle name="Comma 3 4 3 2 3 2" xfId="10401"/>
    <cellStyle name="Comma 3 4 3 2 3 2 2" xfId="10402"/>
    <cellStyle name="Comma 3 4 3 2 3 2 2 2" xfId="10403"/>
    <cellStyle name="Comma 3 4 3 2 3 2 3" xfId="10404"/>
    <cellStyle name="Comma 3 4 3 2 3 2 4" xfId="10405"/>
    <cellStyle name="Comma 3 4 3 2 3 3" xfId="10406"/>
    <cellStyle name="Comma 3 4 3 2 3 3 2" xfId="10407"/>
    <cellStyle name="Comma 3 4 3 2 3 4" xfId="10408"/>
    <cellStyle name="Comma 3 4 3 2 3 5" xfId="10409"/>
    <cellStyle name="Comma 3 4 3 2 4" xfId="10410"/>
    <cellStyle name="Comma 3 4 3 2 4 2" xfId="10411"/>
    <cellStyle name="Comma 3 4 3 2 4 2 2" xfId="10412"/>
    <cellStyle name="Comma 3 4 3 2 4 3" xfId="10413"/>
    <cellStyle name="Comma 3 4 3 2 4 4" xfId="10414"/>
    <cellStyle name="Comma 3 4 3 2 5" xfId="10415"/>
    <cellStyle name="Comma 3 4 3 2 5 2" xfId="10416"/>
    <cellStyle name="Comma 3 4 3 2 6" xfId="10417"/>
    <cellStyle name="Comma 3 4 3 2 7" xfId="10418"/>
    <cellStyle name="Comma 3 4 3 3" xfId="10419"/>
    <cellStyle name="Comma 3 4 3 3 2" xfId="10420"/>
    <cellStyle name="Comma 3 4 3 3 2 2" xfId="10421"/>
    <cellStyle name="Comma 3 4 3 3 2 2 2" xfId="10422"/>
    <cellStyle name="Comma 3 4 3 3 2 2 2 2" xfId="10423"/>
    <cellStyle name="Comma 3 4 3 3 2 2 3" xfId="10424"/>
    <cellStyle name="Comma 3 4 3 3 2 2 4" xfId="10425"/>
    <cellStyle name="Comma 3 4 3 3 2 3" xfId="10426"/>
    <cellStyle name="Comma 3 4 3 3 2 3 2" xfId="10427"/>
    <cellStyle name="Comma 3 4 3 3 2 4" xfId="10428"/>
    <cellStyle name="Comma 3 4 3 3 2 5" xfId="10429"/>
    <cellStyle name="Comma 3 4 3 3 3" xfId="10430"/>
    <cellStyle name="Comma 3 4 3 3 3 2" xfId="10431"/>
    <cellStyle name="Comma 3 4 3 3 3 2 2" xfId="10432"/>
    <cellStyle name="Comma 3 4 3 3 3 3" xfId="10433"/>
    <cellStyle name="Comma 3 4 3 3 3 4" xfId="10434"/>
    <cellStyle name="Comma 3 4 3 3 4" xfId="10435"/>
    <cellStyle name="Comma 3 4 3 3 4 2" xfId="10436"/>
    <cellStyle name="Comma 3 4 3 3 5" xfId="10437"/>
    <cellStyle name="Comma 3 4 3 3 6" xfId="10438"/>
    <cellStyle name="Comma 3 4 3 4" xfId="10439"/>
    <cellStyle name="Comma 3 4 3 4 2" xfId="10440"/>
    <cellStyle name="Comma 3 4 3 4 2 2" xfId="10441"/>
    <cellStyle name="Comma 3 4 3 4 2 2 2" xfId="10442"/>
    <cellStyle name="Comma 3 4 3 4 2 3" xfId="10443"/>
    <cellStyle name="Comma 3 4 3 4 2 4" xfId="10444"/>
    <cellStyle name="Comma 3 4 3 4 3" xfId="10445"/>
    <cellStyle name="Comma 3 4 3 4 3 2" xfId="10446"/>
    <cellStyle name="Comma 3 4 3 4 4" xfId="10447"/>
    <cellStyle name="Comma 3 4 3 4 5" xfId="10448"/>
    <cellStyle name="Comma 3 4 3 5" xfId="10449"/>
    <cellStyle name="Comma 3 4 3 5 2" xfId="10450"/>
    <cellStyle name="Comma 3 4 3 5 2 2" xfId="10451"/>
    <cellStyle name="Comma 3 4 3 5 3" xfId="10452"/>
    <cellStyle name="Comma 3 4 3 5 4" xfId="10453"/>
    <cellStyle name="Comma 3 4 3 6" xfId="10454"/>
    <cellStyle name="Comma 3 4 3 6 2" xfId="10455"/>
    <cellStyle name="Comma 3 4 3 7" xfId="10456"/>
    <cellStyle name="Comma 3 4 3 8" xfId="10457"/>
    <cellStyle name="Comma 3 4 4" xfId="10458"/>
    <cellStyle name="Comma 3 4 4 2" xfId="10459"/>
    <cellStyle name="Comma 3 4 4 2 2" xfId="10460"/>
    <cellStyle name="Comma 3 4 4 2 2 2" xfId="10461"/>
    <cellStyle name="Comma 3 4 4 2 2 2 2" xfId="10462"/>
    <cellStyle name="Comma 3 4 4 2 2 2 2 2" xfId="10463"/>
    <cellStyle name="Comma 3 4 4 2 2 2 3" xfId="10464"/>
    <cellStyle name="Comma 3 4 4 2 2 2 4" xfId="10465"/>
    <cellStyle name="Comma 3 4 4 2 2 3" xfId="10466"/>
    <cellStyle name="Comma 3 4 4 2 2 3 2" xfId="10467"/>
    <cellStyle name="Comma 3 4 4 2 2 4" xfId="10468"/>
    <cellStyle name="Comma 3 4 4 2 2 5" xfId="10469"/>
    <cellStyle name="Comma 3 4 4 2 3" xfId="10470"/>
    <cellStyle name="Comma 3 4 4 2 3 2" xfId="10471"/>
    <cellStyle name="Comma 3 4 4 2 3 2 2" xfId="10472"/>
    <cellStyle name="Comma 3 4 4 2 3 3" xfId="10473"/>
    <cellStyle name="Comma 3 4 4 2 3 4" xfId="10474"/>
    <cellStyle name="Comma 3 4 4 2 4" xfId="10475"/>
    <cellStyle name="Comma 3 4 4 2 4 2" xfId="10476"/>
    <cellStyle name="Comma 3 4 4 2 5" xfId="10477"/>
    <cellStyle name="Comma 3 4 4 2 6" xfId="10478"/>
    <cellStyle name="Comma 3 4 4 3" xfId="10479"/>
    <cellStyle name="Comma 3 4 4 3 2" xfId="10480"/>
    <cellStyle name="Comma 3 4 4 3 2 2" xfId="10481"/>
    <cellStyle name="Comma 3 4 4 3 2 2 2" xfId="10482"/>
    <cellStyle name="Comma 3 4 4 3 2 3" xfId="10483"/>
    <cellStyle name="Comma 3 4 4 3 2 4" xfId="10484"/>
    <cellStyle name="Comma 3 4 4 3 3" xfId="10485"/>
    <cellStyle name="Comma 3 4 4 3 3 2" xfId="10486"/>
    <cellStyle name="Comma 3 4 4 3 4" xfId="10487"/>
    <cellStyle name="Comma 3 4 4 3 5" xfId="10488"/>
    <cellStyle name="Comma 3 4 4 4" xfId="10489"/>
    <cellStyle name="Comma 3 4 4 4 2" xfId="10490"/>
    <cellStyle name="Comma 3 4 4 4 2 2" xfId="10491"/>
    <cellStyle name="Comma 3 4 4 4 3" xfId="10492"/>
    <cellStyle name="Comma 3 4 4 4 4" xfId="10493"/>
    <cellStyle name="Comma 3 4 4 5" xfId="10494"/>
    <cellStyle name="Comma 3 4 4 5 2" xfId="10495"/>
    <cellStyle name="Comma 3 4 4 6" xfId="10496"/>
    <cellStyle name="Comma 3 4 4 7" xfId="10497"/>
    <cellStyle name="Comma 3 4 5" xfId="10498"/>
    <cellStyle name="Comma 3 4 5 2" xfId="10499"/>
    <cellStyle name="Comma 3 4 5 2 2" xfId="10500"/>
    <cellStyle name="Comma 3 4 5 2 2 2" xfId="10501"/>
    <cellStyle name="Comma 3 4 5 2 2 2 2" xfId="10502"/>
    <cellStyle name="Comma 3 4 5 2 2 2 2 2" xfId="10503"/>
    <cellStyle name="Comma 3 4 5 2 2 2 3" xfId="10504"/>
    <cellStyle name="Comma 3 4 5 2 2 2 4" xfId="10505"/>
    <cellStyle name="Comma 3 4 5 2 2 3" xfId="10506"/>
    <cellStyle name="Comma 3 4 5 2 2 3 2" xfId="10507"/>
    <cellStyle name="Comma 3 4 5 2 2 4" xfId="10508"/>
    <cellStyle name="Comma 3 4 5 2 2 5" xfId="10509"/>
    <cellStyle name="Comma 3 4 5 2 3" xfId="10510"/>
    <cellStyle name="Comma 3 4 5 2 3 2" xfId="10511"/>
    <cellStyle name="Comma 3 4 5 2 3 2 2" xfId="10512"/>
    <cellStyle name="Comma 3 4 5 2 3 3" xfId="10513"/>
    <cellStyle name="Comma 3 4 5 2 3 4" xfId="10514"/>
    <cellStyle name="Comma 3 4 5 2 4" xfId="10515"/>
    <cellStyle name="Comma 3 4 5 2 4 2" xfId="10516"/>
    <cellStyle name="Comma 3 4 5 2 5" xfId="10517"/>
    <cellStyle name="Comma 3 4 5 2 6" xfId="10518"/>
    <cellStyle name="Comma 3 4 5 3" xfId="10519"/>
    <cellStyle name="Comma 3 4 5 3 2" xfId="10520"/>
    <cellStyle name="Comma 3 4 5 3 2 2" xfId="10521"/>
    <cellStyle name="Comma 3 4 5 3 2 2 2" xfId="10522"/>
    <cellStyle name="Comma 3 4 5 3 2 3" xfId="10523"/>
    <cellStyle name="Comma 3 4 5 3 2 4" xfId="10524"/>
    <cellStyle name="Comma 3 4 5 3 3" xfId="10525"/>
    <cellStyle name="Comma 3 4 5 3 3 2" xfId="10526"/>
    <cellStyle name="Comma 3 4 5 3 4" xfId="10527"/>
    <cellStyle name="Comma 3 4 5 3 5" xfId="10528"/>
    <cellStyle name="Comma 3 4 5 4" xfId="10529"/>
    <cellStyle name="Comma 3 4 5 4 2" xfId="10530"/>
    <cellStyle name="Comma 3 4 5 4 2 2" xfId="10531"/>
    <cellStyle name="Comma 3 4 5 4 3" xfId="10532"/>
    <cellStyle name="Comma 3 4 5 4 4" xfId="10533"/>
    <cellStyle name="Comma 3 4 5 5" xfId="10534"/>
    <cellStyle name="Comma 3 4 5 5 2" xfId="10535"/>
    <cellStyle name="Comma 3 4 5 6" xfId="10536"/>
    <cellStyle name="Comma 3 4 5 7" xfId="10537"/>
    <cellStyle name="Comma 3 4 6" xfId="10538"/>
    <cellStyle name="Comma 3 4 6 2" xfId="10539"/>
    <cellStyle name="Comma 3 4 6 2 2" xfId="10540"/>
    <cellStyle name="Comma 3 4 6 2 2 2" xfId="10541"/>
    <cellStyle name="Comma 3 4 6 2 2 2 2" xfId="10542"/>
    <cellStyle name="Comma 3 4 6 2 2 3" xfId="10543"/>
    <cellStyle name="Comma 3 4 6 2 2 4" xfId="10544"/>
    <cellStyle name="Comma 3 4 6 2 3" xfId="10545"/>
    <cellStyle name="Comma 3 4 6 2 3 2" xfId="10546"/>
    <cellStyle name="Comma 3 4 6 2 4" xfId="10547"/>
    <cellStyle name="Comma 3 4 6 2 5" xfId="10548"/>
    <cellStyle name="Comma 3 4 6 3" xfId="10549"/>
    <cellStyle name="Comma 3 4 6 3 2" xfId="10550"/>
    <cellStyle name="Comma 3 4 6 3 2 2" xfId="10551"/>
    <cellStyle name="Comma 3 4 6 3 3" xfId="10552"/>
    <cellStyle name="Comma 3 4 6 3 4" xfId="10553"/>
    <cellStyle name="Comma 3 4 6 4" xfId="10554"/>
    <cellStyle name="Comma 3 4 6 4 2" xfId="10555"/>
    <cellStyle name="Comma 3 4 6 5" xfId="10556"/>
    <cellStyle name="Comma 3 4 6 6" xfId="10557"/>
    <cellStyle name="Comma 3 4 7" xfId="10558"/>
    <cellStyle name="Comma 3 4 7 2" xfId="10559"/>
    <cellStyle name="Comma 3 4 7 2 2" xfId="10560"/>
    <cellStyle name="Comma 3 4 7 2 2 2" xfId="10561"/>
    <cellStyle name="Comma 3 4 7 2 3" xfId="10562"/>
    <cellStyle name="Comma 3 4 7 2 4" xfId="10563"/>
    <cellStyle name="Comma 3 4 7 3" xfId="10564"/>
    <cellStyle name="Comma 3 4 7 3 2" xfId="10565"/>
    <cellStyle name="Comma 3 4 7 4" xfId="10566"/>
    <cellStyle name="Comma 3 4 7 5" xfId="10567"/>
    <cellStyle name="Comma 3 4 8" xfId="10568"/>
    <cellStyle name="Comma 3 4 8 2" xfId="10569"/>
    <cellStyle name="Comma 3 4 8 2 2" xfId="10570"/>
    <cellStyle name="Comma 3 4 8 3" xfId="10571"/>
    <cellStyle name="Comma 3 4 8 4" xfId="10572"/>
    <cellStyle name="Comma 3 4 9" xfId="10573"/>
    <cellStyle name="Comma 3 4 9 2" xfId="10574"/>
    <cellStyle name="Comma 3 5" xfId="10575"/>
    <cellStyle name="Comma 3 5 2" xfId="10576"/>
    <cellStyle name="Comma 3 6" xfId="10577"/>
    <cellStyle name="Comma 3 6 10" xfId="10578"/>
    <cellStyle name="Comma 3 6 2" xfId="10579"/>
    <cellStyle name="Comma 3 6 2 2" xfId="10580"/>
    <cellStyle name="Comma 3 6 2 2 2" xfId="10581"/>
    <cellStyle name="Comma 3 6 2 2 2 2" xfId="10582"/>
    <cellStyle name="Comma 3 6 2 2 2 2 2" xfId="10583"/>
    <cellStyle name="Comma 3 6 2 2 2 2 2 2" xfId="10584"/>
    <cellStyle name="Comma 3 6 2 2 2 2 2 2 2" xfId="10585"/>
    <cellStyle name="Comma 3 6 2 2 2 2 2 3" xfId="10586"/>
    <cellStyle name="Comma 3 6 2 2 2 2 2 4" xfId="10587"/>
    <cellStyle name="Comma 3 6 2 2 2 2 3" xfId="10588"/>
    <cellStyle name="Comma 3 6 2 2 2 2 3 2" xfId="10589"/>
    <cellStyle name="Comma 3 6 2 2 2 2 4" xfId="10590"/>
    <cellStyle name="Comma 3 6 2 2 2 2 5" xfId="10591"/>
    <cellStyle name="Comma 3 6 2 2 2 3" xfId="10592"/>
    <cellStyle name="Comma 3 6 2 2 2 3 2" xfId="10593"/>
    <cellStyle name="Comma 3 6 2 2 2 3 2 2" xfId="10594"/>
    <cellStyle name="Comma 3 6 2 2 2 3 3" xfId="10595"/>
    <cellStyle name="Comma 3 6 2 2 2 3 4" xfId="10596"/>
    <cellStyle name="Comma 3 6 2 2 2 4" xfId="10597"/>
    <cellStyle name="Comma 3 6 2 2 2 4 2" xfId="10598"/>
    <cellStyle name="Comma 3 6 2 2 2 5" xfId="10599"/>
    <cellStyle name="Comma 3 6 2 2 2 6" xfId="10600"/>
    <cellStyle name="Comma 3 6 2 2 3" xfId="10601"/>
    <cellStyle name="Comma 3 6 2 2 3 2" xfId="10602"/>
    <cellStyle name="Comma 3 6 2 2 3 2 2" xfId="10603"/>
    <cellStyle name="Comma 3 6 2 2 3 2 2 2" xfId="10604"/>
    <cellStyle name="Comma 3 6 2 2 3 2 3" xfId="10605"/>
    <cellStyle name="Comma 3 6 2 2 3 2 4" xfId="10606"/>
    <cellStyle name="Comma 3 6 2 2 3 3" xfId="10607"/>
    <cellStyle name="Comma 3 6 2 2 3 3 2" xfId="10608"/>
    <cellStyle name="Comma 3 6 2 2 3 4" xfId="10609"/>
    <cellStyle name="Comma 3 6 2 2 3 5" xfId="10610"/>
    <cellStyle name="Comma 3 6 2 2 4" xfId="10611"/>
    <cellStyle name="Comma 3 6 2 2 4 2" xfId="10612"/>
    <cellStyle name="Comma 3 6 2 2 4 2 2" xfId="10613"/>
    <cellStyle name="Comma 3 6 2 2 4 3" xfId="10614"/>
    <cellStyle name="Comma 3 6 2 2 4 4" xfId="10615"/>
    <cellStyle name="Comma 3 6 2 2 5" xfId="10616"/>
    <cellStyle name="Comma 3 6 2 2 5 2" xfId="10617"/>
    <cellStyle name="Comma 3 6 2 2 6" xfId="10618"/>
    <cellStyle name="Comma 3 6 2 2 7" xfId="10619"/>
    <cellStyle name="Comma 3 6 2 3" xfId="10620"/>
    <cellStyle name="Comma 3 6 2 3 2" xfId="10621"/>
    <cellStyle name="Comma 3 6 2 3 2 2" xfId="10622"/>
    <cellStyle name="Comma 3 6 2 3 2 2 2" xfId="10623"/>
    <cellStyle name="Comma 3 6 2 3 2 2 2 2" xfId="10624"/>
    <cellStyle name="Comma 3 6 2 3 2 2 3" xfId="10625"/>
    <cellStyle name="Comma 3 6 2 3 2 2 4" xfId="10626"/>
    <cellStyle name="Comma 3 6 2 3 2 3" xfId="10627"/>
    <cellStyle name="Comma 3 6 2 3 2 3 2" xfId="10628"/>
    <cellStyle name="Comma 3 6 2 3 2 4" xfId="10629"/>
    <cellStyle name="Comma 3 6 2 3 2 5" xfId="10630"/>
    <cellStyle name="Comma 3 6 2 3 3" xfId="10631"/>
    <cellStyle name="Comma 3 6 2 3 3 2" xfId="10632"/>
    <cellStyle name="Comma 3 6 2 3 3 2 2" xfId="10633"/>
    <cellStyle name="Comma 3 6 2 3 3 3" xfId="10634"/>
    <cellStyle name="Comma 3 6 2 3 3 4" xfId="10635"/>
    <cellStyle name="Comma 3 6 2 3 4" xfId="10636"/>
    <cellStyle name="Comma 3 6 2 3 4 2" xfId="10637"/>
    <cellStyle name="Comma 3 6 2 3 5" xfId="10638"/>
    <cellStyle name="Comma 3 6 2 3 6" xfId="10639"/>
    <cellStyle name="Comma 3 6 2 4" xfId="10640"/>
    <cellStyle name="Comma 3 6 2 4 2" xfId="10641"/>
    <cellStyle name="Comma 3 6 2 4 2 2" xfId="10642"/>
    <cellStyle name="Comma 3 6 2 4 2 2 2" xfId="10643"/>
    <cellStyle name="Comma 3 6 2 4 2 3" xfId="10644"/>
    <cellStyle name="Comma 3 6 2 4 2 4" xfId="10645"/>
    <cellStyle name="Comma 3 6 2 4 3" xfId="10646"/>
    <cellStyle name="Comma 3 6 2 4 3 2" xfId="10647"/>
    <cellStyle name="Comma 3 6 2 4 4" xfId="10648"/>
    <cellStyle name="Comma 3 6 2 4 5" xfId="10649"/>
    <cellStyle name="Comma 3 6 2 5" xfId="10650"/>
    <cellStyle name="Comma 3 6 2 5 2" xfId="10651"/>
    <cellStyle name="Comma 3 6 2 5 2 2" xfId="10652"/>
    <cellStyle name="Comma 3 6 2 5 3" xfId="10653"/>
    <cellStyle name="Comma 3 6 2 5 4" xfId="10654"/>
    <cellStyle name="Comma 3 6 2 6" xfId="10655"/>
    <cellStyle name="Comma 3 6 2 6 2" xfId="10656"/>
    <cellStyle name="Comma 3 6 2 7" xfId="10657"/>
    <cellStyle name="Comma 3 6 2 8" xfId="10658"/>
    <cellStyle name="Comma 3 6 3" xfId="10659"/>
    <cellStyle name="Comma 3 6 3 2" xfId="10660"/>
    <cellStyle name="Comma 3 6 3 2 2" xfId="10661"/>
    <cellStyle name="Comma 3 6 3 2 2 2" xfId="10662"/>
    <cellStyle name="Comma 3 6 3 2 2 2 2" xfId="10663"/>
    <cellStyle name="Comma 3 6 3 2 2 2 2 2" xfId="10664"/>
    <cellStyle name="Comma 3 6 3 2 2 2 3" xfId="10665"/>
    <cellStyle name="Comma 3 6 3 2 2 2 4" xfId="10666"/>
    <cellStyle name="Comma 3 6 3 2 2 3" xfId="10667"/>
    <cellStyle name="Comma 3 6 3 2 2 3 2" xfId="10668"/>
    <cellStyle name="Comma 3 6 3 2 2 4" xfId="10669"/>
    <cellStyle name="Comma 3 6 3 2 2 5" xfId="10670"/>
    <cellStyle name="Comma 3 6 3 2 3" xfId="10671"/>
    <cellStyle name="Comma 3 6 3 2 3 2" xfId="10672"/>
    <cellStyle name="Comma 3 6 3 2 3 2 2" xfId="10673"/>
    <cellStyle name="Comma 3 6 3 2 3 3" xfId="10674"/>
    <cellStyle name="Comma 3 6 3 2 3 4" xfId="10675"/>
    <cellStyle name="Comma 3 6 3 2 4" xfId="10676"/>
    <cellStyle name="Comma 3 6 3 2 4 2" xfId="10677"/>
    <cellStyle name="Comma 3 6 3 2 5" xfId="10678"/>
    <cellStyle name="Comma 3 6 3 2 6" xfId="10679"/>
    <cellStyle name="Comma 3 6 3 3" xfId="10680"/>
    <cellStyle name="Comma 3 6 3 3 2" xfId="10681"/>
    <cellStyle name="Comma 3 6 3 3 2 2" xfId="10682"/>
    <cellStyle name="Comma 3 6 3 3 2 2 2" xfId="10683"/>
    <cellStyle name="Comma 3 6 3 3 2 3" xfId="10684"/>
    <cellStyle name="Comma 3 6 3 3 2 4" xfId="10685"/>
    <cellStyle name="Comma 3 6 3 3 3" xfId="10686"/>
    <cellStyle name="Comma 3 6 3 3 3 2" xfId="10687"/>
    <cellStyle name="Comma 3 6 3 3 4" xfId="10688"/>
    <cellStyle name="Comma 3 6 3 3 5" xfId="10689"/>
    <cellStyle name="Comma 3 6 3 4" xfId="10690"/>
    <cellStyle name="Comma 3 6 3 4 2" xfId="10691"/>
    <cellStyle name="Comma 3 6 3 4 2 2" xfId="10692"/>
    <cellStyle name="Comma 3 6 3 4 3" xfId="10693"/>
    <cellStyle name="Comma 3 6 3 4 4" xfId="10694"/>
    <cellStyle name="Comma 3 6 3 5" xfId="10695"/>
    <cellStyle name="Comma 3 6 3 5 2" xfId="10696"/>
    <cellStyle name="Comma 3 6 3 6" xfId="10697"/>
    <cellStyle name="Comma 3 6 3 7" xfId="10698"/>
    <cellStyle name="Comma 3 6 4" xfId="10699"/>
    <cellStyle name="Comma 3 6 4 2" xfId="10700"/>
    <cellStyle name="Comma 3 6 4 2 2" xfId="10701"/>
    <cellStyle name="Comma 3 6 4 2 2 2" xfId="10702"/>
    <cellStyle name="Comma 3 6 4 2 2 2 2" xfId="10703"/>
    <cellStyle name="Comma 3 6 4 2 2 2 2 2" xfId="10704"/>
    <cellStyle name="Comma 3 6 4 2 2 2 3" xfId="10705"/>
    <cellStyle name="Comma 3 6 4 2 2 2 4" xfId="10706"/>
    <cellStyle name="Comma 3 6 4 2 2 3" xfId="10707"/>
    <cellStyle name="Comma 3 6 4 2 2 3 2" xfId="10708"/>
    <cellStyle name="Comma 3 6 4 2 2 4" xfId="10709"/>
    <cellStyle name="Comma 3 6 4 2 2 5" xfId="10710"/>
    <cellStyle name="Comma 3 6 4 2 3" xfId="10711"/>
    <cellStyle name="Comma 3 6 4 2 3 2" xfId="10712"/>
    <cellStyle name="Comma 3 6 4 2 3 2 2" xfId="10713"/>
    <cellStyle name="Comma 3 6 4 2 3 3" xfId="10714"/>
    <cellStyle name="Comma 3 6 4 2 3 4" xfId="10715"/>
    <cellStyle name="Comma 3 6 4 2 4" xfId="10716"/>
    <cellStyle name="Comma 3 6 4 2 4 2" xfId="10717"/>
    <cellStyle name="Comma 3 6 4 2 5" xfId="10718"/>
    <cellStyle name="Comma 3 6 4 2 6" xfId="10719"/>
    <cellStyle name="Comma 3 6 4 3" xfId="10720"/>
    <cellStyle name="Comma 3 6 4 3 2" xfId="10721"/>
    <cellStyle name="Comma 3 6 4 3 2 2" xfId="10722"/>
    <cellStyle name="Comma 3 6 4 3 2 2 2" xfId="10723"/>
    <cellStyle name="Comma 3 6 4 3 2 3" xfId="10724"/>
    <cellStyle name="Comma 3 6 4 3 2 4" xfId="10725"/>
    <cellStyle name="Comma 3 6 4 3 3" xfId="10726"/>
    <cellStyle name="Comma 3 6 4 3 3 2" xfId="10727"/>
    <cellStyle name="Comma 3 6 4 3 4" xfId="10728"/>
    <cellStyle name="Comma 3 6 4 3 5" xfId="10729"/>
    <cellStyle name="Comma 3 6 4 4" xfId="10730"/>
    <cellStyle name="Comma 3 6 4 4 2" xfId="10731"/>
    <cellStyle name="Comma 3 6 4 4 2 2" xfId="10732"/>
    <cellStyle name="Comma 3 6 4 4 3" xfId="10733"/>
    <cellStyle name="Comma 3 6 4 4 4" xfId="10734"/>
    <cellStyle name="Comma 3 6 4 5" xfId="10735"/>
    <cellStyle name="Comma 3 6 4 5 2" xfId="10736"/>
    <cellStyle name="Comma 3 6 4 6" xfId="10737"/>
    <cellStyle name="Comma 3 6 4 7" xfId="10738"/>
    <cellStyle name="Comma 3 6 5" xfId="10739"/>
    <cellStyle name="Comma 3 6 5 2" xfId="10740"/>
    <cellStyle name="Comma 3 6 5 2 2" xfId="10741"/>
    <cellStyle name="Comma 3 6 5 2 2 2" xfId="10742"/>
    <cellStyle name="Comma 3 6 5 2 2 2 2" xfId="10743"/>
    <cellStyle name="Comma 3 6 5 2 2 3" xfId="10744"/>
    <cellStyle name="Comma 3 6 5 2 2 4" xfId="10745"/>
    <cellStyle name="Comma 3 6 5 2 3" xfId="10746"/>
    <cellStyle name="Comma 3 6 5 2 3 2" xfId="10747"/>
    <cellStyle name="Comma 3 6 5 2 4" xfId="10748"/>
    <cellStyle name="Comma 3 6 5 2 5" xfId="10749"/>
    <cellStyle name="Comma 3 6 5 3" xfId="10750"/>
    <cellStyle name="Comma 3 6 5 3 2" xfId="10751"/>
    <cellStyle name="Comma 3 6 5 3 2 2" xfId="10752"/>
    <cellStyle name="Comma 3 6 5 3 3" xfId="10753"/>
    <cellStyle name="Comma 3 6 5 3 4" xfId="10754"/>
    <cellStyle name="Comma 3 6 5 4" xfId="10755"/>
    <cellStyle name="Comma 3 6 5 4 2" xfId="10756"/>
    <cellStyle name="Comma 3 6 5 5" xfId="10757"/>
    <cellStyle name="Comma 3 6 5 6" xfId="10758"/>
    <cellStyle name="Comma 3 6 6" xfId="10759"/>
    <cellStyle name="Comma 3 6 6 2" xfId="10760"/>
    <cellStyle name="Comma 3 6 6 2 2" xfId="10761"/>
    <cellStyle name="Comma 3 6 6 2 2 2" xfId="10762"/>
    <cellStyle name="Comma 3 6 6 2 3" xfId="10763"/>
    <cellStyle name="Comma 3 6 6 2 4" xfId="10764"/>
    <cellStyle name="Comma 3 6 6 3" xfId="10765"/>
    <cellStyle name="Comma 3 6 6 3 2" xfId="10766"/>
    <cellStyle name="Comma 3 6 6 4" xfId="10767"/>
    <cellStyle name="Comma 3 6 6 5" xfId="10768"/>
    <cellStyle name="Comma 3 6 7" xfId="10769"/>
    <cellStyle name="Comma 3 6 7 2" xfId="10770"/>
    <cellStyle name="Comma 3 6 7 2 2" xfId="10771"/>
    <cellStyle name="Comma 3 6 7 3" xfId="10772"/>
    <cellStyle name="Comma 3 6 7 4" xfId="10773"/>
    <cellStyle name="Comma 3 6 8" xfId="10774"/>
    <cellStyle name="Comma 3 6 8 2" xfId="10775"/>
    <cellStyle name="Comma 3 6 9" xfId="10776"/>
    <cellStyle name="Comma 3 7" xfId="10777"/>
    <cellStyle name="Comma 3 7 2" xfId="10778"/>
    <cellStyle name="Comma 3 7 2 2" xfId="10779"/>
    <cellStyle name="Comma 3 7 2 2 2" xfId="10780"/>
    <cellStyle name="Comma 3 7 2 2 2 2" xfId="10781"/>
    <cellStyle name="Comma 3 7 2 2 2 2 2" xfId="10782"/>
    <cellStyle name="Comma 3 7 2 2 2 2 2 2" xfId="10783"/>
    <cellStyle name="Comma 3 7 2 2 2 2 3" xfId="10784"/>
    <cellStyle name="Comma 3 7 2 2 2 2 4" xfId="10785"/>
    <cellStyle name="Comma 3 7 2 2 2 3" xfId="10786"/>
    <cellStyle name="Comma 3 7 2 2 2 3 2" xfId="10787"/>
    <cellStyle name="Comma 3 7 2 2 2 4" xfId="10788"/>
    <cellStyle name="Comma 3 7 2 2 2 5" xfId="10789"/>
    <cellStyle name="Comma 3 7 2 2 3" xfId="10790"/>
    <cellStyle name="Comma 3 7 2 2 3 2" xfId="10791"/>
    <cellStyle name="Comma 3 7 2 2 3 2 2" xfId="10792"/>
    <cellStyle name="Comma 3 7 2 2 3 3" xfId="10793"/>
    <cellStyle name="Comma 3 7 2 2 3 4" xfId="10794"/>
    <cellStyle name="Comma 3 7 2 2 4" xfId="10795"/>
    <cellStyle name="Comma 3 7 2 2 4 2" xfId="10796"/>
    <cellStyle name="Comma 3 7 2 2 5" xfId="10797"/>
    <cellStyle name="Comma 3 7 2 2 6" xfId="10798"/>
    <cellStyle name="Comma 3 7 2 3" xfId="10799"/>
    <cellStyle name="Comma 3 7 2 3 2" xfId="10800"/>
    <cellStyle name="Comma 3 7 2 3 2 2" xfId="10801"/>
    <cellStyle name="Comma 3 7 2 3 2 2 2" xfId="10802"/>
    <cellStyle name="Comma 3 7 2 3 2 3" xfId="10803"/>
    <cellStyle name="Comma 3 7 2 3 2 4" xfId="10804"/>
    <cellStyle name="Comma 3 7 2 3 3" xfId="10805"/>
    <cellStyle name="Comma 3 7 2 3 3 2" xfId="10806"/>
    <cellStyle name="Comma 3 7 2 3 4" xfId="10807"/>
    <cellStyle name="Comma 3 7 2 3 5" xfId="10808"/>
    <cellStyle name="Comma 3 7 2 4" xfId="10809"/>
    <cellStyle name="Comma 3 7 2 4 2" xfId="10810"/>
    <cellStyle name="Comma 3 7 2 4 2 2" xfId="10811"/>
    <cellStyle name="Comma 3 7 2 4 3" xfId="10812"/>
    <cellStyle name="Comma 3 7 2 4 4" xfId="10813"/>
    <cellStyle name="Comma 3 7 2 5" xfId="10814"/>
    <cellStyle name="Comma 3 7 2 5 2" xfId="10815"/>
    <cellStyle name="Comma 3 7 2 6" xfId="10816"/>
    <cellStyle name="Comma 3 7 2 7" xfId="10817"/>
    <cellStyle name="Comma 3 7 3" xfId="10818"/>
    <cellStyle name="Comma 3 7 3 2" xfId="10819"/>
    <cellStyle name="Comma 3 7 3 2 2" xfId="10820"/>
    <cellStyle name="Comma 3 7 3 2 2 2" xfId="10821"/>
    <cellStyle name="Comma 3 7 3 2 2 2 2" xfId="10822"/>
    <cellStyle name="Comma 3 7 3 2 2 3" xfId="10823"/>
    <cellStyle name="Comma 3 7 3 2 2 4" xfId="10824"/>
    <cellStyle name="Comma 3 7 3 2 3" xfId="10825"/>
    <cellStyle name="Comma 3 7 3 2 3 2" xfId="10826"/>
    <cellStyle name="Comma 3 7 3 2 4" xfId="10827"/>
    <cellStyle name="Comma 3 7 3 2 5" xfId="10828"/>
    <cellStyle name="Comma 3 7 3 3" xfId="10829"/>
    <cellStyle name="Comma 3 7 3 3 2" xfId="10830"/>
    <cellStyle name="Comma 3 7 3 3 2 2" xfId="10831"/>
    <cellStyle name="Comma 3 7 3 3 3" xfId="10832"/>
    <cellStyle name="Comma 3 7 3 3 4" xfId="10833"/>
    <cellStyle name="Comma 3 7 3 4" xfId="10834"/>
    <cellStyle name="Comma 3 7 3 4 2" xfId="10835"/>
    <cellStyle name="Comma 3 7 3 5" xfId="10836"/>
    <cellStyle name="Comma 3 7 3 6" xfId="10837"/>
    <cellStyle name="Comma 3 7 4" xfId="10838"/>
    <cellStyle name="Comma 3 7 4 2" xfId="10839"/>
    <cellStyle name="Comma 3 7 4 2 2" xfId="10840"/>
    <cellStyle name="Comma 3 7 4 2 2 2" xfId="10841"/>
    <cellStyle name="Comma 3 7 4 2 3" xfId="10842"/>
    <cellStyle name="Comma 3 7 4 2 4" xfId="10843"/>
    <cellStyle name="Comma 3 7 4 3" xfId="10844"/>
    <cellStyle name="Comma 3 7 4 3 2" xfId="10845"/>
    <cellStyle name="Comma 3 7 4 4" xfId="10846"/>
    <cellStyle name="Comma 3 7 4 5" xfId="10847"/>
    <cellStyle name="Comma 3 7 5" xfId="10848"/>
    <cellStyle name="Comma 3 7 5 2" xfId="10849"/>
    <cellStyle name="Comma 3 7 5 2 2" xfId="10850"/>
    <cellStyle name="Comma 3 7 5 3" xfId="10851"/>
    <cellStyle name="Comma 3 7 5 4" xfId="10852"/>
    <cellStyle name="Comma 3 7 6" xfId="10853"/>
    <cellStyle name="Comma 3 7 6 2" xfId="10854"/>
    <cellStyle name="Comma 3 7 7" xfId="10855"/>
    <cellStyle name="Comma 3 7 8" xfId="10856"/>
    <cellStyle name="Comma 3 8" xfId="10857"/>
    <cellStyle name="Comma 3 8 2" xfId="10858"/>
    <cellStyle name="Comma 3 8 2 2" xfId="10859"/>
    <cellStyle name="Comma 3 8 2 2 2" xfId="10860"/>
    <cellStyle name="Comma 3 8 2 2 2 2" xfId="10861"/>
    <cellStyle name="Comma 3 8 2 2 2 2 2" xfId="10862"/>
    <cellStyle name="Comma 3 8 2 2 2 3" xfId="10863"/>
    <cellStyle name="Comma 3 8 2 2 2 4" xfId="10864"/>
    <cellStyle name="Comma 3 8 2 2 3" xfId="10865"/>
    <cellStyle name="Comma 3 8 2 2 3 2" xfId="10866"/>
    <cellStyle name="Comma 3 8 2 2 4" xfId="10867"/>
    <cellStyle name="Comma 3 8 2 2 5" xfId="10868"/>
    <cellStyle name="Comma 3 8 2 3" xfId="10869"/>
    <cellStyle name="Comma 3 8 2 3 2" xfId="10870"/>
    <cellStyle name="Comma 3 8 2 3 2 2" xfId="10871"/>
    <cellStyle name="Comma 3 8 2 3 3" xfId="10872"/>
    <cellStyle name="Comma 3 8 2 3 4" xfId="10873"/>
    <cellStyle name="Comma 3 8 2 4" xfId="10874"/>
    <cellStyle name="Comma 3 8 2 4 2" xfId="10875"/>
    <cellStyle name="Comma 3 8 2 5" xfId="10876"/>
    <cellStyle name="Comma 3 8 2 6" xfId="10877"/>
    <cellStyle name="Comma 3 8 3" xfId="10878"/>
    <cellStyle name="Comma 3 8 3 2" xfId="10879"/>
    <cellStyle name="Comma 3 8 3 2 2" xfId="10880"/>
    <cellStyle name="Comma 3 8 3 2 2 2" xfId="10881"/>
    <cellStyle name="Comma 3 8 3 2 3" xfId="10882"/>
    <cellStyle name="Comma 3 8 3 2 4" xfId="10883"/>
    <cellStyle name="Comma 3 8 3 3" xfId="10884"/>
    <cellStyle name="Comma 3 8 3 3 2" xfId="10885"/>
    <cellStyle name="Comma 3 8 3 4" xfId="10886"/>
    <cellStyle name="Comma 3 8 3 5" xfId="10887"/>
    <cellStyle name="Comma 3 8 4" xfId="10888"/>
    <cellStyle name="Comma 3 8 4 2" xfId="10889"/>
    <cellStyle name="Comma 3 8 4 2 2" xfId="10890"/>
    <cellStyle name="Comma 3 8 4 3" xfId="10891"/>
    <cellStyle name="Comma 3 8 4 4" xfId="10892"/>
    <cellStyle name="Comma 3 8 5" xfId="10893"/>
    <cellStyle name="Comma 3 8 5 2" xfId="10894"/>
    <cellStyle name="Comma 3 8 6" xfId="10895"/>
    <cellStyle name="Comma 3 8 7" xfId="10896"/>
    <cellStyle name="Comma 3 9" xfId="10897"/>
    <cellStyle name="Comma 3 9 2" xfId="10898"/>
    <cellStyle name="Comma 3 9 2 2" xfId="10899"/>
    <cellStyle name="Comma 3 9 2 2 2" xfId="10900"/>
    <cellStyle name="Comma 3 9 2 2 2 2" xfId="10901"/>
    <cellStyle name="Comma 3 9 2 2 2 2 2" xfId="10902"/>
    <cellStyle name="Comma 3 9 2 2 2 3" xfId="10903"/>
    <cellStyle name="Comma 3 9 2 2 2 4" xfId="10904"/>
    <cellStyle name="Comma 3 9 2 2 3" xfId="10905"/>
    <cellStyle name="Comma 3 9 2 2 3 2" xfId="10906"/>
    <cellStyle name="Comma 3 9 2 2 4" xfId="10907"/>
    <cellStyle name="Comma 3 9 2 2 5" xfId="10908"/>
    <cellStyle name="Comma 3 9 2 3" xfId="10909"/>
    <cellStyle name="Comma 3 9 2 3 2" xfId="10910"/>
    <cellStyle name="Comma 3 9 2 3 2 2" xfId="10911"/>
    <cellStyle name="Comma 3 9 2 3 3" xfId="10912"/>
    <cellStyle name="Comma 3 9 2 3 4" xfId="10913"/>
    <cellStyle name="Comma 3 9 2 4" xfId="10914"/>
    <cellStyle name="Comma 3 9 2 4 2" xfId="10915"/>
    <cellStyle name="Comma 3 9 2 5" xfId="10916"/>
    <cellStyle name="Comma 3 9 2 6" xfId="10917"/>
    <cellStyle name="Comma 3 9 3" xfId="10918"/>
    <cellStyle name="Comma 3 9 3 2" xfId="10919"/>
    <cellStyle name="Comma 3 9 3 2 2" xfId="10920"/>
    <cellStyle name="Comma 3 9 3 2 2 2" xfId="10921"/>
    <cellStyle name="Comma 3 9 3 2 3" xfId="10922"/>
    <cellStyle name="Comma 3 9 3 2 4" xfId="10923"/>
    <cellStyle name="Comma 3 9 3 3" xfId="10924"/>
    <cellStyle name="Comma 3 9 3 3 2" xfId="10925"/>
    <cellStyle name="Comma 3 9 3 4" xfId="10926"/>
    <cellStyle name="Comma 3 9 3 5" xfId="10927"/>
    <cellStyle name="Comma 3 9 4" xfId="10928"/>
    <cellStyle name="Comma 3 9 4 2" xfId="10929"/>
    <cellStyle name="Comma 3 9 4 2 2" xfId="10930"/>
    <cellStyle name="Comma 3 9 4 3" xfId="10931"/>
    <cellStyle name="Comma 3 9 4 4" xfId="10932"/>
    <cellStyle name="Comma 3 9 5" xfId="10933"/>
    <cellStyle name="Comma 3 9 5 2" xfId="10934"/>
    <cellStyle name="Comma 3 9 6" xfId="10935"/>
    <cellStyle name="Comma 3 9 7" xfId="10936"/>
    <cellStyle name="Comma 3_Wealth Mgmt - Life &amp; Pension" xfId="57696"/>
    <cellStyle name="Comma 30" xfId="10937"/>
    <cellStyle name="Comma 30 2" xfId="10938"/>
    <cellStyle name="Comma 30 2 2" xfId="10939"/>
    <cellStyle name="Comma 30 2 2 2" xfId="10940"/>
    <cellStyle name="Comma 30 2 2 2 2" xfId="10941"/>
    <cellStyle name="Comma 30 2 2 2 2 2" xfId="10942"/>
    <cellStyle name="Comma 30 2 2 2 2 2 2" xfId="10943"/>
    <cellStyle name="Comma 30 2 2 2 2 3" xfId="10944"/>
    <cellStyle name="Comma 30 2 2 2 2 4" xfId="10945"/>
    <cellStyle name="Comma 30 2 2 2 3" xfId="10946"/>
    <cellStyle name="Comma 30 2 2 2 3 2" xfId="10947"/>
    <cellStyle name="Comma 30 2 2 2 4" xfId="10948"/>
    <cellStyle name="Comma 30 2 2 2 5" xfId="10949"/>
    <cellStyle name="Comma 30 2 2 3" xfId="10950"/>
    <cellStyle name="Comma 30 2 2 3 2" xfId="10951"/>
    <cellStyle name="Comma 30 2 2 3 2 2" xfId="10952"/>
    <cellStyle name="Comma 30 2 2 3 3" xfId="10953"/>
    <cellStyle name="Comma 30 2 2 3 4" xfId="10954"/>
    <cellStyle name="Comma 30 2 2 4" xfId="10955"/>
    <cellStyle name="Comma 30 2 2 4 2" xfId="10956"/>
    <cellStyle name="Comma 30 2 2 5" xfId="10957"/>
    <cellStyle name="Comma 30 2 2 6" xfId="10958"/>
    <cellStyle name="Comma 30 2 3" xfId="10959"/>
    <cellStyle name="Comma 30 2 3 2" xfId="10960"/>
    <cellStyle name="Comma 30 2 3 2 2" xfId="10961"/>
    <cellStyle name="Comma 30 2 3 2 2 2" xfId="10962"/>
    <cellStyle name="Comma 30 2 3 2 3" xfId="10963"/>
    <cellStyle name="Comma 30 2 3 2 4" xfId="10964"/>
    <cellStyle name="Comma 30 2 3 3" xfId="10965"/>
    <cellStyle name="Comma 30 2 3 3 2" xfId="10966"/>
    <cellStyle name="Comma 30 2 3 4" xfId="10967"/>
    <cellStyle name="Comma 30 2 3 5" xfId="10968"/>
    <cellStyle name="Comma 30 2 4" xfId="10969"/>
    <cellStyle name="Comma 30 2 4 2" xfId="10970"/>
    <cellStyle name="Comma 30 2 4 2 2" xfId="10971"/>
    <cellStyle name="Comma 30 2 4 3" xfId="10972"/>
    <cellStyle name="Comma 30 2 4 4" xfId="10973"/>
    <cellStyle name="Comma 30 2 5" xfId="10974"/>
    <cellStyle name="Comma 30 2 5 2" xfId="10975"/>
    <cellStyle name="Comma 30 2 6" xfId="10976"/>
    <cellStyle name="Comma 30 2 7" xfId="10977"/>
    <cellStyle name="Comma 30 3" xfId="10978"/>
    <cellStyle name="Comma 30 3 2" xfId="10979"/>
    <cellStyle name="Comma 30 3 2 2" xfId="10980"/>
    <cellStyle name="Comma 30 3 2 2 2" xfId="10981"/>
    <cellStyle name="Comma 30 3 2 2 2 2" xfId="10982"/>
    <cellStyle name="Comma 30 3 2 2 3" xfId="10983"/>
    <cellStyle name="Comma 30 3 2 2 4" xfId="10984"/>
    <cellStyle name="Comma 30 3 2 3" xfId="10985"/>
    <cellStyle name="Comma 30 3 2 3 2" xfId="10986"/>
    <cellStyle name="Comma 30 3 2 4" xfId="10987"/>
    <cellStyle name="Comma 30 3 2 5" xfId="10988"/>
    <cellStyle name="Comma 30 3 3" xfId="10989"/>
    <cellStyle name="Comma 30 3 3 2" xfId="10990"/>
    <cellStyle name="Comma 30 3 3 2 2" xfId="10991"/>
    <cellStyle name="Comma 30 3 3 3" xfId="10992"/>
    <cellStyle name="Comma 30 3 3 4" xfId="10993"/>
    <cellStyle name="Comma 30 3 4" xfId="10994"/>
    <cellStyle name="Comma 30 3 4 2" xfId="10995"/>
    <cellStyle name="Comma 30 3 5" xfId="10996"/>
    <cellStyle name="Comma 30 3 6" xfId="10997"/>
    <cellStyle name="Comma 30 4" xfId="10998"/>
    <cellStyle name="Comma 30 5" xfId="10999"/>
    <cellStyle name="Comma 30 5 2" xfId="11000"/>
    <cellStyle name="Comma 30 5 2 2" xfId="11001"/>
    <cellStyle name="Comma 30 5 2 3" xfId="11002"/>
    <cellStyle name="Comma 30 5 3" xfId="11003"/>
    <cellStyle name="Comma 30 5 4" xfId="11004"/>
    <cellStyle name="Comma 30 6" xfId="11005"/>
    <cellStyle name="Comma 30 6 2" xfId="11006"/>
    <cellStyle name="Comma 30 7" xfId="11007"/>
    <cellStyle name="Comma 30 8" xfId="11008"/>
    <cellStyle name="Comma 300" xfId="11009"/>
    <cellStyle name="Comma 301" xfId="11010"/>
    <cellStyle name="Comma 302" xfId="11011"/>
    <cellStyle name="Comma 303" xfId="11012"/>
    <cellStyle name="Comma 304" xfId="11013"/>
    <cellStyle name="Comma 305" xfId="11014"/>
    <cellStyle name="Comma 306" xfId="11015"/>
    <cellStyle name="Comma 307" xfId="11016"/>
    <cellStyle name="Comma 308" xfId="11017"/>
    <cellStyle name="Comma 309" xfId="11018"/>
    <cellStyle name="Comma 31" xfId="11019"/>
    <cellStyle name="Comma 310" xfId="11020"/>
    <cellStyle name="Comma 311" xfId="11021"/>
    <cellStyle name="Comma 312" xfId="11022"/>
    <cellStyle name="Comma 313" xfId="11023"/>
    <cellStyle name="Comma 314" xfId="11024"/>
    <cellStyle name="Comma 315" xfId="11025"/>
    <cellStyle name="Comma 316" xfId="11026"/>
    <cellStyle name="Comma 317" xfId="11027"/>
    <cellStyle name="Comma 318" xfId="11028"/>
    <cellStyle name="Comma 319" xfId="11029"/>
    <cellStyle name="Comma 32" xfId="11030"/>
    <cellStyle name="Comma 32 2" xfId="11031"/>
    <cellStyle name="Comma 32 2 2" xfId="11032"/>
    <cellStyle name="Comma 32 2 2 2" xfId="11033"/>
    <cellStyle name="Comma 32 2 2 2 2" xfId="11034"/>
    <cellStyle name="Comma 32 2 2 2 2 2" xfId="11035"/>
    <cellStyle name="Comma 32 2 2 2 3" xfId="11036"/>
    <cellStyle name="Comma 32 2 2 2 4" xfId="11037"/>
    <cellStyle name="Comma 32 2 2 3" xfId="11038"/>
    <cellStyle name="Comma 32 2 2 3 2" xfId="11039"/>
    <cellStyle name="Comma 32 2 2 4" xfId="11040"/>
    <cellStyle name="Comma 32 2 2 5" xfId="11041"/>
    <cellStyle name="Comma 32 2 3" xfId="11042"/>
    <cellStyle name="Comma 32 2 3 2" xfId="11043"/>
    <cellStyle name="Comma 32 2 3 2 2" xfId="11044"/>
    <cellStyle name="Comma 32 2 3 3" xfId="11045"/>
    <cellStyle name="Comma 32 2 3 4" xfId="11046"/>
    <cellStyle name="Comma 32 2 4" xfId="11047"/>
    <cellStyle name="Comma 32 2 4 2" xfId="11048"/>
    <cellStyle name="Comma 32 2 5" xfId="11049"/>
    <cellStyle name="Comma 32 2 6" xfId="11050"/>
    <cellStyle name="Comma 32 3" xfId="11051"/>
    <cellStyle name="Comma 32 4" xfId="11052"/>
    <cellStyle name="Comma 32 4 2" xfId="11053"/>
    <cellStyle name="Comma 32 4 2 2" xfId="11054"/>
    <cellStyle name="Comma 32 4 2 3" xfId="11055"/>
    <cellStyle name="Comma 32 4 3" xfId="11056"/>
    <cellStyle name="Comma 32 4 4" xfId="11057"/>
    <cellStyle name="Comma 32 5" xfId="11058"/>
    <cellStyle name="Comma 32 5 2" xfId="11059"/>
    <cellStyle name="Comma 32 6" xfId="11060"/>
    <cellStyle name="Comma 32 7" xfId="11061"/>
    <cellStyle name="Comma 32 8" xfId="11062"/>
    <cellStyle name="Comma 320" xfId="11063"/>
    <cellStyle name="Comma 321" xfId="11064"/>
    <cellStyle name="Comma 322" xfId="11065"/>
    <cellStyle name="Comma 323" xfId="11066"/>
    <cellStyle name="Comma 324" xfId="11067"/>
    <cellStyle name="Comma 325" xfId="11068"/>
    <cellStyle name="Comma 326" xfId="11069"/>
    <cellStyle name="Comma 327" xfId="11070"/>
    <cellStyle name="Comma 328" xfId="11071"/>
    <cellStyle name="Comma 329" xfId="11072"/>
    <cellStyle name="Comma 33" xfId="11073"/>
    <cellStyle name="Comma 33 2" xfId="11074"/>
    <cellStyle name="Comma 33 2 2" xfId="11075"/>
    <cellStyle name="Comma 33 2 2 2" xfId="11076"/>
    <cellStyle name="Comma 33 2 2 2 2" xfId="11077"/>
    <cellStyle name="Comma 33 2 2 2 2 2" xfId="11078"/>
    <cellStyle name="Comma 33 2 2 2 3" xfId="11079"/>
    <cellStyle name="Comma 33 2 2 2 4" xfId="11080"/>
    <cellStyle name="Comma 33 2 2 3" xfId="11081"/>
    <cellStyle name="Comma 33 2 2 3 2" xfId="11082"/>
    <cellStyle name="Comma 33 2 2 4" xfId="11083"/>
    <cellStyle name="Comma 33 2 2 5" xfId="11084"/>
    <cellStyle name="Comma 33 2 3" xfId="11085"/>
    <cellStyle name="Comma 33 2 3 2" xfId="11086"/>
    <cellStyle name="Comma 33 2 3 2 2" xfId="11087"/>
    <cellStyle name="Comma 33 2 3 3" xfId="11088"/>
    <cellStyle name="Comma 33 2 3 4" xfId="11089"/>
    <cellStyle name="Comma 33 2 4" xfId="11090"/>
    <cellStyle name="Comma 33 2 4 2" xfId="11091"/>
    <cellStyle name="Comma 33 2 5" xfId="11092"/>
    <cellStyle name="Comma 33 2 6" xfId="11093"/>
    <cellStyle name="Comma 33 3" xfId="11094"/>
    <cellStyle name="Comma 33 4" xfId="11095"/>
    <cellStyle name="Comma 33 4 2" xfId="11096"/>
    <cellStyle name="Comma 33 4 2 2" xfId="11097"/>
    <cellStyle name="Comma 33 4 2 3" xfId="11098"/>
    <cellStyle name="Comma 33 4 3" xfId="11099"/>
    <cellStyle name="Comma 33 4 4" xfId="11100"/>
    <cellStyle name="Comma 33 5" xfId="11101"/>
    <cellStyle name="Comma 33 5 2" xfId="11102"/>
    <cellStyle name="Comma 33 6" xfId="11103"/>
    <cellStyle name="Comma 33 7" xfId="11104"/>
    <cellStyle name="Comma 33 8" xfId="11105"/>
    <cellStyle name="Comma 330" xfId="11106"/>
    <cellStyle name="Comma 331" xfId="11107"/>
    <cellStyle name="Comma 332" xfId="11108"/>
    <cellStyle name="Comma 333" xfId="11109"/>
    <cellStyle name="Comma 334" xfId="11110"/>
    <cellStyle name="Comma 335" xfId="11111"/>
    <cellStyle name="Comma 336" xfId="11112"/>
    <cellStyle name="Comma 337" xfId="11113"/>
    <cellStyle name="Comma 338" xfId="11114"/>
    <cellStyle name="Comma 339" xfId="11115"/>
    <cellStyle name="Comma 34" xfId="11116"/>
    <cellStyle name="Comma 34 2" xfId="11117"/>
    <cellStyle name="Comma 340" xfId="11118"/>
    <cellStyle name="Comma 341" xfId="11119"/>
    <cellStyle name="Comma 342" xfId="11120"/>
    <cellStyle name="Comma 343" xfId="11121"/>
    <cellStyle name="Comma 344" xfId="11122"/>
    <cellStyle name="Comma 345" xfId="11123"/>
    <cellStyle name="Comma 346" xfId="11124"/>
    <cellStyle name="Comma 347" xfId="11125"/>
    <cellStyle name="Comma 348" xfId="11126"/>
    <cellStyle name="Comma 349" xfId="11127"/>
    <cellStyle name="Comma 35" xfId="11128"/>
    <cellStyle name="Comma 35 2" xfId="11129"/>
    <cellStyle name="Comma 35 2 2" xfId="11130"/>
    <cellStyle name="Comma 35 2 2 2" xfId="11131"/>
    <cellStyle name="Comma 35 2 2 2 2" xfId="11132"/>
    <cellStyle name="Comma 35 2 2 2 2 2" xfId="11133"/>
    <cellStyle name="Comma 35 2 2 2 3" xfId="11134"/>
    <cellStyle name="Comma 35 2 2 2 4" xfId="11135"/>
    <cellStyle name="Comma 35 2 2 3" xfId="11136"/>
    <cellStyle name="Comma 35 2 2 3 2" xfId="11137"/>
    <cellStyle name="Comma 35 2 2 4" xfId="11138"/>
    <cellStyle name="Comma 35 2 2 5" xfId="11139"/>
    <cellStyle name="Comma 35 2 3" xfId="11140"/>
    <cellStyle name="Comma 35 2 3 2" xfId="11141"/>
    <cellStyle name="Comma 35 2 3 2 2" xfId="11142"/>
    <cellStyle name="Comma 35 2 3 3" xfId="11143"/>
    <cellStyle name="Comma 35 2 3 4" xfId="11144"/>
    <cellStyle name="Comma 35 2 4" xfId="11145"/>
    <cellStyle name="Comma 35 2 4 2" xfId="11146"/>
    <cellStyle name="Comma 35 2 5" xfId="11147"/>
    <cellStyle name="Comma 35 2 6" xfId="11148"/>
    <cellStyle name="Comma 35 3" xfId="11149"/>
    <cellStyle name="Comma 35 4" xfId="11150"/>
    <cellStyle name="Comma 35 4 2" xfId="11151"/>
    <cellStyle name="Comma 35 4 2 2" xfId="11152"/>
    <cellStyle name="Comma 35 4 2 3" xfId="11153"/>
    <cellStyle name="Comma 35 4 3" xfId="11154"/>
    <cellStyle name="Comma 35 4 4" xfId="11155"/>
    <cellStyle name="Comma 35 5" xfId="11156"/>
    <cellStyle name="Comma 35 5 2" xfId="11157"/>
    <cellStyle name="Comma 35 6" xfId="11158"/>
    <cellStyle name="Comma 35 7" xfId="11159"/>
    <cellStyle name="Comma 350" xfId="11160"/>
    <cellStyle name="Comma 351" xfId="11161"/>
    <cellStyle name="Comma 352" xfId="11162"/>
    <cellStyle name="Comma 353" xfId="11163"/>
    <cellStyle name="Comma 354" xfId="11164"/>
    <cellStyle name="Comma 355" xfId="11165"/>
    <cellStyle name="Comma 356" xfId="11166"/>
    <cellStyle name="Comma 357" xfId="11167"/>
    <cellStyle name="Comma 358" xfId="11168"/>
    <cellStyle name="Comma 359" xfId="11169"/>
    <cellStyle name="Comma 36" xfId="11170"/>
    <cellStyle name="Comma 36 2" xfId="11171"/>
    <cellStyle name="Comma 36 2 2" xfId="11172"/>
    <cellStyle name="Comma 36 2 2 2" xfId="11173"/>
    <cellStyle name="Comma 36 2 2 2 2" xfId="11174"/>
    <cellStyle name="Comma 36 2 2 2 2 2" xfId="11175"/>
    <cellStyle name="Comma 36 2 2 2 3" xfId="11176"/>
    <cellStyle name="Comma 36 2 2 2 4" xfId="11177"/>
    <cellStyle name="Comma 36 2 2 3" xfId="11178"/>
    <cellStyle name="Comma 36 2 2 3 2" xfId="11179"/>
    <cellStyle name="Comma 36 2 2 4" xfId="11180"/>
    <cellStyle name="Comma 36 2 2 5" xfId="11181"/>
    <cellStyle name="Comma 36 2 3" xfId="11182"/>
    <cellStyle name="Comma 36 2 3 2" xfId="11183"/>
    <cellStyle name="Comma 36 2 3 2 2" xfId="11184"/>
    <cellStyle name="Comma 36 2 3 3" xfId="11185"/>
    <cellStyle name="Comma 36 2 3 4" xfId="11186"/>
    <cellStyle name="Comma 36 2 4" xfId="11187"/>
    <cellStyle name="Comma 36 2 4 2" xfId="11188"/>
    <cellStyle name="Comma 36 2 5" xfId="11189"/>
    <cellStyle name="Comma 36 2 6" xfId="11190"/>
    <cellStyle name="Comma 36 3" xfId="11191"/>
    <cellStyle name="Comma 36 4" xfId="11192"/>
    <cellStyle name="Comma 36 4 2" xfId="11193"/>
    <cellStyle name="Comma 36 4 2 2" xfId="11194"/>
    <cellStyle name="Comma 36 4 2 3" xfId="11195"/>
    <cellStyle name="Comma 36 4 3" xfId="11196"/>
    <cellStyle name="Comma 36 4 4" xfId="11197"/>
    <cellStyle name="Comma 36 5" xfId="11198"/>
    <cellStyle name="Comma 36 5 2" xfId="11199"/>
    <cellStyle name="Comma 36 6" xfId="11200"/>
    <cellStyle name="Comma 36 7" xfId="11201"/>
    <cellStyle name="Comma 360" xfId="11202"/>
    <cellStyle name="Comma 361" xfId="11203"/>
    <cellStyle name="Comma 362" xfId="11204"/>
    <cellStyle name="Comma 363" xfId="11205"/>
    <cellStyle name="Comma 364" xfId="11206"/>
    <cellStyle name="Comma 365" xfId="11207"/>
    <cellStyle name="Comma 366" xfId="11208"/>
    <cellStyle name="Comma 367" xfId="11209"/>
    <cellStyle name="Comma 368" xfId="11210"/>
    <cellStyle name="Comma 369" xfId="11211"/>
    <cellStyle name="Comma 37" xfId="11212"/>
    <cellStyle name="Comma 37 2" xfId="11213"/>
    <cellStyle name="Comma 37 2 2" xfId="11214"/>
    <cellStyle name="Comma 37 2 2 2" xfId="11215"/>
    <cellStyle name="Comma 37 2 2 2 2" xfId="11216"/>
    <cellStyle name="Comma 37 2 2 2 2 2" xfId="11217"/>
    <cellStyle name="Comma 37 2 2 2 3" xfId="11218"/>
    <cellStyle name="Comma 37 2 2 2 4" xfId="11219"/>
    <cellStyle name="Comma 37 2 2 3" xfId="11220"/>
    <cellStyle name="Comma 37 2 2 3 2" xfId="11221"/>
    <cellStyle name="Comma 37 2 2 4" xfId="11222"/>
    <cellStyle name="Comma 37 2 2 5" xfId="11223"/>
    <cellStyle name="Comma 37 2 3" xfId="11224"/>
    <cellStyle name="Comma 37 2 3 2" xfId="11225"/>
    <cellStyle name="Comma 37 2 3 2 2" xfId="11226"/>
    <cellStyle name="Comma 37 2 3 3" xfId="11227"/>
    <cellStyle name="Comma 37 2 3 4" xfId="11228"/>
    <cellStyle name="Comma 37 2 4" xfId="11229"/>
    <cellStyle name="Comma 37 2 4 2" xfId="11230"/>
    <cellStyle name="Comma 37 2 5" xfId="11231"/>
    <cellStyle name="Comma 37 2 6" xfId="11232"/>
    <cellStyle name="Comma 37 3" xfId="11233"/>
    <cellStyle name="Comma 37 4" xfId="11234"/>
    <cellStyle name="Comma 37 4 2" xfId="11235"/>
    <cellStyle name="Comma 37 4 2 2" xfId="11236"/>
    <cellStyle name="Comma 37 4 2 3" xfId="11237"/>
    <cellStyle name="Comma 37 4 3" xfId="11238"/>
    <cellStyle name="Comma 37 4 4" xfId="11239"/>
    <cellStyle name="Comma 37 5" xfId="11240"/>
    <cellStyle name="Comma 37 5 2" xfId="11241"/>
    <cellStyle name="Comma 37 6" xfId="11242"/>
    <cellStyle name="Comma 37 7" xfId="11243"/>
    <cellStyle name="Comma 37 8" xfId="11244"/>
    <cellStyle name="Comma 370" xfId="11245"/>
    <cellStyle name="Comma 371" xfId="11246"/>
    <cellStyle name="Comma 372" xfId="11247"/>
    <cellStyle name="Comma 372 2" xfId="11248"/>
    <cellStyle name="Comma 372 2 2" xfId="11249"/>
    <cellStyle name="Comma 372 2 2 2" xfId="11250"/>
    <cellStyle name="Comma 372 2 3" xfId="11251"/>
    <cellStyle name="Comma 372 3" xfId="11252"/>
    <cellStyle name="Comma 372 3 2" xfId="11253"/>
    <cellStyle name="Comma 372 4" xfId="11254"/>
    <cellStyle name="Comma 372 5" xfId="11255"/>
    <cellStyle name="Comma 373" xfId="11256"/>
    <cellStyle name="Comma 373 2" xfId="11257"/>
    <cellStyle name="Comma 373 2 2" xfId="11258"/>
    <cellStyle name="Comma 373 2 2 2" xfId="11259"/>
    <cellStyle name="Comma 373 2 3" xfId="11260"/>
    <cellStyle name="Comma 373 3" xfId="11261"/>
    <cellStyle name="Comma 373 3 2" xfId="11262"/>
    <cellStyle name="Comma 373 4" xfId="11263"/>
    <cellStyle name="Comma 373 5" xfId="11264"/>
    <cellStyle name="Comma 374" xfId="11265"/>
    <cellStyle name="Comma 375" xfId="11266"/>
    <cellStyle name="Comma 375 2" xfId="11267"/>
    <cellStyle name="Comma 375 3" xfId="11268"/>
    <cellStyle name="Comma 376" xfId="11269"/>
    <cellStyle name="Comma 376 2" xfId="11270"/>
    <cellStyle name="Comma 376 3" xfId="11271"/>
    <cellStyle name="Comma 377" xfId="11272"/>
    <cellStyle name="Comma 378" xfId="11273"/>
    <cellStyle name="Comma 378 2" xfId="11274"/>
    <cellStyle name="Comma 379" xfId="11275"/>
    <cellStyle name="Comma 379 2" xfId="11276"/>
    <cellStyle name="Comma 38" xfId="11277"/>
    <cellStyle name="Comma 38 2" xfId="11278"/>
    <cellStyle name="Comma 38 2 2" xfId="11279"/>
    <cellStyle name="Comma 38 2 2 2" xfId="11280"/>
    <cellStyle name="Comma 38 2 2 2 2" xfId="11281"/>
    <cellStyle name="Comma 38 2 2 2 2 2" xfId="11282"/>
    <cellStyle name="Comma 38 2 2 2 3" xfId="11283"/>
    <cellStyle name="Comma 38 2 2 2 4" xfId="11284"/>
    <cellStyle name="Comma 38 2 2 3" xfId="11285"/>
    <cellStyle name="Comma 38 2 2 3 2" xfId="11286"/>
    <cellStyle name="Comma 38 2 2 4" xfId="11287"/>
    <cellStyle name="Comma 38 2 2 5" xfId="11288"/>
    <cellStyle name="Comma 38 2 3" xfId="11289"/>
    <cellStyle name="Comma 38 2 3 2" xfId="11290"/>
    <cellStyle name="Comma 38 2 3 2 2" xfId="11291"/>
    <cellStyle name="Comma 38 2 3 3" xfId="11292"/>
    <cellStyle name="Comma 38 2 3 4" xfId="11293"/>
    <cellStyle name="Comma 38 2 4" xfId="11294"/>
    <cellStyle name="Comma 38 2 4 2" xfId="11295"/>
    <cellStyle name="Comma 38 2 5" xfId="11296"/>
    <cellStyle name="Comma 38 2 6" xfId="11297"/>
    <cellStyle name="Comma 38 3" xfId="11298"/>
    <cellStyle name="Comma 38 3 2" xfId="11299"/>
    <cellStyle name="Comma 38 3 2 2" xfId="11300"/>
    <cellStyle name="Comma 38 3 2 2 2" xfId="11301"/>
    <cellStyle name="Comma 38 3 2 3" xfId="11302"/>
    <cellStyle name="Comma 38 3 2 4" xfId="11303"/>
    <cellStyle name="Comma 38 3 3" xfId="11304"/>
    <cellStyle name="Comma 38 3 3 2" xfId="11305"/>
    <cellStyle name="Comma 38 3 4" xfId="11306"/>
    <cellStyle name="Comma 38 3 5" xfId="11307"/>
    <cellStyle name="Comma 38 4" xfId="11308"/>
    <cellStyle name="Comma 38 5" xfId="11309"/>
    <cellStyle name="Comma 38 5 2" xfId="11310"/>
    <cellStyle name="Comma 38 5 2 2" xfId="11311"/>
    <cellStyle name="Comma 38 5 2 3" xfId="11312"/>
    <cellStyle name="Comma 38 5 3" xfId="11313"/>
    <cellStyle name="Comma 38 5 4" xfId="11314"/>
    <cellStyle name="Comma 38 6" xfId="11315"/>
    <cellStyle name="Comma 38 6 2" xfId="11316"/>
    <cellStyle name="Comma 38 7" xfId="11317"/>
    <cellStyle name="Comma 38 8" xfId="11318"/>
    <cellStyle name="Comma 38 9" xfId="11319"/>
    <cellStyle name="Comma 380" xfId="11320"/>
    <cellStyle name="Comma 380 2" xfId="11321"/>
    <cellStyle name="Comma 381" xfId="11322"/>
    <cellStyle name="Comma 381 2" xfId="11323"/>
    <cellStyle name="Comma 382" xfId="11324"/>
    <cellStyle name="Comma 383" xfId="11325"/>
    <cellStyle name="Comma 384" xfId="11326"/>
    <cellStyle name="Comma 385" xfId="11327"/>
    <cellStyle name="Comma 386" xfId="58517"/>
    <cellStyle name="Comma 387" xfId="58518"/>
    <cellStyle name="Comma 388" xfId="58519"/>
    <cellStyle name="Comma 389" xfId="58520"/>
    <cellStyle name="Comma 39" xfId="11328"/>
    <cellStyle name="Comma 39 2" xfId="11329"/>
    <cellStyle name="Comma 39 2 2" xfId="11330"/>
    <cellStyle name="Comma 39 2 2 2" xfId="11331"/>
    <cellStyle name="Comma 39 2 2 2 2" xfId="11332"/>
    <cellStyle name="Comma 39 2 2 2 2 2" xfId="11333"/>
    <cellStyle name="Comma 39 2 2 2 3" xfId="11334"/>
    <cellStyle name="Comma 39 2 2 2 4" xfId="11335"/>
    <cellStyle name="Comma 39 2 2 3" xfId="11336"/>
    <cellStyle name="Comma 39 2 2 3 2" xfId="11337"/>
    <cellStyle name="Comma 39 2 2 4" xfId="11338"/>
    <cellStyle name="Comma 39 2 2 5" xfId="11339"/>
    <cellStyle name="Comma 39 2 3" xfId="11340"/>
    <cellStyle name="Comma 39 2 3 2" xfId="11341"/>
    <cellStyle name="Comma 39 2 3 2 2" xfId="11342"/>
    <cellStyle name="Comma 39 2 3 3" xfId="11343"/>
    <cellStyle name="Comma 39 2 3 4" xfId="11344"/>
    <cellStyle name="Comma 39 2 4" xfId="11345"/>
    <cellStyle name="Comma 39 2 4 2" xfId="11346"/>
    <cellStyle name="Comma 39 2 5" xfId="11347"/>
    <cellStyle name="Comma 39 2 6" xfId="11348"/>
    <cellStyle name="Comma 39 3" xfId="11349"/>
    <cellStyle name="Comma 39 3 2" xfId="11350"/>
    <cellStyle name="Comma 39 3 2 2" xfId="11351"/>
    <cellStyle name="Comma 39 3 2 2 2" xfId="11352"/>
    <cellStyle name="Comma 39 3 2 3" xfId="11353"/>
    <cellStyle name="Comma 39 3 2 4" xfId="11354"/>
    <cellStyle name="Comma 39 3 3" xfId="11355"/>
    <cellStyle name="Comma 39 3 3 2" xfId="11356"/>
    <cellStyle name="Comma 39 3 4" xfId="11357"/>
    <cellStyle name="Comma 39 3 5" xfId="11358"/>
    <cellStyle name="Comma 39 4" xfId="11359"/>
    <cellStyle name="Comma 39 5" xfId="11360"/>
    <cellStyle name="Comma 39 5 2" xfId="11361"/>
    <cellStyle name="Comma 39 5 2 2" xfId="11362"/>
    <cellStyle name="Comma 39 5 2 3" xfId="11363"/>
    <cellStyle name="Comma 39 5 3" xfId="11364"/>
    <cellStyle name="Comma 39 5 4" xfId="11365"/>
    <cellStyle name="Comma 39 6" xfId="11366"/>
    <cellStyle name="Comma 39 6 2" xfId="11367"/>
    <cellStyle name="Comma 39 7" xfId="11368"/>
    <cellStyle name="Comma 39 8" xfId="11369"/>
    <cellStyle name="Comma 39 9" xfId="11370"/>
    <cellStyle name="Comma 4" xfId="11371"/>
    <cellStyle name="Comma 4 2" xfId="11372"/>
    <cellStyle name="Comma 4 2 2" xfId="11373"/>
    <cellStyle name="Comma 4_Wealth Mgmt - Life &amp; Pension" xfId="57697"/>
    <cellStyle name="Comma 40" xfId="11374"/>
    <cellStyle name="Comma 40 2" xfId="11375"/>
    <cellStyle name="Comma 40 2 2" xfId="11376"/>
    <cellStyle name="Comma 40 2 2 2" xfId="11377"/>
    <cellStyle name="Comma 40 2 2 2 2" xfId="11378"/>
    <cellStyle name="Comma 40 2 2 2 2 2" xfId="11379"/>
    <cellStyle name="Comma 40 2 2 2 3" xfId="11380"/>
    <cellStyle name="Comma 40 2 2 2 4" xfId="11381"/>
    <cellStyle name="Comma 40 2 2 3" xfId="11382"/>
    <cellStyle name="Comma 40 2 2 3 2" xfId="11383"/>
    <cellStyle name="Comma 40 2 2 4" xfId="11384"/>
    <cellStyle name="Comma 40 2 2 5" xfId="11385"/>
    <cellStyle name="Comma 40 2 3" xfId="11386"/>
    <cellStyle name="Comma 40 2 3 2" xfId="11387"/>
    <cellStyle name="Comma 40 2 3 2 2" xfId="11388"/>
    <cellStyle name="Comma 40 2 3 3" xfId="11389"/>
    <cellStyle name="Comma 40 2 3 4" xfId="11390"/>
    <cellStyle name="Comma 40 2 4" xfId="11391"/>
    <cellStyle name="Comma 40 2 4 2" xfId="11392"/>
    <cellStyle name="Comma 40 2 5" xfId="11393"/>
    <cellStyle name="Comma 40 2 6" xfId="11394"/>
    <cellStyle name="Comma 40 3" xfId="11395"/>
    <cellStyle name="Comma 40 3 2" xfId="11396"/>
    <cellStyle name="Comma 40 3 2 2" xfId="11397"/>
    <cellStyle name="Comma 40 3 2 2 2" xfId="11398"/>
    <cellStyle name="Comma 40 3 2 3" xfId="11399"/>
    <cellStyle name="Comma 40 3 2 4" xfId="11400"/>
    <cellStyle name="Comma 40 3 3" xfId="11401"/>
    <cellStyle name="Comma 40 3 3 2" xfId="11402"/>
    <cellStyle name="Comma 40 3 4" xfId="11403"/>
    <cellStyle name="Comma 40 3 5" xfId="11404"/>
    <cellStyle name="Comma 40 4" xfId="11405"/>
    <cellStyle name="Comma 40 5" xfId="11406"/>
    <cellStyle name="Comma 40 5 2" xfId="11407"/>
    <cellStyle name="Comma 40 5 2 2" xfId="11408"/>
    <cellStyle name="Comma 40 5 2 3" xfId="11409"/>
    <cellStyle name="Comma 40 5 3" xfId="11410"/>
    <cellStyle name="Comma 40 5 4" xfId="11411"/>
    <cellStyle name="Comma 40 6" xfId="11412"/>
    <cellStyle name="Comma 40 6 2" xfId="11413"/>
    <cellStyle name="Comma 40 7" xfId="11414"/>
    <cellStyle name="Comma 40 8" xfId="11415"/>
    <cellStyle name="Comma 40 9" xfId="11416"/>
    <cellStyle name="Comma 41" xfId="11417"/>
    <cellStyle name="Comma 41 2" xfId="11418"/>
    <cellStyle name="Comma 41 2 2" xfId="11419"/>
    <cellStyle name="Comma 41 2 2 2" xfId="11420"/>
    <cellStyle name="Comma 41 2 2 2 2" xfId="11421"/>
    <cellStyle name="Comma 41 2 2 2 2 2" xfId="11422"/>
    <cellStyle name="Comma 41 2 2 2 3" xfId="11423"/>
    <cellStyle name="Comma 41 2 2 2 4" xfId="11424"/>
    <cellStyle name="Comma 41 2 2 3" xfId="11425"/>
    <cellStyle name="Comma 41 2 2 3 2" xfId="11426"/>
    <cellStyle name="Comma 41 2 2 4" xfId="11427"/>
    <cellStyle name="Comma 41 2 2 5" xfId="11428"/>
    <cellStyle name="Comma 41 2 3" xfId="11429"/>
    <cellStyle name="Comma 41 2 3 2" xfId="11430"/>
    <cellStyle name="Comma 41 2 3 2 2" xfId="11431"/>
    <cellStyle name="Comma 41 2 3 3" xfId="11432"/>
    <cellStyle name="Comma 41 2 3 4" xfId="11433"/>
    <cellStyle name="Comma 41 2 4" xfId="11434"/>
    <cellStyle name="Comma 41 2 4 2" xfId="11435"/>
    <cellStyle name="Comma 41 2 5" xfId="11436"/>
    <cellStyle name="Comma 41 2 6" xfId="11437"/>
    <cellStyle name="Comma 41 3" xfId="11438"/>
    <cellStyle name="Comma 41 3 2" xfId="11439"/>
    <cellStyle name="Comma 41 3 2 2" xfId="11440"/>
    <cellStyle name="Comma 41 3 2 2 2" xfId="11441"/>
    <cellStyle name="Comma 41 3 2 3" xfId="11442"/>
    <cellStyle name="Comma 41 3 2 4" xfId="11443"/>
    <cellStyle name="Comma 41 3 3" xfId="11444"/>
    <cellStyle name="Comma 41 3 3 2" xfId="11445"/>
    <cellStyle name="Comma 41 3 4" xfId="11446"/>
    <cellStyle name="Comma 41 3 5" xfId="11447"/>
    <cellStyle name="Comma 41 4" xfId="11448"/>
    <cellStyle name="Comma 41 5" xfId="11449"/>
    <cellStyle name="Comma 41 5 2" xfId="11450"/>
    <cellStyle name="Comma 41 5 2 2" xfId="11451"/>
    <cellStyle name="Comma 41 5 2 3" xfId="11452"/>
    <cellStyle name="Comma 41 5 3" xfId="11453"/>
    <cellStyle name="Comma 41 5 4" xfId="11454"/>
    <cellStyle name="Comma 41 6" xfId="11455"/>
    <cellStyle name="Comma 41 6 2" xfId="11456"/>
    <cellStyle name="Comma 41 7" xfId="11457"/>
    <cellStyle name="Comma 41 8" xfId="11458"/>
    <cellStyle name="Comma 41 9" xfId="11459"/>
    <cellStyle name="Comma 42" xfId="11460"/>
    <cellStyle name="Comma 42 2" xfId="11461"/>
    <cellStyle name="Comma 42 2 2" xfId="11462"/>
    <cellStyle name="Comma 42 2 2 2" xfId="11463"/>
    <cellStyle name="Comma 42 2 2 2 2" xfId="11464"/>
    <cellStyle name="Comma 42 2 2 2 2 2" xfId="11465"/>
    <cellStyle name="Comma 42 2 2 2 3" xfId="11466"/>
    <cellStyle name="Comma 42 2 2 2 4" xfId="11467"/>
    <cellStyle name="Comma 42 2 2 3" xfId="11468"/>
    <cellStyle name="Comma 42 2 2 3 2" xfId="11469"/>
    <cellStyle name="Comma 42 2 2 4" xfId="11470"/>
    <cellStyle name="Comma 42 2 2 5" xfId="11471"/>
    <cellStyle name="Comma 42 2 3" xfId="11472"/>
    <cellStyle name="Comma 42 2 3 2" xfId="11473"/>
    <cellStyle name="Comma 42 2 3 2 2" xfId="11474"/>
    <cellStyle name="Comma 42 2 3 3" xfId="11475"/>
    <cellStyle name="Comma 42 2 3 4" xfId="11476"/>
    <cellStyle name="Comma 42 2 4" xfId="11477"/>
    <cellStyle name="Comma 42 2 4 2" xfId="11478"/>
    <cellStyle name="Comma 42 2 5" xfId="11479"/>
    <cellStyle name="Comma 42 2 6" xfId="11480"/>
    <cellStyle name="Comma 42 3" xfId="11481"/>
    <cellStyle name="Comma 42 3 2" xfId="11482"/>
    <cellStyle name="Comma 42 3 2 2" xfId="11483"/>
    <cellStyle name="Comma 42 3 2 2 2" xfId="11484"/>
    <cellStyle name="Comma 42 3 2 3" xfId="11485"/>
    <cellStyle name="Comma 42 3 2 4" xfId="11486"/>
    <cellStyle name="Comma 42 3 3" xfId="11487"/>
    <cellStyle name="Comma 42 3 3 2" xfId="11488"/>
    <cellStyle name="Comma 42 3 4" xfId="11489"/>
    <cellStyle name="Comma 42 3 5" xfId="11490"/>
    <cellStyle name="Comma 42 4" xfId="11491"/>
    <cellStyle name="Comma 42 5" xfId="11492"/>
    <cellStyle name="Comma 42 5 2" xfId="11493"/>
    <cellStyle name="Comma 42 5 2 2" xfId="11494"/>
    <cellStyle name="Comma 42 5 2 3" xfId="11495"/>
    <cellStyle name="Comma 42 5 3" xfId="11496"/>
    <cellStyle name="Comma 42 5 4" xfId="11497"/>
    <cellStyle name="Comma 42 6" xfId="11498"/>
    <cellStyle name="Comma 42 6 2" xfId="11499"/>
    <cellStyle name="Comma 42 7" xfId="11500"/>
    <cellStyle name="Comma 42 8" xfId="11501"/>
    <cellStyle name="Comma 42 9" xfId="11502"/>
    <cellStyle name="Comma 43" xfId="11503"/>
    <cellStyle name="Comma 43 2" xfId="11504"/>
    <cellStyle name="Comma 44" xfId="11505"/>
    <cellStyle name="Comma 44 2" xfId="11506"/>
    <cellStyle name="Comma 45" xfId="11507"/>
    <cellStyle name="Comma 46" xfId="11508"/>
    <cellStyle name="Comma 47" xfId="11509"/>
    <cellStyle name="Comma 48" xfId="11510"/>
    <cellStyle name="Comma 49" xfId="11511"/>
    <cellStyle name="Comma 49 2" xfId="11512"/>
    <cellStyle name="Comma 49 2 2" xfId="11513"/>
    <cellStyle name="Comma 49 2 2 2" xfId="11514"/>
    <cellStyle name="Comma 49 2 3" xfId="11515"/>
    <cellStyle name="Comma 49 2 4" xfId="11516"/>
    <cellStyle name="Comma 49 3" xfId="11517"/>
    <cellStyle name="Comma 49 3 2" xfId="11518"/>
    <cellStyle name="Comma 49 4" xfId="11519"/>
    <cellStyle name="Comma 49 5" xfId="11520"/>
    <cellStyle name="Comma 5" xfId="11521"/>
    <cellStyle name="Comma 5 2" xfId="11522"/>
    <cellStyle name="Comma 5 3" xfId="11523"/>
    <cellStyle name="Comma 50" xfId="11524"/>
    <cellStyle name="Comma 50 2" xfId="11525"/>
    <cellStyle name="Comma 50 2 2" xfId="11526"/>
    <cellStyle name="Comma 50 2 2 2" xfId="11527"/>
    <cellStyle name="Comma 50 2 3" xfId="11528"/>
    <cellStyle name="Comma 50 2 4" xfId="11529"/>
    <cellStyle name="Comma 50 3" xfId="11530"/>
    <cellStyle name="Comma 50 3 2" xfId="11531"/>
    <cellStyle name="Comma 50 4" xfId="11532"/>
    <cellStyle name="Comma 50 5" xfId="11533"/>
    <cellStyle name="Comma 51" xfId="11534"/>
    <cellStyle name="Comma 51 2" xfId="11535"/>
    <cellStyle name="Comma 51 2 2" xfId="11536"/>
    <cellStyle name="Comma 51 2 2 2" xfId="11537"/>
    <cellStyle name="Comma 51 2 3" xfId="11538"/>
    <cellStyle name="Comma 51 2 4" xfId="11539"/>
    <cellStyle name="Comma 51 3" xfId="11540"/>
    <cellStyle name="Comma 51 3 2" xfId="11541"/>
    <cellStyle name="Comma 51 4" xfId="11542"/>
    <cellStyle name="Comma 51 5" xfId="11543"/>
    <cellStyle name="Comma 52" xfId="11544"/>
    <cellStyle name="Comma 52 2" xfId="11545"/>
    <cellStyle name="Comma 52 2 2" xfId="11546"/>
    <cellStyle name="Comma 52 2 2 2" xfId="11547"/>
    <cellStyle name="Comma 52 2 3" xfId="11548"/>
    <cellStyle name="Comma 52 2 4" xfId="11549"/>
    <cellStyle name="Comma 52 3" xfId="11550"/>
    <cellStyle name="Comma 52 3 2" xfId="11551"/>
    <cellStyle name="Comma 52 4" xfId="11552"/>
    <cellStyle name="Comma 52 5" xfId="11553"/>
    <cellStyle name="Comma 53" xfId="11554"/>
    <cellStyle name="Comma 53 2" xfId="11555"/>
    <cellStyle name="Comma 53 2 2" xfId="11556"/>
    <cellStyle name="Comma 53 2 2 2" xfId="11557"/>
    <cellStyle name="Comma 53 2 3" xfId="11558"/>
    <cellStyle name="Comma 53 2 4" xfId="11559"/>
    <cellStyle name="Comma 53 3" xfId="11560"/>
    <cellStyle name="Comma 53 3 2" xfId="11561"/>
    <cellStyle name="Comma 53 4" xfId="11562"/>
    <cellStyle name="Comma 53 5" xfId="11563"/>
    <cellStyle name="Comma 54" xfId="11564"/>
    <cellStyle name="Comma 54 2" xfId="11565"/>
    <cellStyle name="Comma 54 2 2" xfId="11566"/>
    <cellStyle name="Comma 54 2 2 2" xfId="11567"/>
    <cellStyle name="Comma 54 2 3" xfId="11568"/>
    <cellStyle name="Comma 54 2 4" xfId="11569"/>
    <cellStyle name="Comma 54 3" xfId="11570"/>
    <cellStyle name="Comma 54 3 2" xfId="11571"/>
    <cellStyle name="Comma 54 4" xfId="11572"/>
    <cellStyle name="Comma 54 5" xfId="11573"/>
    <cellStyle name="Comma 55" xfId="11574"/>
    <cellStyle name="Comma 55 2" xfId="11575"/>
    <cellStyle name="Comma 55 2 2" xfId="11576"/>
    <cellStyle name="Comma 55 2 2 2" xfId="11577"/>
    <cellStyle name="Comma 55 2 3" xfId="11578"/>
    <cellStyle name="Comma 55 2 4" xfId="11579"/>
    <cellStyle name="Comma 55 3" xfId="11580"/>
    <cellStyle name="Comma 55 3 2" xfId="11581"/>
    <cellStyle name="Comma 55 4" xfId="11582"/>
    <cellStyle name="Comma 55 5" xfId="11583"/>
    <cellStyle name="Comma 56" xfId="11584"/>
    <cellStyle name="Comma 56 2" xfId="11585"/>
    <cellStyle name="Comma 56 2 2" xfId="11586"/>
    <cellStyle name="Comma 56 2 2 2" xfId="11587"/>
    <cellStyle name="Comma 56 2 3" xfId="11588"/>
    <cellStyle name="Comma 56 2 4" xfId="11589"/>
    <cellStyle name="Comma 56 3" xfId="11590"/>
    <cellStyle name="Comma 56 3 2" xfId="11591"/>
    <cellStyle name="Comma 56 4" xfId="11592"/>
    <cellStyle name="Comma 56 5" xfId="11593"/>
    <cellStyle name="Comma 57" xfId="11594"/>
    <cellStyle name="Comma 57 2" xfId="11595"/>
    <cellStyle name="Comma 57 2 2" xfId="11596"/>
    <cellStyle name="Comma 57 2 2 2" xfId="11597"/>
    <cellStyle name="Comma 57 2 3" xfId="11598"/>
    <cellStyle name="Comma 57 2 4" xfId="11599"/>
    <cellStyle name="Comma 57 3" xfId="11600"/>
    <cellStyle name="Comma 57 3 2" xfId="11601"/>
    <cellStyle name="Comma 57 4" xfId="11602"/>
    <cellStyle name="Comma 57 5" xfId="11603"/>
    <cellStyle name="Comma 58" xfId="11604"/>
    <cellStyle name="Comma 58 2" xfId="11605"/>
    <cellStyle name="Comma 58 2 2" xfId="11606"/>
    <cellStyle name="Comma 58 2 2 2" xfId="11607"/>
    <cellStyle name="Comma 58 2 3" xfId="11608"/>
    <cellStyle name="Comma 58 2 4" xfId="11609"/>
    <cellStyle name="Comma 58 3" xfId="11610"/>
    <cellStyle name="Comma 58 3 2" xfId="11611"/>
    <cellStyle name="Comma 58 4" xfId="11612"/>
    <cellStyle name="Comma 58 5" xfId="11613"/>
    <cellStyle name="Comma 59" xfId="11614"/>
    <cellStyle name="Comma 59 2" xfId="11615"/>
    <cellStyle name="Comma 59 2 2" xfId="11616"/>
    <cellStyle name="Comma 59 2 2 2" xfId="11617"/>
    <cellStyle name="Comma 59 2 3" xfId="11618"/>
    <cellStyle name="Comma 59 2 4" xfId="11619"/>
    <cellStyle name="Comma 59 3" xfId="11620"/>
    <cellStyle name="Comma 59 3 2" xfId="11621"/>
    <cellStyle name="Comma 59 4" xfId="11622"/>
    <cellStyle name="Comma 59 5" xfId="11623"/>
    <cellStyle name="Comma 6" xfId="11624"/>
    <cellStyle name="Comma 6 2" xfId="11625"/>
    <cellStyle name="Comma 60" xfId="11626"/>
    <cellStyle name="Comma 60 2" xfId="11627"/>
    <cellStyle name="Comma 60 2 2" xfId="11628"/>
    <cellStyle name="Comma 60 2 2 2" xfId="11629"/>
    <cellStyle name="Comma 60 2 3" xfId="11630"/>
    <cellStyle name="Comma 60 2 4" xfId="11631"/>
    <cellStyle name="Comma 60 3" xfId="11632"/>
    <cellStyle name="Comma 60 3 2" xfId="11633"/>
    <cellStyle name="Comma 60 4" xfId="11634"/>
    <cellStyle name="Comma 60 5" xfId="11635"/>
    <cellStyle name="Comma 61" xfId="11636"/>
    <cellStyle name="Comma 61 2" xfId="11637"/>
    <cellStyle name="Comma 61 2 2" xfId="11638"/>
    <cellStyle name="Comma 61 2 2 2" xfId="11639"/>
    <cellStyle name="Comma 61 2 3" xfId="11640"/>
    <cellStyle name="Comma 61 2 4" xfId="11641"/>
    <cellStyle name="Comma 61 3" xfId="11642"/>
    <cellStyle name="Comma 61 3 2" xfId="11643"/>
    <cellStyle name="Comma 61 4" xfId="11644"/>
    <cellStyle name="Comma 61 5" xfId="11645"/>
    <cellStyle name="Comma 62" xfId="11646"/>
    <cellStyle name="Comma 62 2" xfId="11647"/>
    <cellStyle name="Comma 62 2 2" xfId="11648"/>
    <cellStyle name="Comma 62 2 2 2" xfId="11649"/>
    <cellStyle name="Comma 62 2 3" xfId="11650"/>
    <cellStyle name="Comma 62 2 4" xfId="11651"/>
    <cellStyle name="Comma 62 3" xfId="11652"/>
    <cellStyle name="Comma 62 3 2" xfId="11653"/>
    <cellStyle name="Comma 62 4" xfId="11654"/>
    <cellStyle name="Comma 62 5" xfId="11655"/>
    <cellStyle name="Comma 63" xfId="11656"/>
    <cellStyle name="Comma 63 2" xfId="11657"/>
    <cellStyle name="Comma 63 2 2" xfId="11658"/>
    <cellStyle name="Comma 63 2 2 2" xfId="11659"/>
    <cellStyle name="Comma 63 2 3" xfId="11660"/>
    <cellStyle name="Comma 63 2 4" xfId="11661"/>
    <cellStyle name="Comma 63 3" xfId="11662"/>
    <cellStyle name="Comma 63 3 2" xfId="11663"/>
    <cellStyle name="Comma 63 4" xfId="11664"/>
    <cellStyle name="Comma 63 5" xfId="11665"/>
    <cellStyle name="Comma 64" xfId="11666"/>
    <cellStyle name="Comma 64 2" xfId="11667"/>
    <cellStyle name="Comma 64 2 2" xfId="11668"/>
    <cellStyle name="Comma 64 2 2 2" xfId="11669"/>
    <cellStyle name="Comma 64 2 3" xfId="11670"/>
    <cellStyle name="Comma 64 2 4" xfId="11671"/>
    <cellStyle name="Comma 64 3" xfId="11672"/>
    <cellStyle name="Comma 64 3 2" xfId="11673"/>
    <cellStyle name="Comma 64 4" xfId="11674"/>
    <cellStyle name="Comma 64 5" xfId="11675"/>
    <cellStyle name="Comma 65" xfId="11676"/>
    <cellStyle name="Comma 65 2" xfId="11677"/>
    <cellStyle name="Comma 65 2 2" xfId="11678"/>
    <cellStyle name="Comma 65 2 2 2" xfId="11679"/>
    <cellStyle name="Comma 65 2 3" xfId="11680"/>
    <cellStyle name="Comma 65 2 4" xfId="11681"/>
    <cellStyle name="Comma 65 3" xfId="11682"/>
    <cellStyle name="Comma 65 3 2" xfId="11683"/>
    <cellStyle name="Comma 65 4" xfId="11684"/>
    <cellStyle name="Comma 65 5" xfId="11685"/>
    <cellStyle name="Comma 66" xfId="11686"/>
    <cellStyle name="Comma 66 2" xfId="11687"/>
    <cellStyle name="Comma 66 2 2" xfId="11688"/>
    <cellStyle name="Comma 66 2 2 2" xfId="11689"/>
    <cellStyle name="Comma 66 2 3" xfId="11690"/>
    <cellStyle name="Comma 66 2 4" xfId="11691"/>
    <cellStyle name="Comma 66 3" xfId="11692"/>
    <cellStyle name="Comma 66 3 2" xfId="11693"/>
    <cellStyle name="Comma 66 4" xfId="11694"/>
    <cellStyle name="Comma 66 5" xfId="11695"/>
    <cellStyle name="Comma 67" xfId="11696"/>
    <cellStyle name="Comma 67 2" xfId="11697"/>
    <cellStyle name="Comma 67 2 2" xfId="11698"/>
    <cellStyle name="Comma 67 2 2 2" xfId="11699"/>
    <cellStyle name="Comma 67 2 3" xfId="11700"/>
    <cellStyle name="Comma 67 2 4" xfId="11701"/>
    <cellStyle name="Comma 67 3" xfId="11702"/>
    <cellStyle name="Comma 67 3 2" xfId="11703"/>
    <cellStyle name="Comma 67 4" xfId="11704"/>
    <cellStyle name="Comma 67 5" xfId="11705"/>
    <cellStyle name="Comma 68" xfId="11706"/>
    <cellStyle name="Comma 68 2" xfId="11707"/>
    <cellStyle name="Comma 68 2 2" xfId="11708"/>
    <cellStyle name="Comma 68 2 2 2" xfId="11709"/>
    <cellStyle name="Comma 68 2 3" xfId="11710"/>
    <cellStyle name="Comma 68 2 4" xfId="11711"/>
    <cellStyle name="Comma 68 3" xfId="11712"/>
    <cellStyle name="Comma 68 3 2" xfId="11713"/>
    <cellStyle name="Comma 68 4" xfId="11714"/>
    <cellStyle name="Comma 68 5" xfId="11715"/>
    <cellStyle name="Comma 69" xfId="11716"/>
    <cellStyle name="Comma 69 2" xfId="11717"/>
    <cellStyle name="Comma 69 2 2" xfId="11718"/>
    <cellStyle name="Comma 69 2 2 2" xfId="11719"/>
    <cellStyle name="Comma 69 2 3" xfId="11720"/>
    <cellStyle name="Comma 69 2 4" xfId="11721"/>
    <cellStyle name="Comma 69 3" xfId="11722"/>
    <cellStyle name="Comma 69 3 2" xfId="11723"/>
    <cellStyle name="Comma 69 4" xfId="11724"/>
    <cellStyle name="Comma 69 5" xfId="11725"/>
    <cellStyle name="Comma 7" xfId="11726"/>
    <cellStyle name="Comma 7 10" xfId="11727"/>
    <cellStyle name="Comma 7 10 2" xfId="11728"/>
    <cellStyle name="Comma 7 11" xfId="11729"/>
    <cellStyle name="Comma 7 12" xfId="11730"/>
    <cellStyle name="Comma 7 2" xfId="11731"/>
    <cellStyle name="Comma 7 3" xfId="11732"/>
    <cellStyle name="Comma 7 3 10" xfId="11733"/>
    <cellStyle name="Comma 7 3 2" xfId="11734"/>
    <cellStyle name="Comma 7 3 2 2" xfId="11735"/>
    <cellStyle name="Comma 7 3 2 2 2" xfId="11736"/>
    <cellStyle name="Comma 7 3 2 2 2 2" xfId="11737"/>
    <cellStyle name="Comma 7 3 2 2 2 2 2" xfId="11738"/>
    <cellStyle name="Comma 7 3 2 2 2 2 2 2" xfId="11739"/>
    <cellStyle name="Comma 7 3 2 2 2 2 2 2 2" xfId="11740"/>
    <cellStyle name="Comma 7 3 2 2 2 2 2 3" xfId="11741"/>
    <cellStyle name="Comma 7 3 2 2 2 2 2 4" xfId="11742"/>
    <cellStyle name="Comma 7 3 2 2 2 2 3" xfId="11743"/>
    <cellStyle name="Comma 7 3 2 2 2 2 3 2" xfId="11744"/>
    <cellStyle name="Comma 7 3 2 2 2 2 4" xfId="11745"/>
    <cellStyle name="Comma 7 3 2 2 2 2 5" xfId="11746"/>
    <cellStyle name="Comma 7 3 2 2 2 3" xfId="11747"/>
    <cellStyle name="Comma 7 3 2 2 2 3 2" xfId="11748"/>
    <cellStyle name="Comma 7 3 2 2 2 3 2 2" xfId="11749"/>
    <cellStyle name="Comma 7 3 2 2 2 3 3" xfId="11750"/>
    <cellStyle name="Comma 7 3 2 2 2 3 4" xfId="11751"/>
    <cellStyle name="Comma 7 3 2 2 2 4" xfId="11752"/>
    <cellStyle name="Comma 7 3 2 2 2 4 2" xfId="11753"/>
    <cellStyle name="Comma 7 3 2 2 2 5" xfId="11754"/>
    <cellStyle name="Comma 7 3 2 2 2 6" xfId="11755"/>
    <cellStyle name="Comma 7 3 2 2 3" xfId="11756"/>
    <cellStyle name="Comma 7 3 2 2 3 2" xfId="11757"/>
    <cellStyle name="Comma 7 3 2 2 3 2 2" xfId="11758"/>
    <cellStyle name="Comma 7 3 2 2 3 2 2 2" xfId="11759"/>
    <cellStyle name="Comma 7 3 2 2 3 2 3" xfId="11760"/>
    <cellStyle name="Comma 7 3 2 2 3 2 4" xfId="11761"/>
    <cellStyle name="Comma 7 3 2 2 3 3" xfId="11762"/>
    <cellStyle name="Comma 7 3 2 2 3 3 2" xfId="11763"/>
    <cellStyle name="Comma 7 3 2 2 3 4" xfId="11764"/>
    <cellStyle name="Comma 7 3 2 2 3 5" xfId="11765"/>
    <cellStyle name="Comma 7 3 2 2 4" xfId="11766"/>
    <cellStyle name="Comma 7 3 2 2 4 2" xfId="11767"/>
    <cellStyle name="Comma 7 3 2 2 4 2 2" xfId="11768"/>
    <cellStyle name="Comma 7 3 2 2 4 3" xfId="11769"/>
    <cellStyle name="Comma 7 3 2 2 4 4" xfId="11770"/>
    <cellStyle name="Comma 7 3 2 2 5" xfId="11771"/>
    <cellStyle name="Comma 7 3 2 2 5 2" xfId="11772"/>
    <cellStyle name="Comma 7 3 2 2 6" xfId="11773"/>
    <cellStyle name="Comma 7 3 2 2 7" xfId="11774"/>
    <cellStyle name="Comma 7 3 2 3" xfId="11775"/>
    <cellStyle name="Comma 7 3 2 3 2" xfId="11776"/>
    <cellStyle name="Comma 7 3 2 3 2 2" xfId="11777"/>
    <cellStyle name="Comma 7 3 2 3 2 2 2" xfId="11778"/>
    <cellStyle name="Comma 7 3 2 3 2 2 2 2" xfId="11779"/>
    <cellStyle name="Comma 7 3 2 3 2 2 3" xfId="11780"/>
    <cellStyle name="Comma 7 3 2 3 2 2 4" xfId="11781"/>
    <cellStyle name="Comma 7 3 2 3 2 3" xfId="11782"/>
    <cellStyle name="Comma 7 3 2 3 2 3 2" xfId="11783"/>
    <cellStyle name="Comma 7 3 2 3 2 4" xfId="11784"/>
    <cellStyle name="Comma 7 3 2 3 2 5" xfId="11785"/>
    <cellStyle name="Comma 7 3 2 3 3" xfId="11786"/>
    <cellStyle name="Comma 7 3 2 3 3 2" xfId="11787"/>
    <cellStyle name="Comma 7 3 2 3 3 2 2" xfId="11788"/>
    <cellStyle name="Comma 7 3 2 3 3 3" xfId="11789"/>
    <cellStyle name="Comma 7 3 2 3 3 4" xfId="11790"/>
    <cellStyle name="Comma 7 3 2 3 4" xfId="11791"/>
    <cellStyle name="Comma 7 3 2 3 4 2" xfId="11792"/>
    <cellStyle name="Comma 7 3 2 3 5" xfId="11793"/>
    <cellStyle name="Comma 7 3 2 3 6" xfId="11794"/>
    <cellStyle name="Comma 7 3 2 4" xfId="11795"/>
    <cellStyle name="Comma 7 3 2 4 2" xfId="11796"/>
    <cellStyle name="Comma 7 3 2 4 2 2" xfId="11797"/>
    <cellStyle name="Comma 7 3 2 4 2 2 2" xfId="11798"/>
    <cellStyle name="Comma 7 3 2 4 2 3" xfId="11799"/>
    <cellStyle name="Comma 7 3 2 4 2 4" xfId="11800"/>
    <cellStyle name="Comma 7 3 2 4 3" xfId="11801"/>
    <cellStyle name="Comma 7 3 2 4 3 2" xfId="11802"/>
    <cellStyle name="Comma 7 3 2 4 4" xfId="11803"/>
    <cellStyle name="Comma 7 3 2 4 5" xfId="11804"/>
    <cellStyle name="Comma 7 3 2 5" xfId="11805"/>
    <cellStyle name="Comma 7 3 2 5 2" xfId="11806"/>
    <cellStyle name="Comma 7 3 2 5 2 2" xfId="11807"/>
    <cellStyle name="Comma 7 3 2 5 3" xfId="11808"/>
    <cellStyle name="Comma 7 3 2 5 4" xfId="11809"/>
    <cellStyle name="Comma 7 3 2 6" xfId="11810"/>
    <cellStyle name="Comma 7 3 2 6 2" xfId="11811"/>
    <cellStyle name="Comma 7 3 2 7" xfId="11812"/>
    <cellStyle name="Comma 7 3 2 8" xfId="11813"/>
    <cellStyle name="Comma 7 3 3" xfId="11814"/>
    <cellStyle name="Comma 7 3 3 2" xfId="11815"/>
    <cellStyle name="Comma 7 3 3 2 2" xfId="11816"/>
    <cellStyle name="Comma 7 3 3 2 2 2" xfId="11817"/>
    <cellStyle name="Comma 7 3 3 2 2 2 2" xfId="11818"/>
    <cellStyle name="Comma 7 3 3 2 2 2 2 2" xfId="11819"/>
    <cellStyle name="Comma 7 3 3 2 2 2 3" xfId="11820"/>
    <cellStyle name="Comma 7 3 3 2 2 2 4" xfId="11821"/>
    <cellStyle name="Comma 7 3 3 2 2 3" xfId="11822"/>
    <cellStyle name="Comma 7 3 3 2 2 3 2" xfId="11823"/>
    <cellStyle name="Comma 7 3 3 2 2 4" xfId="11824"/>
    <cellStyle name="Comma 7 3 3 2 2 5" xfId="11825"/>
    <cellStyle name="Comma 7 3 3 2 3" xfId="11826"/>
    <cellStyle name="Comma 7 3 3 2 3 2" xfId="11827"/>
    <cellStyle name="Comma 7 3 3 2 3 2 2" xfId="11828"/>
    <cellStyle name="Comma 7 3 3 2 3 3" xfId="11829"/>
    <cellStyle name="Comma 7 3 3 2 3 4" xfId="11830"/>
    <cellStyle name="Comma 7 3 3 2 4" xfId="11831"/>
    <cellStyle name="Comma 7 3 3 2 4 2" xfId="11832"/>
    <cellStyle name="Comma 7 3 3 2 5" xfId="11833"/>
    <cellStyle name="Comma 7 3 3 2 6" xfId="11834"/>
    <cellStyle name="Comma 7 3 3 3" xfId="11835"/>
    <cellStyle name="Comma 7 3 3 3 2" xfId="11836"/>
    <cellStyle name="Comma 7 3 3 3 2 2" xfId="11837"/>
    <cellStyle name="Comma 7 3 3 3 2 2 2" xfId="11838"/>
    <cellStyle name="Comma 7 3 3 3 2 3" xfId="11839"/>
    <cellStyle name="Comma 7 3 3 3 2 4" xfId="11840"/>
    <cellStyle name="Comma 7 3 3 3 3" xfId="11841"/>
    <cellStyle name="Comma 7 3 3 3 3 2" xfId="11842"/>
    <cellStyle name="Comma 7 3 3 3 4" xfId="11843"/>
    <cellStyle name="Comma 7 3 3 3 5" xfId="11844"/>
    <cellStyle name="Comma 7 3 3 4" xfId="11845"/>
    <cellStyle name="Comma 7 3 3 4 2" xfId="11846"/>
    <cellStyle name="Comma 7 3 3 4 2 2" xfId="11847"/>
    <cellStyle name="Comma 7 3 3 4 3" xfId="11848"/>
    <cellStyle name="Comma 7 3 3 4 4" xfId="11849"/>
    <cellStyle name="Comma 7 3 3 5" xfId="11850"/>
    <cellStyle name="Comma 7 3 3 5 2" xfId="11851"/>
    <cellStyle name="Comma 7 3 3 6" xfId="11852"/>
    <cellStyle name="Comma 7 3 3 7" xfId="11853"/>
    <cellStyle name="Comma 7 3 4" xfId="11854"/>
    <cellStyle name="Comma 7 3 4 2" xfId="11855"/>
    <cellStyle name="Comma 7 3 4 2 2" xfId="11856"/>
    <cellStyle name="Comma 7 3 4 2 2 2" xfId="11857"/>
    <cellStyle name="Comma 7 3 4 2 2 2 2" xfId="11858"/>
    <cellStyle name="Comma 7 3 4 2 2 2 2 2" xfId="11859"/>
    <cellStyle name="Comma 7 3 4 2 2 2 3" xfId="11860"/>
    <cellStyle name="Comma 7 3 4 2 2 2 4" xfId="11861"/>
    <cellStyle name="Comma 7 3 4 2 2 3" xfId="11862"/>
    <cellStyle name="Comma 7 3 4 2 2 3 2" xfId="11863"/>
    <cellStyle name="Comma 7 3 4 2 2 4" xfId="11864"/>
    <cellStyle name="Comma 7 3 4 2 2 5" xfId="11865"/>
    <cellStyle name="Comma 7 3 4 2 3" xfId="11866"/>
    <cellStyle name="Comma 7 3 4 2 3 2" xfId="11867"/>
    <cellStyle name="Comma 7 3 4 2 3 2 2" xfId="11868"/>
    <cellStyle name="Comma 7 3 4 2 3 3" xfId="11869"/>
    <cellStyle name="Comma 7 3 4 2 3 4" xfId="11870"/>
    <cellStyle name="Comma 7 3 4 2 4" xfId="11871"/>
    <cellStyle name="Comma 7 3 4 2 4 2" xfId="11872"/>
    <cellStyle name="Comma 7 3 4 2 5" xfId="11873"/>
    <cellStyle name="Comma 7 3 4 2 6" xfId="11874"/>
    <cellStyle name="Comma 7 3 4 3" xfId="11875"/>
    <cellStyle name="Comma 7 3 4 3 2" xfId="11876"/>
    <cellStyle name="Comma 7 3 4 3 2 2" xfId="11877"/>
    <cellStyle name="Comma 7 3 4 3 2 2 2" xfId="11878"/>
    <cellStyle name="Comma 7 3 4 3 2 3" xfId="11879"/>
    <cellStyle name="Comma 7 3 4 3 2 4" xfId="11880"/>
    <cellStyle name="Comma 7 3 4 3 3" xfId="11881"/>
    <cellStyle name="Comma 7 3 4 3 3 2" xfId="11882"/>
    <cellStyle name="Comma 7 3 4 3 4" xfId="11883"/>
    <cellStyle name="Comma 7 3 4 3 5" xfId="11884"/>
    <cellStyle name="Comma 7 3 4 4" xfId="11885"/>
    <cellStyle name="Comma 7 3 4 4 2" xfId="11886"/>
    <cellStyle name="Comma 7 3 4 4 2 2" xfId="11887"/>
    <cellStyle name="Comma 7 3 4 4 3" xfId="11888"/>
    <cellStyle name="Comma 7 3 4 4 4" xfId="11889"/>
    <cellStyle name="Comma 7 3 4 5" xfId="11890"/>
    <cellStyle name="Comma 7 3 4 5 2" xfId="11891"/>
    <cellStyle name="Comma 7 3 4 6" xfId="11892"/>
    <cellStyle name="Comma 7 3 4 7" xfId="11893"/>
    <cellStyle name="Comma 7 3 5" xfId="11894"/>
    <cellStyle name="Comma 7 3 5 2" xfId="11895"/>
    <cellStyle name="Comma 7 3 5 2 2" xfId="11896"/>
    <cellStyle name="Comma 7 3 5 2 2 2" xfId="11897"/>
    <cellStyle name="Comma 7 3 5 2 2 2 2" xfId="11898"/>
    <cellStyle name="Comma 7 3 5 2 2 3" xfId="11899"/>
    <cellStyle name="Comma 7 3 5 2 2 4" xfId="11900"/>
    <cellStyle name="Comma 7 3 5 2 3" xfId="11901"/>
    <cellStyle name="Comma 7 3 5 2 3 2" xfId="11902"/>
    <cellStyle name="Comma 7 3 5 2 4" xfId="11903"/>
    <cellStyle name="Comma 7 3 5 2 5" xfId="11904"/>
    <cellStyle name="Comma 7 3 5 3" xfId="11905"/>
    <cellStyle name="Comma 7 3 5 3 2" xfId="11906"/>
    <cellStyle name="Comma 7 3 5 3 2 2" xfId="11907"/>
    <cellStyle name="Comma 7 3 5 3 3" xfId="11908"/>
    <cellStyle name="Comma 7 3 5 3 4" xfId="11909"/>
    <cellStyle name="Comma 7 3 5 4" xfId="11910"/>
    <cellStyle name="Comma 7 3 5 4 2" xfId="11911"/>
    <cellStyle name="Comma 7 3 5 5" xfId="11912"/>
    <cellStyle name="Comma 7 3 5 6" xfId="11913"/>
    <cellStyle name="Comma 7 3 6" xfId="11914"/>
    <cellStyle name="Comma 7 3 6 2" xfId="11915"/>
    <cellStyle name="Comma 7 3 6 2 2" xfId="11916"/>
    <cellStyle name="Comma 7 3 6 2 2 2" xfId="11917"/>
    <cellStyle name="Comma 7 3 6 2 3" xfId="11918"/>
    <cellStyle name="Comma 7 3 6 2 4" xfId="11919"/>
    <cellStyle name="Comma 7 3 6 3" xfId="11920"/>
    <cellStyle name="Comma 7 3 6 3 2" xfId="11921"/>
    <cellStyle name="Comma 7 3 6 4" xfId="11922"/>
    <cellStyle name="Comma 7 3 6 5" xfId="11923"/>
    <cellStyle name="Comma 7 3 7" xfId="11924"/>
    <cellStyle name="Comma 7 3 7 2" xfId="11925"/>
    <cellStyle name="Comma 7 3 7 2 2" xfId="11926"/>
    <cellStyle name="Comma 7 3 7 3" xfId="11927"/>
    <cellStyle name="Comma 7 3 7 4" xfId="11928"/>
    <cellStyle name="Comma 7 3 8" xfId="11929"/>
    <cellStyle name="Comma 7 3 8 2" xfId="11930"/>
    <cellStyle name="Comma 7 3 9" xfId="11931"/>
    <cellStyle name="Comma 7 4" xfId="11932"/>
    <cellStyle name="Comma 7 4 2" xfId="11933"/>
    <cellStyle name="Comma 7 4 2 2" xfId="11934"/>
    <cellStyle name="Comma 7 4 2 2 2" xfId="11935"/>
    <cellStyle name="Comma 7 4 2 2 2 2" xfId="11936"/>
    <cellStyle name="Comma 7 4 2 2 2 2 2" xfId="11937"/>
    <cellStyle name="Comma 7 4 2 2 2 2 2 2" xfId="11938"/>
    <cellStyle name="Comma 7 4 2 2 2 2 3" xfId="11939"/>
    <cellStyle name="Comma 7 4 2 2 2 2 4" xfId="11940"/>
    <cellStyle name="Comma 7 4 2 2 2 3" xfId="11941"/>
    <cellStyle name="Comma 7 4 2 2 2 3 2" xfId="11942"/>
    <cellStyle name="Comma 7 4 2 2 2 4" xfId="11943"/>
    <cellStyle name="Comma 7 4 2 2 2 5" xfId="11944"/>
    <cellStyle name="Comma 7 4 2 2 3" xfId="11945"/>
    <cellStyle name="Comma 7 4 2 2 3 2" xfId="11946"/>
    <cellStyle name="Comma 7 4 2 2 3 2 2" xfId="11947"/>
    <cellStyle name="Comma 7 4 2 2 3 3" xfId="11948"/>
    <cellStyle name="Comma 7 4 2 2 3 4" xfId="11949"/>
    <cellStyle name="Comma 7 4 2 2 4" xfId="11950"/>
    <cellStyle name="Comma 7 4 2 2 4 2" xfId="11951"/>
    <cellStyle name="Comma 7 4 2 2 5" xfId="11952"/>
    <cellStyle name="Comma 7 4 2 2 6" xfId="11953"/>
    <cellStyle name="Comma 7 4 2 3" xfId="11954"/>
    <cellStyle name="Comma 7 4 2 3 2" xfId="11955"/>
    <cellStyle name="Comma 7 4 2 3 2 2" xfId="11956"/>
    <cellStyle name="Comma 7 4 2 3 2 2 2" xfId="11957"/>
    <cellStyle name="Comma 7 4 2 3 2 3" xfId="11958"/>
    <cellStyle name="Comma 7 4 2 3 2 4" xfId="11959"/>
    <cellStyle name="Comma 7 4 2 3 3" xfId="11960"/>
    <cellStyle name="Comma 7 4 2 3 3 2" xfId="11961"/>
    <cellStyle name="Comma 7 4 2 3 4" xfId="11962"/>
    <cellStyle name="Comma 7 4 2 3 5" xfId="11963"/>
    <cellStyle name="Comma 7 4 2 4" xfId="11964"/>
    <cellStyle name="Comma 7 4 2 4 2" xfId="11965"/>
    <cellStyle name="Comma 7 4 2 4 2 2" xfId="11966"/>
    <cellStyle name="Comma 7 4 2 4 3" xfId="11967"/>
    <cellStyle name="Comma 7 4 2 4 4" xfId="11968"/>
    <cellStyle name="Comma 7 4 2 5" xfId="11969"/>
    <cellStyle name="Comma 7 4 2 5 2" xfId="11970"/>
    <cellStyle name="Comma 7 4 2 6" xfId="11971"/>
    <cellStyle name="Comma 7 4 2 7" xfId="11972"/>
    <cellStyle name="Comma 7 4 3" xfId="11973"/>
    <cellStyle name="Comma 7 4 3 2" xfId="11974"/>
    <cellStyle name="Comma 7 4 3 2 2" xfId="11975"/>
    <cellStyle name="Comma 7 4 3 2 2 2" xfId="11976"/>
    <cellStyle name="Comma 7 4 3 2 2 2 2" xfId="11977"/>
    <cellStyle name="Comma 7 4 3 2 2 3" xfId="11978"/>
    <cellStyle name="Comma 7 4 3 2 2 4" xfId="11979"/>
    <cellStyle name="Comma 7 4 3 2 3" xfId="11980"/>
    <cellStyle name="Comma 7 4 3 2 3 2" xfId="11981"/>
    <cellStyle name="Comma 7 4 3 2 4" xfId="11982"/>
    <cellStyle name="Comma 7 4 3 2 5" xfId="11983"/>
    <cellStyle name="Comma 7 4 3 3" xfId="11984"/>
    <cellStyle name="Comma 7 4 3 3 2" xfId="11985"/>
    <cellStyle name="Comma 7 4 3 3 2 2" xfId="11986"/>
    <cellStyle name="Comma 7 4 3 3 3" xfId="11987"/>
    <cellStyle name="Comma 7 4 3 3 4" xfId="11988"/>
    <cellStyle name="Comma 7 4 3 4" xfId="11989"/>
    <cellStyle name="Comma 7 4 3 4 2" xfId="11990"/>
    <cellStyle name="Comma 7 4 3 5" xfId="11991"/>
    <cellStyle name="Comma 7 4 3 6" xfId="11992"/>
    <cellStyle name="Comma 7 4 4" xfId="11993"/>
    <cellStyle name="Comma 7 4 4 2" xfId="11994"/>
    <cellStyle name="Comma 7 4 4 2 2" xfId="11995"/>
    <cellStyle name="Comma 7 4 4 2 2 2" xfId="11996"/>
    <cellStyle name="Comma 7 4 4 2 3" xfId="11997"/>
    <cellStyle name="Comma 7 4 4 2 4" xfId="11998"/>
    <cellStyle name="Comma 7 4 4 3" xfId="11999"/>
    <cellStyle name="Comma 7 4 4 3 2" xfId="12000"/>
    <cellStyle name="Comma 7 4 4 4" xfId="12001"/>
    <cellStyle name="Comma 7 4 4 5" xfId="12002"/>
    <cellStyle name="Comma 7 4 5" xfId="12003"/>
    <cellStyle name="Comma 7 4 5 2" xfId="12004"/>
    <cellStyle name="Comma 7 4 5 2 2" xfId="12005"/>
    <cellStyle name="Comma 7 4 5 3" xfId="12006"/>
    <cellStyle name="Comma 7 4 5 4" xfId="12007"/>
    <cellStyle name="Comma 7 4 6" xfId="12008"/>
    <cellStyle name="Comma 7 4 6 2" xfId="12009"/>
    <cellStyle name="Comma 7 4 7" xfId="12010"/>
    <cellStyle name="Comma 7 4 8" xfId="12011"/>
    <cellStyle name="Comma 7 5" xfId="12012"/>
    <cellStyle name="Comma 7 5 2" xfId="12013"/>
    <cellStyle name="Comma 7 5 2 2" xfId="12014"/>
    <cellStyle name="Comma 7 5 2 2 2" xfId="12015"/>
    <cellStyle name="Comma 7 5 2 2 2 2" xfId="12016"/>
    <cellStyle name="Comma 7 5 2 2 2 2 2" xfId="12017"/>
    <cellStyle name="Comma 7 5 2 2 2 3" xfId="12018"/>
    <cellStyle name="Comma 7 5 2 2 2 4" xfId="12019"/>
    <cellStyle name="Comma 7 5 2 2 3" xfId="12020"/>
    <cellStyle name="Comma 7 5 2 2 3 2" xfId="12021"/>
    <cellStyle name="Comma 7 5 2 2 4" xfId="12022"/>
    <cellStyle name="Comma 7 5 2 2 5" xfId="12023"/>
    <cellStyle name="Comma 7 5 2 3" xfId="12024"/>
    <cellStyle name="Comma 7 5 2 3 2" xfId="12025"/>
    <cellStyle name="Comma 7 5 2 3 2 2" xfId="12026"/>
    <cellStyle name="Comma 7 5 2 3 3" xfId="12027"/>
    <cellStyle name="Comma 7 5 2 3 4" xfId="12028"/>
    <cellStyle name="Comma 7 5 2 4" xfId="12029"/>
    <cellStyle name="Comma 7 5 2 4 2" xfId="12030"/>
    <cellStyle name="Comma 7 5 2 5" xfId="12031"/>
    <cellStyle name="Comma 7 5 2 6" xfId="12032"/>
    <cellStyle name="Comma 7 5 3" xfId="12033"/>
    <cellStyle name="Comma 7 5 3 2" xfId="12034"/>
    <cellStyle name="Comma 7 5 3 2 2" xfId="12035"/>
    <cellStyle name="Comma 7 5 3 2 2 2" xfId="12036"/>
    <cellStyle name="Comma 7 5 3 2 3" xfId="12037"/>
    <cellStyle name="Comma 7 5 3 2 4" xfId="12038"/>
    <cellStyle name="Comma 7 5 3 3" xfId="12039"/>
    <cellStyle name="Comma 7 5 3 3 2" xfId="12040"/>
    <cellStyle name="Comma 7 5 3 4" xfId="12041"/>
    <cellStyle name="Comma 7 5 3 5" xfId="12042"/>
    <cellStyle name="Comma 7 5 4" xfId="12043"/>
    <cellStyle name="Comma 7 5 4 2" xfId="12044"/>
    <cellStyle name="Comma 7 5 4 2 2" xfId="12045"/>
    <cellStyle name="Comma 7 5 4 3" xfId="12046"/>
    <cellStyle name="Comma 7 5 4 4" xfId="12047"/>
    <cellStyle name="Comma 7 5 5" xfId="12048"/>
    <cellStyle name="Comma 7 5 5 2" xfId="12049"/>
    <cellStyle name="Comma 7 5 6" xfId="12050"/>
    <cellStyle name="Comma 7 5 7" xfId="12051"/>
    <cellStyle name="Comma 7 6" xfId="12052"/>
    <cellStyle name="Comma 7 6 2" xfId="12053"/>
    <cellStyle name="Comma 7 6 2 2" xfId="12054"/>
    <cellStyle name="Comma 7 6 2 2 2" xfId="12055"/>
    <cellStyle name="Comma 7 6 2 2 2 2" xfId="12056"/>
    <cellStyle name="Comma 7 6 2 2 2 2 2" xfId="12057"/>
    <cellStyle name="Comma 7 6 2 2 2 3" xfId="12058"/>
    <cellStyle name="Comma 7 6 2 2 2 4" xfId="12059"/>
    <cellStyle name="Comma 7 6 2 2 3" xfId="12060"/>
    <cellStyle name="Comma 7 6 2 2 3 2" xfId="12061"/>
    <cellStyle name="Comma 7 6 2 2 4" xfId="12062"/>
    <cellStyle name="Comma 7 6 2 2 5" xfId="12063"/>
    <cellStyle name="Comma 7 6 2 3" xfId="12064"/>
    <cellStyle name="Comma 7 6 2 3 2" xfId="12065"/>
    <cellStyle name="Comma 7 6 2 3 2 2" xfId="12066"/>
    <cellStyle name="Comma 7 6 2 3 3" xfId="12067"/>
    <cellStyle name="Comma 7 6 2 3 4" xfId="12068"/>
    <cellStyle name="Comma 7 6 2 4" xfId="12069"/>
    <cellStyle name="Comma 7 6 2 4 2" xfId="12070"/>
    <cellStyle name="Comma 7 6 2 5" xfId="12071"/>
    <cellStyle name="Comma 7 6 2 6" xfId="12072"/>
    <cellStyle name="Comma 7 6 3" xfId="12073"/>
    <cellStyle name="Comma 7 6 3 2" xfId="12074"/>
    <cellStyle name="Comma 7 6 3 2 2" xfId="12075"/>
    <cellStyle name="Comma 7 6 3 2 2 2" xfId="12076"/>
    <cellStyle name="Comma 7 6 3 2 3" xfId="12077"/>
    <cellStyle name="Comma 7 6 3 2 4" xfId="12078"/>
    <cellStyle name="Comma 7 6 3 3" xfId="12079"/>
    <cellStyle name="Comma 7 6 3 3 2" xfId="12080"/>
    <cellStyle name="Comma 7 6 3 4" xfId="12081"/>
    <cellStyle name="Comma 7 6 3 5" xfId="12082"/>
    <cellStyle name="Comma 7 6 4" xfId="12083"/>
    <cellStyle name="Comma 7 6 4 2" xfId="12084"/>
    <cellStyle name="Comma 7 6 4 2 2" xfId="12085"/>
    <cellStyle name="Comma 7 6 4 3" xfId="12086"/>
    <cellStyle name="Comma 7 6 4 4" xfId="12087"/>
    <cellStyle name="Comma 7 6 5" xfId="12088"/>
    <cellStyle name="Comma 7 6 5 2" xfId="12089"/>
    <cellStyle name="Comma 7 6 6" xfId="12090"/>
    <cellStyle name="Comma 7 6 7" xfId="12091"/>
    <cellStyle name="Comma 7 7" xfId="12092"/>
    <cellStyle name="Comma 7 7 2" xfId="12093"/>
    <cellStyle name="Comma 7 7 2 2" xfId="12094"/>
    <cellStyle name="Comma 7 7 2 2 2" xfId="12095"/>
    <cellStyle name="Comma 7 7 2 2 2 2" xfId="12096"/>
    <cellStyle name="Comma 7 7 2 2 3" xfId="12097"/>
    <cellStyle name="Comma 7 7 2 2 4" xfId="12098"/>
    <cellStyle name="Comma 7 7 2 3" xfId="12099"/>
    <cellStyle name="Comma 7 7 2 3 2" xfId="12100"/>
    <cellStyle name="Comma 7 7 2 4" xfId="12101"/>
    <cellStyle name="Comma 7 7 2 5" xfId="12102"/>
    <cellStyle name="Comma 7 7 3" xfId="12103"/>
    <cellStyle name="Comma 7 7 3 2" xfId="12104"/>
    <cellStyle name="Comma 7 7 3 2 2" xfId="12105"/>
    <cellStyle name="Comma 7 7 3 3" xfId="12106"/>
    <cellStyle name="Comma 7 7 3 4" xfId="12107"/>
    <cellStyle name="Comma 7 7 4" xfId="12108"/>
    <cellStyle name="Comma 7 7 4 2" xfId="12109"/>
    <cellStyle name="Comma 7 7 5" xfId="12110"/>
    <cellStyle name="Comma 7 7 6" xfId="12111"/>
    <cellStyle name="Comma 7 8" xfId="12112"/>
    <cellStyle name="Comma 7 8 2" xfId="12113"/>
    <cellStyle name="Comma 7 8 2 2" xfId="12114"/>
    <cellStyle name="Comma 7 8 2 2 2" xfId="12115"/>
    <cellStyle name="Comma 7 8 2 3" xfId="12116"/>
    <cellStyle name="Comma 7 8 2 4" xfId="12117"/>
    <cellStyle name="Comma 7 8 3" xfId="12118"/>
    <cellStyle name="Comma 7 8 3 2" xfId="12119"/>
    <cellStyle name="Comma 7 8 4" xfId="12120"/>
    <cellStyle name="Comma 7 8 5" xfId="12121"/>
    <cellStyle name="Comma 7 9" xfId="12122"/>
    <cellStyle name="Comma 7 9 2" xfId="12123"/>
    <cellStyle name="Comma 7 9 2 2" xfId="12124"/>
    <cellStyle name="Comma 7 9 3" xfId="12125"/>
    <cellStyle name="Comma 7 9 4" xfId="12126"/>
    <cellStyle name="Comma 70" xfId="12127"/>
    <cellStyle name="Comma 70 2" xfId="12128"/>
    <cellStyle name="Comma 70 2 2" xfId="12129"/>
    <cellStyle name="Comma 70 2 2 2" xfId="12130"/>
    <cellStyle name="Comma 70 2 3" xfId="12131"/>
    <cellStyle name="Comma 70 2 4" xfId="12132"/>
    <cellStyle name="Comma 70 3" xfId="12133"/>
    <cellStyle name="Comma 70 3 2" xfId="12134"/>
    <cellStyle name="Comma 70 4" xfId="12135"/>
    <cellStyle name="Comma 70 5" xfId="12136"/>
    <cellStyle name="Comma 71" xfId="12137"/>
    <cellStyle name="Comma 71 2" xfId="12138"/>
    <cellStyle name="Comma 71 2 2" xfId="12139"/>
    <cellStyle name="Comma 71 2 2 2" xfId="12140"/>
    <cellStyle name="Comma 71 2 3" xfId="12141"/>
    <cellStyle name="Comma 71 2 4" xfId="12142"/>
    <cellStyle name="Comma 71 3" xfId="12143"/>
    <cellStyle name="Comma 71 3 2" xfId="12144"/>
    <cellStyle name="Comma 71 4" xfId="12145"/>
    <cellStyle name="Comma 71 5" xfId="12146"/>
    <cellStyle name="Comma 72" xfId="12147"/>
    <cellStyle name="Comma 72 2" xfId="12148"/>
    <cellStyle name="Comma 72 2 2" xfId="12149"/>
    <cellStyle name="Comma 72 2 2 2" xfId="12150"/>
    <cellStyle name="Comma 72 2 3" xfId="12151"/>
    <cellStyle name="Comma 72 2 4" xfId="12152"/>
    <cellStyle name="Comma 72 3" xfId="12153"/>
    <cellStyle name="Comma 72 3 2" xfId="12154"/>
    <cellStyle name="Comma 72 4" xfId="12155"/>
    <cellStyle name="Comma 72 5" xfId="12156"/>
    <cellStyle name="Comma 73" xfId="12157"/>
    <cellStyle name="Comma 73 2" xfId="12158"/>
    <cellStyle name="Comma 73 2 2" xfId="12159"/>
    <cellStyle name="Comma 73 2 2 2" xfId="12160"/>
    <cellStyle name="Comma 73 2 3" xfId="12161"/>
    <cellStyle name="Comma 73 2 4" xfId="12162"/>
    <cellStyle name="Comma 73 3" xfId="12163"/>
    <cellStyle name="Comma 73 3 2" xfId="12164"/>
    <cellStyle name="Comma 73 4" xfId="12165"/>
    <cellStyle name="Comma 73 5" xfId="12166"/>
    <cellStyle name="Comma 74" xfId="12167"/>
    <cellStyle name="Comma 74 2" xfId="12168"/>
    <cellStyle name="Comma 74 2 2" xfId="12169"/>
    <cellStyle name="Comma 74 2 2 2" xfId="12170"/>
    <cellStyle name="Comma 74 2 3" xfId="12171"/>
    <cellStyle name="Comma 74 2 4" xfId="12172"/>
    <cellStyle name="Comma 74 3" xfId="12173"/>
    <cellStyle name="Comma 74 3 2" xfId="12174"/>
    <cellStyle name="Comma 74 4" xfId="12175"/>
    <cellStyle name="Comma 74 5" xfId="12176"/>
    <cellStyle name="Comma 75" xfId="12177"/>
    <cellStyle name="Comma 75 2" xfId="12178"/>
    <cellStyle name="Comma 75 2 2" xfId="12179"/>
    <cellStyle name="Comma 75 2 2 2" xfId="12180"/>
    <cellStyle name="Comma 75 2 3" xfId="12181"/>
    <cellStyle name="Comma 75 2 4" xfId="12182"/>
    <cellStyle name="Comma 75 3" xfId="12183"/>
    <cellStyle name="Comma 75 3 2" xfId="12184"/>
    <cellStyle name="Comma 75 4" xfId="12185"/>
    <cellStyle name="Comma 75 5" xfId="12186"/>
    <cellStyle name="Comma 76" xfId="12187"/>
    <cellStyle name="Comma 76 2" xfId="12188"/>
    <cellStyle name="Comma 76 2 2" xfId="12189"/>
    <cellStyle name="Comma 76 2 2 2" xfId="12190"/>
    <cellStyle name="Comma 76 2 3" xfId="12191"/>
    <cellStyle name="Comma 76 2 4" xfId="12192"/>
    <cellStyle name="Comma 76 3" xfId="12193"/>
    <cellStyle name="Comma 76 3 2" xfId="12194"/>
    <cellStyle name="Comma 76 4" xfId="12195"/>
    <cellStyle name="Comma 76 5" xfId="12196"/>
    <cellStyle name="Comma 77" xfId="12197"/>
    <cellStyle name="Comma 77 2" xfId="12198"/>
    <cellStyle name="Comma 77 2 2" xfId="12199"/>
    <cellStyle name="Comma 77 2 2 2" xfId="12200"/>
    <cellStyle name="Comma 77 2 3" xfId="12201"/>
    <cellStyle name="Comma 77 2 4" xfId="12202"/>
    <cellStyle name="Comma 77 3" xfId="12203"/>
    <cellStyle name="Comma 77 3 2" xfId="12204"/>
    <cellStyle name="Comma 77 4" xfId="12205"/>
    <cellStyle name="Comma 77 5" xfId="12206"/>
    <cellStyle name="Comma 78" xfId="12207"/>
    <cellStyle name="Comma 78 2" xfId="12208"/>
    <cellStyle name="Comma 78 2 2" xfId="12209"/>
    <cellStyle name="Comma 78 2 2 2" xfId="12210"/>
    <cellStyle name="Comma 78 2 3" xfId="12211"/>
    <cellStyle name="Comma 78 2 4" xfId="12212"/>
    <cellStyle name="Comma 78 3" xfId="12213"/>
    <cellStyle name="Comma 78 3 2" xfId="12214"/>
    <cellStyle name="Comma 78 4" xfId="12215"/>
    <cellStyle name="Comma 78 5" xfId="12216"/>
    <cellStyle name="Comma 79" xfId="12217"/>
    <cellStyle name="Comma 79 2" xfId="12218"/>
    <cellStyle name="Comma 79 2 2" xfId="12219"/>
    <cellStyle name="Comma 79 2 2 2" xfId="12220"/>
    <cellStyle name="Comma 79 2 3" xfId="12221"/>
    <cellStyle name="Comma 79 2 4" xfId="12222"/>
    <cellStyle name="Comma 79 3" xfId="12223"/>
    <cellStyle name="Comma 79 3 2" xfId="12224"/>
    <cellStyle name="Comma 79 4" xfId="12225"/>
    <cellStyle name="Comma 79 5" xfId="12226"/>
    <cellStyle name="Comma 8" xfId="12227"/>
    <cellStyle name="Comma 8 10" xfId="12228"/>
    <cellStyle name="Comma 8 10 2" xfId="12229"/>
    <cellStyle name="Comma 8 11" xfId="12230"/>
    <cellStyle name="Comma 8 12" xfId="12231"/>
    <cellStyle name="Comma 8 2" xfId="12232"/>
    <cellStyle name="Comma 8 3" xfId="12233"/>
    <cellStyle name="Comma 8 3 10" xfId="12234"/>
    <cellStyle name="Comma 8 3 2" xfId="12235"/>
    <cellStyle name="Comma 8 3 2 2" xfId="12236"/>
    <cellStyle name="Comma 8 3 2 2 2" xfId="12237"/>
    <cellStyle name="Comma 8 3 2 2 2 2" xfId="12238"/>
    <cellStyle name="Comma 8 3 2 2 2 2 2" xfId="12239"/>
    <cellStyle name="Comma 8 3 2 2 2 2 2 2" xfId="12240"/>
    <cellStyle name="Comma 8 3 2 2 2 2 2 2 2" xfId="12241"/>
    <cellStyle name="Comma 8 3 2 2 2 2 2 3" xfId="12242"/>
    <cellStyle name="Comma 8 3 2 2 2 2 2 4" xfId="12243"/>
    <cellStyle name="Comma 8 3 2 2 2 2 3" xfId="12244"/>
    <cellStyle name="Comma 8 3 2 2 2 2 3 2" xfId="12245"/>
    <cellStyle name="Comma 8 3 2 2 2 2 4" xfId="12246"/>
    <cellStyle name="Comma 8 3 2 2 2 2 5" xfId="12247"/>
    <cellStyle name="Comma 8 3 2 2 2 3" xfId="12248"/>
    <cellStyle name="Comma 8 3 2 2 2 3 2" xfId="12249"/>
    <cellStyle name="Comma 8 3 2 2 2 3 2 2" xfId="12250"/>
    <cellStyle name="Comma 8 3 2 2 2 3 3" xfId="12251"/>
    <cellStyle name="Comma 8 3 2 2 2 3 4" xfId="12252"/>
    <cellStyle name="Comma 8 3 2 2 2 4" xfId="12253"/>
    <cellStyle name="Comma 8 3 2 2 2 4 2" xfId="12254"/>
    <cellStyle name="Comma 8 3 2 2 2 5" xfId="12255"/>
    <cellStyle name="Comma 8 3 2 2 2 6" xfId="12256"/>
    <cellStyle name="Comma 8 3 2 2 3" xfId="12257"/>
    <cellStyle name="Comma 8 3 2 2 3 2" xfId="12258"/>
    <cellStyle name="Comma 8 3 2 2 3 2 2" xfId="12259"/>
    <cellStyle name="Comma 8 3 2 2 3 2 2 2" xfId="12260"/>
    <cellStyle name="Comma 8 3 2 2 3 2 3" xfId="12261"/>
    <cellStyle name="Comma 8 3 2 2 3 2 4" xfId="12262"/>
    <cellStyle name="Comma 8 3 2 2 3 3" xfId="12263"/>
    <cellStyle name="Comma 8 3 2 2 3 3 2" xfId="12264"/>
    <cellStyle name="Comma 8 3 2 2 3 4" xfId="12265"/>
    <cellStyle name="Comma 8 3 2 2 3 5" xfId="12266"/>
    <cellStyle name="Comma 8 3 2 2 4" xfId="12267"/>
    <cellStyle name="Comma 8 3 2 2 4 2" xfId="12268"/>
    <cellStyle name="Comma 8 3 2 2 4 2 2" xfId="12269"/>
    <cellStyle name="Comma 8 3 2 2 4 3" xfId="12270"/>
    <cellStyle name="Comma 8 3 2 2 4 4" xfId="12271"/>
    <cellStyle name="Comma 8 3 2 2 5" xfId="12272"/>
    <cellStyle name="Comma 8 3 2 2 5 2" xfId="12273"/>
    <cellStyle name="Comma 8 3 2 2 6" xfId="12274"/>
    <cellStyle name="Comma 8 3 2 2 7" xfId="12275"/>
    <cellStyle name="Comma 8 3 2 3" xfId="12276"/>
    <cellStyle name="Comma 8 3 2 3 2" xfId="12277"/>
    <cellStyle name="Comma 8 3 2 3 2 2" xfId="12278"/>
    <cellStyle name="Comma 8 3 2 3 2 2 2" xfId="12279"/>
    <cellStyle name="Comma 8 3 2 3 2 2 2 2" xfId="12280"/>
    <cellStyle name="Comma 8 3 2 3 2 2 3" xfId="12281"/>
    <cellStyle name="Comma 8 3 2 3 2 2 4" xfId="12282"/>
    <cellStyle name="Comma 8 3 2 3 2 3" xfId="12283"/>
    <cellStyle name="Comma 8 3 2 3 2 3 2" xfId="12284"/>
    <cellStyle name="Comma 8 3 2 3 2 4" xfId="12285"/>
    <cellStyle name="Comma 8 3 2 3 2 5" xfId="12286"/>
    <cellStyle name="Comma 8 3 2 3 3" xfId="12287"/>
    <cellStyle name="Comma 8 3 2 3 3 2" xfId="12288"/>
    <cellStyle name="Comma 8 3 2 3 3 2 2" xfId="12289"/>
    <cellStyle name="Comma 8 3 2 3 3 3" xfId="12290"/>
    <cellStyle name="Comma 8 3 2 3 3 4" xfId="12291"/>
    <cellStyle name="Comma 8 3 2 3 4" xfId="12292"/>
    <cellStyle name="Comma 8 3 2 3 4 2" xfId="12293"/>
    <cellStyle name="Comma 8 3 2 3 5" xfId="12294"/>
    <cellStyle name="Comma 8 3 2 3 6" xfId="12295"/>
    <cellStyle name="Comma 8 3 2 4" xfId="12296"/>
    <cellStyle name="Comma 8 3 2 4 2" xfId="12297"/>
    <cellStyle name="Comma 8 3 2 4 2 2" xfId="12298"/>
    <cellStyle name="Comma 8 3 2 4 2 2 2" xfId="12299"/>
    <cellStyle name="Comma 8 3 2 4 2 3" xfId="12300"/>
    <cellStyle name="Comma 8 3 2 4 2 4" xfId="12301"/>
    <cellStyle name="Comma 8 3 2 4 3" xfId="12302"/>
    <cellStyle name="Comma 8 3 2 4 3 2" xfId="12303"/>
    <cellStyle name="Comma 8 3 2 4 4" xfId="12304"/>
    <cellStyle name="Comma 8 3 2 4 5" xfId="12305"/>
    <cellStyle name="Comma 8 3 2 5" xfId="12306"/>
    <cellStyle name="Comma 8 3 2 5 2" xfId="12307"/>
    <cellStyle name="Comma 8 3 2 5 2 2" xfId="12308"/>
    <cellStyle name="Comma 8 3 2 5 3" xfId="12309"/>
    <cellStyle name="Comma 8 3 2 5 4" xfId="12310"/>
    <cellStyle name="Comma 8 3 2 6" xfId="12311"/>
    <cellStyle name="Comma 8 3 2 6 2" xfId="12312"/>
    <cellStyle name="Comma 8 3 2 7" xfId="12313"/>
    <cellStyle name="Comma 8 3 2 8" xfId="12314"/>
    <cellStyle name="Comma 8 3 3" xfId="12315"/>
    <cellStyle name="Comma 8 3 3 2" xfId="12316"/>
    <cellStyle name="Comma 8 3 3 2 2" xfId="12317"/>
    <cellStyle name="Comma 8 3 3 2 2 2" xfId="12318"/>
    <cellStyle name="Comma 8 3 3 2 2 2 2" xfId="12319"/>
    <cellStyle name="Comma 8 3 3 2 2 2 2 2" xfId="12320"/>
    <cellStyle name="Comma 8 3 3 2 2 2 3" xfId="12321"/>
    <cellStyle name="Comma 8 3 3 2 2 2 4" xfId="12322"/>
    <cellStyle name="Comma 8 3 3 2 2 3" xfId="12323"/>
    <cellStyle name="Comma 8 3 3 2 2 3 2" xfId="12324"/>
    <cellStyle name="Comma 8 3 3 2 2 4" xfId="12325"/>
    <cellStyle name="Comma 8 3 3 2 2 5" xfId="12326"/>
    <cellStyle name="Comma 8 3 3 2 3" xfId="12327"/>
    <cellStyle name="Comma 8 3 3 2 3 2" xfId="12328"/>
    <cellStyle name="Comma 8 3 3 2 3 2 2" xfId="12329"/>
    <cellStyle name="Comma 8 3 3 2 3 3" xfId="12330"/>
    <cellStyle name="Comma 8 3 3 2 3 4" xfId="12331"/>
    <cellStyle name="Comma 8 3 3 2 4" xfId="12332"/>
    <cellStyle name="Comma 8 3 3 2 4 2" xfId="12333"/>
    <cellStyle name="Comma 8 3 3 2 5" xfId="12334"/>
    <cellStyle name="Comma 8 3 3 2 6" xfId="12335"/>
    <cellStyle name="Comma 8 3 3 3" xfId="12336"/>
    <cellStyle name="Comma 8 3 3 3 2" xfId="12337"/>
    <cellStyle name="Comma 8 3 3 3 2 2" xfId="12338"/>
    <cellStyle name="Comma 8 3 3 3 2 2 2" xfId="12339"/>
    <cellStyle name="Comma 8 3 3 3 2 3" xfId="12340"/>
    <cellStyle name="Comma 8 3 3 3 2 4" xfId="12341"/>
    <cellStyle name="Comma 8 3 3 3 3" xfId="12342"/>
    <cellStyle name="Comma 8 3 3 3 3 2" xfId="12343"/>
    <cellStyle name="Comma 8 3 3 3 4" xfId="12344"/>
    <cellStyle name="Comma 8 3 3 3 5" xfId="12345"/>
    <cellStyle name="Comma 8 3 3 4" xfId="12346"/>
    <cellStyle name="Comma 8 3 3 4 2" xfId="12347"/>
    <cellStyle name="Comma 8 3 3 4 2 2" xfId="12348"/>
    <cellStyle name="Comma 8 3 3 4 3" xfId="12349"/>
    <cellStyle name="Comma 8 3 3 4 4" xfId="12350"/>
    <cellStyle name="Comma 8 3 3 5" xfId="12351"/>
    <cellStyle name="Comma 8 3 3 5 2" xfId="12352"/>
    <cellStyle name="Comma 8 3 3 6" xfId="12353"/>
    <cellStyle name="Comma 8 3 3 7" xfId="12354"/>
    <cellStyle name="Comma 8 3 4" xfId="12355"/>
    <cellStyle name="Comma 8 3 4 2" xfId="12356"/>
    <cellStyle name="Comma 8 3 4 2 2" xfId="12357"/>
    <cellStyle name="Comma 8 3 4 2 2 2" xfId="12358"/>
    <cellStyle name="Comma 8 3 4 2 2 2 2" xfId="12359"/>
    <cellStyle name="Comma 8 3 4 2 2 2 2 2" xfId="12360"/>
    <cellStyle name="Comma 8 3 4 2 2 2 3" xfId="12361"/>
    <cellStyle name="Comma 8 3 4 2 2 2 4" xfId="12362"/>
    <cellStyle name="Comma 8 3 4 2 2 3" xfId="12363"/>
    <cellStyle name="Comma 8 3 4 2 2 3 2" xfId="12364"/>
    <cellStyle name="Comma 8 3 4 2 2 4" xfId="12365"/>
    <cellStyle name="Comma 8 3 4 2 2 5" xfId="12366"/>
    <cellStyle name="Comma 8 3 4 2 3" xfId="12367"/>
    <cellStyle name="Comma 8 3 4 2 3 2" xfId="12368"/>
    <cellStyle name="Comma 8 3 4 2 3 2 2" xfId="12369"/>
    <cellStyle name="Comma 8 3 4 2 3 3" xfId="12370"/>
    <cellStyle name="Comma 8 3 4 2 3 4" xfId="12371"/>
    <cellStyle name="Comma 8 3 4 2 4" xfId="12372"/>
    <cellStyle name="Comma 8 3 4 2 4 2" xfId="12373"/>
    <cellStyle name="Comma 8 3 4 2 5" xfId="12374"/>
    <cellStyle name="Comma 8 3 4 2 6" xfId="12375"/>
    <cellStyle name="Comma 8 3 4 3" xfId="12376"/>
    <cellStyle name="Comma 8 3 4 3 2" xfId="12377"/>
    <cellStyle name="Comma 8 3 4 3 2 2" xfId="12378"/>
    <cellStyle name="Comma 8 3 4 3 2 2 2" xfId="12379"/>
    <cellStyle name="Comma 8 3 4 3 2 3" xfId="12380"/>
    <cellStyle name="Comma 8 3 4 3 2 4" xfId="12381"/>
    <cellStyle name="Comma 8 3 4 3 3" xfId="12382"/>
    <cellStyle name="Comma 8 3 4 3 3 2" xfId="12383"/>
    <cellStyle name="Comma 8 3 4 3 4" xfId="12384"/>
    <cellStyle name="Comma 8 3 4 3 5" xfId="12385"/>
    <cellStyle name="Comma 8 3 4 4" xfId="12386"/>
    <cellStyle name="Comma 8 3 4 4 2" xfId="12387"/>
    <cellStyle name="Comma 8 3 4 4 2 2" xfId="12388"/>
    <cellStyle name="Comma 8 3 4 4 3" xfId="12389"/>
    <cellStyle name="Comma 8 3 4 4 4" xfId="12390"/>
    <cellStyle name="Comma 8 3 4 5" xfId="12391"/>
    <cellStyle name="Comma 8 3 4 5 2" xfId="12392"/>
    <cellStyle name="Comma 8 3 4 6" xfId="12393"/>
    <cellStyle name="Comma 8 3 4 7" xfId="12394"/>
    <cellStyle name="Comma 8 3 5" xfId="12395"/>
    <cellStyle name="Comma 8 3 5 2" xfId="12396"/>
    <cellStyle name="Comma 8 3 5 2 2" xfId="12397"/>
    <cellStyle name="Comma 8 3 5 2 2 2" xfId="12398"/>
    <cellStyle name="Comma 8 3 5 2 2 2 2" xfId="12399"/>
    <cellStyle name="Comma 8 3 5 2 2 3" xfId="12400"/>
    <cellStyle name="Comma 8 3 5 2 2 4" xfId="12401"/>
    <cellStyle name="Comma 8 3 5 2 3" xfId="12402"/>
    <cellStyle name="Comma 8 3 5 2 3 2" xfId="12403"/>
    <cellStyle name="Comma 8 3 5 2 4" xfId="12404"/>
    <cellStyle name="Comma 8 3 5 2 5" xfId="12405"/>
    <cellStyle name="Comma 8 3 5 3" xfId="12406"/>
    <cellStyle name="Comma 8 3 5 3 2" xfId="12407"/>
    <cellStyle name="Comma 8 3 5 3 2 2" xfId="12408"/>
    <cellStyle name="Comma 8 3 5 3 3" xfId="12409"/>
    <cellStyle name="Comma 8 3 5 3 4" xfId="12410"/>
    <cellStyle name="Comma 8 3 5 4" xfId="12411"/>
    <cellStyle name="Comma 8 3 5 4 2" xfId="12412"/>
    <cellStyle name="Comma 8 3 5 5" xfId="12413"/>
    <cellStyle name="Comma 8 3 5 6" xfId="12414"/>
    <cellStyle name="Comma 8 3 6" xfId="12415"/>
    <cellStyle name="Comma 8 3 6 2" xfId="12416"/>
    <cellStyle name="Comma 8 3 6 2 2" xfId="12417"/>
    <cellStyle name="Comma 8 3 6 2 2 2" xfId="12418"/>
    <cellStyle name="Comma 8 3 6 2 3" xfId="12419"/>
    <cellStyle name="Comma 8 3 6 2 4" xfId="12420"/>
    <cellStyle name="Comma 8 3 6 3" xfId="12421"/>
    <cellStyle name="Comma 8 3 6 3 2" xfId="12422"/>
    <cellStyle name="Comma 8 3 6 4" xfId="12423"/>
    <cellStyle name="Comma 8 3 6 5" xfId="12424"/>
    <cellStyle name="Comma 8 3 7" xfId="12425"/>
    <cellStyle name="Comma 8 3 7 2" xfId="12426"/>
    <cellStyle name="Comma 8 3 7 2 2" xfId="12427"/>
    <cellStyle name="Comma 8 3 7 3" xfId="12428"/>
    <cellStyle name="Comma 8 3 7 4" xfId="12429"/>
    <cellStyle name="Comma 8 3 8" xfId="12430"/>
    <cellStyle name="Comma 8 3 8 2" xfId="12431"/>
    <cellStyle name="Comma 8 3 9" xfId="12432"/>
    <cellStyle name="Comma 8 4" xfId="12433"/>
    <cellStyle name="Comma 8 4 2" xfId="12434"/>
    <cellStyle name="Comma 8 4 2 2" xfId="12435"/>
    <cellStyle name="Comma 8 4 2 2 2" xfId="12436"/>
    <cellStyle name="Comma 8 4 2 2 2 2" xfId="12437"/>
    <cellStyle name="Comma 8 4 2 2 2 2 2" xfId="12438"/>
    <cellStyle name="Comma 8 4 2 2 2 2 2 2" xfId="12439"/>
    <cellStyle name="Comma 8 4 2 2 2 2 3" xfId="12440"/>
    <cellStyle name="Comma 8 4 2 2 2 2 4" xfId="12441"/>
    <cellStyle name="Comma 8 4 2 2 2 3" xfId="12442"/>
    <cellStyle name="Comma 8 4 2 2 2 3 2" xfId="12443"/>
    <cellStyle name="Comma 8 4 2 2 2 4" xfId="12444"/>
    <cellStyle name="Comma 8 4 2 2 2 5" xfId="12445"/>
    <cellStyle name="Comma 8 4 2 2 3" xfId="12446"/>
    <cellStyle name="Comma 8 4 2 2 3 2" xfId="12447"/>
    <cellStyle name="Comma 8 4 2 2 3 2 2" xfId="12448"/>
    <cellStyle name="Comma 8 4 2 2 3 3" xfId="12449"/>
    <cellStyle name="Comma 8 4 2 2 3 4" xfId="12450"/>
    <cellStyle name="Comma 8 4 2 2 4" xfId="12451"/>
    <cellStyle name="Comma 8 4 2 2 4 2" xfId="12452"/>
    <cellStyle name="Comma 8 4 2 2 5" xfId="12453"/>
    <cellStyle name="Comma 8 4 2 2 6" xfId="12454"/>
    <cellStyle name="Comma 8 4 2 3" xfId="12455"/>
    <cellStyle name="Comma 8 4 2 3 2" xfId="12456"/>
    <cellStyle name="Comma 8 4 2 3 2 2" xfId="12457"/>
    <cellStyle name="Comma 8 4 2 3 2 2 2" xfId="12458"/>
    <cellStyle name="Comma 8 4 2 3 2 3" xfId="12459"/>
    <cellStyle name="Comma 8 4 2 3 2 4" xfId="12460"/>
    <cellStyle name="Comma 8 4 2 3 3" xfId="12461"/>
    <cellStyle name="Comma 8 4 2 3 3 2" xfId="12462"/>
    <cellStyle name="Comma 8 4 2 3 4" xfId="12463"/>
    <cellStyle name="Comma 8 4 2 3 5" xfId="12464"/>
    <cellStyle name="Comma 8 4 2 4" xfId="12465"/>
    <cellStyle name="Comma 8 4 2 4 2" xfId="12466"/>
    <cellStyle name="Comma 8 4 2 4 2 2" xfId="12467"/>
    <cellStyle name="Comma 8 4 2 4 3" xfId="12468"/>
    <cellStyle name="Comma 8 4 2 4 4" xfId="12469"/>
    <cellStyle name="Comma 8 4 2 5" xfId="12470"/>
    <cellStyle name="Comma 8 4 2 5 2" xfId="12471"/>
    <cellStyle name="Comma 8 4 2 6" xfId="12472"/>
    <cellStyle name="Comma 8 4 2 7" xfId="12473"/>
    <cellStyle name="Comma 8 4 3" xfId="12474"/>
    <cellStyle name="Comma 8 4 3 2" xfId="12475"/>
    <cellStyle name="Comma 8 4 3 2 2" xfId="12476"/>
    <cellStyle name="Comma 8 4 3 2 2 2" xfId="12477"/>
    <cellStyle name="Comma 8 4 3 2 2 2 2" xfId="12478"/>
    <cellStyle name="Comma 8 4 3 2 2 3" xfId="12479"/>
    <cellStyle name="Comma 8 4 3 2 2 4" xfId="12480"/>
    <cellStyle name="Comma 8 4 3 2 3" xfId="12481"/>
    <cellStyle name="Comma 8 4 3 2 3 2" xfId="12482"/>
    <cellStyle name="Comma 8 4 3 2 4" xfId="12483"/>
    <cellStyle name="Comma 8 4 3 2 5" xfId="12484"/>
    <cellStyle name="Comma 8 4 3 3" xfId="12485"/>
    <cellStyle name="Comma 8 4 3 3 2" xfId="12486"/>
    <cellStyle name="Comma 8 4 3 3 2 2" xfId="12487"/>
    <cellStyle name="Comma 8 4 3 3 3" xfId="12488"/>
    <cellStyle name="Comma 8 4 3 3 4" xfId="12489"/>
    <cellStyle name="Comma 8 4 3 4" xfId="12490"/>
    <cellStyle name="Comma 8 4 3 4 2" xfId="12491"/>
    <cellStyle name="Comma 8 4 3 5" xfId="12492"/>
    <cellStyle name="Comma 8 4 3 6" xfId="12493"/>
    <cellStyle name="Comma 8 4 4" xfId="12494"/>
    <cellStyle name="Comma 8 4 4 2" xfId="12495"/>
    <cellStyle name="Comma 8 4 4 2 2" xfId="12496"/>
    <cellStyle name="Comma 8 4 4 2 2 2" xfId="12497"/>
    <cellStyle name="Comma 8 4 4 2 3" xfId="12498"/>
    <cellStyle name="Comma 8 4 4 2 4" xfId="12499"/>
    <cellStyle name="Comma 8 4 4 3" xfId="12500"/>
    <cellStyle name="Comma 8 4 4 3 2" xfId="12501"/>
    <cellStyle name="Comma 8 4 4 4" xfId="12502"/>
    <cellStyle name="Comma 8 4 4 5" xfId="12503"/>
    <cellStyle name="Comma 8 4 5" xfId="12504"/>
    <cellStyle name="Comma 8 4 5 2" xfId="12505"/>
    <cellStyle name="Comma 8 4 5 2 2" xfId="12506"/>
    <cellStyle name="Comma 8 4 5 3" xfId="12507"/>
    <cellStyle name="Comma 8 4 5 4" xfId="12508"/>
    <cellStyle name="Comma 8 4 6" xfId="12509"/>
    <cellStyle name="Comma 8 4 6 2" xfId="12510"/>
    <cellStyle name="Comma 8 4 7" xfId="12511"/>
    <cellStyle name="Comma 8 4 8" xfId="12512"/>
    <cellStyle name="Comma 8 5" xfId="12513"/>
    <cellStyle name="Comma 8 5 2" xfId="12514"/>
    <cellStyle name="Comma 8 5 2 2" xfId="12515"/>
    <cellStyle name="Comma 8 5 2 2 2" xfId="12516"/>
    <cellStyle name="Comma 8 5 2 2 2 2" xfId="12517"/>
    <cellStyle name="Comma 8 5 2 2 2 2 2" xfId="12518"/>
    <cellStyle name="Comma 8 5 2 2 2 3" xfId="12519"/>
    <cellStyle name="Comma 8 5 2 2 2 4" xfId="12520"/>
    <cellStyle name="Comma 8 5 2 2 3" xfId="12521"/>
    <cellStyle name="Comma 8 5 2 2 3 2" xfId="12522"/>
    <cellStyle name="Comma 8 5 2 2 4" xfId="12523"/>
    <cellStyle name="Comma 8 5 2 2 5" xfId="12524"/>
    <cellStyle name="Comma 8 5 2 3" xfId="12525"/>
    <cellStyle name="Comma 8 5 2 3 2" xfId="12526"/>
    <cellStyle name="Comma 8 5 2 3 2 2" xfId="12527"/>
    <cellStyle name="Comma 8 5 2 3 3" xfId="12528"/>
    <cellStyle name="Comma 8 5 2 3 4" xfId="12529"/>
    <cellStyle name="Comma 8 5 2 4" xfId="12530"/>
    <cellStyle name="Comma 8 5 2 4 2" xfId="12531"/>
    <cellStyle name="Comma 8 5 2 5" xfId="12532"/>
    <cellStyle name="Comma 8 5 2 6" xfId="12533"/>
    <cellStyle name="Comma 8 5 3" xfId="12534"/>
    <cellStyle name="Comma 8 5 3 2" xfId="12535"/>
    <cellStyle name="Comma 8 5 3 2 2" xfId="12536"/>
    <cellStyle name="Comma 8 5 3 2 2 2" xfId="12537"/>
    <cellStyle name="Comma 8 5 3 2 3" xfId="12538"/>
    <cellStyle name="Comma 8 5 3 2 4" xfId="12539"/>
    <cellStyle name="Comma 8 5 3 3" xfId="12540"/>
    <cellStyle name="Comma 8 5 3 3 2" xfId="12541"/>
    <cellStyle name="Comma 8 5 3 4" xfId="12542"/>
    <cellStyle name="Comma 8 5 3 5" xfId="12543"/>
    <cellStyle name="Comma 8 5 4" xfId="12544"/>
    <cellStyle name="Comma 8 5 4 2" xfId="12545"/>
    <cellStyle name="Comma 8 5 4 2 2" xfId="12546"/>
    <cellStyle name="Comma 8 5 4 3" xfId="12547"/>
    <cellStyle name="Comma 8 5 4 4" xfId="12548"/>
    <cellStyle name="Comma 8 5 5" xfId="12549"/>
    <cellStyle name="Comma 8 5 5 2" xfId="12550"/>
    <cellStyle name="Comma 8 5 6" xfId="12551"/>
    <cellStyle name="Comma 8 5 7" xfId="12552"/>
    <cellStyle name="Comma 8 6" xfId="12553"/>
    <cellStyle name="Comma 8 6 2" xfId="12554"/>
    <cellStyle name="Comma 8 6 2 2" xfId="12555"/>
    <cellStyle name="Comma 8 6 2 2 2" xfId="12556"/>
    <cellStyle name="Comma 8 6 2 2 2 2" xfId="12557"/>
    <cellStyle name="Comma 8 6 2 2 2 2 2" xfId="12558"/>
    <cellStyle name="Comma 8 6 2 2 2 3" xfId="12559"/>
    <cellStyle name="Comma 8 6 2 2 2 4" xfId="12560"/>
    <cellStyle name="Comma 8 6 2 2 3" xfId="12561"/>
    <cellStyle name="Comma 8 6 2 2 3 2" xfId="12562"/>
    <cellStyle name="Comma 8 6 2 2 4" xfId="12563"/>
    <cellStyle name="Comma 8 6 2 2 5" xfId="12564"/>
    <cellStyle name="Comma 8 6 2 3" xfId="12565"/>
    <cellStyle name="Comma 8 6 2 3 2" xfId="12566"/>
    <cellStyle name="Comma 8 6 2 3 2 2" xfId="12567"/>
    <cellStyle name="Comma 8 6 2 3 3" xfId="12568"/>
    <cellStyle name="Comma 8 6 2 3 4" xfId="12569"/>
    <cellStyle name="Comma 8 6 2 4" xfId="12570"/>
    <cellStyle name="Comma 8 6 2 4 2" xfId="12571"/>
    <cellStyle name="Comma 8 6 2 5" xfId="12572"/>
    <cellStyle name="Comma 8 6 2 6" xfId="12573"/>
    <cellStyle name="Comma 8 6 3" xfId="12574"/>
    <cellStyle name="Comma 8 6 3 2" xfId="12575"/>
    <cellStyle name="Comma 8 6 3 2 2" xfId="12576"/>
    <cellStyle name="Comma 8 6 3 2 2 2" xfId="12577"/>
    <cellStyle name="Comma 8 6 3 2 3" xfId="12578"/>
    <cellStyle name="Comma 8 6 3 2 4" xfId="12579"/>
    <cellStyle name="Comma 8 6 3 3" xfId="12580"/>
    <cellStyle name="Comma 8 6 3 3 2" xfId="12581"/>
    <cellStyle name="Comma 8 6 3 4" xfId="12582"/>
    <cellStyle name="Comma 8 6 3 5" xfId="12583"/>
    <cellStyle name="Comma 8 6 4" xfId="12584"/>
    <cellStyle name="Comma 8 6 4 2" xfId="12585"/>
    <cellStyle name="Comma 8 6 4 2 2" xfId="12586"/>
    <cellStyle name="Comma 8 6 4 3" xfId="12587"/>
    <cellStyle name="Comma 8 6 4 4" xfId="12588"/>
    <cellStyle name="Comma 8 6 5" xfId="12589"/>
    <cellStyle name="Comma 8 6 5 2" xfId="12590"/>
    <cellStyle name="Comma 8 6 6" xfId="12591"/>
    <cellStyle name="Comma 8 6 7" xfId="12592"/>
    <cellStyle name="Comma 8 7" xfId="12593"/>
    <cellStyle name="Comma 8 7 2" xfId="12594"/>
    <cellStyle name="Comma 8 7 2 2" xfId="12595"/>
    <cellStyle name="Comma 8 7 2 2 2" xfId="12596"/>
    <cellStyle name="Comma 8 7 2 2 2 2" xfId="12597"/>
    <cellStyle name="Comma 8 7 2 2 3" xfId="12598"/>
    <cellStyle name="Comma 8 7 2 2 4" xfId="12599"/>
    <cellStyle name="Comma 8 7 2 3" xfId="12600"/>
    <cellStyle name="Comma 8 7 2 3 2" xfId="12601"/>
    <cellStyle name="Comma 8 7 2 4" xfId="12602"/>
    <cellStyle name="Comma 8 7 2 5" xfId="12603"/>
    <cellStyle name="Comma 8 7 3" xfId="12604"/>
    <cellStyle name="Comma 8 7 3 2" xfId="12605"/>
    <cellStyle name="Comma 8 7 3 2 2" xfId="12606"/>
    <cellStyle name="Comma 8 7 3 3" xfId="12607"/>
    <cellStyle name="Comma 8 7 3 4" xfId="12608"/>
    <cellStyle name="Comma 8 7 4" xfId="12609"/>
    <cellStyle name="Comma 8 7 4 2" xfId="12610"/>
    <cellStyle name="Comma 8 7 5" xfId="12611"/>
    <cellStyle name="Comma 8 7 6" xfId="12612"/>
    <cellStyle name="Comma 8 8" xfId="12613"/>
    <cellStyle name="Comma 8 8 2" xfId="12614"/>
    <cellStyle name="Comma 8 8 2 2" xfId="12615"/>
    <cellStyle name="Comma 8 8 2 2 2" xfId="12616"/>
    <cellStyle name="Comma 8 8 2 3" xfId="12617"/>
    <cellStyle name="Comma 8 8 2 4" xfId="12618"/>
    <cellStyle name="Comma 8 8 3" xfId="12619"/>
    <cellStyle name="Comma 8 8 3 2" xfId="12620"/>
    <cellStyle name="Comma 8 8 4" xfId="12621"/>
    <cellStyle name="Comma 8 8 5" xfId="12622"/>
    <cellStyle name="Comma 8 9" xfId="12623"/>
    <cellStyle name="Comma 8 9 2" xfId="12624"/>
    <cellStyle name="Comma 8 9 2 2" xfId="12625"/>
    <cellStyle name="Comma 8 9 3" xfId="12626"/>
    <cellStyle name="Comma 8 9 4" xfId="12627"/>
    <cellStyle name="Comma 80" xfId="12628"/>
    <cellStyle name="Comma 80 2" xfId="12629"/>
    <cellStyle name="Comma 80 2 2" xfId="12630"/>
    <cellStyle name="Comma 80 2 2 2" xfId="12631"/>
    <cellStyle name="Comma 80 2 3" xfId="12632"/>
    <cellStyle name="Comma 80 2 4" xfId="12633"/>
    <cellStyle name="Comma 80 3" xfId="12634"/>
    <cellStyle name="Comma 80 3 2" xfId="12635"/>
    <cellStyle name="Comma 80 4" xfId="12636"/>
    <cellStyle name="Comma 80 5" xfId="12637"/>
    <cellStyle name="Comma 81" xfId="12638"/>
    <cellStyle name="Comma 81 2" xfId="12639"/>
    <cellStyle name="Comma 81 2 2" xfId="12640"/>
    <cellStyle name="Comma 81 2 2 2" xfId="12641"/>
    <cellStyle name="Comma 81 2 3" xfId="12642"/>
    <cellStyle name="Comma 81 2 4" xfId="12643"/>
    <cellStyle name="Comma 81 3" xfId="12644"/>
    <cellStyle name="Comma 81 3 2" xfId="12645"/>
    <cellStyle name="Comma 81 4" xfId="12646"/>
    <cellStyle name="Comma 81 5" xfId="12647"/>
    <cellStyle name="Comma 82" xfId="12648"/>
    <cellStyle name="Comma 82 2" xfId="12649"/>
    <cellStyle name="Comma 82 2 2" xfId="12650"/>
    <cellStyle name="Comma 82 2 2 2" xfId="12651"/>
    <cellStyle name="Comma 82 2 3" xfId="12652"/>
    <cellStyle name="Comma 82 2 4" xfId="12653"/>
    <cellStyle name="Comma 82 3" xfId="12654"/>
    <cellStyle name="Comma 82 3 2" xfId="12655"/>
    <cellStyle name="Comma 82 4" xfId="12656"/>
    <cellStyle name="Comma 82 5" xfId="12657"/>
    <cellStyle name="Comma 83" xfId="12658"/>
    <cellStyle name="Comma 84" xfId="12659"/>
    <cellStyle name="Comma 85" xfId="12660"/>
    <cellStyle name="Comma 86" xfId="12661"/>
    <cellStyle name="Comma 87" xfId="12662"/>
    <cellStyle name="Comma 88" xfId="12663"/>
    <cellStyle name="Comma 89" xfId="12664"/>
    <cellStyle name="Comma 9" xfId="12665"/>
    <cellStyle name="Comma 9 10" xfId="12666"/>
    <cellStyle name="Comma 9 10 2" xfId="12667"/>
    <cellStyle name="Comma 9 11" xfId="12668"/>
    <cellStyle name="Comma 9 12" xfId="12669"/>
    <cellStyle name="Comma 9 2" xfId="12670"/>
    <cellStyle name="Comma 9 3" xfId="12671"/>
    <cellStyle name="Comma 9 3 10" xfId="12672"/>
    <cellStyle name="Comma 9 3 2" xfId="12673"/>
    <cellStyle name="Comma 9 3 2 2" xfId="12674"/>
    <cellStyle name="Comma 9 3 2 2 2" xfId="12675"/>
    <cellStyle name="Comma 9 3 2 2 2 2" xfId="12676"/>
    <cellStyle name="Comma 9 3 2 2 2 2 2" xfId="12677"/>
    <cellStyle name="Comma 9 3 2 2 2 2 2 2" xfId="12678"/>
    <cellStyle name="Comma 9 3 2 2 2 2 2 2 2" xfId="12679"/>
    <cellStyle name="Comma 9 3 2 2 2 2 2 3" xfId="12680"/>
    <cellStyle name="Comma 9 3 2 2 2 2 2 4" xfId="12681"/>
    <cellStyle name="Comma 9 3 2 2 2 2 3" xfId="12682"/>
    <cellStyle name="Comma 9 3 2 2 2 2 3 2" xfId="12683"/>
    <cellStyle name="Comma 9 3 2 2 2 2 4" xfId="12684"/>
    <cellStyle name="Comma 9 3 2 2 2 2 5" xfId="12685"/>
    <cellStyle name="Comma 9 3 2 2 2 3" xfId="12686"/>
    <cellStyle name="Comma 9 3 2 2 2 3 2" xfId="12687"/>
    <cellStyle name="Comma 9 3 2 2 2 3 2 2" xfId="12688"/>
    <cellStyle name="Comma 9 3 2 2 2 3 3" xfId="12689"/>
    <cellStyle name="Comma 9 3 2 2 2 3 4" xfId="12690"/>
    <cellStyle name="Comma 9 3 2 2 2 4" xfId="12691"/>
    <cellStyle name="Comma 9 3 2 2 2 4 2" xfId="12692"/>
    <cellStyle name="Comma 9 3 2 2 2 5" xfId="12693"/>
    <cellStyle name="Comma 9 3 2 2 2 6" xfId="12694"/>
    <cellStyle name="Comma 9 3 2 2 3" xfId="12695"/>
    <cellStyle name="Comma 9 3 2 2 3 2" xfId="12696"/>
    <cellStyle name="Comma 9 3 2 2 3 2 2" xfId="12697"/>
    <cellStyle name="Comma 9 3 2 2 3 2 2 2" xfId="12698"/>
    <cellStyle name="Comma 9 3 2 2 3 2 3" xfId="12699"/>
    <cellStyle name="Comma 9 3 2 2 3 2 4" xfId="12700"/>
    <cellStyle name="Comma 9 3 2 2 3 3" xfId="12701"/>
    <cellStyle name="Comma 9 3 2 2 3 3 2" xfId="12702"/>
    <cellStyle name="Comma 9 3 2 2 3 4" xfId="12703"/>
    <cellStyle name="Comma 9 3 2 2 3 5" xfId="12704"/>
    <cellStyle name="Comma 9 3 2 2 4" xfId="12705"/>
    <cellStyle name="Comma 9 3 2 2 4 2" xfId="12706"/>
    <cellStyle name="Comma 9 3 2 2 4 2 2" xfId="12707"/>
    <cellStyle name="Comma 9 3 2 2 4 3" xfId="12708"/>
    <cellStyle name="Comma 9 3 2 2 4 4" xfId="12709"/>
    <cellStyle name="Comma 9 3 2 2 5" xfId="12710"/>
    <cellStyle name="Comma 9 3 2 2 5 2" xfId="12711"/>
    <cellStyle name="Comma 9 3 2 2 6" xfId="12712"/>
    <cellStyle name="Comma 9 3 2 2 7" xfId="12713"/>
    <cellStyle name="Comma 9 3 2 3" xfId="12714"/>
    <cellStyle name="Comma 9 3 2 3 2" xfId="12715"/>
    <cellStyle name="Comma 9 3 2 3 2 2" xfId="12716"/>
    <cellStyle name="Comma 9 3 2 3 2 2 2" xfId="12717"/>
    <cellStyle name="Comma 9 3 2 3 2 2 2 2" xfId="12718"/>
    <cellStyle name="Comma 9 3 2 3 2 2 3" xfId="12719"/>
    <cellStyle name="Comma 9 3 2 3 2 2 4" xfId="12720"/>
    <cellStyle name="Comma 9 3 2 3 2 3" xfId="12721"/>
    <cellStyle name="Comma 9 3 2 3 2 3 2" xfId="12722"/>
    <cellStyle name="Comma 9 3 2 3 2 4" xfId="12723"/>
    <cellStyle name="Comma 9 3 2 3 2 5" xfId="12724"/>
    <cellStyle name="Comma 9 3 2 3 3" xfId="12725"/>
    <cellStyle name="Comma 9 3 2 3 3 2" xfId="12726"/>
    <cellStyle name="Comma 9 3 2 3 3 2 2" xfId="12727"/>
    <cellStyle name="Comma 9 3 2 3 3 3" xfId="12728"/>
    <cellStyle name="Comma 9 3 2 3 3 4" xfId="12729"/>
    <cellStyle name="Comma 9 3 2 3 4" xfId="12730"/>
    <cellStyle name="Comma 9 3 2 3 4 2" xfId="12731"/>
    <cellStyle name="Comma 9 3 2 3 5" xfId="12732"/>
    <cellStyle name="Comma 9 3 2 3 6" xfId="12733"/>
    <cellStyle name="Comma 9 3 2 4" xfId="12734"/>
    <cellStyle name="Comma 9 3 2 4 2" xfId="12735"/>
    <cellStyle name="Comma 9 3 2 4 2 2" xfId="12736"/>
    <cellStyle name="Comma 9 3 2 4 2 2 2" xfId="12737"/>
    <cellStyle name="Comma 9 3 2 4 2 3" xfId="12738"/>
    <cellStyle name="Comma 9 3 2 4 2 4" xfId="12739"/>
    <cellStyle name="Comma 9 3 2 4 3" xfId="12740"/>
    <cellStyle name="Comma 9 3 2 4 3 2" xfId="12741"/>
    <cellStyle name="Comma 9 3 2 4 4" xfId="12742"/>
    <cellStyle name="Comma 9 3 2 4 5" xfId="12743"/>
    <cellStyle name="Comma 9 3 2 5" xfId="12744"/>
    <cellStyle name="Comma 9 3 2 5 2" xfId="12745"/>
    <cellStyle name="Comma 9 3 2 5 2 2" xfId="12746"/>
    <cellStyle name="Comma 9 3 2 5 3" xfId="12747"/>
    <cellStyle name="Comma 9 3 2 5 4" xfId="12748"/>
    <cellStyle name="Comma 9 3 2 6" xfId="12749"/>
    <cellStyle name="Comma 9 3 2 6 2" xfId="12750"/>
    <cellStyle name="Comma 9 3 2 7" xfId="12751"/>
    <cellStyle name="Comma 9 3 2 8" xfId="12752"/>
    <cellStyle name="Comma 9 3 3" xfId="12753"/>
    <cellStyle name="Comma 9 3 3 2" xfId="12754"/>
    <cellStyle name="Comma 9 3 3 2 2" xfId="12755"/>
    <cellStyle name="Comma 9 3 3 2 2 2" xfId="12756"/>
    <cellStyle name="Comma 9 3 3 2 2 2 2" xfId="12757"/>
    <cellStyle name="Comma 9 3 3 2 2 2 2 2" xfId="12758"/>
    <cellStyle name="Comma 9 3 3 2 2 2 3" xfId="12759"/>
    <cellStyle name="Comma 9 3 3 2 2 2 4" xfId="12760"/>
    <cellStyle name="Comma 9 3 3 2 2 3" xfId="12761"/>
    <cellStyle name="Comma 9 3 3 2 2 3 2" xfId="12762"/>
    <cellStyle name="Comma 9 3 3 2 2 4" xfId="12763"/>
    <cellStyle name="Comma 9 3 3 2 2 5" xfId="12764"/>
    <cellStyle name="Comma 9 3 3 2 3" xfId="12765"/>
    <cellStyle name="Comma 9 3 3 2 3 2" xfId="12766"/>
    <cellStyle name="Comma 9 3 3 2 3 2 2" xfId="12767"/>
    <cellStyle name="Comma 9 3 3 2 3 3" xfId="12768"/>
    <cellStyle name="Comma 9 3 3 2 3 4" xfId="12769"/>
    <cellStyle name="Comma 9 3 3 2 4" xfId="12770"/>
    <cellStyle name="Comma 9 3 3 2 4 2" xfId="12771"/>
    <cellStyle name="Comma 9 3 3 2 5" xfId="12772"/>
    <cellStyle name="Comma 9 3 3 2 6" xfId="12773"/>
    <cellStyle name="Comma 9 3 3 3" xfId="12774"/>
    <cellStyle name="Comma 9 3 3 3 2" xfId="12775"/>
    <cellStyle name="Comma 9 3 3 3 2 2" xfId="12776"/>
    <cellStyle name="Comma 9 3 3 3 2 2 2" xfId="12777"/>
    <cellStyle name="Comma 9 3 3 3 2 3" xfId="12778"/>
    <cellStyle name="Comma 9 3 3 3 2 4" xfId="12779"/>
    <cellStyle name="Comma 9 3 3 3 3" xfId="12780"/>
    <cellStyle name="Comma 9 3 3 3 3 2" xfId="12781"/>
    <cellStyle name="Comma 9 3 3 3 4" xfId="12782"/>
    <cellStyle name="Comma 9 3 3 3 5" xfId="12783"/>
    <cellStyle name="Comma 9 3 3 4" xfId="12784"/>
    <cellStyle name="Comma 9 3 3 4 2" xfId="12785"/>
    <cellStyle name="Comma 9 3 3 4 2 2" xfId="12786"/>
    <cellStyle name="Comma 9 3 3 4 3" xfId="12787"/>
    <cellStyle name="Comma 9 3 3 4 4" xfId="12788"/>
    <cellStyle name="Comma 9 3 3 5" xfId="12789"/>
    <cellStyle name="Comma 9 3 3 5 2" xfId="12790"/>
    <cellStyle name="Comma 9 3 3 6" xfId="12791"/>
    <cellStyle name="Comma 9 3 3 7" xfId="12792"/>
    <cellStyle name="Comma 9 3 4" xfId="12793"/>
    <cellStyle name="Comma 9 3 4 2" xfId="12794"/>
    <cellStyle name="Comma 9 3 4 2 2" xfId="12795"/>
    <cellStyle name="Comma 9 3 4 2 2 2" xfId="12796"/>
    <cellStyle name="Comma 9 3 4 2 2 2 2" xfId="12797"/>
    <cellStyle name="Comma 9 3 4 2 2 2 2 2" xfId="12798"/>
    <cellStyle name="Comma 9 3 4 2 2 2 3" xfId="12799"/>
    <cellStyle name="Comma 9 3 4 2 2 2 4" xfId="12800"/>
    <cellStyle name="Comma 9 3 4 2 2 3" xfId="12801"/>
    <cellStyle name="Comma 9 3 4 2 2 3 2" xfId="12802"/>
    <cellStyle name="Comma 9 3 4 2 2 4" xfId="12803"/>
    <cellStyle name="Comma 9 3 4 2 2 5" xfId="12804"/>
    <cellStyle name="Comma 9 3 4 2 3" xfId="12805"/>
    <cellStyle name="Comma 9 3 4 2 3 2" xfId="12806"/>
    <cellStyle name="Comma 9 3 4 2 3 2 2" xfId="12807"/>
    <cellStyle name="Comma 9 3 4 2 3 3" xfId="12808"/>
    <cellStyle name="Comma 9 3 4 2 3 4" xfId="12809"/>
    <cellStyle name="Comma 9 3 4 2 4" xfId="12810"/>
    <cellStyle name="Comma 9 3 4 2 4 2" xfId="12811"/>
    <cellStyle name="Comma 9 3 4 2 5" xfId="12812"/>
    <cellStyle name="Comma 9 3 4 2 6" xfId="12813"/>
    <cellStyle name="Comma 9 3 4 3" xfId="12814"/>
    <cellStyle name="Comma 9 3 4 3 2" xfId="12815"/>
    <cellStyle name="Comma 9 3 4 3 2 2" xfId="12816"/>
    <cellStyle name="Comma 9 3 4 3 2 2 2" xfId="12817"/>
    <cellStyle name="Comma 9 3 4 3 2 3" xfId="12818"/>
    <cellStyle name="Comma 9 3 4 3 2 4" xfId="12819"/>
    <cellStyle name="Comma 9 3 4 3 3" xfId="12820"/>
    <cellStyle name="Comma 9 3 4 3 3 2" xfId="12821"/>
    <cellStyle name="Comma 9 3 4 3 4" xfId="12822"/>
    <cellStyle name="Comma 9 3 4 3 5" xfId="12823"/>
    <cellStyle name="Comma 9 3 4 4" xfId="12824"/>
    <cellStyle name="Comma 9 3 4 4 2" xfId="12825"/>
    <cellStyle name="Comma 9 3 4 4 2 2" xfId="12826"/>
    <cellStyle name="Comma 9 3 4 4 3" xfId="12827"/>
    <cellStyle name="Comma 9 3 4 4 4" xfId="12828"/>
    <cellStyle name="Comma 9 3 4 5" xfId="12829"/>
    <cellStyle name="Comma 9 3 4 5 2" xfId="12830"/>
    <cellStyle name="Comma 9 3 4 6" xfId="12831"/>
    <cellStyle name="Comma 9 3 4 7" xfId="12832"/>
    <cellStyle name="Comma 9 3 5" xfId="12833"/>
    <cellStyle name="Comma 9 3 5 2" xfId="12834"/>
    <cellStyle name="Comma 9 3 5 2 2" xfId="12835"/>
    <cellStyle name="Comma 9 3 5 2 2 2" xfId="12836"/>
    <cellStyle name="Comma 9 3 5 2 2 2 2" xfId="12837"/>
    <cellStyle name="Comma 9 3 5 2 2 3" xfId="12838"/>
    <cellStyle name="Comma 9 3 5 2 2 4" xfId="12839"/>
    <cellStyle name="Comma 9 3 5 2 3" xfId="12840"/>
    <cellStyle name="Comma 9 3 5 2 3 2" xfId="12841"/>
    <cellStyle name="Comma 9 3 5 2 4" xfId="12842"/>
    <cellStyle name="Comma 9 3 5 2 5" xfId="12843"/>
    <cellStyle name="Comma 9 3 5 3" xfId="12844"/>
    <cellStyle name="Comma 9 3 5 3 2" xfId="12845"/>
    <cellStyle name="Comma 9 3 5 3 2 2" xfId="12846"/>
    <cellStyle name="Comma 9 3 5 3 3" xfId="12847"/>
    <cellStyle name="Comma 9 3 5 3 4" xfId="12848"/>
    <cellStyle name="Comma 9 3 5 4" xfId="12849"/>
    <cellStyle name="Comma 9 3 5 4 2" xfId="12850"/>
    <cellStyle name="Comma 9 3 5 5" xfId="12851"/>
    <cellStyle name="Comma 9 3 5 6" xfId="12852"/>
    <cellStyle name="Comma 9 3 6" xfId="12853"/>
    <cellStyle name="Comma 9 3 6 2" xfId="12854"/>
    <cellStyle name="Comma 9 3 6 2 2" xfId="12855"/>
    <cellStyle name="Comma 9 3 6 2 2 2" xfId="12856"/>
    <cellStyle name="Comma 9 3 6 2 3" xfId="12857"/>
    <cellStyle name="Comma 9 3 6 2 4" xfId="12858"/>
    <cellStyle name="Comma 9 3 6 3" xfId="12859"/>
    <cellStyle name="Comma 9 3 6 3 2" xfId="12860"/>
    <cellStyle name="Comma 9 3 6 4" xfId="12861"/>
    <cellStyle name="Comma 9 3 6 5" xfId="12862"/>
    <cellStyle name="Comma 9 3 7" xfId="12863"/>
    <cellStyle name="Comma 9 3 7 2" xfId="12864"/>
    <cellStyle name="Comma 9 3 7 2 2" xfId="12865"/>
    <cellStyle name="Comma 9 3 7 3" xfId="12866"/>
    <cellStyle name="Comma 9 3 7 4" xfId="12867"/>
    <cellStyle name="Comma 9 3 8" xfId="12868"/>
    <cellStyle name="Comma 9 3 8 2" xfId="12869"/>
    <cellStyle name="Comma 9 3 9" xfId="12870"/>
    <cellStyle name="Comma 9 4" xfId="12871"/>
    <cellStyle name="Comma 9 4 2" xfId="12872"/>
    <cellStyle name="Comma 9 4 2 2" xfId="12873"/>
    <cellStyle name="Comma 9 4 2 2 2" xfId="12874"/>
    <cellStyle name="Comma 9 4 2 2 2 2" xfId="12875"/>
    <cellStyle name="Comma 9 4 2 2 2 2 2" xfId="12876"/>
    <cellStyle name="Comma 9 4 2 2 2 2 2 2" xfId="12877"/>
    <cellStyle name="Comma 9 4 2 2 2 2 3" xfId="12878"/>
    <cellStyle name="Comma 9 4 2 2 2 2 4" xfId="12879"/>
    <cellStyle name="Comma 9 4 2 2 2 3" xfId="12880"/>
    <cellStyle name="Comma 9 4 2 2 2 3 2" xfId="12881"/>
    <cellStyle name="Comma 9 4 2 2 2 4" xfId="12882"/>
    <cellStyle name="Comma 9 4 2 2 2 5" xfId="12883"/>
    <cellStyle name="Comma 9 4 2 2 3" xfId="12884"/>
    <cellStyle name="Comma 9 4 2 2 3 2" xfId="12885"/>
    <cellStyle name="Comma 9 4 2 2 3 2 2" xfId="12886"/>
    <cellStyle name="Comma 9 4 2 2 3 3" xfId="12887"/>
    <cellStyle name="Comma 9 4 2 2 3 4" xfId="12888"/>
    <cellStyle name="Comma 9 4 2 2 4" xfId="12889"/>
    <cellStyle name="Comma 9 4 2 2 4 2" xfId="12890"/>
    <cellStyle name="Comma 9 4 2 2 5" xfId="12891"/>
    <cellStyle name="Comma 9 4 2 2 6" xfId="12892"/>
    <cellStyle name="Comma 9 4 2 3" xfId="12893"/>
    <cellStyle name="Comma 9 4 2 3 2" xfId="12894"/>
    <cellStyle name="Comma 9 4 2 3 2 2" xfId="12895"/>
    <cellStyle name="Comma 9 4 2 3 2 2 2" xfId="12896"/>
    <cellStyle name="Comma 9 4 2 3 2 3" xfId="12897"/>
    <cellStyle name="Comma 9 4 2 3 2 4" xfId="12898"/>
    <cellStyle name="Comma 9 4 2 3 3" xfId="12899"/>
    <cellStyle name="Comma 9 4 2 3 3 2" xfId="12900"/>
    <cellStyle name="Comma 9 4 2 3 4" xfId="12901"/>
    <cellStyle name="Comma 9 4 2 3 5" xfId="12902"/>
    <cellStyle name="Comma 9 4 2 4" xfId="12903"/>
    <cellStyle name="Comma 9 4 2 4 2" xfId="12904"/>
    <cellStyle name="Comma 9 4 2 4 2 2" xfId="12905"/>
    <cellStyle name="Comma 9 4 2 4 3" xfId="12906"/>
    <cellStyle name="Comma 9 4 2 4 4" xfId="12907"/>
    <cellStyle name="Comma 9 4 2 5" xfId="12908"/>
    <cellStyle name="Comma 9 4 2 5 2" xfId="12909"/>
    <cellStyle name="Comma 9 4 2 6" xfId="12910"/>
    <cellStyle name="Comma 9 4 2 7" xfId="12911"/>
    <cellStyle name="Comma 9 4 3" xfId="12912"/>
    <cellStyle name="Comma 9 4 3 2" xfId="12913"/>
    <cellStyle name="Comma 9 4 3 2 2" xfId="12914"/>
    <cellStyle name="Comma 9 4 3 2 2 2" xfId="12915"/>
    <cellStyle name="Comma 9 4 3 2 2 2 2" xfId="12916"/>
    <cellStyle name="Comma 9 4 3 2 2 3" xfId="12917"/>
    <cellStyle name="Comma 9 4 3 2 2 4" xfId="12918"/>
    <cellStyle name="Comma 9 4 3 2 3" xfId="12919"/>
    <cellStyle name="Comma 9 4 3 2 3 2" xfId="12920"/>
    <cellStyle name="Comma 9 4 3 2 4" xfId="12921"/>
    <cellStyle name="Comma 9 4 3 2 5" xfId="12922"/>
    <cellStyle name="Comma 9 4 3 3" xfId="12923"/>
    <cellStyle name="Comma 9 4 3 3 2" xfId="12924"/>
    <cellStyle name="Comma 9 4 3 3 2 2" xfId="12925"/>
    <cellStyle name="Comma 9 4 3 3 3" xfId="12926"/>
    <cellStyle name="Comma 9 4 3 3 4" xfId="12927"/>
    <cellStyle name="Comma 9 4 3 4" xfId="12928"/>
    <cellStyle name="Comma 9 4 3 4 2" xfId="12929"/>
    <cellStyle name="Comma 9 4 3 5" xfId="12930"/>
    <cellStyle name="Comma 9 4 3 6" xfId="12931"/>
    <cellStyle name="Comma 9 4 4" xfId="12932"/>
    <cellStyle name="Comma 9 4 4 2" xfId="12933"/>
    <cellStyle name="Comma 9 4 4 2 2" xfId="12934"/>
    <cellStyle name="Comma 9 4 4 2 2 2" xfId="12935"/>
    <cellStyle name="Comma 9 4 4 2 3" xfId="12936"/>
    <cellStyle name="Comma 9 4 4 2 4" xfId="12937"/>
    <cellStyle name="Comma 9 4 4 3" xfId="12938"/>
    <cellStyle name="Comma 9 4 4 3 2" xfId="12939"/>
    <cellStyle name="Comma 9 4 4 4" xfId="12940"/>
    <cellStyle name="Comma 9 4 4 5" xfId="12941"/>
    <cellStyle name="Comma 9 4 5" xfId="12942"/>
    <cellStyle name="Comma 9 4 5 2" xfId="12943"/>
    <cellStyle name="Comma 9 4 5 2 2" xfId="12944"/>
    <cellStyle name="Comma 9 4 5 3" xfId="12945"/>
    <cellStyle name="Comma 9 4 5 4" xfId="12946"/>
    <cellStyle name="Comma 9 4 6" xfId="12947"/>
    <cellStyle name="Comma 9 4 6 2" xfId="12948"/>
    <cellStyle name="Comma 9 4 7" xfId="12949"/>
    <cellStyle name="Comma 9 4 8" xfId="12950"/>
    <cellStyle name="Comma 9 5" xfId="12951"/>
    <cellStyle name="Comma 9 5 2" xfId="12952"/>
    <cellStyle name="Comma 9 5 2 2" xfId="12953"/>
    <cellStyle name="Comma 9 5 2 2 2" xfId="12954"/>
    <cellStyle name="Comma 9 5 2 2 2 2" xfId="12955"/>
    <cellStyle name="Comma 9 5 2 2 2 2 2" xfId="12956"/>
    <cellStyle name="Comma 9 5 2 2 2 3" xfId="12957"/>
    <cellStyle name="Comma 9 5 2 2 2 4" xfId="12958"/>
    <cellStyle name="Comma 9 5 2 2 3" xfId="12959"/>
    <cellStyle name="Comma 9 5 2 2 3 2" xfId="12960"/>
    <cellStyle name="Comma 9 5 2 2 4" xfId="12961"/>
    <cellStyle name="Comma 9 5 2 2 5" xfId="12962"/>
    <cellStyle name="Comma 9 5 2 3" xfId="12963"/>
    <cellStyle name="Comma 9 5 2 3 2" xfId="12964"/>
    <cellStyle name="Comma 9 5 2 3 2 2" xfId="12965"/>
    <cellStyle name="Comma 9 5 2 3 3" xfId="12966"/>
    <cellStyle name="Comma 9 5 2 3 4" xfId="12967"/>
    <cellStyle name="Comma 9 5 2 4" xfId="12968"/>
    <cellStyle name="Comma 9 5 2 4 2" xfId="12969"/>
    <cellStyle name="Comma 9 5 2 5" xfId="12970"/>
    <cellStyle name="Comma 9 5 2 6" xfId="12971"/>
    <cellStyle name="Comma 9 5 3" xfId="12972"/>
    <cellStyle name="Comma 9 5 3 2" xfId="12973"/>
    <cellStyle name="Comma 9 5 3 2 2" xfId="12974"/>
    <cellStyle name="Comma 9 5 3 2 2 2" xfId="12975"/>
    <cellStyle name="Comma 9 5 3 2 3" xfId="12976"/>
    <cellStyle name="Comma 9 5 3 2 4" xfId="12977"/>
    <cellStyle name="Comma 9 5 3 3" xfId="12978"/>
    <cellStyle name="Comma 9 5 3 3 2" xfId="12979"/>
    <cellStyle name="Comma 9 5 3 4" xfId="12980"/>
    <cellStyle name="Comma 9 5 3 5" xfId="12981"/>
    <cellStyle name="Comma 9 5 4" xfId="12982"/>
    <cellStyle name="Comma 9 5 4 2" xfId="12983"/>
    <cellStyle name="Comma 9 5 4 2 2" xfId="12984"/>
    <cellStyle name="Comma 9 5 4 3" xfId="12985"/>
    <cellStyle name="Comma 9 5 4 4" xfId="12986"/>
    <cellStyle name="Comma 9 5 5" xfId="12987"/>
    <cellStyle name="Comma 9 5 5 2" xfId="12988"/>
    <cellStyle name="Comma 9 5 6" xfId="12989"/>
    <cellStyle name="Comma 9 5 7" xfId="12990"/>
    <cellStyle name="Comma 9 6" xfId="12991"/>
    <cellStyle name="Comma 9 6 2" xfId="12992"/>
    <cellStyle name="Comma 9 6 2 2" xfId="12993"/>
    <cellStyle name="Comma 9 6 2 2 2" xfId="12994"/>
    <cellStyle name="Comma 9 6 2 2 2 2" xfId="12995"/>
    <cellStyle name="Comma 9 6 2 2 2 2 2" xfId="12996"/>
    <cellStyle name="Comma 9 6 2 2 2 3" xfId="12997"/>
    <cellStyle name="Comma 9 6 2 2 2 4" xfId="12998"/>
    <cellStyle name="Comma 9 6 2 2 3" xfId="12999"/>
    <cellStyle name="Comma 9 6 2 2 3 2" xfId="13000"/>
    <cellStyle name="Comma 9 6 2 2 4" xfId="13001"/>
    <cellStyle name="Comma 9 6 2 2 5" xfId="13002"/>
    <cellStyle name="Comma 9 6 2 3" xfId="13003"/>
    <cellStyle name="Comma 9 6 2 3 2" xfId="13004"/>
    <cellStyle name="Comma 9 6 2 3 2 2" xfId="13005"/>
    <cellStyle name="Comma 9 6 2 3 3" xfId="13006"/>
    <cellStyle name="Comma 9 6 2 3 4" xfId="13007"/>
    <cellStyle name="Comma 9 6 2 4" xfId="13008"/>
    <cellStyle name="Comma 9 6 2 4 2" xfId="13009"/>
    <cellStyle name="Comma 9 6 2 5" xfId="13010"/>
    <cellStyle name="Comma 9 6 2 6" xfId="13011"/>
    <cellStyle name="Comma 9 6 3" xfId="13012"/>
    <cellStyle name="Comma 9 6 3 2" xfId="13013"/>
    <cellStyle name="Comma 9 6 3 2 2" xfId="13014"/>
    <cellStyle name="Comma 9 6 3 2 2 2" xfId="13015"/>
    <cellStyle name="Comma 9 6 3 2 3" xfId="13016"/>
    <cellStyle name="Comma 9 6 3 2 4" xfId="13017"/>
    <cellStyle name="Comma 9 6 3 3" xfId="13018"/>
    <cellStyle name="Comma 9 6 3 3 2" xfId="13019"/>
    <cellStyle name="Comma 9 6 3 4" xfId="13020"/>
    <cellStyle name="Comma 9 6 3 5" xfId="13021"/>
    <cellStyle name="Comma 9 6 4" xfId="13022"/>
    <cellStyle name="Comma 9 6 4 2" xfId="13023"/>
    <cellStyle name="Comma 9 6 4 2 2" xfId="13024"/>
    <cellStyle name="Comma 9 6 4 3" xfId="13025"/>
    <cellStyle name="Comma 9 6 4 4" xfId="13026"/>
    <cellStyle name="Comma 9 6 5" xfId="13027"/>
    <cellStyle name="Comma 9 6 5 2" xfId="13028"/>
    <cellStyle name="Comma 9 6 6" xfId="13029"/>
    <cellStyle name="Comma 9 6 7" xfId="13030"/>
    <cellStyle name="Comma 9 7" xfId="13031"/>
    <cellStyle name="Comma 9 7 2" xfId="13032"/>
    <cellStyle name="Comma 9 7 2 2" xfId="13033"/>
    <cellStyle name="Comma 9 7 2 2 2" xfId="13034"/>
    <cellStyle name="Comma 9 7 2 2 2 2" xfId="13035"/>
    <cellStyle name="Comma 9 7 2 2 3" xfId="13036"/>
    <cellStyle name="Comma 9 7 2 2 4" xfId="13037"/>
    <cellStyle name="Comma 9 7 2 3" xfId="13038"/>
    <cellStyle name="Comma 9 7 2 3 2" xfId="13039"/>
    <cellStyle name="Comma 9 7 2 4" xfId="13040"/>
    <cellStyle name="Comma 9 7 2 5" xfId="13041"/>
    <cellStyle name="Comma 9 7 3" xfId="13042"/>
    <cellStyle name="Comma 9 7 3 2" xfId="13043"/>
    <cellStyle name="Comma 9 7 3 2 2" xfId="13044"/>
    <cellStyle name="Comma 9 7 3 3" xfId="13045"/>
    <cellStyle name="Comma 9 7 3 4" xfId="13046"/>
    <cellStyle name="Comma 9 7 4" xfId="13047"/>
    <cellStyle name="Comma 9 7 4 2" xfId="13048"/>
    <cellStyle name="Comma 9 7 5" xfId="13049"/>
    <cellStyle name="Comma 9 7 6" xfId="13050"/>
    <cellStyle name="Comma 9 8" xfId="13051"/>
    <cellStyle name="Comma 9 8 2" xfId="13052"/>
    <cellStyle name="Comma 9 8 2 2" xfId="13053"/>
    <cellStyle name="Comma 9 8 2 2 2" xfId="13054"/>
    <cellStyle name="Comma 9 8 2 3" xfId="13055"/>
    <cellStyle name="Comma 9 8 2 4" xfId="13056"/>
    <cellStyle name="Comma 9 8 3" xfId="13057"/>
    <cellStyle name="Comma 9 8 3 2" xfId="13058"/>
    <cellStyle name="Comma 9 8 4" xfId="13059"/>
    <cellStyle name="Comma 9 8 5" xfId="13060"/>
    <cellStyle name="Comma 9 9" xfId="13061"/>
    <cellStyle name="Comma 9 9 2" xfId="13062"/>
    <cellStyle name="Comma 9 9 2 2" xfId="13063"/>
    <cellStyle name="Comma 9 9 3" xfId="13064"/>
    <cellStyle name="Comma 9 9 4" xfId="13065"/>
    <cellStyle name="Comma 90" xfId="13066"/>
    <cellStyle name="Comma 91" xfId="13067"/>
    <cellStyle name="Comma 92" xfId="13068"/>
    <cellStyle name="Comma 93" xfId="13069"/>
    <cellStyle name="Comma 94" xfId="13070"/>
    <cellStyle name="Comma 95" xfId="13071"/>
    <cellStyle name="Comma 96" xfId="13072"/>
    <cellStyle name="Comma 97" xfId="13073"/>
    <cellStyle name="Comma 98" xfId="13074"/>
    <cellStyle name="Comma 99" xfId="13075"/>
    <cellStyle name="Comment" xfId="13076"/>
    <cellStyle name="ContentsHyperlink" xfId="13077"/>
    <cellStyle name="Currenc᣹_Sheet1" xfId="13078"/>
    <cellStyle name="Currency [00]" xfId="13079"/>
    <cellStyle name="data" xfId="13080"/>
    <cellStyle name="Data1" xfId="13081"/>
    <cellStyle name="Data2" xfId="13082"/>
    <cellStyle name="Data3" xfId="13083"/>
    <cellStyle name="Data4" xfId="13084"/>
    <cellStyle name="Data5" xfId="13085"/>
    <cellStyle name="date" xfId="13086"/>
    <cellStyle name="Date Short" xfId="13087"/>
    <cellStyle name="datetime" xfId="13088"/>
    <cellStyle name="Datum" xfId="13089"/>
    <cellStyle name="DELTA" xfId="13090"/>
    <cellStyle name="Dezimal [+line]" xfId="13091"/>
    <cellStyle name="Dezimal 2" xfId="13092"/>
    <cellStyle name="Dezimal 2 2" xfId="13093"/>
    <cellStyle name="Dezimal(0)" xfId="13094"/>
    <cellStyle name="Dålig" xfId="57698"/>
    <cellStyle name="Dålig 2" xfId="13095"/>
    <cellStyle name="Dårlig" xfId="57699"/>
    <cellStyle name="Eingabe" xfId="13096"/>
    <cellStyle name="Ellenőrzőcella" xfId="58267"/>
    <cellStyle name="Emphasis 1" xfId="58268"/>
    <cellStyle name="Emphasis 2" xfId="58269"/>
    <cellStyle name="Emphasis 3" xfId="58270"/>
    <cellStyle name="Encabezado 4" xfId="58271"/>
    <cellStyle name="Énfasis1" xfId="58272"/>
    <cellStyle name="Énfasis2" xfId="58273"/>
    <cellStyle name="Énfasis3" xfId="58274"/>
    <cellStyle name="Énfasis4" xfId="58275"/>
    <cellStyle name="Énfasis5" xfId="58276"/>
    <cellStyle name="Énfasis6" xfId="58277"/>
    <cellStyle name="Enter Currency (0)" xfId="13097"/>
    <cellStyle name="Enter Currency (2)" xfId="13098"/>
    <cellStyle name="Enter Units (0)" xfId="13099"/>
    <cellStyle name="Enter Units (1)" xfId="13100"/>
    <cellStyle name="Enter Units (2)" xfId="13101"/>
    <cellStyle name="Entrada" xfId="58278"/>
    <cellStyle name="Ergebnis" xfId="13102"/>
    <cellStyle name="Erklärender Text" xfId="13103"/>
    <cellStyle name="Erotin_Budget 2002-NB" xfId="13104"/>
    <cellStyle name="Euro" xfId="13105"/>
    <cellStyle name="Euro 2" xfId="13106"/>
    <cellStyle name="Euro 2 2" xfId="13107"/>
    <cellStyle name="Euro 2 3" xfId="13108"/>
    <cellStyle name="Explanatory Text 2" xfId="13109"/>
    <cellStyle name="Explanatory Text 2 2" xfId="13110"/>
    <cellStyle name="Explanatory Text 2 3" xfId="58279"/>
    <cellStyle name="Explanatory Text 2_Wealth Mgmt - Life &amp; Pension" xfId="57700"/>
    <cellStyle name="Explanatory Text 3" xfId="13111"/>
    <cellStyle name="Explanatory Text 3 2" xfId="58280"/>
    <cellStyle name="Explanatory Text 4" xfId="13112"/>
    <cellStyle name="Explanatory Text 4 2" xfId="58281"/>
    <cellStyle name="Explanatory Text 5" xfId="13113"/>
    <cellStyle name="Explanatory Text 6" xfId="13114"/>
    <cellStyle name="Explanatory Text 6 2" xfId="13115"/>
    <cellStyle name="Explanatory Text 7" xfId="13116"/>
    <cellStyle name="Explanatory Text 8" xfId="13117"/>
    <cellStyle name="FeltDataNormal" xfId="13118"/>
    <cellStyle name="Fett" xfId="13119"/>
    <cellStyle name="Figyelmeztetés" xfId="58282"/>
    <cellStyle name="Fix_Daten" xfId="13120"/>
    <cellStyle name="Followed Hyperlink" xfId="13121"/>
    <cellStyle name="Followed Hyperlink 2" xfId="13122"/>
    <cellStyle name="Followed Hyperlink 3" xfId="13123"/>
    <cellStyle name="Followed Hyperlink 4" xfId="13124"/>
    <cellStyle name="Forklarende tekst" xfId="13125"/>
    <cellStyle name="Forklarende tekst 2" xfId="57701"/>
    <cellStyle name="Forklarende tekst_PL split by product" xfId="57702"/>
    <cellStyle name="Format 1" xfId="13126"/>
    <cellStyle name="Format 1 2" xfId="57703"/>
    <cellStyle name="Format 1_Wealth Mgmt - Life &amp; Pension" xfId="57704"/>
    <cellStyle name="Format 2" xfId="57705"/>
    <cellStyle name="Format 2 2" xfId="57706"/>
    <cellStyle name="Färg1" xfId="57707"/>
    <cellStyle name="Färg1 2" xfId="13127"/>
    <cellStyle name="Färg2" xfId="57708"/>
    <cellStyle name="Färg2 2" xfId="13128"/>
    <cellStyle name="Färg3" xfId="57709"/>
    <cellStyle name="Färg3 2" xfId="13129"/>
    <cellStyle name="Färg4" xfId="57710"/>
    <cellStyle name="Färg4 2" xfId="13130"/>
    <cellStyle name="Färg5" xfId="57711"/>
    <cellStyle name="Färg5 2" xfId="13131"/>
    <cellStyle name="Färg6" xfId="57712"/>
    <cellStyle name="Färg6 2" xfId="13132"/>
    <cellStyle name="Följde hyperlänken" xfId="13133"/>
    <cellStyle name="Förklarande text" xfId="57713"/>
    <cellStyle name="Förklarande text 2" xfId="13134"/>
    <cellStyle name="God" xfId="13135"/>
    <cellStyle name="God 2" xfId="57714"/>
    <cellStyle name="Good 2" xfId="13136"/>
    <cellStyle name="Good 2 2" xfId="13137"/>
    <cellStyle name="Good 2 3" xfId="13138"/>
    <cellStyle name="Good 3" xfId="13139"/>
    <cellStyle name="Good 3 2" xfId="58283"/>
    <cellStyle name="Good 4" xfId="13140"/>
    <cellStyle name="Good 4 2" xfId="58284"/>
    <cellStyle name="Good 5" xfId="13141"/>
    <cellStyle name="Good 6" xfId="13142"/>
    <cellStyle name="Good 6 2" xfId="13143"/>
    <cellStyle name="Good 7" xfId="13144"/>
    <cellStyle name="Good 8" xfId="13145"/>
    <cellStyle name="GPM_Allocation" xfId="13146"/>
    <cellStyle name="Grey" xfId="13147"/>
    <cellStyle name="greyed" xfId="13148"/>
    <cellStyle name="greyed 2" xfId="13149"/>
    <cellStyle name="greyed 2 2" xfId="13150"/>
    <cellStyle name="greyed 3" xfId="13151"/>
    <cellStyle name="greyed 3 2" xfId="58285"/>
    <cellStyle name="greyed 4" xfId="13152"/>
    <cellStyle name="greyed 5" xfId="13153"/>
    <cellStyle name="Gut" xfId="13154"/>
    <cellStyle name="Header" xfId="13155"/>
    <cellStyle name="Header1" xfId="13156"/>
    <cellStyle name="Header2" xfId="13157"/>
    <cellStyle name="Heading 1 2" xfId="13158"/>
    <cellStyle name="Heading 1 2 2" xfId="13159"/>
    <cellStyle name="Heading 1 2 2 2" xfId="58286"/>
    <cellStyle name="Heading 1 2 3" xfId="13160"/>
    <cellStyle name="Heading 1 2 4" xfId="13161"/>
    <cellStyle name="Heading 1 2 5" xfId="13162"/>
    <cellStyle name="Heading 1 2_Wealth Mgmt - Life &amp; Pension" xfId="57715"/>
    <cellStyle name="Heading 1 3" xfId="13163"/>
    <cellStyle name="Heading 1 3 2" xfId="58287"/>
    <cellStyle name="Heading 1 4" xfId="13164"/>
    <cellStyle name="Heading 1 4 2" xfId="58288"/>
    <cellStyle name="Heading 1 5" xfId="13165"/>
    <cellStyle name="Heading 1 6" xfId="13166"/>
    <cellStyle name="Heading 1 6 2" xfId="13167"/>
    <cellStyle name="Heading 1 7" xfId="13168"/>
    <cellStyle name="Heading 1 8" xfId="13169"/>
    <cellStyle name="Heading 2 2" xfId="13170"/>
    <cellStyle name="Heading 2 2 2" xfId="13171"/>
    <cellStyle name="Heading 2 2 2 2" xfId="58289"/>
    <cellStyle name="Heading 2 2 3" xfId="13172"/>
    <cellStyle name="Heading 2 2 4" xfId="13173"/>
    <cellStyle name="Heading 2 2 5" xfId="13174"/>
    <cellStyle name="Heading 2 2_Wealth Mgmt - Life &amp; Pension" xfId="57716"/>
    <cellStyle name="Heading 2 3" xfId="13175"/>
    <cellStyle name="Heading 2 3 2" xfId="58290"/>
    <cellStyle name="Heading 2 4" xfId="13176"/>
    <cellStyle name="Heading 2 4 2" xfId="58291"/>
    <cellStyle name="Heading 2 5" xfId="13177"/>
    <cellStyle name="Heading 2 6" xfId="13178"/>
    <cellStyle name="Heading 2 6 2" xfId="13179"/>
    <cellStyle name="Heading 2 7" xfId="13180"/>
    <cellStyle name="Heading 2 8" xfId="13181"/>
    <cellStyle name="Heading 3 2" xfId="13182"/>
    <cellStyle name="Heading 3 2 2" xfId="13183"/>
    <cellStyle name="Heading 3 2 3" xfId="13184"/>
    <cellStyle name="Heading 3 2_Wealth Mgmt - Life &amp; Pension" xfId="57717"/>
    <cellStyle name="Heading 3 3" xfId="13185"/>
    <cellStyle name="Heading 3 3 2" xfId="58292"/>
    <cellStyle name="Heading 3 4" xfId="13186"/>
    <cellStyle name="Heading 3 4 2" xfId="58293"/>
    <cellStyle name="Heading 3 5" xfId="13187"/>
    <cellStyle name="Heading 3 6" xfId="13188"/>
    <cellStyle name="Heading 3 6 2" xfId="13189"/>
    <cellStyle name="Heading 3 7" xfId="13190"/>
    <cellStyle name="Heading 3 8" xfId="13191"/>
    <cellStyle name="Heading 4 2" xfId="13192"/>
    <cellStyle name="Heading 4 2 2" xfId="13193"/>
    <cellStyle name="Heading 4 2 3" xfId="13194"/>
    <cellStyle name="Heading 4 2_Wealth Mgmt - Life &amp; Pension" xfId="57718"/>
    <cellStyle name="Heading 4 3" xfId="13195"/>
    <cellStyle name="Heading 4 3 2" xfId="58294"/>
    <cellStyle name="Heading 4 4" xfId="13196"/>
    <cellStyle name="Heading 4 4 2" xfId="58295"/>
    <cellStyle name="Heading 4 5" xfId="13197"/>
    <cellStyle name="Heading 4 6" xfId="13198"/>
    <cellStyle name="Heading 4 6 2" xfId="13199"/>
    <cellStyle name="Heading 4 7" xfId="13200"/>
    <cellStyle name="Heading 4 8" xfId="13201"/>
    <cellStyle name="HeadingTable" xfId="13202"/>
    <cellStyle name="Headline1" xfId="13203"/>
    <cellStyle name="Headline2" xfId="13204"/>
    <cellStyle name="Headline3" xfId="13205"/>
    <cellStyle name="highlightExposure" xfId="13206"/>
    <cellStyle name="highlightExposure 2" xfId="13207"/>
    <cellStyle name="highlightExposure 2 2" xfId="13208"/>
    <cellStyle name="highlightExposure 3" xfId="13209"/>
    <cellStyle name="highlightPD" xfId="58296"/>
    <cellStyle name="highlightPercentage" xfId="13210"/>
    <cellStyle name="highlightPercentage 2" xfId="13211"/>
    <cellStyle name="highlightPercentage 2 2" xfId="13212"/>
    <cellStyle name="highlightPercentage 3" xfId="13213"/>
    <cellStyle name="highlightText" xfId="13214"/>
    <cellStyle name="highlightText 2" xfId="13215"/>
    <cellStyle name="highlightText 2 2" xfId="13216"/>
    <cellStyle name="highlightText 3" xfId="13217"/>
    <cellStyle name="Hipervínculo 2" xfId="58297"/>
    <cellStyle name="Hivatkozott cella" xfId="58298"/>
    <cellStyle name="Huomautus" xfId="13218"/>
    <cellStyle name="Huomautus 2" xfId="13219"/>
    <cellStyle name="Huono" xfId="13220"/>
    <cellStyle name="Huono 2" xfId="13221"/>
    <cellStyle name="Hyperkobling_Työkirja4" xfId="13222"/>
    <cellStyle name="Hyperlink" xfId="13223"/>
    <cellStyle name="Hyperlink 2" xfId="13224"/>
    <cellStyle name="Hyperlink 3" xfId="58299"/>
    <cellStyle name="Hyperlink 3 2" xfId="58300"/>
    <cellStyle name="Hyperlink_Wealth Mgmt - Life &amp; Pension" xfId="57719"/>
    <cellStyle name="Hyperlinkki" xfId="13225"/>
    <cellStyle name="Hyperlänk" xfId="13226"/>
    <cellStyle name="Hyperlänk 2" xfId="13227"/>
    <cellStyle name="Hyvä" xfId="13228"/>
    <cellStyle name="Hyvä 2" xfId="13229"/>
    <cellStyle name="Incorrecto" xfId="58301"/>
    <cellStyle name="Indata 2" xfId="13230"/>
    <cellStyle name="Input [%]" xfId="13231"/>
    <cellStyle name="Input [%0]" xfId="13232"/>
    <cellStyle name="Input [%00]" xfId="13233"/>
    <cellStyle name="Input [0]" xfId="13234"/>
    <cellStyle name="Input [00]" xfId="13235"/>
    <cellStyle name="Input [yellow]" xfId="13236"/>
    <cellStyle name="Input 10" xfId="13237"/>
    <cellStyle name="Input 100" xfId="13238"/>
    <cellStyle name="Input 101" xfId="13239"/>
    <cellStyle name="Input 102" xfId="13240"/>
    <cellStyle name="Input 103" xfId="13241"/>
    <cellStyle name="Input 104" xfId="13242"/>
    <cellStyle name="Input 105" xfId="13243"/>
    <cellStyle name="Input 106" xfId="13244"/>
    <cellStyle name="Input 107" xfId="13245"/>
    <cellStyle name="Input 108" xfId="13246"/>
    <cellStyle name="Input 109" xfId="13247"/>
    <cellStyle name="Input 11" xfId="13248"/>
    <cellStyle name="Input 110" xfId="13249"/>
    <cellStyle name="Input 111" xfId="13250"/>
    <cellStyle name="Input 112" xfId="13251"/>
    <cellStyle name="Input 113" xfId="13252"/>
    <cellStyle name="Input 114" xfId="13253"/>
    <cellStyle name="Input 115" xfId="13254"/>
    <cellStyle name="Input 116" xfId="13255"/>
    <cellStyle name="Input 117" xfId="13256"/>
    <cellStyle name="Input 118" xfId="13257"/>
    <cellStyle name="Input 119" xfId="13258"/>
    <cellStyle name="Input 12" xfId="13259"/>
    <cellStyle name="Input 120" xfId="13260"/>
    <cellStyle name="Input 121" xfId="13261"/>
    <cellStyle name="Input 122" xfId="13262"/>
    <cellStyle name="Input 123" xfId="13263"/>
    <cellStyle name="Input 124" xfId="13264"/>
    <cellStyle name="Input 125" xfId="13265"/>
    <cellStyle name="Input 126" xfId="13266"/>
    <cellStyle name="Input 127" xfId="13267"/>
    <cellStyle name="Input 128" xfId="13268"/>
    <cellStyle name="Input 129" xfId="13269"/>
    <cellStyle name="Input 13" xfId="13270"/>
    <cellStyle name="Input 130" xfId="13271"/>
    <cellStyle name="Input 131" xfId="13272"/>
    <cellStyle name="Input 132" xfId="13273"/>
    <cellStyle name="Input 133" xfId="13274"/>
    <cellStyle name="Input 134" xfId="13275"/>
    <cellStyle name="Input 135" xfId="13276"/>
    <cellStyle name="Input 136" xfId="13277"/>
    <cellStyle name="Input 137" xfId="13278"/>
    <cellStyle name="Input 138" xfId="13279"/>
    <cellStyle name="Input 139" xfId="13280"/>
    <cellStyle name="Input 14" xfId="13281"/>
    <cellStyle name="Input 140" xfId="13282"/>
    <cellStyle name="Input 141" xfId="13283"/>
    <cellStyle name="Input 142" xfId="13284"/>
    <cellStyle name="Input 143" xfId="13285"/>
    <cellStyle name="Input 144" xfId="13286"/>
    <cellStyle name="Input 145" xfId="13287"/>
    <cellStyle name="Input 146" xfId="13288"/>
    <cellStyle name="Input 147" xfId="13289"/>
    <cellStyle name="Input 148" xfId="13290"/>
    <cellStyle name="Input 149" xfId="13291"/>
    <cellStyle name="Input 15" xfId="13292"/>
    <cellStyle name="Input 150" xfId="13293"/>
    <cellStyle name="Input 151" xfId="13294"/>
    <cellStyle name="Input 152" xfId="13295"/>
    <cellStyle name="Input 153" xfId="13296"/>
    <cellStyle name="Input 154" xfId="13297"/>
    <cellStyle name="Input 155" xfId="13298"/>
    <cellStyle name="Input 156" xfId="13299"/>
    <cellStyle name="Input 157" xfId="13300"/>
    <cellStyle name="Input 158" xfId="13301"/>
    <cellStyle name="Input 159" xfId="13302"/>
    <cellStyle name="Input 16" xfId="13303"/>
    <cellStyle name="Input 160" xfId="13304"/>
    <cellStyle name="Input 161" xfId="13305"/>
    <cellStyle name="Input 162" xfId="13306"/>
    <cellStyle name="Input 163" xfId="13307"/>
    <cellStyle name="Input 164" xfId="13308"/>
    <cellStyle name="Input 165" xfId="13309"/>
    <cellStyle name="Input 166" xfId="13310"/>
    <cellStyle name="Input 167" xfId="13311"/>
    <cellStyle name="Input 168" xfId="13312"/>
    <cellStyle name="Input 169" xfId="13313"/>
    <cellStyle name="Input 17" xfId="13314"/>
    <cellStyle name="Input 170" xfId="13315"/>
    <cellStyle name="Input 171" xfId="13316"/>
    <cellStyle name="Input 172" xfId="13317"/>
    <cellStyle name="Input 173" xfId="13318"/>
    <cellStyle name="Input 174" xfId="13319"/>
    <cellStyle name="Input 175" xfId="13320"/>
    <cellStyle name="Input 176" xfId="13321"/>
    <cellStyle name="Input 177" xfId="13322"/>
    <cellStyle name="Input 178" xfId="13323"/>
    <cellStyle name="Input 179" xfId="13324"/>
    <cellStyle name="Input 18" xfId="13325"/>
    <cellStyle name="Input 180" xfId="13326"/>
    <cellStyle name="Input 181" xfId="13327"/>
    <cellStyle name="Input 182" xfId="13328"/>
    <cellStyle name="Input 183" xfId="13329"/>
    <cellStyle name="Input 184" xfId="13330"/>
    <cellStyle name="Input 185" xfId="13331"/>
    <cellStyle name="Input 186" xfId="13332"/>
    <cellStyle name="Input 187" xfId="13333"/>
    <cellStyle name="Input 188" xfId="13334"/>
    <cellStyle name="Input 189" xfId="13335"/>
    <cellStyle name="Input 19" xfId="13336"/>
    <cellStyle name="Input 19 2" xfId="13337"/>
    <cellStyle name="Input 19 2 2" xfId="13338"/>
    <cellStyle name="Input 19 2 3" xfId="13339"/>
    <cellStyle name="Input 19 3" xfId="13340"/>
    <cellStyle name="Input 190" xfId="13341"/>
    <cellStyle name="Input 191" xfId="13342"/>
    <cellStyle name="Input 192" xfId="13343"/>
    <cellStyle name="Input 193" xfId="13344"/>
    <cellStyle name="Input 194" xfId="13345"/>
    <cellStyle name="Input 195" xfId="13346"/>
    <cellStyle name="Input 196" xfId="13347"/>
    <cellStyle name="Input 197" xfId="13348"/>
    <cellStyle name="Input 198" xfId="13349"/>
    <cellStyle name="Input 199" xfId="13350"/>
    <cellStyle name="Input 2" xfId="13351"/>
    <cellStyle name="Input 2 2" xfId="13352"/>
    <cellStyle name="Input 2 3" xfId="13353"/>
    <cellStyle name="Input 2 4" xfId="13354"/>
    <cellStyle name="Input 2_Wealth Mgmt - Life &amp; Pension" xfId="57720"/>
    <cellStyle name="Input 20" xfId="13355"/>
    <cellStyle name="Input 20 2" xfId="13356"/>
    <cellStyle name="Input 20 2 2" xfId="13357"/>
    <cellStyle name="Input 20 2 3" xfId="13358"/>
    <cellStyle name="Input 20 3" xfId="13359"/>
    <cellStyle name="Input 200" xfId="13360"/>
    <cellStyle name="Input 201" xfId="13361"/>
    <cellStyle name="Input 202" xfId="13362"/>
    <cellStyle name="Input 203" xfId="13363"/>
    <cellStyle name="Input 204" xfId="13364"/>
    <cellStyle name="Input 205" xfId="13365"/>
    <cellStyle name="Input 206" xfId="13366"/>
    <cellStyle name="Input 207" xfId="13367"/>
    <cellStyle name="Input 208" xfId="13368"/>
    <cellStyle name="Input 209" xfId="13369"/>
    <cellStyle name="Input 21" xfId="13370"/>
    <cellStyle name="Input 21 2" xfId="13371"/>
    <cellStyle name="Input 21 2 2" xfId="13372"/>
    <cellStyle name="Input 21 2 3" xfId="13373"/>
    <cellStyle name="Input 21 3" xfId="13374"/>
    <cellStyle name="Input 210" xfId="13375"/>
    <cellStyle name="Input 211" xfId="13376"/>
    <cellStyle name="Input 212" xfId="13377"/>
    <cellStyle name="Input 213" xfId="13378"/>
    <cellStyle name="Input 214" xfId="13379"/>
    <cellStyle name="Input 215" xfId="13380"/>
    <cellStyle name="Input 216" xfId="13381"/>
    <cellStyle name="Input 217" xfId="13382"/>
    <cellStyle name="Input 218" xfId="13383"/>
    <cellStyle name="Input 219" xfId="13384"/>
    <cellStyle name="Input 22" xfId="13385"/>
    <cellStyle name="Input 22 2" xfId="13386"/>
    <cellStyle name="Input 22 2 2" xfId="13387"/>
    <cellStyle name="Input 22 2 3" xfId="13388"/>
    <cellStyle name="Input 22 3" xfId="13389"/>
    <cellStyle name="Input 220" xfId="13390"/>
    <cellStyle name="Input 221" xfId="13391"/>
    <cellStyle name="Input 222" xfId="13392"/>
    <cellStyle name="Input 223" xfId="13393"/>
    <cellStyle name="Input 224" xfId="13394"/>
    <cellStyle name="Input 225" xfId="13395"/>
    <cellStyle name="Input 226" xfId="13396"/>
    <cellStyle name="Input 227" xfId="13397"/>
    <cellStyle name="Input 228" xfId="13398"/>
    <cellStyle name="Input 229" xfId="13399"/>
    <cellStyle name="Input 23" xfId="13400"/>
    <cellStyle name="Input 230" xfId="13401"/>
    <cellStyle name="Input 231" xfId="13402"/>
    <cellStyle name="Input 232" xfId="13403"/>
    <cellStyle name="Input 233" xfId="13404"/>
    <cellStyle name="Input 234" xfId="13405"/>
    <cellStyle name="Input 235" xfId="13406"/>
    <cellStyle name="Input 236" xfId="13407"/>
    <cellStyle name="Input 237" xfId="13408"/>
    <cellStyle name="Input 238" xfId="13409"/>
    <cellStyle name="Input 239" xfId="13410"/>
    <cellStyle name="Input 24" xfId="13411"/>
    <cellStyle name="Input 240" xfId="13412"/>
    <cellStyle name="Input 241" xfId="13413"/>
    <cellStyle name="Input 242" xfId="13414"/>
    <cellStyle name="Input 243" xfId="13415"/>
    <cellStyle name="Input 244" xfId="13416"/>
    <cellStyle name="Input 245" xfId="13417"/>
    <cellStyle name="Input 246" xfId="13418"/>
    <cellStyle name="Input 247" xfId="13419"/>
    <cellStyle name="Input 248" xfId="13420"/>
    <cellStyle name="Input 249" xfId="13421"/>
    <cellStyle name="Input 25" xfId="13422"/>
    <cellStyle name="Input 250" xfId="13423"/>
    <cellStyle name="Input 251" xfId="13424"/>
    <cellStyle name="Input 252" xfId="13425"/>
    <cellStyle name="Input 253" xfId="13426"/>
    <cellStyle name="Input 254" xfId="13427"/>
    <cellStyle name="Input 255" xfId="13428"/>
    <cellStyle name="Input 256" xfId="13429"/>
    <cellStyle name="Input 257" xfId="13430"/>
    <cellStyle name="Input 258" xfId="13431"/>
    <cellStyle name="Input 259" xfId="13432"/>
    <cellStyle name="Input 26" xfId="13433"/>
    <cellStyle name="Input 260" xfId="13434"/>
    <cellStyle name="Input 261" xfId="13435"/>
    <cellStyle name="Input 262" xfId="13436"/>
    <cellStyle name="Input 263" xfId="13437"/>
    <cellStyle name="Input 264" xfId="13438"/>
    <cellStyle name="Input 265" xfId="13439"/>
    <cellStyle name="Input 266" xfId="13440"/>
    <cellStyle name="Input 267" xfId="13441"/>
    <cellStyle name="Input 268" xfId="13442"/>
    <cellStyle name="Input 269" xfId="13443"/>
    <cellStyle name="Input 27" xfId="13444"/>
    <cellStyle name="Input 270" xfId="13445"/>
    <cellStyle name="Input 271" xfId="13446"/>
    <cellStyle name="Input 272" xfId="13447"/>
    <cellStyle name="Input 273" xfId="13448"/>
    <cellStyle name="Input 274" xfId="13449"/>
    <cellStyle name="Input 275" xfId="13450"/>
    <cellStyle name="Input 276" xfId="13451"/>
    <cellStyle name="Input 277" xfId="13452"/>
    <cellStyle name="Input 278" xfId="13453"/>
    <cellStyle name="Input 279" xfId="13454"/>
    <cellStyle name="Input 28" xfId="13455"/>
    <cellStyle name="Input 280" xfId="13456"/>
    <cellStyle name="Input 281" xfId="13457"/>
    <cellStyle name="Input 282" xfId="13458"/>
    <cellStyle name="Input 283" xfId="13459"/>
    <cellStyle name="Input 284" xfId="13460"/>
    <cellStyle name="Input 285" xfId="13461"/>
    <cellStyle name="Input 286" xfId="13462"/>
    <cellStyle name="Input 287" xfId="13463"/>
    <cellStyle name="Input 288" xfId="13464"/>
    <cellStyle name="Input 289" xfId="13465"/>
    <cellStyle name="Input 29" xfId="13466"/>
    <cellStyle name="Input 290" xfId="13467"/>
    <cellStyle name="Input 291" xfId="13468"/>
    <cellStyle name="Input 292" xfId="13469"/>
    <cellStyle name="Input 293" xfId="13470"/>
    <cellStyle name="Input 294" xfId="13471"/>
    <cellStyle name="Input 295" xfId="13472"/>
    <cellStyle name="Input 296" xfId="13473"/>
    <cellStyle name="Input 297" xfId="13474"/>
    <cellStyle name="Input 298" xfId="13475"/>
    <cellStyle name="Input 299" xfId="13476"/>
    <cellStyle name="Input 3" xfId="13477"/>
    <cellStyle name="Input 3 2" xfId="13478"/>
    <cellStyle name="Input 3 3" xfId="58302"/>
    <cellStyle name="Input 30" xfId="13479"/>
    <cellStyle name="Input 300" xfId="13480"/>
    <cellStyle name="Input 301" xfId="13481"/>
    <cellStyle name="Input 302" xfId="13482"/>
    <cellStyle name="Input 303" xfId="13483"/>
    <cellStyle name="Input 304" xfId="13484"/>
    <cellStyle name="Input 305" xfId="13485"/>
    <cellStyle name="Input 306" xfId="13486"/>
    <cellStyle name="Input 307" xfId="13487"/>
    <cellStyle name="Input 308" xfId="13488"/>
    <cellStyle name="Input 309" xfId="13489"/>
    <cellStyle name="Input 31" xfId="13490"/>
    <cellStyle name="Input 310" xfId="13491"/>
    <cellStyle name="Input 311" xfId="13492"/>
    <cellStyle name="Input 312" xfId="13493"/>
    <cellStyle name="Input 313" xfId="13494"/>
    <cellStyle name="Input 314" xfId="13495"/>
    <cellStyle name="Input 315" xfId="13496"/>
    <cellStyle name="Input 316" xfId="13497"/>
    <cellStyle name="Input 317" xfId="13498"/>
    <cellStyle name="Input 318" xfId="13499"/>
    <cellStyle name="Input 319" xfId="13500"/>
    <cellStyle name="Input 32" xfId="13501"/>
    <cellStyle name="Input 32 2" xfId="13502"/>
    <cellStyle name="Input 32 3" xfId="13503"/>
    <cellStyle name="Input 320" xfId="13504"/>
    <cellStyle name="Input 321" xfId="13505"/>
    <cellStyle name="Input 322" xfId="13506"/>
    <cellStyle name="Input 323" xfId="13507"/>
    <cellStyle name="Input 324" xfId="13508"/>
    <cellStyle name="Input 325" xfId="13509"/>
    <cellStyle name="Input 326" xfId="13510"/>
    <cellStyle name="Input 327" xfId="13511"/>
    <cellStyle name="Input 328" xfId="13512"/>
    <cellStyle name="Input 329" xfId="13513"/>
    <cellStyle name="Input 33" xfId="13514"/>
    <cellStyle name="Input 33 2" xfId="13515"/>
    <cellStyle name="Input 33 3" xfId="13516"/>
    <cellStyle name="Input 330" xfId="13517"/>
    <cellStyle name="Input 331" xfId="13518"/>
    <cellStyle name="Input 332" xfId="13519"/>
    <cellStyle name="Input 333" xfId="13520"/>
    <cellStyle name="Input 334" xfId="13521"/>
    <cellStyle name="Input 335" xfId="13522"/>
    <cellStyle name="Input 336" xfId="13523"/>
    <cellStyle name="Input 337" xfId="13524"/>
    <cellStyle name="Input 338" xfId="13525"/>
    <cellStyle name="Input 339" xfId="13526"/>
    <cellStyle name="Input 34" xfId="13527"/>
    <cellStyle name="Input 34 2" xfId="13528"/>
    <cellStyle name="Input 34 3" xfId="13529"/>
    <cellStyle name="Input 340" xfId="13530"/>
    <cellStyle name="Input 341" xfId="13531"/>
    <cellStyle name="Input 342" xfId="13532"/>
    <cellStyle name="Input 343" xfId="13533"/>
    <cellStyle name="Input 344" xfId="13534"/>
    <cellStyle name="Input 345" xfId="13535"/>
    <cellStyle name="Input 346" xfId="13536"/>
    <cellStyle name="Input 347" xfId="13537"/>
    <cellStyle name="Input 348" xfId="13538"/>
    <cellStyle name="Input 349" xfId="13539"/>
    <cellStyle name="Input 35" xfId="13540"/>
    <cellStyle name="Input 350" xfId="13541"/>
    <cellStyle name="Input 351" xfId="13542"/>
    <cellStyle name="Input 352" xfId="13543"/>
    <cellStyle name="Input 353" xfId="13544"/>
    <cellStyle name="Input 354" xfId="13545"/>
    <cellStyle name="Input 355" xfId="13546"/>
    <cellStyle name="Input 356" xfId="13547"/>
    <cellStyle name="Input 36" xfId="13548"/>
    <cellStyle name="Input 37" xfId="13549"/>
    <cellStyle name="Input 38" xfId="13550"/>
    <cellStyle name="Input 39" xfId="13551"/>
    <cellStyle name="Input 4" xfId="13552"/>
    <cellStyle name="Input 4 10" xfId="58303"/>
    <cellStyle name="Input 4 11" xfId="58304"/>
    <cellStyle name="Input 4 12" xfId="58305"/>
    <cellStyle name="Input 4 13" xfId="58306"/>
    <cellStyle name="Input 4 14" xfId="58307"/>
    <cellStyle name="Input 4 15" xfId="58308"/>
    <cellStyle name="Input 4 16" xfId="58309"/>
    <cellStyle name="Input 4 17" xfId="58310"/>
    <cellStyle name="Input 4 2" xfId="58311"/>
    <cellStyle name="Input 4 3" xfId="58312"/>
    <cellStyle name="Input 4 4" xfId="58313"/>
    <cellStyle name="Input 4 5" xfId="58314"/>
    <cellStyle name="Input 4 6" xfId="58315"/>
    <cellStyle name="Input 4 7" xfId="58316"/>
    <cellStyle name="Input 4 8" xfId="58317"/>
    <cellStyle name="Input 4 9" xfId="58318"/>
    <cellStyle name="Input 40" xfId="13553"/>
    <cellStyle name="Input 41" xfId="13554"/>
    <cellStyle name="Input 42" xfId="13555"/>
    <cellStyle name="Input 43" xfId="13556"/>
    <cellStyle name="Input 44" xfId="13557"/>
    <cellStyle name="Input 45" xfId="13558"/>
    <cellStyle name="Input 46" xfId="13559"/>
    <cellStyle name="Input 47" xfId="13560"/>
    <cellStyle name="Input 48" xfId="13561"/>
    <cellStyle name="Input 49" xfId="13562"/>
    <cellStyle name="Input 5" xfId="13563"/>
    <cellStyle name="Input 5 2" xfId="58319"/>
    <cellStyle name="Input 50" xfId="13564"/>
    <cellStyle name="Input 51" xfId="13565"/>
    <cellStyle name="Input 52" xfId="13566"/>
    <cellStyle name="Input 53" xfId="13567"/>
    <cellStyle name="Input 54" xfId="13568"/>
    <cellStyle name="Input 55" xfId="13569"/>
    <cellStyle name="Input 56" xfId="13570"/>
    <cellStyle name="Input 57" xfId="13571"/>
    <cellStyle name="Input 58" xfId="13572"/>
    <cellStyle name="Input 59" xfId="13573"/>
    <cellStyle name="Input 6" xfId="13574"/>
    <cellStyle name="Input 6 2" xfId="58320"/>
    <cellStyle name="Input 60" xfId="13575"/>
    <cellStyle name="Input 61" xfId="13576"/>
    <cellStyle name="Input 62" xfId="13577"/>
    <cellStyle name="Input 63" xfId="13578"/>
    <cellStyle name="Input 64" xfId="13579"/>
    <cellStyle name="Input 65" xfId="13580"/>
    <cellStyle name="Input 66" xfId="13581"/>
    <cellStyle name="Input 67" xfId="13582"/>
    <cellStyle name="Input 68" xfId="13583"/>
    <cellStyle name="Input 69" xfId="13584"/>
    <cellStyle name="Input 7" xfId="13585"/>
    <cellStyle name="Input 70" xfId="13586"/>
    <cellStyle name="Input 71" xfId="13587"/>
    <cellStyle name="Input 72" xfId="13588"/>
    <cellStyle name="Input 73" xfId="13589"/>
    <cellStyle name="Input 74" xfId="13590"/>
    <cellStyle name="Input 75" xfId="13591"/>
    <cellStyle name="Input 76" xfId="13592"/>
    <cellStyle name="Input 77" xfId="13593"/>
    <cellStyle name="Input 78" xfId="13594"/>
    <cellStyle name="Input 79" xfId="13595"/>
    <cellStyle name="Input 8" xfId="13596"/>
    <cellStyle name="Input 80" xfId="13597"/>
    <cellStyle name="Input 81" xfId="13598"/>
    <cellStyle name="Input 82" xfId="13599"/>
    <cellStyle name="Input 83" xfId="13600"/>
    <cellStyle name="Input 84" xfId="13601"/>
    <cellStyle name="Input 85" xfId="13602"/>
    <cellStyle name="Input 86" xfId="13603"/>
    <cellStyle name="Input 87" xfId="13604"/>
    <cellStyle name="Input 88" xfId="13605"/>
    <cellStyle name="Input 89" xfId="13606"/>
    <cellStyle name="Input 9" xfId="13607"/>
    <cellStyle name="Input 90" xfId="13608"/>
    <cellStyle name="Input 91" xfId="13609"/>
    <cellStyle name="Input 92" xfId="13610"/>
    <cellStyle name="Input 93" xfId="13611"/>
    <cellStyle name="Input 94" xfId="13612"/>
    <cellStyle name="Input 95" xfId="13613"/>
    <cellStyle name="Input 96" xfId="13614"/>
    <cellStyle name="Input 97" xfId="13615"/>
    <cellStyle name="Input 98" xfId="13616"/>
    <cellStyle name="Input 99" xfId="13617"/>
    <cellStyle name="Input(#.##0)" xfId="13618"/>
    <cellStyle name="Input(#.##0,00)" xfId="13619"/>
    <cellStyle name="Input(%)" xfId="13620"/>
    <cellStyle name="Input(0)" xfId="13621"/>
    <cellStyle name="inputDate" xfId="58321"/>
    <cellStyle name="inputExposure" xfId="13622"/>
    <cellStyle name="inputExposure 2" xfId="13623"/>
    <cellStyle name="inputExposure 2 2" xfId="13624"/>
    <cellStyle name="inputExposure 3" xfId="13625"/>
    <cellStyle name="inputMaturity" xfId="58322"/>
    <cellStyle name="inputParameterE" xfId="58323"/>
    <cellStyle name="inputPD" xfId="13626"/>
    <cellStyle name="inputPD 2" xfId="13627"/>
    <cellStyle name="inputPD 2 2" xfId="13628"/>
    <cellStyle name="inputPD 3" xfId="13629"/>
    <cellStyle name="inputPercentage" xfId="13630"/>
    <cellStyle name="inputPercentage 2" xfId="13631"/>
    <cellStyle name="inputPercentage 2 2" xfId="13632"/>
    <cellStyle name="inputPercentage 3" xfId="13633"/>
    <cellStyle name="inputPercentageL" xfId="58324"/>
    <cellStyle name="inputPercentageS" xfId="58325"/>
    <cellStyle name="inputSelection" xfId="13634"/>
    <cellStyle name="inputSelection 2" xfId="13635"/>
    <cellStyle name="inputSelection 2 2" xfId="13636"/>
    <cellStyle name="inputSelection 3" xfId="13637"/>
    <cellStyle name="inputText" xfId="58326"/>
    <cellStyle name="Jegyzet" xfId="58327"/>
    <cellStyle name="Jelölőszín (1)" xfId="58328"/>
    <cellStyle name="Jelölőszín (2)" xfId="58329"/>
    <cellStyle name="Jelölőszín (3)" xfId="58330"/>
    <cellStyle name="Jelölőszín (4)" xfId="58331"/>
    <cellStyle name="Jelölőszín (5)" xfId="58332"/>
    <cellStyle name="Jelölőszín (6)" xfId="58333"/>
    <cellStyle name="Jó" xfId="58334"/>
    <cellStyle name="Kimenet" xfId="58335"/>
    <cellStyle name="Komma (0)" xfId="13638"/>
    <cellStyle name="Komma [0]" xfId="13639"/>
    <cellStyle name="Komma 2" xfId="58511"/>
    <cellStyle name="Komma 3" xfId="57721"/>
    <cellStyle name="Kontrollcell" xfId="57722"/>
    <cellStyle name="Kontrollcell 2" xfId="13640"/>
    <cellStyle name="Kontrollcelle" xfId="57723"/>
    <cellStyle name="Kontroller celle" xfId="13641"/>
    <cellStyle name="Kontroller celle 2" xfId="57724"/>
    <cellStyle name="label" xfId="13642"/>
    <cellStyle name="Laskenta" xfId="13643"/>
    <cellStyle name="Laskenta 2" xfId="13644"/>
    <cellStyle name="Lien hypertexte 2" xfId="58336"/>
    <cellStyle name="Lien hypertexte 3" xfId="58337"/>
    <cellStyle name="Link Currency (0)" xfId="13645"/>
    <cellStyle name="Link Currency (2)" xfId="13646"/>
    <cellStyle name="Link Units (0)" xfId="13647"/>
    <cellStyle name="Link Units (1)" xfId="13648"/>
    <cellStyle name="Link Units (2)" xfId="13649"/>
    <cellStyle name="Linked Cell 2" xfId="13650"/>
    <cellStyle name="Linked Cell 2 2" xfId="13651"/>
    <cellStyle name="Linked Cell 2 3" xfId="13652"/>
    <cellStyle name="Linked Cell 2_Wealth Mgmt - Life &amp; Pension" xfId="57725"/>
    <cellStyle name="Linked Cell 3" xfId="13653"/>
    <cellStyle name="Linked Cell 3 2" xfId="58338"/>
    <cellStyle name="Linked Cell 4" xfId="13654"/>
    <cellStyle name="Linked Cell 4 2" xfId="58339"/>
    <cellStyle name="Linked Cell 5" xfId="13655"/>
    <cellStyle name="Linked Cell 6" xfId="13656"/>
    <cellStyle name="Linked Cell 6 2" xfId="13657"/>
    <cellStyle name="Linked Cell 7" xfId="13658"/>
    <cellStyle name="Linked Cell 8" xfId="13659"/>
    <cellStyle name="Linkitetty solu" xfId="13660"/>
    <cellStyle name="Linkitetty solu 2" xfId="13661"/>
    <cellStyle name="Länkad cell" xfId="57726"/>
    <cellStyle name="Länkad cell 2" xfId="13662"/>
    <cellStyle name="Magyarázó szöveg" xfId="58340"/>
    <cellStyle name="main_input" xfId="13663"/>
    <cellStyle name="Markeringsfarve1" xfId="13664"/>
    <cellStyle name="Markeringsfarve1 2" xfId="57727"/>
    <cellStyle name="Markeringsfarve2" xfId="13665"/>
    <cellStyle name="Markeringsfarve2 2" xfId="57728"/>
    <cellStyle name="Markeringsfarve3" xfId="13666"/>
    <cellStyle name="Markeringsfarve3 2" xfId="57729"/>
    <cellStyle name="Markeringsfarve4" xfId="13667"/>
    <cellStyle name="Markeringsfarve4 2" xfId="57730"/>
    <cellStyle name="Markeringsfarve5" xfId="13668"/>
    <cellStyle name="Markeringsfarve5 2" xfId="57731"/>
    <cellStyle name="Markeringsfarve6" xfId="13669"/>
    <cellStyle name="Markeringsfarve6 2" xfId="57732"/>
    <cellStyle name="Millares 2" xfId="58341"/>
    <cellStyle name="Millares 2 2" xfId="58342"/>
    <cellStyle name="Millares 3" xfId="58343"/>
    <cellStyle name="Millares 3 2" xfId="58344"/>
    <cellStyle name="Millares 3 2 2" xfId="58345"/>
    <cellStyle name="Millares 3 2 2 2" xfId="58346"/>
    <cellStyle name="Millares 3 2 3" xfId="58347"/>
    <cellStyle name="Millares 3 2 3 2" xfId="58348"/>
    <cellStyle name="Millares 3 2 4" xfId="58349"/>
    <cellStyle name="Millares 3 3" xfId="58350"/>
    <cellStyle name="Millares 3 3 2" xfId="58351"/>
    <cellStyle name="Millares 3 4" xfId="58352"/>
    <cellStyle name="Millares 3 4 2" xfId="58353"/>
    <cellStyle name="Millares 3 5" xfId="58354"/>
    <cellStyle name="Millares 3_MKR SA FX" xfId="58355"/>
    <cellStyle name="Milliers [0]_3A_NumeratorReport_Option1_040611" xfId="58356"/>
    <cellStyle name="Milliers_3A_NumeratorReport_Option1_040611" xfId="58357"/>
    <cellStyle name="Modifiable" xfId="13670"/>
    <cellStyle name="Monétaire [0]_3A_NumeratorReport_Option1_040611" xfId="58358"/>
    <cellStyle name="Monétaire_3A_NumeratorReport_Option1_040611" xfId="58359"/>
    <cellStyle name="Muster" xfId="13671"/>
    <cellStyle name="Navadno_List1" xfId="58360"/>
    <cellStyle name="Neutraali" xfId="13672"/>
    <cellStyle name="Neutraali 2" xfId="13673"/>
    <cellStyle name="Neutraali_Wealth Mgmt - Life &amp; Pension" xfId="57733"/>
    <cellStyle name="Neutral 2" xfId="13674"/>
    <cellStyle name="Neutral 2 2" xfId="13675"/>
    <cellStyle name="Neutral 2 3" xfId="13676"/>
    <cellStyle name="Neutral 2_Wealth Mgmt - Life &amp; Pension" xfId="57734"/>
    <cellStyle name="Neutral 3" xfId="13677"/>
    <cellStyle name="Neutral 4" xfId="13678"/>
    <cellStyle name="Neutral 4 2" xfId="58361"/>
    <cellStyle name="Neutral 5" xfId="13679"/>
    <cellStyle name="Neutral 6" xfId="13680"/>
    <cellStyle name="Neutral 6 2" xfId="13681"/>
    <cellStyle name="Neutral 7" xfId="13682"/>
    <cellStyle name="Neutral 8" xfId="13683"/>
    <cellStyle name="new total" xfId="13684"/>
    <cellStyle name="new total 2" xfId="13685"/>
    <cellStyle name="Next holiday" xfId="13686"/>
    <cellStyle name="no dec" xfId="13687"/>
    <cellStyle name="No_Input" xfId="13688"/>
    <cellStyle name="Normaali 10" xfId="13689"/>
    <cellStyle name="Normaali 2" xfId="13690"/>
    <cellStyle name="Normaali 2 2" xfId="13691"/>
    <cellStyle name="Normaali 2_Wealth Mgmt - Life &amp; Pension" xfId="57735"/>
    <cellStyle name="Normaali 3" xfId="13692"/>
    <cellStyle name="Normaali 4" xfId="13693"/>
    <cellStyle name="Normaali 5" xfId="13694"/>
    <cellStyle name="Normaali 6" xfId="13695"/>
    <cellStyle name="Normaali 7" xfId="13696"/>
    <cellStyle name="Normaali 8" xfId="13697"/>
    <cellStyle name="Normaali 8 2" xfId="13698"/>
    <cellStyle name="Normaali 8_Cockpit JR 23 nr 5 2003 lördag" xfId="13699"/>
    <cellStyle name="Normaali 9" xfId="13700"/>
    <cellStyle name="Normaali_1996" xfId="13701"/>
    <cellStyle name="Normal" xfId="0" builtinId="0"/>
    <cellStyle name="Normal - Style1" xfId="13702"/>
    <cellStyle name="Normal - Style1 2" xfId="13703"/>
    <cellStyle name="Normal 10" xfId="13704"/>
    <cellStyle name="Normal 10 10" xfId="13705"/>
    <cellStyle name="Normal 10 10 2" xfId="13706"/>
    <cellStyle name="Normal 10 10 2 2" xfId="13707"/>
    <cellStyle name="Normal 10 10 2 2 2" xfId="13708"/>
    <cellStyle name="Normal 10 10 2 2 2 2" xfId="13709"/>
    <cellStyle name="Normal 10 10 2 2 2 2 2" xfId="13710"/>
    <cellStyle name="Normal 10 10 2 2 2 3" xfId="13711"/>
    <cellStyle name="Normal 10 10 2 2 3" xfId="13712"/>
    <cellStyle name="Normal 10 10 2 2 3 2" xfId="13713"/>
    <cellStyle name="Normal 10 10 2 2 4" xfId="13714"/>
    <cellStyle name="Normal 10 10 2 3" xfId="13715"/>
    <cellStyle name="Normal 10 10 2 3 2" xfId="13716"/>
    <cellStyle name="Normal 10 10 2 3 2 2" xfId="13717"/>
    <cellStyle name="Normal 10 10 2 3 3" xfId="13718"/>
    <cellStyle name="Normal 10 10 2 4" xfId="13719"/>
    <cellStyle name="Normal 10 10 2 4 2" xfId="13720"/>
    <cellStyle name="Normal 10 10 2 5" xfId="13721"/>
    <cellStyle name="Normal 10 10 3" xfId="13722"/>
    <cellStyle name="Normal 10 10 3 2" xfId="13723"/>
    <cellStyle name="Normal 10 10 3 2 2" xfId="13724"/>
    <cellStyle name="Normal 10 10 3 2 2 2" xfId="13725"/>
    <cellStyle name="Normal 10 10 3 2 3" xfId="13726"/>
    <cellStyle name="Normal 10 10 3 3" xfId="13727"/>
    <cellStyle name="Normal 10 10 3 3 2" xfId="13728"/>
    <cellStyle name="Normal 10 10 3 4" xfId="13729"/>
    <cellStyle name="Normal 10 10 4" xfId="13730"/>
    <cellStyle name="Normal 10 10 4 2" xfId="13731"/>
    <cellStyle name="Normal 10 10 4 2 2" xfId="13732"/>
    <cellStyle name="Normal 10 10 4 3" xfId="13733"/>
    <cellStyle name="Normal 10 10 5" xfId="13734"/>
    <cellStyle name="Normal 10 10 5 2" xfId="13735"/>
    <cellStyle name="Normal 10 10 6" xfId="13736"/>
    <cellStyle name="Normal 10 11" xfId="13737"/>
    <cellStyle name="Normal 10 11 2" xfId="13738"/>
    <cellStyle name="Normal 10 11 2 2" xfId="13739"/>
    <cellStyle name="Normal 10 11 2 2 2" xfId="13740"/>
    <cellStyle name="Normal 10 11 2 2 2 2" xfId="13741"/>
    <cellStyle name="Normal 10 11 2 2 2 2 2" xfId="13742"/>
    <cellStyle name="Normal 10 11 2 2 2 3" xfId="13743"/>
    <cellStyle name="Normal 10 11 2 2 3" xfId="13744"/>
    <cellStyle name="Normal 10 11 2 2 3 2" xfId="13745"/>
    <cellStyle name="Normal 10 11 2 2 4" xfId="13746"/>
    <cellStyle name="Normal 10 11 2 3" xfId="13747"/>
    <cellStyle name="Normal 10 11 2 3 2" xfId="13748"/>
    <cellStyle name="Normal 10 11 2 3 2 2" xfId="13749"/>
    <cellStyle name="Normal 10 11 2 3 3" xfId="13750"/>
    <cellStyle name="Normal 10 11 2 4" xfId="13751"/>
    <cellStyle name="Normal 10 11 2 4 2" xfId="13752"/>
    <cellStyle name="Normal 10 11 2 5" xfId="13753"/>
    <cellStyle name="Normal 10 11 3" xfId="13754"/>
    <cellStyle name="Normal 10 11 3 2" xfId="13755"/>
    <cellStyle name="Normal 10 11 3 2 2" xfId="13756"/>
    <cellStyle name="Normal 10 11 3 2 2 2" xfId="13757"/>
    <cellStyle name="Normal 10 11 3 2 3" xfId="13758"/>
    <cellStyle name="Normal 10 11 3 3" xfId="13759"/>
    <cellStyle name="Normal 10 11 3 3 2" xfId="13760"/>
    <cellStyle name="Normal 10 11 3 4" xfId="13761"/>
    <cellStyle name="Normal 10 11 4" xfId="13762"/>
    <cellStyle name="Normal 10 11 4 2" xfId="13763"/>
    <cellStyle name="Normal 10 11 4 2 2" xfId="13764"/>
    <cellStyle name="Normal 10 11 4 3" xfId="13765"/>
    <cellStyle name="Normal 10 11 5" xfId="13766"/>
    <cellStyle name="Normal 10 11 5 2" xfId="13767"/>
    <cellStyle name="Normal 10 11 6" xfId="13768"/>
    <cellStyle name="Normal 10 12" xfId="13769"/>
    <cellStyle name="Normal 10 12 2" xfId="13770"/>
    <cellStyle name="Normal 10 13" xfId="13771"/>
    <cellStyle name="Normal 10 2" xfId="13772"/>
    <cellStyle name="Normal 10 2 10" xfId="13773"/>
    <cellStyle name="Normal 10 2 10 2" xfId="13774"/>
    <cellStyle name="Normal 10 2 10 2 2" xfId="13775"/>
    <cellStyle name="Normal 10 2 10 2 2 2" xfId="13776"/>
    <cellStyle name="Normal 10 2 10 2 2 2 2" xfId="13777"/>
    <cellStyle name="Normal 10 2 10 2 2 2 2 2" xfId="13778"/>
    <cellStyle name="Normal 10 2 10 2 2 2 2 2 2" xfId="13779"/>
    <cellStyle name="Normal 10 2 10 2 2 2 2 3" xfId="13780"/>
    <cellStyle name="Normal 10 2 10 2 2 2 3" xfId="13781"/>
    <cellStyle name="Normal 10 2 10 2 2 2 3 2" xfId="13782"/>
    <cellStyle name="Normal 10 2 10 2 2 2 4" xfId="13783"/>
    <cellStyle name="Normal 10 2 10 2 2 3" xfId="13784"/>
    <cellStyle name="Normal 10 2 10 2 2 3 2" xfId="13785"/>
    <cellStyle name="Normal 10 2 10 2 2 3 2 2" xfId="13786"/>
    <cellStyle name="Normal 10 2 10 2 2 3 3" xfId="13787"/>
    <cellStyle name="Normal 10 2 10 2 2 4" xfId="13788"/>
    <cellStyle name="Normal 10 2 10 2 2 4 2" xfId="13789"/>
    <cellStyle name="Normal 10 2 10 2 2 5" xfId="13790"/>
    <cellStyle name="Normal 10 2 10 2 3" xfId="13791"/>
    <cellStyle name="Normal 10 2 10 2 3 2" xfId="13792"/>
    <cellStyle name="Normal 10 2 10 2 3 2 2" xfId="13793"/>
    <cellStyle name="Normal 10 2 10 2 3 2 2 2" xfId="13794"/>
    <cellStyle name="Normal 10 2 10 2 3 2 3" xfId="13795"/>
    <cellStyle name="Normal 10 2 10 2 3 3" xfId="13796"/>
    <cellStyle name="Normal 10 2 10 2 3 3 2" xfId="13797"/>
    <cellStyle name="Normal 10 2 10 2 3 4" xfId="13798"/>
    <cellStyle name="Normal 10 2 10 2 4" xfId="13799"/>
    <cellStyle name="Normal 10 2 10 2 4 2" xfId="13800"/>
    <cellStyle name="Normal 10 2 10 2 4 2 2" xfId="13801"/>
    <cellStyle name="Normal 10 2 10 2 4 3" xfId="13802"/>
    <cellStyle name="Normal 10 2 10 2 5" xfId="13803"/>
    <cellStyle name="Normal 10 2 10 2 5 2" xfId="13804"/>
    <cellStyle name="Normal 10 2 10 2 6" xfId="13805"/>
    <cellStyle name="Normal 10 2 10 3" xfId="13806"/>
    <cellStyle name="Normal 10 2 10 3 2" xfId="13807"/>
    <cellStyle name="Normal 10 2 10 3 2 2" xfId="13808"/>
    <cellStyle name="Normal 10 2 10 3 2 2 2" xfId="13809"/>
    <cellStyle name="Normal 10 2 10 3 2 2 2 2" xfId="13810"/>
    <cellStyle name="Normal 10 2 10 3 2 2 3" xfId="13811"/>
    <cellStyle name="Normal 10 2 10 3 2 3" xfId="13812"/>
    <cellStyle name="Normal 10 2 10 3 2 3 2" xfId="13813"/>
    <cellStyle name="Normal 10 2 10 3 2 4" xfId="13814"/>
    <cellStyle name="Normal 10 2 10 3 3" xfId="13815"/>
    <cellStyle name="Normal 10 2 10 3 3 2" xfId="13816"/>
    <cellStyle name="Normal 10 2 10 3 3 2 2" xfId="13817"/>
    <cellStyle name="Normal 10 2 10 3 3 3" xfId="13818"/>
    <cellStyle name="Normal 10 2 10 3 4" xfId="13819"/>
    <cellStyle name="Normal 10 2 10 3 4 2" xfId="13820"/>
    <cellStyle name="Normal 10 2 10 3 5" xfId="13821"/>
    <cellStyle name="Normal 10 2 10 4" xfId="13822"/>
    <cellStyle name="Normal 10 2 10 4 2" xfId="13823"/>
    <cellStyle name="Normal 10 2 10 4 2 2" xfId="13824"/>
    <cellStyle name="Normal 10 2 10 4 2 2 2" xfId="13825"/>
    <cellStyle name="Normal 10 2 10 4 2 3" xfId="13826"/>
    <cellStyle name="Normal 10 2 10 4 3" xfId="13827"/>
    <cellStyle name="Normal 10 2 10 4 3 2" xfId="13828"/>
    <cellStyle name="Normal 10 2 10 4 4" xfId="13829"/>
    <cellStyle name="Normal 10 2 10 5" xfId="13830"/>
    <cellStyle name="Normal 10 2 10 5 2" xfId="13831"/>
    <cellStyle name="Normal 10 2 10 5 2 2" xfId="13832"/>
    <cellStyle name="Normal 10 2 10 5 3" xfId="13833"/>
    <cellStyle name="Normal 10 2 10 6" xfId="13834"/>
    <cellStyle name="Normal 10 2 10 6 2" xfId="13835"/>
    <cellStyle name="Normal 10 2 10 7" xfId="13836"/>
    <cellStyle name="Normal 10 2 11" xfId="13837"/>
    <cellStyle name="Normal 10 2 11 2" xfId="13838"/>
    <cellStyle name="Normal 10 2 11 2 2" xfId="13839"/>
    <cellStyle name="Normal 10 2 11 2 2 2" xfId="13840"/>
    <cellStyle name="Normal 10 2 11 2 2 2 2" xfId="13841"/>
    <cellStyle name="Normal 10 2 11 2 2 2 2 2" xfId="13842"/>
    <cellStyle name="Normal 10 2 11 2 2 2 3" xfId="13843"/>
    <cellStyle name="Normal 10 2 11 2 2 3" xfId="13844"/>
    <cellStyle name="Normal 10 2 11 2 2 3 2" xfId="13845"/>
    <cellStyle name="Normal 10 2 11 2 2 4" xfId="13846"/>
    <cellStyle name="Normal 10 2 11 2 3" xfId="13847"/>
    <cellStyle name="Normal 10 2 11 2 3 2" xfId="13848"/>
    <cellStyle name="Normal 10 2 11 2 3 2 2" xfId="13849"/>
    <cellStyle name="Normal 10 2 11 2 3 3" xfId="13850"/>
    <cellStyle name="Normal 10 2 11 2 4" xfId="13851"/>
    <cellStyle name="Normal 10 2 11 2 4 2" xfId="13852"/>
    <cellStyle name="Normal 10 2 11 2 5" xfId="13853"/>
    <cellStyle name="Normal 10 2 11 3" xfId="13854"/>
    <cellStyle name="Normal 10 2 11 3 2" xfId="13855"/>
    <cellStyle name="Normal 10 2 11 3 2 2" xfId="13856"/>
    <cellStyle name="Normal 10 2 11 3 2 2 2" xfId="13857"/>
    <cellStyle name="Normal 10 2 11 3 2 3" xfId="13858"/>
    <cellStyle name="Normal 10 2 11 3 3" xfId="13859"/>
    <cellStyle name="Normal 10 2 11 3 3 2" xfId="13860"/>
    <cellStyle name="Normal 10 2 11 3 4" xfId="13861"/>
    <cellStyle name="Normal 10 2 11 4" xfId="13862"/>
    <cellStyle name="Normal 10 2 11 4 2" xfId="13863"/>
    <cellStyle name="Normal 10 2 11 4 2 2" xfId="13864"/>
    <cellStyle name="Normal 10 2 11 4 3" xfId="13865"/>
    <cellStyle name="Normal 10 2 11 5" xfId="13866"/>
    <cellStyle name="Normal 10 2 11 5 2" xfId="13867"/>
    <cellStyle name="Normal 10 2 11 6" xfId="13868"/>
    <cellStyle name="Normal 10 2 12" xfId="13869"/>
    <cellStyle name="Normal 10 2 12 2" xfId="13870"/>
    <cellStyle name="Normal 10 2 12 2 2" xfId="13871"/>
    <cellStyle name="Normal 10 2 12 2 2 2" xfId="13872"/>
    <cellStyle name="Normal 10 2 12 2 2 2 2" xfId="13873"/>
    <cellStyle name="Normal 10 2 12 2 2 2 2 2" xfId="13874"/>
    <cellStyle name="Normal 10 2 12 2 2 2 3" xfId="13875"/>
    <cellStyle name="Normal 10 2 12 2 2 3" xfId="13876"/>
    <cellStyle name="Normal 10 2 12 2 2 3 2" xfId="13877"/>
    <cellStyle name="Normal 10 2 12 2 2 4" xfId="13878"/>
    <cellStyle name="Normal 10 2 12 2 3" xfId="13879"/>
    <cellStyle name="Normal 10 2 12 2 3 2" xfId="13880"/>
    <cellStyle name="Normal 10 2 12 2 3 2 2" xfId="13881"/>
    <cellStyle name="Normal 10 2 12 2 3 3" xfId="13882"/>
    <cellStyle name="Normal 10 2 12 2 4" xfId="13883"/>
    <cellStyle name="Normal 10 2 12 2 4 2" xfId="13884"/>
    <cellStyle name="Normal 10 2 12 2 5" xfId="13885"/>
    <cellStyle name="Normal 10 2 12 3" xfId="13886"/>
    <cellStyle name="Normal 10 2 12 3 2" xfId="13887"/>
    <cellStyle name="Normal 10 2 12 3 2 2" xfId="13888"/>
    <cellStyle name="Normal 10 2 12 3 2 2 2" xfId="13889"/>
    <cellStyle name="Normal 10 2 12 3 2 3" xfId="13890"/>
    <cellStyle name="Normal 10 2 12 3 3" xfId="13891"/>
    <cellStyle name="Normal 10 2 12 3 3 2" xfId="13892"/>
    <cellStyle name="Normal 10 2 12 3 4" xfId="13893"/>
    <cellStyle name="Normal 10 2 12 4" xfId="13894"/>
    <cellStyle name="Normal 10 2 12 4 2" xfId="13895"/>
    <cellStyle name="Normal 10 2 12 4 2 2" xfId="13896"/>
    <cellStyle name="Normal 10 2 12 4 3" xfId="13897"/>
    <cellStyle name="Normal 10 2 12 5" xfId="13898"/>
    <cellStyle name="Normal 10 2 12 5 2" xfId="13899"/>
    <cellStyle name="Normal 10 2 12 6" xfId="13900"/>
    <cellStyle name="Normal 10 2 13" xfId="13901"/>
    <cellStyle name="Normal 10 2 13 2" xfId="13902"/>
    <cellStyle name="Normal 10 2 13 2 2" xfId="13903"/>
    <cellStyle name="Normal 10 2 13 2 2 2" xfId="13904"/>
    <cellStyle name="Normal 10 2 13 2 2 2 2" xfId="13905"/>
    <cellStyle name="Normal 10 2 13 2 2 2 2 2" xfId="13906"/>
    <cellStyle name="Normal 10 2 13 2 2 2 3" xfId="13907"/>
    <cellStyle name="Normal 10 2 13 2 2 3" xfId="13908"/>
    <cellStyle name="Normal 10 2 13 2 2 3 2" xfId="13909"/>
    <cellStyle name="Normal 10 2 13 2 2 4" xfId="13910"/>
    <cellStyle name="Normal 10 2 13 2 3" xfId="13911"/>
    <cellStyle name="Normal 10 2 13 2 3 2" xfId="13912"/>
    <cellStyle name="Normal 10 2 13 2 3 2 2" xfId="13913"/>
    <cellStyle name="Normal 10 2 13 2 3 3" xfId="13914"/>
    <cellStyle name="Normal 10 2 13 2 4" xfId="13915"/>
    <cellStyle name="Normal 10 2 13 2 4 2" xfId="13916"/>
    <cellStyle name="Normal 10 2 13 2 5" xfId="13917"/>
    <cellStyle name="Normal 10 2 13 3" xfId="13918"/>
    <cellStyle name="Normal 10 2 13 3 2" xfId="13919"/>
    <cellStyle name="Normal 10 2 13 3 2 2" xfId="13920"/>
    <cellStyle name="Normal 10 2 13 3 2 2 2" xfId="13921"/>
    <cellStyle name="Normal 10 2 13 3 2 3" xfId="13922"/>
    <cellStyle name="Normal 10 2 13 3 3" xfId="13923"/>
    <cellStyle name="Normal 10 2 13 3 3 2" xfId="13924"/>
    <cellStyle name="Normal 10 2 13 3 4" xfId="13925"/>
    <cellStyle name="Normal 10 2 13 4" xfId="13926"/>
    <cellStyle name="Normal 10 2 13 4 2" xfId="13927"/>
    <cellStyle name="Normal 10 2 13 4 2 2" xfId="13928"/>
    <cellStyle name="Normal 10 2 13 4 3" xfId="13929"/>
    <cellStyle name="Normal 10 2 13 5" xfId="13930"/>
    <cellStyle name="Normal 10 2 13 5 2" xfId="13931"/>
    <cellStyle name="Normal 10 2 13 6" xfId="13932"/>
    <cellStyle name="Normal 10 2 14" xfId="13933"/>
    <cellStyle name="Normal 10 2 14 2" xfId="13934"/>
    <cellStyle name="Normal 10 2 14 2 2" xfId="13935"/>
    <cellStyle name="Normal 10 2 14 2 2 2" xfId="13936"/>
    <cellStyle name="Normal 10 2 14 2 2 2 2" xfId="13937"/>
    <cellStyle name="Normal 10 2 14 2 2 2 2 2" xfId="13938"/>
    <cellStyle name="Normal 10 2 14 2 2 2 3" xfId="13939"/>
    <cellStyle name="Normal 10 2 14 2 2 3" xfId="13940"/>
    <cellStyle name="Normal 10 2 14 2 2 3 2" xfId="13941"/>
    <cellStyle name="Normal 10 2 14 2 2 4" xfId="13942"/>
    <cellStyle name="Normal 10 2 14 2 3" xfId="13943"/>
    <cellStyle name="Normal 10 2 14 2 3 2" xfId="13944"/>
    <cellStyle name="Normal 10 2 14 2 3 2 2" xfId="13945"/>
    <cellStyle name="Normal 10 2 14 2 3 3" xfId="13946"/>
    <cellStyle name="Normal 10 2 14 2 4" xfId="13947"/>
    <cellStyle name="Normal 10 2 14 2 4 2" xfId="13948"/>
    <cellStyle name="Normal 10 2 14 2 5" xfId="13949"/>
    <cellStyle name="Normal 10 2 14 3" xfId="13950"/>
    <cellStyle name="Normal 10 2 14 3 2" xfId="13951"/>
    <cellStyle name="Normal 10 2 14 3 2 2" xfId="13952"/>
    <cellStyle name="Normal 10 2 14 3 2 2 2" xfId="13953"/>
    <cellStyle name="Normal 10 2 14 3 2 3" xfId="13954"/>
    <cellStyle name="Normal 10 2 14 3 3" xfId="13955"/>
    <cellStyle name="Normal 10 2 14 3 3 2" xfId="13956"/>
    <cellStyle name="Normal 10 2 14 3 4" xfId="13957"/>
    <cellStyle name="Normal 10 2 14 4" xfId="13958"/>
    <cellStyle name="Normal 10 2 14 4 2" xfId="13959"/>
    <cellStyle name="Normal 10 2 14 4 2 2" xfId="13960"/>
    <cellStyle name="Normal 10 2 14 4 3" xfId="13961"/>
    <cellStyle name="Normal 10 2 14 5" xfId="13962"/>
    <cellStyle name="Normal 10 2 14 5 2" xfId="13963"/>
    <cellStyle name="Normal 10 2 14 6" xfId="13964"/>
    <cellStyle name="Normal 10 2 15" xfId="13965"/>
    <cellStyle name="Normal 10 2 15 2" xfId="13966"/>
    <cellStyle name="Normal 10 2 15 2 2" xfId="13967"/>
    <cellStyle name="Normal 10 2 15 2 2 2" xfId="13968"/>
    <cellStyle name="Normal 10 2 15 2 2 2 2" xfId="13969"/>
    <cellStyle name="Normal 10 2 15 2 2 3" xfId="13970"/>
    <cellStyle name="Normal 10 2 15 2 3" xfId="13971"/>
    <cellStyle name="Normal 10 2 15 2 3 2" xfId="13972"/>
    <cellStyle name="Normal 10 2 15 2 4" xfId="13973"/>
    <cellStyle name="Normal 10 2 15 3" xfId="13974"/>
    <cellStyle name="Normal 10 2 15 3 2" xfId="13975"/>
    <cellStyle name="Normal 10 2 15 3 2 2" xfId="13976"/>
    <cellStyle name="Normal 10 2 15 3 3" xfId="13977"/>
    <cellStyle name="Normal 10 2 15 4" xfId="13978"/>
    <cellStyle name="Normal 10 2 15 4 2" xfId="13979"/>
    <cellStyle name="Normal 10 2 15 5" xfId="13980"/>
    <cellStyle name="Normal 10 2 16" xfId="13981"/>
    <cellStyle name="Normal 10 2 16 2" xfId="13982"/>
    <cellStyle name="Normal 10 2 16 2 2" xfId="13983"/>
    <cellStyle name="Normal 10 2 16 2 2 2" xfId="13984"/>
    <cellStyle name="Normal 10 2 16 2 3" xfId="13985"/>
    <cellStyle name="Normal 10 2 16 3" xfId="13986"/>
    <cellStyle name="Normal 10 2 16 3 2" xfId="13987"/>
    <cellStyle name="Normal 10 2 16 4" xfId="13988"/>
    <cellStyle name="Normal 10 2 17" xfId="13989"/>
    <cellStyle name="Normal 10 2 17 2" xfId="13990"/>
    <cellStyle name="Normal 10 2 17 2 2" xfId="13991"/>
    <cellStyle name="Normal 10 2 17 3" xfId="13992"/>
    <cellStyle name="Normal 10 2 18" xfId="13993"/>
    <cellStyle name="Normal 10 2 18 2" xfId="13994"/>
    <cellStyle name="Normal 10 2 19" xfId="13995"/>
    <cellStyle name="Normal 10 2 2" xfId="13996"/>
    <cellStyle name="Normal 10 2 2 10" xfId="13997"/>
    <cellStyle name="Normal 10 2 2 10 2" xfId="13998"/>
    <cellStyle name="Normal 10 2 2 10 2 2" xfId="13999"/>
    <cellStyle name="Normal 10 2 2 10 2 2 2" xfId="14000"/>
    <cellStyle name="Normal 10 2 2 10 2 2 2 2" xfId="14001"/>
    <cellStyle name="Normal 10 2 2 10 2 2 2 2 2" xfId="14002"/>
    <cellStyle name="Normal 10 2 2 10 2 2 2 3" xfId="14003"/>
    <cellStyle name="Normal 10 2 2 10 2 2 3" xfId="14004"/>
    <cellStyle name="Normal 10 2 2 10 2 2 3 2" xfId="14005"/>
    <cellStyle name="Normal 10 2 2 10 2 2 4" xfId="14006"/>
    <cellStyle name="Normal 10 2 2 10 2 3" xfId="14007"/>
    <cellStyle name="Normal 10 2 2 10 2 3 2" xfId="14008"/>
    <cellStyle name="Normal 10 2 2 10 2 3 2 2" xfId="14009"/>
    <cellStyle name="Normal 10 2 2 10 2 3 3" xfId="14010"/>
    <cellStyle name="Normal 10 2 2 10 2 4" xfId="14011"/>
    <cellStyle name="Normal 10 2 2 10 2 4 2" xfId="14012"/>
    <cellStyle name="Normal 10 2 2 10 2 5" xfId="14013"/>
    <cellStyle name="Normal 10 2 2 10 3" xfId="14014"/>
    <cellStyle name="Normal 10 2 2 10 3 2" xfId="14015"/>
    <cellStyle name="Normal 10 2 2 10 3 2 2" xfId="14016"/>
    <cellStyle name="Normal 10 2 2 10 3 2 2 2" xfId="14017"/>
    <cellStyle name="Normal 10 2 2 10 3 2 3" xfId="14018"/>
    <cellStyle name="Normal 10 2 2 10 3 3" xfId="14019"/>
    <cellStyle name="Normal 10 2 2 10 3 3 2" xfId="14020"/>
    <cellStyle name="Normal 10 2 2 10 3 4" xfId="14021"/>
    <cellStyle name="Normal 10 2 2 10 4" xfId="14022"/>
    <cellStyle name="Normal 10 2 2 10 4 2" xfId="14023"/>
    <cellStyle name="Normal 10 2 2 10 4 2 2" xfId="14024"/>
    <cellStyle name="Normal 10 2 2 10 4 3" xfId="14025"/>
    <cellStyle name="Normal 10 2 2 10 5" xfId="14026"/>
    <cellStyle name="Normal 10 2 2 10 5 2" xfId="14027"/>
    <cellStyle name="Normal 10 2 2 10 6" xfId="14028"/>
    <cellStyle name="Normal 10 2 2 11" xfId="14029"/>
    <cellStyle name="Normal 10 2 2 11 2" xfId="14030"/>
    <cellStyle name="Normal 10 2 2 11 2 2" xfId="14031"/>
    <cellStyle name="Normal 10 2 2 11 2 2 2" xfId="14032"/>
    <cellStyle name="Normal 10 2 2 11 2 2 2 2" xfId="14033"/>
    <cellStyle name="Normal 10 2 2 11 2 2 2 2 2" xfId="14034"/>
    <cellStyle name="Normal 10 2 2 11 2 2 2 3" xfId="14035"/>
    <cellStyle name="Normal 10 2 2 11 2 2 3" xfId="14036"/>
    <cellStyle name="Normal 10 2 2 11 2 2 3 2" xfId="14037"/>
    <cellStyle name="Normal 10 2 2 11 2 2 4" xfId="14038"/>
    <cellStyle name="Normal 10 2 2 11 2 3" xfId="14039"/>
    <cellStyle name="Normal 10 2 2 11 2 3 2" xfId="14040"/>
    <cellStyle name="Normal 10 2 2 11 2 3 2 2" xfId="14041"/>
    <cellStyle name="Normal 10 2 2 11 2 3 3" xfId="14042"/>
    <cellStyle name="Normal 10 2 2 11 2 4" xfId="14043"/>
    <cellStyle name="Normal 10 2 2 11 2 4 2" xfId="14044"/>
    <cellStyle name="Normal 10 2 2 11 2 5" xfId="14045"/>
    <cellStyle name="Normal 10 2 2 11 3" xfId="14046"/>
    <cellStyle name="Normal 10 2 2 11 3 2" xfId="14047"/>
    <cellStyle name="Normal 10 2 2 11 3 2 2" xfId="14048"/>
    <cellStyle name="Normal 10 2 2 11 3 2 2 2" xfId="14049"/>
    <cellStyle name="Normal 10 2 2 11 3 2 3" xfId="14050"/>
    <cellStyle name="Normal 10 2 2 11 3 3" xfId="14051"/>
    <cellStyle name="Normal 10 2 2 11 3 3 2" xfId="14052"/>
    <cellStyle name="Normal 10 2 2 11 3 4" xfId="14053"/>
    <cellStyle name="Normal 10 2 2 11 4" xfId="14054"/>
    <cellStyle name="Normal 10 2 2 11 4 2" xfId="14055"/>
    <cellStyle name="Normal 10 2 2 11 4 2 2" xfId="14056"/>
    <cellStyle name="Normal 10 2 2 11 4 3" xfId="14057"/>
    <cellStyle name="Normal 10 2 2 11 5" xfId="14058"/>
    <cellStyle name="Normal 10 2 2 11 5 2" xfId="14059"/>
    <cellStyle name="Normal 10 2 2 11 6" xfId="14060"/>
    <cellStyle name="Normal 10 2 2 12" xfId="14061"/>
    <cellStyle name="Normal 10 2 2 12 2" xfId="14062"/>
    <cellStyle name="Normal 10 2 2 12 2 2" xfId="14063"/>
    <cellStyle name="Normal 10 2 2 12 2 2 2" xfId="14064"/>
    <cellStyle name="Normal 10 2 2 12 2 2 2 2" xfId="14065"/>
    <cellStyle name="Normal 10 2 2 12 2 2 3" xfId="14066"/>
    <cellStyle name="Normal 10 2 2 12 2 3" xfId="14067"/>
    <cellStyle name="Normal 10 2 2 12 2 3 2" xfId="14068"/>
    <cellStyle name="Normal 10 2 2 12 2 4" xfId="14069"/>
    <cellStyle name="Normal 10 2 2 12 3" xfId="14070"/>
    <cellStyle name="Normal 10 2 2 12 3 2" xfId="14071"/>
    <cellStyle name="Normal 10 2 2 12 3 2 2" xfId="14072"/>
    <cellStyle name="Normal 10 2 2 12 3 3" xfId="14073"/>
    <cellStyle name="Normal 10 2 2 12 4" xfId="14074"/>
    <cellStyle name="Normal 10 2 2 12 4 2" xfId="14075"/>
    <cellStyle name="Normal 10 2 2 12 5" xfId="14076"/>
    <cellStyle name="Normal 10 2 2 13" xfId="14077"/>
    <cellStyle name="Normal 10 2 2 13 2" xfId="14078"/>
    <cellStyle name="Normal 10 2 2 13 2 2" xfId="14079"/>
    <cellStyle name="Normal 10 2 2 13 2 2 2" xfId="14080"/>
    <cellStyle name="Normal 10 2 2 13 2 3" xfId="14081"/>
    <cellStyle name="Normal 10 2 2 13 3" xfId="14082"/>
    <cellStyle name="Normal 10 2 2 13 3 2" xfId="14083"/>
    <cellStyle name="Normal 10 2 2 13 4" xfId="14084"/>
    <cellStyle name="Normal 10 2 2 14" xfId="14085"/>
    <cellStyle name="Normal 10 2 2 14 2" xfId="14086"/>
    <cellStyle name="Normal 10 2 2 14 2 2" xfId="14087"/>
    <cellStyle name="Normal 10 2 2 14 3" xfId="14088"/>
    <cellStyle name="Normal 10 2 2 15" xfId="14089"/>
    <cellStyle name="Normal 10 2 2 15 2" xfId="14090"/>
    <cellStyle name="Normal 10 2 2 16" xfId="14091"/>
    <cellStyle name="Normal 10 2 2 17" xfId="14092"/>
    <cellStyle name="Normal 10 2 2 2" xfId="14093"/>
    <cellStyle name="Normal 10 2 2 2 10" xfId="14094"/>
    <cellStyle name="Normal 10 2 2 2 10 2" xfId="14095"/>
    <cellStyle name="Normal 10 2 2 2 10 2 2" xfId="14096"/>
    <cellStyle name="Normal 10 2 2 2 10 2 2 2" xfId="14097"/>
    <cellStyle name="Normal 10 2 2 2 10 2 2 2 2" xfId="14098"/>
    <cellStyle name="Normal 10 2 2 2 10 2 2 3" xfId="14099"/>
    <cellStyle name="Normal 10 2 2 2 10 2 3" xfId="14100"/>
    <cellStyle name="Normal 10 2 2 2 10 2 3 2" xfId="14101"/>
    <cellStyle name="Normal 10 2 2 2 10 2 4" xfId="14102"/>
    <cellStyle name="Normal 10 2 2 2 10 3" xfId="14103"/>
    <cellStyle name="Normal 10 2 2 2 10 3 2" xfId="14104"/>
    <cellStyle name="Normal 10 2 2 2 10 3 2 2" xfId="14105"/>
    <cellStyle name="Normal 10 2 2 2 10 3 3" xfId="14106"/>
    <cellStyle name="Normal 10 2 2 2 10 4" xfId="14107"/>
    <cellStyle name="Normal 10 2 2 2 10 4 2" xfId="14108"/>
    <cellStyle name="Normal 10 2 2 2 10 5" xfId="14109"/>
    <cellStyle name="Normal 10 2 2 2 11" xfId="14110"/>
    <cellStyle name="Normal 10 2 2 2 11 2" xfId="14111"/>
    <cellStyle name="Normal 10 2 2 2 11 2 2" xfId="14112"/>
    <cellStyle name="Normal 10 2 2 2 11 2 2 2" xfId="14113"/>
    <cellStyle name="Normal 10 2 2 2 11 2 3" xfId="14114"/>
    <cellStyle name="Normal 10 2 2 2 11 3" xfId="14115"/>
    <cellStyle name="Normal 10 2 2 2 11 3 2" xfId="14116"/>
    <cellStyle name="Normal 10 2 2 2 11 4" xfId="14117"/>
    <cellStyle name="Normal 10 2 2 2 12" xfId="14118"/>
    <cellStyle name="Normal 10 2 2 2 12 2" xfId="14119"/>
    <cellStyle name="Normal 10 2 2 2 12 2 2" xfId="14120"/>
    <cellStyle name="Normal 10 2 2 2 12 3" xfId="14121"/>
    <cellStyle name="Normal 10 2 2 2 13" xfId="14122"/>
    <cellStyle name="Normal 10 2 2 2 13 2" xfId="14123"/>
    <cellStyle name="Normal 10 2 2 2 14" xfId="14124"/>
    <cellStyle name="Normal 10 2 2 2 15" xfId="14125"/>
    <cellStyle name="Normal 10 2 2 2 2" xfId="14126"/>
    <cellStyle name="Normal 10 2 2 2 2 2" xfId="14127"/>
    <cellStyle name="Normal 10 2 2 2 2 2 2" xfId="14128"/>
    <cellStyle name="Normal 10 2 2 2 2 2 2 2" xfId="14129"/>
    <cellStyle name="Normal 10 2 2 2 2 2 2 2 2" xfId="14130"/>
    <cellStyle name="Normal 10 2 2 2 2 2 2 2 2 2" xfId="14131"/>
    <cellStyle name="Normal 10 2 2 2 2 2 2 2 2 2 2" xfId="14132"/>
    <cellStyle name="Normal 10 2 2 2 2 2 2 2 2 2 2 2" xfId="14133"/>
    <cellStyle name="Normal 10 2 2 2 2 2 2 2 2 2 3" xfId="14134"/>
    <cellStyle name="Normal 10 2 2 2 2 2 2 2 2 3" xfId="14135"/>
    <cellStyle name="Normal 10 2 2 2 2 2 2 2 2 3 2" xfId="14136"/>
    <cellStyle name="Normal 10 2 2 2 2 2 2 2 2 4" xfId="14137"/>
    <cellStyle name="Normal 10 2 2 2 2 2 2 2 3" xfId="14138"/>
    <cellStyle name="Normal 10 2 2 2 2 2 2 2 3 2" xfId="14139"/>
    <cellStyle name="Normal 10 2 2 2 2 2 2 2 3 2 2" xfId="14140"/>
    <cellStyle name="Normal 10 2 2 2 2 2 2 2 3 3" xfId="14141"/>
    <cellStyle name="Normal 10 2 2 2 2 2 2 2 4" xfId="14142"/>
    <cellStyle name="Normal 10 2 2 2 2 2 2 2 4 2" xfId="14143"/>
    <cellStyle name="Normal 10 2 2 2 2 2 2 2 5" xfId="14144"/>
    <cellStyle name="Normal 10 2 2 2 2 2 2 3" xfId="14145"/>
    <cellStyle name="Normal 10 2 2 2 2 2 2 3 2" xfId="14146"/>
    <cellStyle name="Normal 10 2 2 2 2 2 2 3 2 2" xfId="14147"/>
    <cellStyle name="Normal 10 2 2 2 2 2 2 3 2 2 2" xfId="14148"/>
    <cellStyle name="Normal 10 2 2 2 2 2 2 3 2 3" xfId="14149"/>
    <cellStyle name="Normal 10 2 2 2 2 2 2 3 3" xfId="14150"/>
    <cellStyle name="Normal 10 2 2 2 2 2 2 3 3 2" xfId="14151"/>
    <cellStyle name="Normal 10 2 2 2 2 2 2 3 4" xfId="14152"/>
    <cellStyle name="Normal 10 2 2 2 2 2 2 4" xfId="14153"/>
    <cellStyle name="Normal 10 2 2 2 2 2 2 4 2" xfId="14154"/>
    <cellStyle name="Normal 10 2 2 2 2 2 2 4 2 2" xfId="14155"/>
    <cellStyle name="Normal 10 2 2 2 2 2 2 4 3" xfId="14156"/>
    <cellStyle name="Normal 10 2 2 2 2 2 2 5" xfId="14157"/>
    <cellStyle name="Normal 10 2 2 2 2 2 2 5 2" xfId="14158"/>
    <cellStyle name="Normal 10 2 2 2 2 2 2 6" xfId="14159"/>
    <cellStyle name="Normal 10 2 2 2 2 2 3" xfId="14160"/>
    <cellStyle name="Normal 10 2 2 2 2 2 3 2" xfId="14161"/>
    <cellStyle name="Normal 10 2 2 2 2 2 3 2 2" xfId="14162"/>
    <cellStyle name="Normal 10 2 2 2 2 2 3 2 2 2" xfId="14163"/>
    <cellStyle name="Normal 10 2 2 2 2 2 3 2 2 2 2" xfId="14164"/>
    <cellStyle name="Normal 10 2 2 2 2 2 3 2 2 3" xfId="14165"/>
    <cellStyle name="Normal 10 2 2 2 2 2 3 2 3" xfId="14166"/>
    <cellStyle name="Normal 10 2 2 2 2 2 3 2 3 2" xfId="14167"/>
    <cellStyle name="Normal 10 2 2 2 2 2 3 2 4" xfId="14168"/>
    <cellStyle name="Normal 10 2 2 2 2 2 3 3" xfId="14169"/>
    <cellStyle name="Normal 10 2 2 2 2 2 3 3 2" xfId="14170"/>
    <cellStyle name="Normal 10 2 2 2 2 2 3 3 2 2" xfId="14171"/>
    <cellStyle name="Normal 10 2 2 2 2 2 3 3 3" xfId="14172"/>
    <cellStyle name="Normal 10 2 2 2 2 2 3 4" xfId="14173"/>
    <cellStyle name="Normal 10 2 2 2 2 2 3 4 2" xfId="14174"/>
    <cellStyle name="Normal 10 2 2 2 2 2 3 5" xfId="14175"/>
    <cellStyle name="Normal 10 2 2 2 2 2 4" xfId="14176"/>
    <cellStyle name="Normal 10 2 2 2 2 2 4 2" xfId="14177"/>
    <cellStyle name="Normal 10 2 2 2 2 2 4 2 2" xfId="14178"/>
    <cellStyle name="Normal 10 2 2 2 2 2 4 2 2 2" xfId="14179"/>
    <cellStyle name="Normal 10 2 2 2 2 2 4 2 3" xfId="14180"/>
    <cellStyle name="Normal 10 2 2 2 2 2 4 3" xfId="14181"/>
    <cellStyle name="Normal 10 2 2 2 2 2 4 3 2" xfId="14182"/>
    <cellStyle name="Normal 10 2 2 2 2 2 4 4" xfId="14183"/>
    <cellStyle name="Normal 10 2 2 2 2 2 5" xfId="14184"/>
    <cellStyle name="Normal 10 2 2 2 2 2 5 2" xfId="14185"/>
    <cellStyle name="Normal 10 2 2 2 2 2 5 2 2" xfId="14186"/>
    <cellStyle name="Normal 10 2 2 2 2 2 5 3" xfId="14187"/>
    <cellStyle name="Normal 10 2 2 2 2 2 6" xfId="14188"/>
    <cellStyle name="Normal 10 2 2 2 2 2 6 2" xfId="14189"/>
    <cellStyle name="Normal 10 2 2 2 2 2 7" xfId="14190"/>
    <cellStyle name="Normal 10 2 2 2 2 3" xfId="14191"/>
    <cellStyle name="Normal 10 2 2 2 2 3 2" xfId="14192"/>
    <cellStyle name="Normal 10 2 2 2 2 3 2 2" xfId="14193"/>
    <cellStyle name="Normal 10 2 2 2 2 3 2 2 2" xfId="14194"/>
    <cellStyle name="Normal 10 2 2 2 2 3 2 2 2 2" xfId="14195"/>
    <cellStyle name="Normal 10 2 2 2 2 3 2 2 2 2 2" xfId="14196"/>
    <cellStyle name="Normal 10 2 2 2 2 3 2 2 2 3" xfId="14197"/>
    <cellStyle name="Normal 10 2 2 2 2 3 2 2 3" xfId="14198"/>
    <cellStyle name="Normal 10 2 2 2 2 3 2 2 3 2" xfId="14199"/>
    <cellStyle name="Normal 10 2 2 2 2 3 2 2 4" xfId="14200"/>
    <cellStyle name="Normal 10 2 2 2 2 3 2 3" xfId="14201"/>
    <cellStyle name="Normal 10 2 2 2 2 3 2 3 2" xfId="14202"/>
    <cellStyle name="Normal 10 2 2 2 2 3 2 3 2 2" xfId="14203"/>
    <cellStyle name="Normal 10 2 2 2 2 3 2 3 3" xfId="14204"/>
    <cellStyle name="Normal 10 2 2 2 2 3 2 4" xfId="14205"/>
    <cellStyle name="Normal 10 2 2 2 2 3 2 4 2" xfId="14206"/>
    <cellStyle name="Normal 10 2 2 2 2 3 2 5" xfId="14207"/>
    <cellStyle name="Normal 10 2 2 2 2 3 3" xfId="14208"/>
    <cellStyle name="Normal 10 2 2 2 2 3 3 2" xfId="14209"/>
    <cellStyle name="Normal 10 2 2 2 2 3 3 2 2" xfId="14210"/>
    <cellStyle name="Normal 10 2 2 2 2 3 3 2 2 2" xfId="14211"/>
    <cellStyle name="Normal 10 2 2 2 2 3 3 2 3" xfId="14212"/>
    <cellStyle name="Normal 10 2 2 2 2 3 3 3" xfId="14213"/>
    <cellStyle name="Normal 10 2 2 2 2 3 3 3 2" xfId="14214"/>
    <cellStyle name="Normal 10 2 2 2 2 3 3 4" xfId="14215"/>
    <cellStyle name="Normal 10 2 2 2 2 3 4" xfId="14216"/>
    <cellStyle name="Normal 10 2 2 2 2 3 4 2" xfId="14217"/>
    <cellStyle name="Normal 10 2 2 2 2 3 4 2 2" xfId="14218"/>
    <cellStyle name="Normal 10 2 2 2 2 3 4 3" xfId="14219"/>
    <cellStyle name="Normal 10 2 2 2 2 3 5" xfId="14220"/>
    <cellStyle name="Normal 10 2 2 2 2 3 5 2" xfId="14221"/>
    <cellStyle name="Normal 10 2 2 2 2 3 6" xfId="14222"/>
    <cellStyle name="Normal 10 2 2 2 2 4" xfId="14223"/>
    <cellStyle name="Normal 10 2 2 2 2 4 2" xfId="14224"/>
    <cellStyle name="Normal 10 2 2 2 2 4 2 2" xfId="14225"/>
    <cellStyle name="Normal 10 2 2 2 2 4 2 2 2" xfId="14226"/>
    <cellStyle name="Normal 10 2 2 2 2 4 2 2 2 2" xfId="14227"/>
    <cellStyle name="Normal 10 2 2 2 2 4 2 2 2 2 2" xfId="14228"/>
    <cellStyle name="Normal 10 2 2 2 2 4 2 2 2 3" xfId="14229"/>
    <cellStyle name="Normal 10 2 2 2 2 4 2 2 3" xfId="14230"/>
    <cellStyle name="Normal 10 2 2 2 2 4 2 2 3 2" xfId="14231"/>
    <cellStyle name="Normal 10 2 2 2 2 4 2 2 4" xfId="14232"/>
    <cellStyle name="Normal 10 2 2 2 2 4 2 3" xfId="14233"/>
    <cellStyle name="Normal 10 2 2 2 2 4 2 3 2" xfId="14234"/>
    <cellStyle name="Normal 10 2 2 2 2 4 2 3 2 2" xfId="14235"/>
    <cellStyle name="Normal 10 2 2 2 2 4 2 3 3" xfId="14236"/>
    <cellStyle name="Normal 10 2 2 2 2 4 2 4" xfId="14237"/>
    <cellStyle name="Normal 10 2 2 2 2 4 2 4 2" xfId="14238"/>
    <cellStyle name="Normal 10 2 2 2 2 4 2 5" xfId="14239"/>
    <cellStyle name="Normal 10 2 2 2 2 4 3" xfId="14240"/>
    <cellStyle name="Normal 10 2 2 2 2 4 3 2" xfId="14241"/>
    <cellStyle name="Normal 10 2 2 2 2 4 3 2 2" xfId="14242"/>
    <cellStyle name="Normal 10 2 2 2 2 4 3 2 2 2" xfId="14243"/>
    <cellStyle name="Normal 10 2 2 2 2 4 3 2 3" xfId="14244"/>
    <cellStyle name="Normal 10 2 2 2 2 4 3 3" xfId="14245"/>
    <cellStyle name="Normal 10 2 2 2 2 4 3 3 2" xfId="14246"/>
    <cellStyle name="Normal 10 2 2 2 2 4 3 4" xfId="14247"/>
    <cellStyle name="Normal 10 2 2 2 2 4 4" xfId="14248"/>
    <cellStyle name="Normal 10 2 2 2 2 4 4 2" xfId="14249"/>
    <cellStyle name="Normal 10 2 2 2 2 4 4 2 2" xfId="14250"/>
    <cellStyle name="Normal 10 2 2 2 2 4 4 3" xfId="14251"/>
    <cellStyle name="Normal 10 2 2 2 2 4 5" xfId="14252"/>
    <cellStyle name="Normal 10 2 2 2 2 4 5 2" xfId="14253"/>
    <cellStyle name="Normal 10 2 2 2 2 4 6" xfId="14254"/>
    <cellStyle name="Normal 10 2 2 2 2 5" xfId="14255"/>
    <cellStyle name="Normal 10 2 2 2 2 5 2" xfId="14256"/>
    <cellStyle name="Normal 10 2 2 2 2 5 2 2" xfId="14257"/>
    <cellStyle name="Normal 10 2 2 2 2 5 2 2 2" xfId="14258"/>
    <cellStyle name="Normal 10 2 2 2 2 5 2 2 2 2" xfId="14259"/>
    <cellStyle name="Normal 10 2 2 2 2 5 2 2 3" xfId="14260"/>
    <cellStyle name="Normal 10 2 2 2 2 5 2 3" xfId="14261"/>
    <cellStyle name="Normal 10 2 2 2 2 5 2 3 2" xfId="14262"/>
    <cellStyle name="Normal 10 2 2 2 2 5 2 4" xfId="14263"/>
    <cellStyle name="Normal 10 2 2 2 2 5 3" xfId="14264"/>
    <cellStyle name="Normal 10 2 2 2 2 5 3 2" xfId="14265"/>
    <cellStyle name="Normal 10 2 2 2 2 5 3 2 2" xfId="14266"/>
    <cellStyle name="Normal 10 2 2 2 2 5 3 3" xfId="14267"/>
    <cellStyle name="Normal 10 2 2 2 2 5 4" xfId="14268"/>
    <cellStyle name="Normal 10 2 2 2 2 5 4 2" xfId="14269"/>
    <cellStyle name="Normal 10 2 2 2 2 5 5" xfId="14270"/>
    <cellStyle name="Normal 10 2 2 2 2 6" xfId="14271"/>
    <cellStyle name="Normal 10 2 2 2 2 6 2" xfId="14272"/>
    <cellStyle name="Normal 10 2 2 2 2 6 2 2" xfId="14273"/>
    <cellStyle name="Normal 10 2 2 2 2 6 2 2 2" xfId="14274"/>
    <cellStyle name="Normal 10 2 2 2 2 6 2 3" xfId="14275"/>
    <cellStyle name="Normal 10 2 2 2 2 6 3" xfId="14276"/>
    <cellStyle name="Normal 10 2 2 2 2 6 3 2" xfId="14277"/>
    <cellStyle name="Normal 10 2 2 2 2 6 4" xfId="14278"/>
    <cellStyle name="Normal 10 2 2 2 2 7" xfId="14279"/>
    <cellStyle name="Normal 10 2 2 2 2 7 2" xfId="14280"/>
    <cellStyle name="Normal 10 2 2 2 2 7 2 2" xfId="14281"/>
    <cellStyle name="Normal 10 2 2 2 2 7 3" xfId="14282"/>
    <cellStyle name="Normal 10 2 2 2 2 8" xfId="14283"/>
    <cellStyle name="Normal 10 2 2 2 2 8 2" xfId="14284"/>
    <cellStyle name="Normal 10 2 2 2 2 9" xfId="14285"/>
    <cellStyle name="Normal 10 2 2 2 3" xfId="14286"/>
    <cellStyle name="Normal 10 2 2 2 3 2" xfId="14287"/>
    <cellStyle name="Normal 10 2 2 2 3 2 2" xfId="14288"/>
    <cellStyle name="Normal 10 2 2 2 3 2 2 2" xfId="14289"/>
    <cellStyle name="Normal 10 2 2 2 3 2 2 2 2" xfId="14290"/>
    <cellStyle name="Normal 10 2 2 2 3 2 2 2 2 2" xfId="14291"/>
    <cellStyle name="Normal 10 2 2 2 3 2 2 2 2 2 2" xfId="14292"/>
    <cellStyle name="Normal 10 2 2 2 3 2 2 2 2 2 2 2" xfId="14293"/>
    <cellStyle name="Normal 10 2 2 2 3 2 2 2 2 2 3" xfId="14294"/>
    <cellStyle name="Normal 10 2 2 2 3 2 2 2 2 3" xfId="14295"/>
    <cellStyle name="Normal 10 2 2 2 3 2 2 2 2 3 2" xfId="14296"/>
    <cellStyle name="Normal 10 2 2 2 3 2 2 2 2 4" xfId="14297"/>
    <cellStyle name="Normal 10 2 2 2 3 2 2 2 3" xfId="14298"/>
    <cellStyle name="Normal 10 2 2 2 3 2 2 2 3 2" xfId="14299"/>
    <cellStyle name="Normal 10 2 2 2 3 2 2 2 3 2 2" xfId="14300"/>
    <cellStyle name="Normal 10 2 2 2 3 2 2 2 3 3" xfId="14301"/>
    <cellStyle name="Normal 10 2 2 2 3 2 2 2 4" xfId="14302"/>
    <cellStyle name="Normal 10 2 2 2 3 2 2 2 4 2" xfId="14303"/>
    <cellStyle name="Normal 10 2 2 2 3 2 2 2 5" xfId="14304"/>
    <cellStyle name="Normal 10 2 2 2 3 2 2 3" xfId="14305"/>
    <cellStyle name="Normal 10 2 2 2 3 2 2 3 2" xfId="14306"/>
    <cellStyle name="Normal 10 2 2 2 3 2 2 3 2 2" xfId="14307"/>
    <cellStyle name="Normal 10 2 2 2 3 2 2 3 2 2 2" xfId="14308"/>
    <cellStyle name="Normal 10 2 2 2 3 2 2 3 2 3" xfId="14309"/>
    <cellStyle name="Normal 10 2 2 2 3 2 2 3 3" xfId="14310"/>
    <cellStyle name="Normal 10 2 2 2 3 2 2 3 3 2" xfId="14311"/>
    <cellStyle name="Normal 10 2 2 2 3 2 2 3 4" xfId="14312"/>
    <cellStyle name="Normal 10 2 2 2 3 2 2 4" xfId="14313"/>
    <cellStyle name="Normal 10 2 2 2 3 2 2 4 2" xfId="14314"/>
    <cellStyle name="Normal 10 2 2 2 3 2 2 4 2 2" xfId="14315"/>
    <cellStyle name="Normal 10 2 2 2 3 2 2 4 3" xfId="14316"/>
    <cellStyle name="Normal 10 2 2 2 3 2 2 5" xfId="14317"/>
    <cellStyle name="Normal 10 2 2 2 3 2 2 5 2" xfId="14318"/>
    <cellStyle name="Normal 10 2 2 2 3 2 2 6" xfId="14319"/>
    <cellStyle name="Normal 10 2 2 2 3 2 3" xfId="14320"/>
    <cellStyle name="Normal 10 2 2 2 3 2 3 2" xfId="14321"/>
    <cellStyle name="Normal 10 2 2 2 3 2 3 2 2" xfId="14322"/>
    <cellStyle name="Normal 10 2 2 2 3 2 3 2 2 2" xfId="14323"/>
    <cellStyle name="Normal 10 2 2 2 3 2 3 2 2 2 2" xfId="14324"/>
    <cellStyle name="Normal 10 2 2 2 3 2 3 2 2 3" xfId="14325"/>
    <cellStyle name="Normal 10 2 2 2 3 2 3 2 3" xfId="14326"/>
    <cellStyle name="Normal 10 2 2 2 3 2 3 2 3 2" xfId="14327"/>
    <cellStyle name="Normal 10 2 2 2 3 2 3 2 4" xfId="14328"/>
    <cellStyle name="Normal 10 2 2 2 3 2 3 3" xfId="14329"/>
    <cellStyle name="Normal 10 2 2 2 3 2 3 3 2" xfId="14330"/>
    <cellStyle name="Normal 10 2 2 2 3 2 3 3 2 2" xfId="14331"/>
    <cellStyle name="Normal 10 2 2 2 3 2 3 3 3" xfId="14332"/>
    <cellStyle name="Normal 10 2 2 2 3 2 3 4" xfId="14333"/>
    <cellStyle name="Normal 10 2 2 2 3 2 3 4 2" xfId="14334"/>
    <cellStyle name="Normal 10 2 2 2 3 2 3 5" xfId="14335"/>
    <cellStyle name="Normal 10 2 2 2 3 2 4" xfId="14336"/>
    <cellStyle name="Normal 10 2 2 2 3 2 4 2" xfId="14337"/>
    <cellStyle name="Normal 10 2 2 2 3 2 4 2 2" xfId="14338"/>
    <cellStyle name="Normal 10 2 2 2 3 2 4 2 2 2" xfId="14339"/>
    <cellStyle name="Normal 10 2 2 2 3 2 4 2 3" xfId="14340"/>
    <cellStyle name="Normal 10 2 2 2 3 2 4 3" xfId="14341"/>
    <cellStyle name="Normal 10 2 2 2 3 2 4 3 2" xfId="14342"/>
    <cellStyle name="Normal 10 2 2 2 3 2 4 4" xfId="14343"/>
    <cellStyle name="Normal 10 2 2 2 3 2 5" xfId="14344"/>
    <cellStyle name="Normal 10 2 2 2 3 2 5 2" xfId="14345"/>
    <cellStyle name="Normal 10 2 2 2 3 2 5 2 2" xfId="14346"/>
    <cellStyle name="Normal 10 2 2 2 3 2 5 3" xfId="14347"/>
    <cellStyle name="Normal 10 2 2 2 3 2 6" xfId="14348"/>
    <cellStyle name="Normal 10 2 2 2 3 2 6 2" xfId="14349"/>
    <cellStyle name="Normal 10 2 2 2 3 2 7" xfId="14350"/>
    <cellStyle name="Normal 10 2 2 2 3 3" xfId="14351"/>
    <cellStyle name="Normal 10 2 2 2 3 3 2" xfId="14352"/>
    <cellStyle name="Normal 10 2 2 2 3 3 2 2" xfId="14353"/>
    <cellStyle name="Normal 10 2 2 2 3 3 2 2 2" xfId="14354"/>
    <cellStyle name="Normal 10 2 2 2 3 3 2 2 2 2" xfId="14355"/>
    <cellStyle name="Normal 10 2 2 2 3 3 2 2 2 2 2" xfId="14356"/>
    <cellStyle name="Normal 10 2 2 2 3 3 2 2 2 3" xfId="14357"/>
    <cellStyle name="Normal 10 2 2 2 3 3 2 2 3" xfId="14358"/>
    <cellStyle name="Normal 10 2 2 2 3 3 2 2 3 2" xfId="14359"/>
    <cellStyle name="Normal 10 2 2 2 3 3 2 2 4" xfId="14360"/>
    <cellStyle name="Normal 10 2 2 2 3 3 2 3" xfId="14361"/>
    <cellStyle name="Normal 10 2 2 2 3 3 2 3 2" xfId="14362"/>
    <cellStyle name="Normal 10 2 2 2 3 3 2 3 2 2" xfId="14363"/>
    <cellStyle name="Normal 10 2 2 2 3 3 2 3 3" xfId="14364"/>
    <cellStyle name="Normal 10 2 2 2 3 3 2 4" xfId="14365"/>
    <cellStyle name="Normal 10 2 2 2 3 3 2 4 2" xfId="14366"/>
    <cellStyle name="Normal 10 2 2 2 3 3 2 5" xfId="14367"/>
    <cellStyle name="Normal 10 2 2 2 3 3 3" xfId="14368"/>
    <cellStyle name="Normal 10 2 2 2 3 3 3 2" xfId="14369"/>
    <cellStyle name="Normal 10 2 2 2 3 3 3 2 2" xfId="14370"/>
    <cellStyle name="Normal 10 2 2 2 3 3 3 2 2 2" xfId="14371"/>
    <cellStyle name="Normal 10 2 2 2 3 3 3 2 3" xfId="14372"/>
    <cellStyle name="Normal 10 2 2 2 3 3 3 3" xfId="14373"/>
    <cellStyle name="Normal 10 2 2 2 3 3 3 3 2" xfId="14374"/>
    <cellStyle name="Normal 10 2 2 2 3 3 3 4" xfId="14375"/>
    <cellStyle name="Normal 10 2 2 2 3 3 4" xfId="14376"/>
    <cellStyle name="Normal 10 2 2 2 3 3 4 2" xfId="14377"/>
    <cellStyle name="Normal 10 2 2 2 3 3 4 2 2" xfId="14378"/>
    <cellStyle name="Normal 10 2 2 2 3 3 4 3" xfId="14379"/>
    <cellStyle name="Normal 10 2 2 2 3 3 5" xfId="14380"/>
    <cellStyle name="Normal 10 2 2 2 3 3 5 2" xfId="14381"/>
    <cellStyle name="Normal 10 2 2 2 3 3 6" xfId="14382"/>
    <cellStyle name="Normal 10 2 2 2 3 4" xfId="14383"/>
    <cellStyle name="Normal 10 2 2 2 3 4 2" xfId="14384"/>
    <cellStyle name="Normal 10 2 2 2 3 4 2 2" xfId="14385"/>
    <cellStyle name="Normal 10 2 2 2 3 4 2 2 2" xfId="14386"/>
    <cellStyle name="Normal 10 2 2 2 3 4 2 2 2 2" xfId="14387"/>
    <cellStyle name="Normal 10 2 2 2 3 4 2 2 2 2 2" xfId="14388"/>
    <cellStyle name="Normal 10 2 2 2 3 4 2 2 2 3" xfId="14389"/>
    <cellStyle name="Normal 10 2 2 2 3 4 2 2 3" xfId="14390"/>
    <cellStyle name="Normal 10 2 2 2 3 4 2 2 3 2" xfId="14391"/>
    <cellStyle name="Normal 10 2 2 2 3 4 2 2 4" xfId="14392"/>
    <cellStyle name="Normal 10 2 2 2 3 4 2 3" xfId="14393"/>
    <cellStyle name="Normal 10 2 2 2 3 4 2 3 2" xfId="14394"/>
    <cellStyle name="Normal 10 2 2 2 3 4 2 3 2 2" xfId="14395"/>
    <cellStyle name="Normal 10 2 2 2 3 4 2 3 3" xfId="14396"/>
    <cellStyle name="Normal 10 2 2 2 3 4 2 4" xfId="14397"/>
    <cellStyle name="Normal 10 2 2 2 3 4 2 4 2" xfId="14398"/>
    <cellStyle name="Normal 10 2 2 2 3 4 2 5" xfId="14399"/>
    <cellStyle name="Normal 10 2 2 2 3 4 3" xfId="14400"/>
    <cellStyle name="Normal 10 2 2 2 3 4 3 2" xfId="14401"/>
    <cellStyle name="Normal 10 2 2 2 3 4 3 2 2" xfId="14402"/>
    <cellStyle name="Normal 10 2 2 2 3 4 3 2 2 2" xfId="14403"/>
    <cellStyle name="Normal 10 2 2 2 3 4 3 2 3" xfId="14404"/>
    <cellStyle name="Normal 10 2 2 2 3 4 3 3" xfId="14405"/>
    <cellStyle name="Normal 10 2 2 2 3 4 3 3 2" xfId="14406"/>
    <cellStyle name="Normal 10 2 2 2 3 4 3 4" xfId="14407"/>
    <cellStyle name="Normal 10 2 2 2 3 4 4" xfId="14408"/>
    <cellStyle name="Normal 10 2 2 2 3 4 4 2" xfId="14409"/>
    <cellStyle name="Normal 10 2 2 2 3 4 4 2 2" xfId="14410"/>
    <cellStyle name="Normal 10 2 2 2 3 4 4 3" xfId="14411"/>
    <cellStyle name="Normal 10 2 2 2 3 4 5" xfId="14412"/>
    <cellStyle name="Normal 10 2 2 2 3 4 5 2" xfId="14413"/>
    <cellStyle name="Normal 10 2 2 2 3 4 6" xfId="14414"/>
    <cellStyle name="Normal 10 2 2 2 3 5" xfId="14415"/>
    <cellStyle name="Normal 10 2 2 2 3 5 2" xfId="14416"/>
    <cellStyle name="Normal 10 2 2 2 3 5 2 2" xfId="14417"/>
    <cellStyle name="Normal 10 2 2 2 3 5 2 2 2" xfId="14418"/>
    <cellStyle name="Normal 10 2 2 2 3 5 2 2 2 2" xfId="14419"/>
    <cellStyle name="Normal 10 2 2 2 3 5 2 2 3" xfId="14420"/>
    <cellStyle name="Normal 10 2 2 2 3 5 2 3" xfId="14421"/>
    <cellStyle name="Normal 10 2 2 2 3 5 2 3 2" xfId="14422"/>
    <cellStyle name="Normal 10 2 2 2 3 5 2 4" xfId="14423"/>
    <cellStyle name="Normal 10 2 2 2 3 5 3" xfId="14424"/>
    <cellStyle name="Normal 10 2 2 2 3 5 3 2" xfId="14425"/>
    <cellStyle name="Normal 10 2 2 2 3 5 3 2 2" xfId="14426"/>
    <cellStyle name="Normal 10 2 2 2 3 5 3 3" xfId="14427"/>
    <cellStyle name="Normal 10 2 2 2 3 5 4" xfId="14428"/>
    <cellStyle name="Normal 10 2 2 2 3 5 4 2" xfId="14429"/>
    <cellStyle name="Normal 10 2 2 2 3 5 5" xfId="14430"/>
    <cellStyle name="Normal 10 2 2 2 3 6" xfId="14431"/>
    <cellStyle name="Normal 10 2 2 2 3 6 2" xfId="14432"/>
    <cellStyle name="Normal 10 2 2 2 3 6 2 2" xfId="14433"/>
    <cellStyle name="Normal 10 2 2 2 3 6 2 2 2" xfId="14434"/>
    <cellStyle name="Normal 10 2 2 2 3 6 2 3" xfId="14435"/>
    <cellStyle name="Normal 10 2 2 2 3 6 3" xfId="14436"/>
    <cellStyle name="Normal 10 2 2 2 3 6 3 2" xfId="14437"/>
    <cellStyle name="Normal 10 2 2 2 3 6 4" xfId="14438"/>
    <cellStyle name="Normal 10 2 2 2 3 7" xfId="14439"/>
    <cellStyle name="Normal 10 2 2 2 3 7 2" xfId="14440"/>
    <cellStyle name="Normal 10 2 2 2 3 7 2 2" xfId="14441"/>
    <cellStyle name="Normal 10 2 2 2 3 7 3" xfId="14442"/>
    <cellStyle name="Normal 10 2 2 2 3 8" xfId="14443"/>
    <cellStyle name="Normal 10 2 2 2 3 8 2" xfId="14444"/>
    <cellStyle name="Normal 10 2 2 2 3 9" xfId="14445"/>
    <cellStyle name="Normal 10 2 2 2 4" xfId="14446"/>
    <cellStyle name="Normal 10 2 2 2 4 2" xfId="14447"/>
    <cellStyle name="Normal 10 2 2 2 4 2 2" xfId="14448"/>
    <cellStyle name="Normal 10 2 2 2 4 2 2 2" xfId="14449"/>
    <cellStyle name="Normal 10 2 2 2 4 2 2 2 2" xfId="14450"/>
    <cellStyle name="Normal 10 2 2 2 4 2 2 2 2 2" xfId="14451"/>
    <cellStyle name="Normal 10 2 2 2 4 2 2 2 2 2 2" xfId="14452"/>
    <cellStyle name="Normal 10 2 2 2 4 2 2 2 2 2 2 2" xfId="14453"/>
    <cellStyle name="Normal 10 2 2 2 4 2 2 2 2 2 3" xfId="14454"/>
    <cellStyle name="Normal 10 2 2 2 4 2 2 2 2 3" xfId="14455"/>
    <cellStyle name="Normal 10 2 2 2 4 2 2 2 2 3 2" xfId="14456"/>
    <cellStyle name="Normal 10 2 2 2 4 2 2 2 2 4" xfId="14457"/>
    <cellStyle name="Normal 10 2 2 2 4 2 2 2 3" xfId="14458"/>
    <cellStyle name="Normal 10 2 2 2 4 2 2 2 3 2" xfId="14459"/>
    <cellStyle name="Normal 10 2 2 2 4 2 2 2 3 2 2" xfId="14460"/>
    <cellStyle name="Normal 10 2 2 2 4 2 2 2 3 3" xfId="14461"/>
    <cellStyle name="Normal 10 2 2 2 4 2 2 2 4" xfId="14462"/>
    <cellStyle name="Normal 10 2 2 2 4 2 2 2 4 2" xfId="14463"/>
    <cellStyle name="Normal 10 2 2 2 4 2 2 2 5" xfId="14464"/>
    <cellStyle name="Normal 10 2 2 2 4 2 2 3" xfId="14465"/>
    <cellStyle name="Normal 10 2 2 2 4 2 2 3 2" xfId="14466"/>
    <cellStyle name="Normal 10 2 2 2 4 2 2 3 2 2" xfId="14467"/>
    <cellStyle name="Normal 10 2 2 2 4 2 2 3 2 2 2" xfId="14468"/>
    <cellStyle name="Normal 10 2 2 2 4 2 2 3 2 3" xfId="14469"/>
    <cellStyle name="Normal 10 2 2 2 4 2 2 3 3" xfId="14470"/>
    <cellStyle name="Normal 10 2 2 2 4 2 2 3 3 2" xfId="14471"/>
    <cellStyle name="Normal 10 2 2 2 4 2 2 3 4" xfId="14472"/>
    <cellStyle name="Normal 10 2 2 2 4 2 2 4" xfId="14473"/>
    <cellStyle name="Normal 10 2 2 2 4 2 2 4 2" xfId="14474"/>
    <cellStyle name="Normal 10 2 2 2 4 2 2 4 2 2" xfId="14475"/>
    <cellStyle name="Normal 10 2 2 2 4 2 2 4 3" xfId="14476"/>
    <cellStyle name="Normal 10 2 2 2 4 2 2 5" xfId="14477"/>
    <cellStyle name="Normal 10 2 2 2 4 2 2 5 2" xfId="14478"/>
    <cellStyle name="Normal 10 2 2 2 4 2 2 6" xfId="14479"/>
    <cellStyle name="Normal 10 2 2 2 4 2 3" xfId="14480"/>
    <cellStyle name="Normal 10 2 2 2 4 2 3 2" xfId="14481"/>
    <cellStyle name="Normal 10 2 2 2 4 2 3 2 2" xfId="14482"/>
    <cellStyle name="Normal 10 2 2 2 4 2 3 2 2 2" xfId="14483"/>
    <cellStyle name="Normal 10 2 2 2 4 2 3 2 2 2 2" xfId="14484"/>
    <cellStyle name="Normal 10 2 2 2 4 2 3 2 2 3" xfId="14485"/>
    <cellStyle name="Normal 10 2 2 2 4 2 3 2 3" xfId="14486"/>
    <cellStyle name="Normal 10 2 2 2 4 2 3 2 3 2" xfId="14487"/>
    <cellStyle name="Normal 10 2 2 2 4 2 3 2 4" xfId="14488"/>
    <cellStyle name="Normal 10 2 2 2 4 2 3 3" xfId="14489"/>
    <cellStyle name="Normal 10 2 2 2 4 2 3 3 2" xfId="14490"/>
    <cellStyle name="Normal 10 2 2 2 4 2 3 3 2 2" xfId="14491"/>
    <cellStyle name="Normal 10 2 2 2 4 2 3 3 3" xfId="14492"/>
    <cellStyle name="Normal 10 2 2 2 4 2 3 4" xfId="14493"/>
    <cellStyle name="Normal 10 2 2 2 4 2 3 4 2" xfId="14494"/>
    <cellStyle name="Normal 10 2 2 2 4 2 3 5" xfId="14495"/>
    <cellStyle name="Normal 10 2 2 2 4 2 4" xfId="14496"/>
    <cellStyle name="Normal 10 2 2 2 4 2 4 2" xfId="14497"/>
    <cellStyle name="Normal 10 2 2 2 4 2 4 2 2" xfId="14498"/>
    <cellStyle name="Normal 10 2 2 2 4 2 4 2 2 2" xfId="14499"/>
    <cellStyle name="Normal 10 2 2 2 4 2 4 2 3" xfId="14500"/>
    <cellStyle name="Normal 10 2 2 2 4 2 4 3" xfId="14501"/>
    <cellStyle name="Normal 10 2 2 2 4 2 4 3 2" xfId="14502"/>
    <cellStyle name="Normal 10 2 2 2 4 2 4 4" xfId="14503"/>
    <cellStyle name="Normal 10 2 2 2 4 2 5" xfId="14504"/>
    <cellStyle name="Normal 10 2 2 2 4 2 5 2" xfId="14505"/>
    <cellStyle name="Normal 10 2 2 2 4 2 5 2 2" xfId="14506"/>
    <cellStyle name="Normal 10 2 2 2 4 2 5 3" xfId="14507"/>
    <cellStyle name="Normal 10 2 2 2 4 2 6" xfId="14508"/>
    <cellStyle name="Normal 10 2 2 2 4 2 6 2" xfId="14509"/>
    <cellStyle name="Normal 10 2 2 2 4 2 7" xfId="14510"/>
    <cellStyle name="Normal 10 2 2 2 4 3" xfId="14511"/>
    <cellStyle name="Normal 10 2 2 2 4 3 2" xfId="14512"/>
    <cellStyle name="Normal 10 2 2 2 4 3 2 2" xfId="14513"/>
    <cellStyle name="Normal 10 2 2 2 4 3 2 2 2" xfId="14514"/>
    <cellStyle name="Normal 10 2 2 2 4 3 2 2 2 2" xfId="14515"/>
    <cellStyle name="Normal 10 2 2 2 4 3 2 2 2 2 2" xfId="14516"/>
    <cellStyle name="Normal 10 2 2 2 4 3 2 2 2 3" xfId="14517"/>
    <cellStyle name="Normal 10 2 2 2 4 3 2 2 3" xfId="14518"/>
    <cellStyle name="Normal 10 2 2 2 4 3 2 2 3 2" xfId="14519"/>
    <cellStyle name="Normal 10 2 2 2 4 3 2 2 4" xfId="14520"/>
    <cellStyle name="Normal 10 2 2 2 4 3 2 3" xfId="14521"/>
    <cellStyle name="Normal 10 2 2 2 4 3 2 3 2" xfId="14522"/>
    <cellStyle name="Normal 10 2 2 2 4 3 2 3 2 2" xfId="14523"/>
    <cellStyle name="Normal 10 2 2 2 4 3 2 3 3" xfId="14524"/>
    <cellStyle name="Normal 10 2 2 2 4 3 2 4" xfId="14525"/>
    <cellStyle name="Normal 10 2 2 2 4 3 2 4 2" xfId="14526"/>
    <cellStyle name="Normal 10 2 2 2 4 3 2 5" xfId="14527"/>
    <cellStyle name="Normal 10 2 2 2 4 3 3" xfId="14528"/>
    <cellStyle name="Normal 10 2 2 2 4 3 3 2" xfId="14529"/>
    <cellStyle name="Normal 10 2 2 2 4 3 3 2 2" xfId="14530"/>
    <cellStyle name="Normal 10 2 2 2 4 3 3 2 2 2" xfId="14531"/>
    <cellStyle name="Normal 10 2 2 2 4 3 3 2 3" xfId="14532"/>
    <cellStyle name="Normal 10 2 2 2 4 3 3 3" xfId="14533"/>
    <cellStyle name="Normal 10 2 2 2 4 3 3 3 2" xfId="14534"/>
    <cellStyle name="Normal 10 2 2 2 4 3 3 4" xfId="14535"/>
    <cellStyle name="Normal 10 2 2 2 4 3 4" xfId="14536"/>
    <cellStyle name="Normal 10 2 2 2 4 3 4 2" xfId="14537"/>
    <cellStyle name="Normal 10 2 2 2 4 3 4 2 2" xfId="14538"/>
    <cellStyle name="Normal 10 2 2 2 4 3 4 3" xfId="14539"/>
    <cellStyle name="Normal 10 2 2 2 4 3 5" xfId="14540"/>
    <cellStyle name="Normal 10 2 2 2 4 3 5 2" xfId="14541"/>
    <cellStyle name="Normal 10 2 2 2 4 3 6" xfId="14542"/>
    <cellStyle name="Normal 10 2 2 2 4 4" xfId="14543"/>
    <cellStyle name="Normal 10 2 2 2 4 4 2" xfId="14544"/>
    <cellStyle name="Normal 10 2 2 2 4 4 2 2" xfId="14545"/>
    <cellStyle name="Normal 10 2 2 2 4 4 2 2 2" xfId="14546"/>
    <cellStyle name="Normal 10 2 2 2 4 4 2 2 2 2" xfId="14547"/>
    <cellStyle name="Normal 10 2 2 2 4 4 2 2 2 2 2" xfId="14548"/>
    <cellStyle name="Normal 10 2 2 2 4 4 2 2 2 3" xfId="14549"/>
    <cellStyle name="Normal 10 2 2 2 4 4 2 2 3" xfId="14550"/>
    <cellStyle name="Normal 10 2 2 2 4 4 2 2 3 2" xfId="14551"/>
    <cellStyle name="Normal 10 2 2 2 4 4 2 2 4" xfId="14552"/>
    <cellStyle name="Normal 10 2 2 2 4 4 2 3" xfId="14553"/>
    <cellStyle name="Normal 10 2 2 2 4 4 2 3 2" xfId="14554"/>
    <cellStyle name="Normal 10 2 2 2 4 4 2 3 2 2" xfId="14555"/>
    <cellStyle name="Normal 10 2 2 2 4 4 2 3 3" xfId="14556"/>
    <cellStyle name="Normal 10 2 2 2 4 4 2 4" xfId="14557"/>
    <cellStyle name="Normal 10 2 2 2 4 4 2 4 2" xfId="14558"/>
    <cellStyle name="Normal 10 2 2 2 4 4 2 5" xfId="14559"/>
    <cellStyle name="Normal 10 2 2 2 4 4 3" xfId="14560"/>
    <cellStyle name="Normal 10 2 2 2 4 4 3 2" xfId="14561"/>
    <cellStyle name="Normal 10 2 2 2 4 4 3 2 2" xfId="14562"/>
    <cellStyle name="Normal 10 2 2 2 4 4 3 2 2 2" xfId="14563"/>
    <cellStyle name="Normal 10 2 2 2 4 4 3 2 3" xfId="14564"/>
    <cellStyle name="Normal 10 2 2 2 4 4 3 3" xfId="14565"/>
    <cellStyle name="Normal 10 2 2 2 4 4 3 3 2" xfId="14566"/>
    <cellStyle name="Normal 10 2 2 2 4 4 3 4" xfId="14567"/>
    <cellStyle name="Normal 10 2 2 2 4 4 4" xfId="14568"/>
    <cellStyle name="Normal 10 2 2 2 4 4 4 2" xfId="14569"/>
    <cellStyle name="Normal 10 2 2 2 4 4 4 2 2" xfId="14570"/>
    <cellStyle name="Normal 10 2 2 2 4 4 4 3" xfId="14571"/>
    <cellStyle name="Normal 10 2 2 2 4 4 5" xfId="14572"/>
    <cellStyle name="Normal 10 2 2 2 4 4 5 2" xfId="14573"/>
    <cellStyle name="Normal 10 2 2 2 4 4 6" xfId="14574"/>
    <cellStyle name="Normal 10 2 2 2 4 5" xfId="14575"/>
    <cellStyle name="Normal 10 2 2 2 4 5 2" xfId="14576"/>
    <cellStyle name="Normal 10 2 2 2 4 5 2 2" xfId="14577"/>
    <cellStyle name="Normal 10 2 2 2 4 5 2 2 2" xfId="14578"/>
    <cellStyle name="Normal 10 2 2 2 4 5 2 2 2 2" xfId="14579"/>
    <cellStyle name="Normal 10 2 2 2 4 5 2 2 3" xfId="14580"/>
    <cellStyle name="Normal 10 2 2 2 4 5 2 3" xfId="14581"/>
    <cellStyle name="Normal 10 2 2 2 4 5 2 3 2" xfId="14582"/>
    <cellStyle name="Normal 10 2 2 2 4 5 2 4" xfId="14583"/>
    <cellStyle name="Normal 10 2 2 2 4 5 3" xfId="14584"/>
    <cellStyle name="Normal 10 2 2 2 4 5 3 2" xfId="14585"/>
    <cellStyle name="Normal 10 2 2 2 4 5 3 2 2" xfId="14586"/>
    <cellStyle name="Normal 10 2 2 2 4 5 3 3" xfId="14587"/>
    <cellStyle name="Normal 10 2 2 2 4 5 4" xfId="14588"/>
    <cellStyle name="Normal 10 2 2 2 4 5 4 2" xfId="14589"/>
    <cellStyle name="Normal 10 2 2 2 4 5 5" xfId="14590"/>
    <cellStyle name="Normal 10 2 2 2 4 6" xfId="14591"/>
    <cellStyle name="Normal 10 2 2 2 4 6 2" xfId="14592"/>
    <cellStyle name="Normal 10 2 2 2 4 6 2 2" xfId="14593"/>
    <cellStyle name="Normal 10 2 2 2 4 6 2 2 2" xfId="14594"/>
    <cellStyle name="Normal 10 2 2 2 4 6 2 3" xfId="14595"/>
    <cellStyle name="Normal 10 2 2 2 4 6 3" xfId="14596"/>
    <cellStyle name="Normal 10 2 2 2 4 6 3 2" xfId="14597"/>
    <cellStyle name="Normal 10 2 2 2 4 6 4" xfId="14598"/>
    <cellStyle name="Normal 10 2 2 2 4 7" xfId="14599"/>
    <cellStyle name="Normal 10 2 2 2 4 7 2" xfId="14600"/>
    <cellStyle name="Normal 10 2 2 2 4 7 2 2" xfId="14601"/>
    <cellStyle name="Normal 10 2 2 2 4 7 3" xfId="14602"/>
    <cellStyle name="Normal 10 2 2 2 4 8" xfId="14603"/>
    <cellStyle name="Normal 10 2 2 2 4 8 2" xfId="14604"/>
    <cellStyle name="Normal 10 2 2 2 4 9" xfId="14605"/>
    <cellStyle name="Normal 10 2 2 2 5" xfId="14606"/>
    <cellStyle name="Normal 10 2 2 2 5 2" xfId="14607"/>
    <cellStyle name="Normal 10 2 2 2 5 2 2" xfId="14608"/>
    <cellStyle name="Normal 10 2 2 2 5 2 2 2" xfId="14609"/>
    <cellStyle name="Normal 10 2 2 2 5 2 2 2 2" xfId="14610"/>
    <cellStyle name="Normal 10 2 2 2 5 2 2 2 2 2" xfId="14611"/>
    <cellStyle name="Normal 10 2 2 2 5 2 2 2 2 2 2" xfId="14612"/>
    <cellStyle name="Normal 10 2 2 2 5 2 2 2 2 3" xfId="14613"/>
    <cellStyle name="Normal 10 2 2 2 5 2 2 2 3" xfId="14614"/>
    <cellStyle name="Normal 10 2 2 2 5 2 2 2 3 2" xfId="14615"/>
    <cellStyle name="Normal 10 2 2 2 5 2 2 2 4" xfId="14616"/>
    <cellStyle name="Normal 10 2 2 2 5 2 2 3" xfId="14617"/>
    <cellStyle name="Normal 10 2 2 2 5 2 2 3 2" xfId="14618"/>
    <cellStyle name="Normal 10 2 2 2 5 2 2 3 2 2" xfId="14619"/>
    <cellStyle name="Normal 10 2 2 2 5 2 2 3 3" xfId="14620"/>
    <cellStyle name="Normal 10 2 2 2 5 2 2 4" xfId="14621"/>
    <cellStyle name="Normal 10 2 2 2 5 2 2 4 2" xfId="14622"/>
    <cellStyle name="Normal 10 2 2 2 5 2 2 5" xfId="14623"/>
    <cellStyle name="Normal 10 2 2 2 5 2 3" xfId="14624"/>
    <cellStyle name="Normal 10 2 2 2 5 2 3 2" xfId="14625"/>
    <cellStyle name="Normal 10 2 2 2 5 2 3 2 2" xfId="14626"/>
    <cellStyle name="Normal 10 2 2 2 5 2 3 2 2 2" xfId="14627"/>
    <cellStyle name="Normal 10 2 2 2 5 2 3 2 3" xfId="14628"/>
    <cellStyle name="Normal 10 2 2 2 5 2 3 3" xfId="14629"/>
    <cellStyle name="Normal 10 2 2 2 5 2 3 3 2" xfId="14630"/>
    <cellStyle name="Normal 10 2 2 2 5 2 3 4" xfId="14631"/>
    <cellStyle name="Normal 10 2 2 2 5 2 4" xfId="14632"/>
    <cellStyle name="Normal 10 2 2 2 5 2 4 2" xfId="14633"/>
    <cellStyle name="Normal 10 2 2 2 5 2 4 2 2" xfId="14634"/>
    <cellStyle name="Normal 10 2 2 2 5 2 4 3" xfId="14635"/>
    <cellStyle name="Normal 10 2 2 2 5 2 5" xfId="14636"/>
    <cellStyle name="Normal 10 2 2 2 5 2 5 2" xfId="14637"/>
    <cellStyle name="Normal 10 2 2 2 5 2 6" xfId="14638"/>
    <cellStyle name="Normal 10 2 2 2 5 3" xfId="14639"/>
    <cellStyle name="Normal 10 2 2 2 5 3 2" xfId="14640"/>
    <cellStyle name="Normal 10 2 2 2 5 3 2 2" xfId="14641"/>
    <cellStyle name="Normal 10 2 2 2 5 3 2 2 2" xfId="14642"/>
    <cellStyle name="Normal 10 2 2 2 5 3 2 2 2 2" xfId="14643"/>
    <cellStyle name="Normal 10 2 2 2 5 3 2 2 3" xfId="14644"/>
    <cellStyle name="Normal 10 2 2 2 5 3 2 3" xfId="14645"/>
    <cellStyle name="Normal 10 2 2 2 5 3 2 3 2" xfId="14646"/>
    <cellStyle name="Normal 10 2 2 2 5 3 2 4" xfId="14647"/>
    <cellStyle name="Normal 10 2 2 2 5 3 3" xfId="14648"/>
    <cellStyle name="Normal 10 2 2 2 5 3 3 2" xfId="14649"/>
    <cellStyle name="Normal 10 2 2 2 5 3 3 2 2" xfId="14650"/>
    <cellStyle name="Normal 10 2 2 2 5 3 3 3" xfId="14651"/>
    <cellStyle name="Normal 10 2 2 2 5 3 4" xfId="14652"/>
    <cellStyle name="Normal 10 2 2 2 5 3 4 2" xfId="14653"/>
    <cellStyle name="Normal 10 2 2 2 5 3 5" xfId="14654"/>
    <cellStyle name="Normal 10 2 2 2 5 4" xfId="14655"/>
    <cellStyle name="Normal 10 2 2 2 5 4 2" xfId="14656"/>
    <cellStyle name="Normal 10 2 2 2 5 4 2 2" xfId="14657"/>
    <cellStyle name="Normal 10 2 2 2 5 4 2 2 2" xfId="14658"/>
    <cellStyle name="Normal 10 2 2 2 5 4 2 3" xfId="14659"/>
    <cellStyle name="Normal 10 2 2 2 5 4 3" xfId="14660"/>
    <cellStyle name="Normal 10 2 2 2 5 4 3 2" xfId="14661"/>
    <cellStyle name="Normal 10 2 2 2 5 4 4" xfId="14662"/>
    <cellStyle name="Normal 10 2 2 2 5 5" xfId="14663"/>
    <cellStyle name="Normal 10 2 2 2 5 5 2" xfId="14664"/>
    <cellStyle name="Normal 10 2 2 2 5 5 2 2" xfId="14665"/>
    <cellStyle name="Normal 10 2 2 2 5 5 3" xfId="14666"/>
    <cellStyle name="Normal 10 2 2 2 5 6" xfId="14667"/>
    <cellStyle name="Normal 10 2 2 2 5 6 2" xfId="14668"/>
    <cellStyle name="Normal 10 2 2 2 5 7" xfId="14669"/>
    <cellStyle name="Normal 10 2 2 2 6" xfId="14670"/>
    <cellStyle name="Normal 10 2 2 2 6 2" xfId="14671"/>
    <cellStyle name="Normal 10 2 2 2 6 2 2" xfId="14672"/>
    <cellStyle name="Normal 10 2 2 2 6 2 2 2" xfId="14673"/>
    <cellStyle name="Normal 10 2 2 2 6 2 2 2 2" xfId="14674"/>
    <cellStyle name="Normal 10 2 2 2 6 2 2 2 2 2" xfId="14675"/>
    <cellStyle name="Normal 10 2 2 2 6 2 2 2 3" xfId="14676"/>
    <cellStyle name="Normal 10 2 2 2 6 2 2 3" xfId="14677"/>
    <cellStyle name="Normal 10 2 2 2 6 2 2 3 2" xfId="14678"/>
    <cellStyle name="Normal 10 2 2 2 6 2 2 4" xfId="14679"/>
    <cellStyle name="Normal 10 2 2 2 6 2 3" xfId="14680"/>
    <cellStyle name="Normal 10 2 2 2 6 2 3 2" xfId="14681"/>
    <cellStyle name="Normal 10 2 2 2 6 2 3 2 2" xfId="14682"/>
    <cellStyle name="Normal 10 2 2 2 6 2 3 3" xfId="14683"/>
    <cellStyle name="Normal 10 2 2 2 6 2 4" xfId="14684"/>
    <cellStyle name="Normal 10 2 2 2 6 2 4 2" xfId="14685"/>
    <cellStyle name="Normal 10 2 2 2 6 2 5" xfId="14686"/>
    <cellStyle name="Normal 10 2 2 2 6 3" xfId="14687"/>
    <cellStyle name="Normal 10 2 2 2 6 3 2" xfId="14688"/>
    <cellStyle name="Normal 10 2 2 2 6 3 2 2" xfId="14689"/>
    <cellStyle name="Normal 10 2 2 2 6 3 2 2 2" xfId="14690"/>
    <cellStyle name="Normal 10 2 2 2 6 3 2 3" xfId="14691"/>
    <cellStyle name="Normal 10 2 2 2 6 3 3" xfId="14692"/>
    <cellStyle name="Normal 10 2 2 2 6 3 3 2" xfId="14693"/>
    <cellStyle name="Normal 10 2 2 2 6 3 4" xfId="14694"/>
    <cellStyle name="Normal 10 2 2 2 6 4" xfId="14695"/>
    <cellStyle name="Normal 10 2 2 2 6 4 2" xfId="14696"/>
    <cellStyle name="Normal 10 2 2 2 6 4 2 2" xfId="14697"/>
    <cellStyle name="Normal 10 2 2 2 6 4 3" xfId="14698"/>
    <cellStyle name="Normal 10 2 2 2 6 5" xfId="14699"/>
    <cellStyle name="Normal 10 2 2 2 6 5 2" xfId="14700"/>
    <cellStyle name="Normal 10 2 2 2 6 6" xfId="14701"/>
    <cellStyle name="Normal 10 2 2 2 7" xfId="14702"/>
    <cellStyle name="Normal 10 2 2 2 7 2" xfId="14703"/>
    <cellStyle name="Normal 10 2 2 2 7 2 2" xfId="14704"/>
    <cellStyle name="Normal 10 2 2 2 7 2 2 2" xfId="14705"/>
    <cellStyle name="Normal 10 2 2 2 7 2 2 2 2" xfId="14706"/>
    <cellStyle name="Normal 10 2 2 2 7 2 2 2 2 2" xfId="14707"/>
    <cellStyle name="Normal 10 2 2 2 7 2 2 2 3" xfId="14708"/>
    <cellStyle name="Normal 10 2 2 2 7 2 2 3" xfId="14709"/>
    <cellStyle name="Normal 10 2 2 2 7 2 2 3 2" xfId="14710"/>
    <cellStyle name="Normal 10 2 2 2 7 2 2 4" xfId="14711"/>
    <cellStyle name="Normal 10 2 2 2 7 2 3" xfId="14712"/>
    <cellStyle name="Normal 10 2 2 2 7 2 3 2" xfId="14713"/>
    <cellStyle name="Normal 10 2 2 2 7 2 3 2 2" xfId="14714"/>
    <cellStyle name="Normal 10 2 2 2 7 2 3 3" xfId="14715"/>
    <cellStyle name="Normal 10 2 2 2 7 2 4" xfId="14716"/>
    <cellStyle name="Normal 10 2 2 2 7 2 4 2" xfId="14717"/>
    <cellStyle name="Normal 10 2 2 2 7 2 5" xfId="14718"/>
    <cellStyle name="Normal 10 2 2 2 7 3" xfId="14719"/>
    <cellStyle name="Normal 10 2 2 2 7 3 2" xfId="14720"/>
    <cellStyle name="Normal 10 2 2 2 7 3 2 2" xfId="14721"/>
    <cellStyle name="Normal 10 2 2 2 7 3 2 2 2" xfId="14722"/>
    <cellStyle name="Normal 10 2 2 2 7 3 2 3" xfId="14723"/>
    <cellStyle name="Normal 10 2 2 2 7 3 3" xfId="14724"/>
    <cellStyle name="Normal 10 2 2 2 7 3 3 2" xfId="14725"/>
    <cellStyle name="Normal 10 2 2 2 7 3 4" xfId="14726"/>
    <cellStyle name="Normal 10 2 2 2 7 4" xfId="14727"/>
    <cellStyle name="Normal 10 2 2 2 7 4 2" xfId="14728"/>
    <cellStyle name="Normal 10 2 2 2 7 4 2 2" xfId="14729"/>
    <cellStyle name="Normal 10 2 2 2 7 4 3" xfId="14730"/>
    <cellStyle name="Normal 10 2 2 2 7 5" xfId="14731"/>
    <cellStyle name="Normal 10 2 2 2 7 5 2" xfId="14732"/>
    <cellStyle name="Normal 10 2 2 2 7 6" xfId="14733"/>
    <cellStyle name="Normal 10 2 2 2 8" xfId="14734"/>
    <cellStyle name="Normal 10 2 2 2 8 2" xfId="14735"/>
    <cellStyle name="Normal 10 2 2 2 8 2 2" xfId="14736"/>
    <cellStyle name="Normal 10 2 2 2 8 2 2 2" xfId="14737"/>
    <cellStyle name="Normal 10 2 2 2 8 2 2 2 2" xfId="14738"/>
    <cellStyle name="Normal 10 2 2 2 8 2 2 2 2 2" xfId="14739"/>
    <cellStyle name="Normal 10 2 2 2 8 2 2 2 3" xfId="14740"/>
    <cellStyle name="Normal 10 2 2 2 8 2 2 3" xfId="14741"/>
    <cellStyle name="Normal 10 2 2 2 8 2 2 3 2" xfId="14742"/>
    <cellStyle name="Normal 10 2 2 2 8 2 2 4" xfId="14743"/>
    <cellStyle name="Normal 10 2 2 2 8 2 3" xfId="14744"/>
    <cellStyle name="Normal 10 2 2 2 8 2 3 2" xfId="14745"/>
    <cellStyle name="Normal 10 2 2 2 8 2 3 2 2" xfId="14746"/>
    <cellStyle name="Normal 10 2 2 2 8 2 3 3" xfId="14747"/>
    <cellStyle name="Normal 10 2 2 2 8 2 4" xfId="14748"/>
    <cellStyle name="Normal 10 2 2 2 8 2 4 2" xfId="14749"/>
    <cellStyle name="Normal 10 2 2 2 8 2 5" xfId="14750"/>
    <cellStyle name="Normal 10 2 2 2 8 3" xfId="14751"/>
    <cellStyle name="Normal 10 2 2 2 8 3 2" xfId="14752"/>
    <cellStyle name="Normal 10 2 2 2 8 3 2 2" xfId="14753"/>
    <cellStyle name="Normal 10 2 2 2 8 3 2 2 2" xfId="14754"/>
    <cellStyle name="Normal 10 2 2 2 8 3 2 3" xfId="14755"/>
    <cellStyle name="Normal 10 2 2 2 8 3 3" xfId="14756"/>
    <cellStyle name="Normal 10 2 2 2 8 3 3 2" xfId="14757"/>
    <cellStyle name="Normal 10 2 2 2 8 3 4" xfId="14758"/>
    <cellStyle name="Normal 10 2 2 2 8 4" xfId="14759"/>
    <cellStyle name="Normal 10 2 2 2 8 4 2" xfId="14760"/>
    <cellStyle name="Normal 10 2 2 2 8 4 2 2" xfId="14761"/>
    <cellStyle name="Normal 10 2 2 2 8 4 3" xfId="14762"/>
    <cellStyle name="Normal 10 2 2 2 8 5" xfId="14763"/>
    <cellStyle name="Normal 10 2 2 2 8 5 2" xfId="14764"/>
    <cellStyle name="Normal 10 2 2 2 8 6" xfId="14765"/>
    <cellStyle name="Normal 10 2 2 2 9" xfId="14766"/>
    <cellStyle name="Normal 10 2 2 2 9 2" xfId="14767"/>
    <cellStyle name="Normal 10 2 2 2 9 2 2" xfId="14768"/>
    <cellStyle name="Normal 10 2 2 2 9 2 2 2" xfId="14769"/>
    <cellStyle name="Normal 10 2 2 2 9 2 2 2 2" xfId="14770"/>
    <cellStyle name="Normal 10 2 2 2 9 2 2 2 2 2" xfId="14771"/>
    <cellStyle name="Normal 10 2 2 2 9 2 2 2 3" xfId="14772"/>
    <cellStyle name="Normal 10 2 2 2 9 2 2 3" xfId="14773"/>
    <cellStyle name="Normal 10 2 2 2 9 2 2 3 2" xfId="14774"/>
    <cellStyle name="Normal 10 2 2 2 9 2 2 4" xfId="14775"/>
    <cellStyle name="Normal 10 2 2 2 9 2 3" xfId="14776"/>
    <cellStyle name="Normal 10 2 2 2 9 2 3 2" xfId="14777"/>
    <cellStyle name="Normal 10 2 2 2 9 2 3 2 2" xfId="14778"/>
    <cellStyle name="Normal 10 2 2 2 9 2 3 3" xfId="14779"/>
    <cellStyle name="Normal 10 2 2 2 9 2 4" xfId="14780"/>
    <cellStyle name="Normal 10 2 2 2 9 2 4 2" xfId="14781"/>
    <cellStyle name="Normal 10 2 2 2 9 2 5" xfId="14782"/>
    <cellStyle name="Normal 10 2 2 2 9 3" xfId="14783"/>
    <cellStyle name="Normal 10 2 2 2 9 3 2" xfId="14784"/>
    <cellStyle name="Normal 10 2 2 2 9 3 2 2" xfId="14785"/>
    <cellStyle name="Normal 10 2 2 2 9 3 2 2 2" xfId="14786"/>
    <cellStyle name="Normal 10 2 2 2 9 3 2 3" xfId="14787"/>
    <cellStyle name="Normal 10 2 2 2 9 3 3" xfId="14788"/>
    <cellStyle name="Normal 10 2 2 2 9 3 3 2" xfId="14789"/>
    <cellStyle name="Normal 10 2 2 2 9 3 4" xfId="14790"/>
    <cellStyle name="Normal 10 2 2 2 9 4" xfId="14791"/>
    <cellStyle name="Normal 10 2 2 2 9 4 2" xfId="14792"/>
    <cellStyle name="Normal 10 2 2 2 9 4 2 2" xfId="14793"/>
    <cellStyle name="Normal 10 2 2 2 9 4 3" xfId="14794"/>
    <cellStyle name="Normal 10 2 2 2 9 5" xfId="14795"/>
    <cellStyle name="Normal 10 2 2 2 9 5 2" xfId="14796"/>
    <cellStyle name="Normal 10 2 2 2 9 6" xfId="14797"/>
    <cellStyle name="Normal 10 2 2 3" xfId="14798"/>
    <cellStyle name="Normal 10 2 2 3 10" xfId="14799"/>
    <cellStyle name="Normal 10 2 2 3 10 2" xfId="14800"/>
    <cellStyle name="Normal 10 2 2 3 10 2 2" xfId="14801"/>
    <cellStyle name="Normal 10 2 2 3 10 2 2 2" xfId="14802"/>
    <cellStyle name="Normal 10 2 2 3 10 2 2 2 2" xfId="14803"/>
    <cellStyle name="Normal 10 2 2 3 10 2 2 3" xfId="14804"/>
    <cellStyle name="Normal 10 2 2 3 10 2 3" xfId="14805"/>
    <cellStyle name="Normal 10 2 2 3 10 2 3 2" xfId="14806"/>
    <cellStyle name="Normal 10 2 2 3 10 2 4" xfId="14807"/>
    <cellStyle name="Normal 10 2 2 3 10 3" xfId="14808"/>
    <cellStyle name="Normal 10 2 2 3 10 3 2" xfId="14809"/>
    <cellStyle name="Normal 10 2 2 3 10 3 2 2" xfId="14810"/>
    <cellStyle name="Normal 10 2 2 3 10 3 3" xfId="14811"/>
    <cellStyle name="Normal 10 2 2 3 10 4" xfId="14812"/>
    <cellStyle name="Normal 10 2 2 3 10 4 2" xfId="14813"/>
    <cellStyle name="Normal 10 2 2 3 10 5" xfId="14814"/>
    <cellStyle name="Normal 10 2 2 3 11" xfId="14815"/>
    <cellStyle name="Normal 10 2 2 3 11 2" xfId="14816"/>
    <cellStyle name="Normal 10 2 2 3 11 2 2" xfId="14817"/>
    <cellStyle name="Normal 10 2 2 3 11 2 2 2" xfId="14818"/>
    <cellStyle name="Normal 10 2 2 3 11 2 3" xfId="14819"/>
    <cellStyle name="Normal 10 2 2 3 11 3" xfId="14820"/>
    <cellStyle name="Normal 10 2 2 3 11 3 2" xfId="14821"/>
    <cellStyle name="Normal 10 2 2 3 11 4" xfId="14822"/>
    <cellStyle name="Normal 10 2 2 3 12" xfId="14823"/>
    <cellStyle name="Normal 10 2 2 3 12 2" xfId="14824"/>
    <cellStyle name="Normal 10 2 2 3 12 2 2" xfId="14825"/>
    <cellStyle name="Normal 10 2 2 3 12 3" xfId="14826"/>
    <cellStyle name="Normal 10 2 2 3 13" xfId="14827"/>
    <cellStyle name="Normal 10 2 2 3 13 2" xfId="14828"/>
    <cellStyle name="Normal 10 2 2 3 14" xfId="14829"/>
    <cellStyle name="Normal 10 2 2 3 15" xfId="14830"/>
    <cellStyle name="Normal 10 2 2 3 2" xfId="14831"/>
    <cellStyle name="Normal 10 2 2 3 2 2" xfId="14832"/>
    <cellStyle name="Normal 10 2 2 3 2 2 2" xfId="14833"/>
    <cellStyle name="Normal 10 2 2 3 2 2 2 2" xfId="14834"/>
    <cellStyle name="Normal 10 2 2 3 2 2 2 2 2" xfId="14835"/>
    <cellStyle name="Normal 10 2 2 3 2 2 2 2 2 2" xfId="14836"/>
    <cellStyle name="Normal 10 2 2 3 2 2 2 2 2 2 2" xfId="14837"/>
    <cellStyle name="Normal 10 2 2 3 2 2 2 2 2 2 2 2" xfId="14838"/>
    <cellStyle name="Normal 10 2 2 3 2 2 2 2 2 2 3" xfId="14839"/>
    <cellStyle name="Normal 10 2 2 3 2 2 2 2 2 3" xfId="14840"/>
    <cellStyle name="Normal 10 2 2 3 2 2 2 2 2 3 2" xfId="14841"/>
    <cellStyle name="Normal 10 2 2 3 2 2 2 2 2 4" xfId="14842"/>
    <cellStyle name="Normal 10 2 2 3 2 2 2 2 3" xfId="14843"/>
    <cellStyle name="Normal 10 2 2 3 2 2 2 2 3 2" xfId="14844"/>
    <cellStyle name="Normal 10 2 2 3 2 2 2 2 3 2 2" xfId="14845"/>
    <cellStyle name="Normal 10 2 2 3 2 2 2 2 3 3" xfId="14846"/>
    <cellStyle name="Normal 10 2 2 3 2 2 2 2 4" xfId="14847"/>
    <cellStyle name="Normal 10 2 2 3 2 2 2 2 4 2" xfId="14848"/>
    <cellStyle name="Normal 10 2 2 3 2 2 2 2 5" xfId="14849"/>
    <cellStyle name="Normal 10 2 2 3 2 2 2 3" xfId="14850"/>
    <cellStyle name="Normal 10 2 2 3 2 2 2 3 2" xfId="14851"/>
    <cellStyle name="Normal 10 2 2 3 2 2 2 3 2 2" xfId="14852"/>
    <cellStyle name="Normal 10 2 2 3 2 2 2 3 2 2 2" xfId="14853"/>
    <cellStyle name="Normal 10 2 2 3 2 2 2 3 2 3" xfId="14854"/>
    <cellStyle name="Normal 10 2 2 3 2 2 2 3 3" xfId="14855"/>
    <cellStyle name="Normal 10 2 2 3 2 2 2 3 3 2" xfId="14856"/>
    <cellStyle name="Normal 10 2 2 3 2 2 2 3 4" xfId="14857"/>
    <cellStyle name="Normal 10 2 2 3 2 2 2 4" xfId="14858"/>
    <cellStyle name="Normal 10 2 2 3 2 2 2 4 2" xfId="14859"/>
    <cellStyle name="Normal 10 2 2 3 2 2 2 4 2 2" xfId="14860"/>
    <cellStyle name="Normal 10 2 2 3 2 2 2 4 3" xfId="14861"/>
    <cellStyle name="Normal 10 2 2 3 2 2 2 5" xfId="14862"/>
    <cellStyle name="Normal 10 2 2 3 2 2 2 5 2" xfId="14863"/>
    <cellStyle name="Normal 10 2 2 3 2 2 2 6" xfId="14864"/>
    <cellStyle name="Normal 10 2 2 3 2 2 3" xfId="14865"/>
    <cellStyle name="Normal 10 2 2 3 2 2 3 2" xfId="14866"/>
    <cellStyle name="Normal 10 2 2 3 2 2 3 2 2" xfId="14867"/>
    <cellStyle name="Normal 10 2 2 3 2 2 3 2 2 2" xfId="14868"/>
    <cellStyle name="Normal 10 2 2 3 2 2 3 2 2 2 2" xfId="14869"/>
    <cellStyle name="Normal 10 2 2 3 2 2 3 2 2 3" xfId="14870"/>
    <cellStyle name="Normal 10 2 2 3 2 2 3 2 3" xfId="14871"/>
    <cellStyle name="Normal 10 2 2 3 2 2 3 2 3 2" xfId="14872"/>
    <cellStyle name="Normal 10 2 2 3 2 2 3 2 4" xfId="14873"/>
    <cellStyle name="Normal 10 2 2 3 2 2 3 3" xfId="14874"/>
    <cellStyle name="Normal 10 2 2 3 2 2 3 3 2" xfId="14875"/>
    <cellStyle name="Normal 10 2 2 3 2 2 3 3 2 2" xfId="14876"/>
    <cellStyle name="Normal 10 2 2 3 2 2 3 3 3" xfId="14877"/>
    <cellStyle name="Normal 10 2 2 3 2 2 3 4" xfId="14878"/>
    <cellStyle name="Normal 10 2 2 3 2 2 3 4 2" xfId="14879"/>
    <cellStyle name="Normal 10 2 2 3 2 2 3 5" xfId="14880"/>
    <cellStyle name="Normal 10 2 2 3 2 2 4" xfId="14881"/>
    <cellStyle name="Normal 10 2 2 3 2 2 4 2" xfId="14882"/>
    <cellStyle name="Normal 10 2 2 3 2 2 4 2 2" xfId="14883"/>
    <cellStyle name="Normal 10 2 2 3 2 2 4 2 2 2" xfId="14884"/>
    <cellStyle name="Normal 10 2 2 3 2 2 4 2 3" xfId="14885"/>
    <cellStyle name="Normal 10 2 2 3 2 2 4 3" xfId="14886"/>
    <cellStyle name="Normal 10 2 2 3 2 2 4 3 2" xfId="14887"/>
    <cellStyle name="Normal 10 2 2 3 2 2 4 4" xfId="14888"/>
    <cellStyle name="Normal 10 2 2 3 2 2 5" xfId="14889"/>
    <cellStyle name="Normal 10 2 2 3 2 2 5 2" xfId="14890"/>
    <cellStyle name="Normal 10 2 2 3 2 2 5 2 2" xfId="14891"/>
    <cellStyle name="Normal 10 2 2 3 2 2 5 3" xfId="14892"/>
    <cellStyle name="Normal 10 2 2 3 2 2 6" xfId="14893"/>
    <cellStyle name="Normal 10 2 2 3 2 2 6 2" xfId="14894"/>
    <cellStyle name="Normal 10 2 2 3 2 2 7" xfId="14895"/>
    <cellStyle name="Normal 10 2 2 3 2 3" xfId="14896"/>
    <cellStyle name="Normal 10 2 2 3 2 3 2" xfId="14897"/>
    <cellStyle name="Normal 10 2 2 3 2 3 2 2" xfId="14898"/>
    <cellStyle name="Normal 10 2 2 3 2 3 2 2 2" xfId="14899"/>
    <cellStyle name="Normal 10 2 2 3 2 3 2 2 2 2" xfId="14900"/>
    <cellStyle name="Normal 10 2 2 3 2 3 2 2 2 2 2" xfId="14901"/>
    <cellStyle name="Normal 10 2 2 3 2 3 2 2 2 3" xfId="14902"/>
    <cellStyle name="Normal 10 2 2 3 2 3 2 2 3" xfId="14903"/>
    <cellStyle name="Normal 10 2 2 3 2 3 2 2 3 2" xfId="14904"/>
    <cellStyle name="Normal 10 2 2 3 2 3 2 2 4" xfId="14905"/>
    <cellStyle name="Normal 10 2 2 3 2 3 2 3" xfId="14906"/>
    <cellStyle name="Normal 10 2 2 3 2 3 2 3 2" xfId="14907"/>
    <cellStyle name="Normal 10 2 2 3 2 3 2 3 2 2" xfId="14908"/>
    <cellStyle name="Normal 10 2 2 3 2 3 2 3 3" xfId="14909"/>
    <cellStyle name="Normal 10 2 2 3 2 3 2 4" xfId="14910"/>
    <cellStyle name="Normal 10 2 2 3 2 3 2 4 2" xfId="14911"/>
    <cellStyle name="Normal 10 2 2 3 2 3 2 5" xfId="14912"/>
    <cellStyle name="Normal 10 2 2 3 2 3 3" xfId="14913"/>
    <cellStyle name="Normal 10 2 2 3 2 3 3 2" xfId="14914"/>
    <cellStyle name="Normal 10 2 2 3 2 3 3 2 2" xfId="14915"/>
    <cellStyle name="Normal 10 2 2 3 2 3 3 2 2 2" xfId="14916"/>
    <cellStyle name="Normal 10 2 2 3 2 3 3 2 3" xfId="14917"/>
    <cellStyle name="Normal 10 2 2 3 2 3 3 3" xfId="14918"/>
    <cellStyle name="Normal 10 2 2 3 2 3 3 3 2" xfId="14919"/>
    <cellStyle name="Normal 10 2 2 3 2 3 3 4" xfId="14920"/>
    <cellStyle name="Normal 10 2 2 3 2 3 4" xfId="14921"/>
    <cellStyle name="Normal 10 2 2 3 2 3 4 2" xfId="14922"/>
    <cellStyle name="Normal 10 2 2 3 2 3 4 2 2" xfId="14923"/>
    <cellStyle name="Normal 10 2 2 3 2 3 4 3" xfId="14924"/>
    <cellStyle name="Normal 10 2 2 3 2 3 5" xfId="14925"/>
    <cellStyle name="Normal 10 2 2 3 2 3 5 2" xfId="14926"/>
    <cellStyle name="Normal 10 2 2 3 2 3 6" xfId="14927"/>
    <cellStyle name="Normal 10 2 2 3 2 4" xfId="14928"/>
    <cellStyle name="Normal 10 2 2 3 2 4 2" xfId="14929"/>
    <cellStyle name="Normal 10 2 2 3 2 4 2 2" xfId="14930"/>
    <cellStyle name="Normal 10 2 2 3 2 4 2 2 2" xfId="14931"/>
    <cellStyle name="Normal 10 2 2 3 2 4 2 2 2 2" xfId="14932"/>
    <cellStyle name="Normal 10 2 2 3 2 4 2 2 2 2 2" xfId="14933"/>
    <cellStyle name="Normal 10 2 2 3 2 4 2 2 2 3" xfId="14934"/>
    <cellStyle name="Normal 10 2 2 3 2 4 2 2 3" xfId="14935"/>
    <cellStyle name="Normal 10 2 2 3 2 4 2 2 3 2" xfId="14936"/>
    <cellStyle name="Normal 10 2 2 3 2 4 2 2 4" xfId="14937"/>
    <cellStyle name="Normal 10 2 2 3 2 4 2 3" xfId="14938"/>
    <cellStyle name="Normal 10 2 2 3 2 4 2 3 2" xfId="14939"/>
    <cellStyle name="Normal 10 2 2 3 2 4 2 3 2 2" xfId="14940"/>
    <cellStyle name="Normal 10 2 2 3 2 4 2 3 3" xfId="14941"/>
    <cellStyle name="Normal 10 2 2 3 2 4 2 4" xfId="14942"/>
    <cellStyle name="Normal 10 2 2 3 2 4 2 4 2" xfId="14943"/>
    <cellStyle name="Normal 10 2 2 3 2 4 2 5" xfId="14944"/>
    <cellStyle name="Normal 10 2 2 3 2 4 3" xfId="14945"/>
    <cellStyle name="Normal 10 2 2 3 2 4 3 2" xfId="14946"/>
    <cellStyle name="Normal 10 2 2 3 2 4 3 2 2" xfId="14947"/>
    <cellStyle name="Normal 10 2 2 3 2 4 3 2 2 2" xfId="14948"/>
    <cellStyle name="Normal 10 2 2 3 2 4 3 2 3" xfId="14949"/>
    <cellStyle name="Normal 10 2 2 3 2 4 3 3" xfId="14950"/>
    <cellStyle name="Normal 10 2 2 3 2 4 3 3 2" xfId="14951"/>
    <cellStyle name="Normal 10 2 2 3 2 4 3 4" xfId="14952"/>
    <cellStyle name="Normal 10 2 2 3 2 4 4" xfId="14953"/>
    <cellStyle name="Normal 10 2 2 3 2 4 4 2" xfId="14954"/>
    <cellStyle name="Normal 10 2 2 3 2 4 4 2 2" xfId="14955"/>
    <cellStyle name="Normal 10 2 2 3 2 4 4 3" xfId="14956"/>
    <cellStyle name="Normal 10 2 2 3 2 4 5" xfId="14957"/>
    <cellStyle name="Normal 10 2 2 3 2 4 5 2" xfId="14958"/>
    <cellStyle name="Normal 10 2 2 3 2 4 6" xfId="14959"/>
    <cellStyle name="Normal 10 2 2 3 2 5" xfId="14960"/>
    <cellStyle name="Normal 10 2 2 3 2 5 2" xfId="14961"/>
    <cellStyle name="Normal 10 2 2 3 2 5 2 2" xfId="14962"/>
    <cellStyle name="Normal 10 2 2 3 2 5 2 2 2" xfId="14963"/>
    <cellStyle name="Normal 10 2 2 3 2 5 2 2 2 2" xfId="14964"/>
    <cellStyle name="Normal 10 2 2 3 2 5 2 2 3" xfId="14965"/>
    <cellStyle name="Normal 10 2 2 3 2 5 2 3" xfId="14966"/>
    <cellStyle name="Normal 10 2 2 3 2 5 2 3 2" xfId="14967"/>
    <cellStyle name="Normal 10 2 2 3 2 5 2 4" xfId="14968"/>
    <cellStyle name="Normal 10 2 2 3 2 5 3" xfId="14969"/>
    <cellStyle name="Normal 10 2 2 3 2 5 3 2" xfId="14970"/>
    <cellStyle name="Normal 10 2 2 3 2 5 3 2 2" xfId="14971"/>
    <cellStyle name="Normal 10 2 2 3 2 5 3 3" xfId="14972"/>
    <cellStyle name="Normal 10 2 2 3 2 5 4" xfId="14973"/>
    <cellStyle name="Normal 10 2 2 3 2 5 4 2" xfId="14974"/>
    <cellStyle name="Normal 10 2 2 3 2 5 5" xfId="14975"/>
    <cellStyle name="Normal 10 2 2 3 2 6" xfId="14976"/>
    <cellStyle name="Normal 10 2 2 3 2 6 2" xfId="14977"/>
    <cellStyle name="Normal 10 2 2 3 2 6 2 2" xfId="14978"/>
    <cellStyle name="Normal 10 2 2 3 2 6 2 2 2" xfId="14979"/>
    <cellStyle name="Normal 10 2 2 3 2 6 2 3" xfId="14980"/>
    <cellStyle name="Normal 10 2 2 3 2 6 3" xfId="14981"/>
    <cellStyle name="Normal 10 2 2 3 2 6 3 2" xfId="14982"/>
    <cellStyle name="Normal 10 2 2 3 2 6 4" xfId="14983"/>
    <cellStyle name="Normal 10 2 2 3 2 7" xfId="14984"/>
    <cellStyle name="Normal 10 2 2 3 2 7 2" xfId="14985"/>
    <cellStyle name="Normal 10 2 2 3 2 7 2 2" xfId="14986"/>
    <cellStyle name="Normal 10 2 2 3 2 7 3" xfId="14987"/>
    <cellStyle name="Normal 10 2 2 3 2 8" xfId="14988"/>
    <cellStyle name="Normal 10 2 2 3 2 8 2" xfId="14989"/>
    <cellStyle name="Normal 10 2 2 3 2 9" xfId="14990"/>
    <cellStyle name="Normal 10 2 2 3 3" xfId="14991"/>
    <cellStyle name="Normal 10 2 2 3 3 2" xfId="14992"/>
    <cellStyle name="Normal 10 2 2 3 3 2 2" xfId="14993"/>
    <cellStyle name="Normal 10 2 2 3 3 2 2 2" xfId="14994"/>
    <cellStyle name="Normal 10 2 2 3 3 2 2 2 2" xfId="14995"/>
    <cellStyle name="Normal 10 2 2 3 3 2 2 2 2 2" xfId="14996"/>
    <cellStyle name="Normal 10 2 2 3 3 2 2 2 2 2 2" xfId="14997"/>
    <cellStyle name="Normal 10 2 2 3 3 2 2 2 2 2 2 2" xfId="14998"/>
    <cellStyle name="Normal 10 2 2 3 3 2 2 2 2 2 3" xfId="14999"/>
    <cellStyle name="Normal 10 2 2 3 3 2 2 2 2 3" xfId="15000"/>
    <cellStyle name="Normal 10 2 2 3 3 2 2 2 2 3 2" xfId="15001"/>
    <cellStyle name="Normal 10 2 2 3 3 2 2 2 2 4" xfId="15002"/>
    <cellStyle name="Normal 10 2 2 3 3 2 2 2 3" xfId="15003"/>
    <cellStyle name="Normal 10 2 2 3 3 2 2 2 3 2" xfId="15004"/>
    <cellStyle name="Normal 10 2 2 3 3 2 2 2 3 2 2" xfId="15005"/>
    <cellStyle name="Normal 10 2 2 3 3 2 2 2 3 3" xfId="15006"/>
    <cellStyle name="Normal 10 2 2 3 3 2 2 2 4" xfId="15007"/>
    <cellStyle name="Normal 10 2 2 3 3 2 2 2 4 2" xfId="15008"/>
    <cellStyle name="Normal 10 2 2 3 3 2 2 2 5" xfId="15009"/>
    <cellStyle name="Normal 10 2 2 3 3 2 2 3" xfId="15010"/>
    <cellStyle name="Normal 10 2 2 3 3 2 2 3 2" xfId="15011"/>
    <cellStyle name="Normal 10 2 2 3 3 2 2 3 2 2" xfId="15012"/>
    <cellStyle name="Normal 10 2 2 3 3 2 2 3 2 2 2" xfId="15013"/>
    <cellStyle name="Normal 10 2 2 3 3 2 2 3 2 3" xfId="15014"/>
    <cellStyle name="Normal 10 2 2 3 3 2 2 3 3" xfId="15015"/>
    <cellStyle name="Normal 10 2 2 3 3 2 2 3 3 2" xfId="15016"/>
    <cellStyle name="Normal 10 2 2 3 3 2 2 3 4" xfId="15017"/>
    <cellStyle name="Normal 10 2 2 3 3 2 2 4" xfId="15018"/>
    <cellStyle name="Normal 10 2 2 3 3 2 2 4 2" xfId="15019"/>
    <cellStyle name="Normal 10 2 2 3 3 2 2 4 2 2" xfId="15020"/>
    <cellStyle name="Normal 10 2 2 3 3 2 2 4 3" xfId="15021"/>
    <cellStyle name="Normal 10 2 2 3 3 2 2 5" xfId="15022"/>
    <cellStyle name="Normal 10 2 2 3 3 2 2 5 2" xfId="15023"/>
    <cellStyle name="Normal 10 2 2 3 3 2 2 6" xfId="15024"/>
    <cellStyle name="Normal 10 2 2 3 3 2 3" xfId="15025"/>
    <cellStyle name="Normal 10 2 2 3 3 2 3 2" xfId="15026"/>
    <cellStyle name="Normal 10 2 2 3 3 2 3 2 2" xfId="15027"/>
    <cellStyle name="Normal 10 2 2 3 3 2 3 2 2 2" xfId="15028"/>
    <cellStyle name="Normal 10 2 2 3 3 2 3 2 2 2 2" xfId="15029"/>
    <cellStyle name="Normal 10 2 2 3 3 2 3 2 2 3" xfId="15030"/>
    <cellStyle name="Normal 10 2 2 3 3 2 3 2 3" xfId="15031"/>
    <cellStyle name="Normal 10 2 2 3 3 2 3 2 3 2" xfId="15032"/>
    <cellStyle name="Normal 10 2 2 3 3 2 3 2 4" xfId="15033"/>
    <cellStyle name="Normal 10 2 2 3 3 2 3 3" xfId="15034"/>
    <cellStyle name="Normal 10 2 2 3 3 2 3 3 2" xfId="15035"/>
    <cellStyle name="Normal 10 2 2 3 3 2 3 3 2 2" xfId="15036"/>
    <cellStyle name="Normal 10 2 2 3 3 2 3 3 3" xfId="15037"/>
    <cellStyle name="Normal 10 2 2 3 3 2 3 4" xfId="15038"/>
    <cellStyle name="Normal 10 2 2 3 3 2 3 4 2" xfId="15039"/>
    <cellStyle name="Normal 10 2 2 3 3 2 3 5" xfId="15040"/>
    <cellStyle name="Normal 10 2 2 3 3 2 4" xfId="15041"/>
    <cellStyle name="Normal 10 2 2 3 3 2 4 2" xfId="15042"/>
    <cellStyle name="Normal 10 2 2 3 3 2 4 2 2" xfId="15043"/>
    <cellStyle name="Normal 10 2 2 3 3 2 4 2 2 2" xfId="15044"/>
    <cellStyle name="Normal 10 2 2 3 3 2 4 2 3" xfId="15045"/>
    <cellStyle name="Normal 10 2 2 3 3 2 4 3" xfId="15046"/>
    <cellStyle name="Normal 10 2 2 3 3 2 4 3 2" xfId="15047"/>
    <cellStyle name="Normal 10 2 2 3 3 2 4 4" xfId="15048"/>
    <cellStyle name="Normal 10 2 2 3 3 2 5" xfId="15049"/>
    <cellStyle name="Normal 10 2 2 3 3 2 5 2" xfId="15050"/>
    <cellStyle name="Normal 10 2 2 3 3 2 5 2 2" xfId="15051"/>
    <cellStyle name="Normal 10 2 2 3 3 2 5 3" xfId="15052"/>
    <cellStyle name="Normal 10 2 2 3 3 2 6" xfId="15053"/>
    <cellStyle name="Normal 10 2 2 3 3 2 6 2" xfId="15054"/>
    <cellStyle name="Normal 10 2 2 3 3 2 7" xfId="15055"/>
    <cellStyle name="Normal 10 2 2 3 3 3" xfId="15056"/>
    <cellStyle name="Normal 10 2 2 3 3 3 2" xfId="15057"/>
    <cellStyle name="Normal 10 2 2 3 3 3 2 2" xfId="15058"/>
    <cellStyle name="Normal 10 2 2 3 3 3 2 2 2" xfId="15059"/>
    <cellStyle name="Normal 10 2 2 3 3 3 2 2 2 2" xfId="15060"/>
    <cellStyle name="Normal 10 2 2 3 3 3 2 2 2 2 2" xfId="15061"/>
    <cellStyle name="Normal 10 2 2 3 3 3 2 2 2 3" xfId="15062"/>
    <cellStyle name="Normal 10 2 2 3 3 3 2 2 3" xfId="15063"/>
    <cellStyle name="Normal 10 2 2 3 3 3 2 2 3 2" xfId="15064"/>
    <cellStyle name="Normal 10 2 2 3 3 3 2 2 4" xfId="15065"/>
    <cellStyle name="Normal 10 2 2 3 3 3 2 3" xfId="15066"/>
    <cellStyle name="Normal 10 2 2 3 3 3 2 3 2" xfId="15067"/>
    <cellStyle name="Normal 10 2 2 3 3 3 2 3 2 2" xfId="15068"/>
    <cellStyle name="Normal 10 2 2 3 3 3 2 3 3" xfId="15069"/>
    <cellStyle name="Normal 10 2 2 3 3 3 2 4" xfId="15070"/>
    <cellStyle name="Normal 10 2 2 3 3 3 2 4 2" xfId="15071"/>
    <cellStyle name="Normal 10 2 2 3 3 3 2 5" xfId="15072"/>
    <cellStyle name="Normal 10 2 2 3 3 3 3" xfId="15073"/>
    <cellStyle name="Normal 10 2 2 3 3 3 3 2" xfId="15074"/>
    <cellStyle name="Normal 10 2 2 3 3 3 3 2 2" xfId="15075"/>
    <cellStyle name="Normal 10 2 2 3 3 3 3 2 2 2" xfId="15076"/>
    <cellStyle name="Normal 10 2 2 3 3 3 3 2 3" xfId="15077"/>
    <cellStyle name="Normal 10 2 2 3 3 3 3 3" xfId="15078"/>
    <cellStyle name="Normal 10 2 2 3 3 3 3 3 2" xfId="15079"/>
    <cellStyle name="Normal 10 2 2 3 3 3 3 4" xfId="15080"/>
    <cellStyle name="Normal 10 2 2 3 3 3 4" xfId="15081"/>
    <cellStyle name="Normal 10 2 2 3 3 3 4 2" xfId="15082"/>
    <cellStyle name="Normal 10 2 2 3 3 3 4 2 2" xfId="15083"/>
    <cellStyle name="Normal 10 2 2 3 3 3 4 3" xfId="15084"/>
    <cellStyle name="Normal 10 2 2 3 3 3 5" xfId="15085"/>
    <cellStyle name="Normal 10 2 2 3 3 3 5 2" xfId="15086"/>
    <cellStyle name="Normal 10 2 2 3 3 3 6" xfId="15087"/>
    <cellStyle name="Normal 10 2 2 3 3 4" xfId="15088"/>
    <cellStyle name="Normal 10 2 2 3 3 4 2" xfId="15089"/>
    <cellStyle name="Normal 10 2 2 3 3 4 2 2" xfId="15090"/>
    <cellStyle name="Normal 10 2 2 3 3 4 2 2 2" xfId="15091"/>
    <cellStyle name="Normal 10 2 2 3 3 4 2 2 2 2" xfId="15092"/>
    <cellStyle name="Normal 10 2 2 3 3 4 2 2 2 2 2" xfId="15093"/>
    <cellStyle name="Normal 10 2 2 3 3 4 2 2 2 3" xfId="15094"/>
    <cellStyle name="Normal 10 2 2 3 3 4 2 2 3" xfId="15095"/>
    <cellStyle name="Normal 10 2 2 3 3 4 2 2 3 2" xfId="15096"/>
    <cellStyle name="Normal 10 2 2 3 3 4 2 2 4" xfId="15097"/>
    <cellStyle name="Normal 10 2 2 3 3 4 2 3" xfId="15098"/>
    <cellStyle name="Normal 10 2 2 3 3 4 2 3 2" xfId="15099"/>
    <cellStyle name="Normal 10 2 2 3 3 4 2 3 2 2" xfId="15100"/>
    <cellStyle name="Normal 10 2 2 3 3 4 2 3 3" xfId="15101"/>
    <cellStyle name="Normal 10 2 2 3 3 4 2 4" xfId="15102"/>
    <cellStyle name="Normal 10 2 2 3 3 4 2 4 2" xfId="15103"/>
    <cellStyle name="Normal 10 2 2 3 3 4 2 5" xfId="15104"/>
    <cellStyle name="Normal 10 2 2 3 3 4 3" xfId="15105"/>
    <cellStyle name="Normal 10 2 2 3 3 4 3 2" xfId="15106"/>
    <cellStyle name="Normal 10 2 2 3 3 4 3 2 2" xfId="15107"/>
    <cellStyle name="Normal 10 2 2 3 3 4 3 2 2 2" xfId="15108"/>
    <cellStyle name="Normal 10 2 2 3 3 4 3 2 3" xfId="15109"/>
    <cellStyle name="Normal 10 2 2 3 3 4 3 3" xfId="15110"/>
    <cellStyle name="Normal 10 2 2 3 3 4 3 3 2" xfId="15111"/>
    <cellStyle name="Normal 10 2 2 3 3 4 3 4" xfId="15112"/>
    <cellStyle name="Normal 10 2 2 3 3 4 4" xfId="15113"/>
    <cellStyle name="Normal 10 2 2 3 3 4 4 2" xfId="15114"/>
    <cellStyle name="Normal 10 2 2 3 3 4 4 2 2" xfId="15115"/>
    <cellStyle name="Normal 10 2 2 3 3 4 4 3" xfId="15116"/>
    <cellStyle name="Normal 10 2 2 3 3 4 5" xfId="15117"/>
    <cellStyle name="Normal 10 2 2 3 3 4 5 2" xfId="15118"/>
    <cellStyle name="Normal 10 2 2 3 3 4 6" xfId="15119"/>
    <cellStyle name="Normal 10 2 2 3 3 5" xfId="15120"/>
    <cellStyle name="Normal 10 2 2 3 3 5 2" xfId="15121"/>
    <cellStyle name="Normal 10 2 2 3 3 5 2 2" xfId="15122"/>
    <cellStyle name="Normal 10 2 2 3 3 5 2 2 2" xfId="15123"/>
    <cellStyle name="Normal 10 2 2 3 3 5 2 2 2 2" xfId="15124"/>
    <cellStyle name="Normal 10 2 2 3 3 5 2 2 3" xfId="15125"/>
    <cellStyle name="Normal 10 2 2 3 3 5 2 3" xfId="15126"/>
    <cellStyle name="Normal 10 2 2 3 3 5 2 3 2" xfId="15127"/>
    <cellStyle name="Normal 10 2 2 3 3 5 2 4" xfId="15128"/>
    <cellStyle name="Normal 10 2 2 3 3 5 3" xfId="15129"/>
    <cellStyle name="Normal 10 2 2 3 3 5 3 2" xfId="15130"/>
    <cellStyle name="Normal 10 2 2 3 3 5 3 2 2" xfId="15131"/>
    <cellStyle name="Normal 10 2 2 3 3 5 3 3" xfId="15132"/>
    <cellStyle name="Normal 10 2 2 3 3 5 4" xfId="15133"/>
    <cellStyle name="Normal 10 2 2 3 3 5 4 2" xfId="15134"/>
    <cellStyle name="Normal 10 2 2 3 3 5 5" xfId="15135"/>
    <cellStyle name="Normal 10 2 2 3 3 6" xfId="15136"/>
    <cellStyle name="Normal 10 2 2 3 3 6 2" xfId="15137"/>
    <cellStyle name="Normal 10 2 2 3 3 6 2 2" xfId="15138"/>
    <cellStyle name="Normal 10 2 2 3 3 6 2 2 2" xfId="15139"/>
    <cellStyle name="Normal 10 2 2 3 3 6 2 3" xfId="15140"/>
    <cellStyle name="Normal 10 2 2 3 3 6 3" xfId="15141"/>
    <cellStyle name="Normal 10 2 2 3 3 6 3 2" xfId="15142"/>
    <cellStyle name="Normal 10 2 2 3 3 6 4" xfId="15143"/>
    <cellStyle name="Normal 10 2 2 3 3 7" xfId="15144"/>
    <cellStyle name="Normal 10 2 2 3 3 7 2" xfId="15145"/>
    <cellStyle name="Normal 10 2 2 3 3 7 2 2" xfId="15146"/>
    <cellStyle name="Normal 10 2 2 3 3 7 3" xfId="15147"/>
    <cellStyle name="Normal 10 2 2 3 3 8" xfId="15148"/>
    <cellStyle name="Normal 10 2 2 3 3 8 2" xfId="15149"/>
    <cellStyle name="Normal 10 2 2 3 3 9" xfId="15150"/>
    <cellStyle name="Normal 10 2 2 3 4" xfId="15151"/>
    <cellStyle name="Normal 10 2 2 3 4 2" xfId="15152"/>
    <cellStyle name="Normal 10 2 2 3 4 2 2" xfId="15153"/>
    <cellStyle name="Normal 10 2 2 3 4 2 2 2" xfId="15154"/>
    <cellStyle name="Normal 10 2 2 3 4 2 2 2 2" xfId="15155"/>
    <cellStyle name="Normal 10 2 2 3 4 2 2 2 2 2" xfId="15156"/>
    <cellStyle name="Normal 10 2 2 3 4 2 2 2 2 2 2" xfId="15157"/>
    <cellStyle name="Normal 10 2 2 3 4 2 2 2 2 2 2 2" xfId="15158"/>
    <cellStyle name="Normal 10 2 2 3 4 2 2 2 2 2 3" xfId="15159"/>
    <cellStyle name="Normal 10 2 2 3 4 2 2 2 2 3" xfId="15160"/>
    <cellStyle name="Normal 10 2 2 3 4 2 2 2 2 3 2" xfId="15161"/>
    <cellStyle name="Normal 10 2 2 3 4 2 2 2 2 4" xfId="15162"/>
    <cellStyle name="Normal 10 2 2 3 4 2 2 2 3" xfId="15163"/>
    <cellStyle name="Normal 10 2 2 3 4 2 2 2 3 2" xfId="15164"/>
    <cellStyle name="Normal 10 2 2 3 4 2 2 2 3 2 2" xfId="15165"/>
    <cellStyle name="Normal 10 2 2 3 4 2 2 2 3 3" xfId="15166"/>
    <cellStyle name="Normal 10 2 2 3 4 2 2 2 4" xfId="15167"/>
    <cellStyle name="Normal 10 2 2 3 4 2 2 2 4 2" xfId="15168"/>
    <cellStyle name="Normal 10 2 2 3 4 2 2 2 5" xfId="15169"/>
    <cellStyle name="Normal 10 2 2 3 4 2 2 3" xfId="15170"/>
    <cellStyle name="Normal 10 2 2 3 4 2 2 3 2" xfId="15171"/>
    <cellStyle name="Normal 10 2 2 3 4 2 2 3 2 2" xfId="15172"/>
    <cellStyle name="Normal 10 2 2 3 4 2 2 3 2 2 2" xfId="15173"/>
    <cellStyle name="Normal 10 2 2 3 4 2 2 3 2 3" xfId="15174"/>
    <cellStyle name="Normal 10 2 2 3 4 2 2 3 3" xfId="15175"/>
    <cellStyle name="Normal 10 2 2 3 4 2 2 3 3 2" xfId="15176"/>
    <cellStyle name="Normal 10 2 2 3 4 2 2 3 4" xfId="15177"/>
    <cellStyle name="Normal 10 2 2 3 4 2 2 4" xfId="15178"/>
    <cellStyle name="Normal 10 2 2 3 4 2 2 4 2" xfId="15179"/>
    <cellStyle name="Normal 10 2 2 3 4 2 2 4 2 2" xfId="15180"/>
    <cellStyle name="Normal 10 2 2 3 4 2 2 4 3" xfId="15181"/>
    <cellStyle name="Normal 10 2 2 3 4 2 2 5" xfId="15182"/>
    <cellStyle name="Normal 10 2 2 3 4 2 2 5 2" xfId="15183"/>
    <cellStyle name="Normal 10 2 2 3 4 2 2 6" xfId="15184"/>
    <cellStyle name="Normal 10 2 2 3 4 2 3" xfId="15185"/>
    <cellStyle name="Normal 10 2 2 3 4 2 3 2" xfId="15186"/>
    <cellStyle name="Normal 10 2 2 3 4 2 3 2 2" xfId="15187"/>
    <cellStyle name="Normal 10 2 2 3 4 2 3 2 2 2" xfId="15188"/>
    <cellStyle name="Normal 10 2 2 3 4 2 3 2 2 2 2" xfId="15189"/>
    <cellStyle name="Normal 10 2 2 3 4 2 3 2 2 3" xfId="15190"/>
    <cellStyle name="Normal 10 2 2 3 4 2 3 2 3" xfId="15191"/>
    <cellStyle name="Normal 10 2 2 3 4 2 3 2 3 2" xfId="15192"/>
    <cellStyle name="Normal 10 2 2 3 4 2 3 2 4" xfId="15193"/>
    <cellStyle name="Normal 10 2 2 3 4 2 3 3" xfId="15194"/>
    <cellStyle name="Normal 10 2 2 3 4 2 3 3 2" xfId="15195"/>
    <cellStyle name="Normal 10 2 2 3 4 2 3 3 2 2" xfId="15196"/>
    <cellStyle name="Normal 10 2 2 3 4 2 3 3 3" xfId="15197"/>
    <cellStyle name="Normal 10 2 2 3 4 2 3 4" xfId="15198"/>
    <cellStyle name="Normal 10 2 2 3 4 2 3 4 2" xfId="15199"/>
    <cellStyle name="Normal 10 2 2 3 4 2 3 5" xfId="15200"/>
    <cellStyle name="Normal 10 2 2 3 4 2 4" xfId="15201"/>
    <cellStyle name="Normal 10 2 2 3 4 2 4 2" xfId="15202"/>
    <cellStyle name="Normal 10 2 2 3 4 2 4 2 2" xfId="15203"/>
    <cellStyle name="Normal 10 2 2 3 4 2 4 2 2 2" xfId="15204"/>
    <cellStyle name="Normal 10 2 2 3 4 2 4 2 3" xfId="15205"/>
    <cellStyle name="Normal 10 2 2 3 4 2 4 3" xfId="15206"/>
    <cellStyle name="Normal 10 2 2 3 4 2 4 3 2" xfId="15207"/>
    <cellStyle name="Normal 10 2 2 3 4 2 4 4" xfId="15208"/>
    <cellStyle name="Normal 10 2 2 3 4 2 5" xfId="15209"/>
    <cellStyle name="Normal 10 2 2 3 4 2 5 2" xfId="15210"/>
    <cellStyle name="Normal 10 2 2 3 4 2 5 2 2" xfId="15211"/>
    <cellStyle name="Normal 10 2 2 3 4 2 5 3" xfId="15212"/>
    <cellStyle name="Normal 10 2 2 3 4 2 6" xfId="15213"/>
    <cellStyle name="Normal 10 2 2 3 4 2 6 2" xfId="15214"/>
    <cellStyle name="Normal 10 2 2 3 4 2 7" xfId="15215"/>
    <cellStyle name="Normal 10 2 2 3 4 3" xfId="15216"/>
    <cellStyle name="Normal 10 2 2 3 4 3 2" xfId="15217"/>
    <cellStyle name="Normal 10 2 2 3 4 3 2 2" xfId="15218"/>
    <cellStyle name="Normal 10 2 2 3 4 3 2 2 2" xfId="15219"/>
    <cellStyle name="Normal 10 2 2 3 4 3 2 2 2 2" xfId="15220"/>
    <cellStyle name="Normal 10 2 2 3 4 3 2 2 2 2 2" xfId="15221"/>
    <cellStyle name="Normal 10 2 2 3 4 3 2 2 2 3" xfId="15222"/>
    <cellStyle name="Normal 10 2 2 3 4 3 2 2 3" xfId="15223"/>
    <cellStyle name="Normal 10 2 2 3 4 3 2 2 3 2" xfId="15224"/>
    <cellStyle name="Normal 10 2 2 3 4 3 2 2 4" xfId="15225"/>
    <cellStyle name="Normal 10 2 2 3 4 3 2 3" xfId="15226"/>
    <cellStyle name="Normal 10 2 2 3 4 3 2 3 2" xfId="15227"/>
    <cellStyle name="Normal 10 2 2 3 4 3 2 3 2 2" xfId="15228"/>
    <cellStyle name="Normal 10 2 2 3 4 3 2 3 3" xfId="15229"/>
    <cellStyle name="Normal 10 2 2 3 4 3 2 4" xfId="15230"/>
    <cellStyle name="Normal 10 2 2 3 4 3 2 4 2" xfId="15231"/>
    <cellStyle name="Normal 10 2 2 3 4 3 2 5" xfId="15232"/>
    <cellStyle name="Normal 10 2 2 3 4 3 3" xfId="15233"/>
    <cellStyle name="Normal 10 2 2 3 4 3 3 2" xfId="15234"/>
    <cellStyle name="Normal 10 2 2 3 4 3 3 2 2" xfId="15235"/>
    <cellStyle name="Normal 10 2 2 3 4 3 3 2 2 2" xfId="15236"/>
    <cellStyle name="Normal 10 2 2 3 4 3 3 2 3" xfId="15237"/>
    <cellStyle name="Normal 10 2 2 3 4 3 3 3" xfId="15238"/>
    <cellStyle name="Normal 10 2 2 3 4 3 3 3 2" xfId="15239"/>
    <cellStyle name="Normal 10 2 2 3 4 3 3 4" xfId="15240"/>
    <cellStyle name="Normal 10 2 2 3 4 3 4" xfId="15241"/>
    <cellStyle name="Normal 10 2 2 3 4 3 4 2" xfId="15242"/>
    <cellStyle name="Normal 10 2 2 3 4 3 4 2 2" xfId="15243"/>
    <cellStyle name="Normal 10 2 2 3 4 3 4 3" xfId="15244"/>
    <cellStyle name="Normal 10 2 2 3 4 3 5" xfId="15245"/>
    <cellStyle name="Normal 10 2 2 3 4 3 5 2" xfId="15246"/>
    <cellStyle name="Normal 10 2 2 3 4 3 6" xfId="15247"/>
    <cellStyle name="Normal 10 2 2 3 4 4" xfId="15248"/>
    <cellStyle name="Normal 10 2 2 3 4 4 2" xfId="15249"/>
    <cellStyle name="Normal 10 2 2 3 4 4 2 2" xfId="15250"/>
    <cellStyle name="Normal 10 2 2 3 4 4 2 2 2" xfId="15251"/>
    <cellStyle name="Normal 10 2 2 3 4 4 2 2 2 2" xfId="15252"/>
    <cellStyle name="Normal 10 2 2 3 4 4 2 2 2 2 2" xfId="15253"/>
    <cellStyle name="Normal 10 2 2 3 4 4 2 2 2 3" xfId="15254"/>
    <cellStyle name="Normal 10 2 2 3 4 4 2 2 3" xfId="15255"/>
    <cellStyle name="Normal 10 2 2 3 4 4 2 2 3 2" xfId="15256"/>
    <cellStyle name="Normal 10 2 2 3 4 4 2 2 4" xfId="15257"/>
    <cellStyle name="Normal 10 2 2 3 4 4 2 3" xfId="15258"/>
    <cellStyle name="Normal 10 2 2 3 4 4 2 3 2" xfId="15259"/>
    <cellStyle name="Normal 10 2 2 3 4 4 2 3 2 2" xfId="15260"/>
    <cellStyle name="Normal 10 2 2 3 4 4 2 3 3" xfId="15261"/>
    <cellStyle name="Normal 10 2 2 3 4 4 2 4" xfId="15262"/>
    <cellStyle name="Normal 10 2 2 3 4 4 2 4 2" xfId="15263"/>
    <cellStyle name="Normal 10 2 2 3 4 4 2 5" xfId="15264"/>
    <cellStyle name="Normal 10 2 2 3 4 4 3" xfId="15265"/>
    <cellStyle name="Normal 10 2 2 3 4 4 3 2" xfId="15266"/>
    <cellStyle name="Normal 10 2 2 3 4 4 3 2 2" xfId="15267"/>
    <cellStyle name="Normal 10 2 2 3 4 4 3 2 2 2" xfId="15268"/>
    <cellStyle name="Normal 10 2 2 3 4 4 3 2 3" xfId="15269"/>
    <cellStyle name="Normal 10 2 2 3 4 4 3 3" xfId="15270"/>
    <cellStyle name="Normal 10 2 2 3 4 4 3 3 2" xfId="15271"/>
    <cellStyle name="Normal 10 2 2 3 4 4 3 4" xfId="15272"/>
    <cellStyle name="Normal 10 2 2 3 4 4 4" xfId="15273"/>
    <cellStyle name="Normal 10 2 2 3 4 4 4 2" xfId="15274"/>
    <cellStyle name="Normal 10 2 2 3 4 4 4 2 2" xfId="15275"/>
    <cellStyle name="Normal 10 2 2 3 4 4 4 3" xfId="15276"/>
    <cellStyle name="Normal 10 2 2 3 4 4 5" xfId="15277"/>
    <cellStyle name="Normal 10 2 2 3 4 4 5 2" xfId="15278"/>
    <cellStyle name="Normal 10 2 2 3 4 4 6" xfId="15279"/>
    <cellStyle name="Normal 10 2 2 3 4 5" xfId="15280"/>
    <cellStyle name="Normal 10 2 2 3 4 5 2" xfId="15281"/>
    <cellStyle name="Normal 10 2 2 3 4 5 2 2" xfId="15282"/>
    <cellStyle name="Normal 10 2 2 3 4 5 2 2 2" xfId="15283"/>
    <cellStyle name="Normal 10 2 2 3 4 5 2 2 2 2" xfId="15284"/>
    <cellStyle name="Normal 10 2 2 3 4 5 2 2 3" xfId="15285"/>
    <cellStyle name="Normal 10 2 2 3 4 5 2 3" xfId="15286"/>
    <cellStyle name="Normal 10 2 2 3 4 5 2 3 2" xfId="15287"/>
    <cellStyle name="Normal 10 2 2 3 4 5 2 4" xfId="15288"/>
    <cellStyle name="Normal 10 2 2 3 4 5 3" xfId="15289"/>
    <cellStyle name="Normal 10 2 2 3 4 5 3 2" xfId="15290"/>
    <cellStyle name="Normal 10 2 2 3 4 5 3 2 2" xfId="15291"/>
    <cellStyle name="Normal 10 2 2 3 4 5 3 3" xfId="15292"/>
    <cellStyle name="Normal 10 2 2 3 4 5 4" xfId="15293"/>
    <cellStyle name="Normal 10 2 2 3 4 5 4 2" xfId="15294"/>
    <cellStyle name="Normal 10 2 2 3 4 5 5" xfId="15295"/>
    <cellStyle name="Normal 10 2 2 3 4 6" xfId="15296"/>
    <cellStyle name="Normal 10 2 2 3 4 6 2" xfId="15297"/>
    <cellStyle name="Normal 10 2 2 3 4 6 2 2" xfId="15298"/>
    <cellStyle name="Normal 10 2 2 3 4 6 2 2 2" xfId="15299"/>
    <cellStyle name="Normal 10 2 2 3 4 6 2 3" xfId="15300"/>
    <cellStyle name="Normal 10 2 2 3 4 6 3" xfId="15301"/>
    <cellStyle name="Normal 10 2 2 3 4 6 3 2" xfId="15302"/>
    <cellStyle name="Normal 10 2 2 3 4 6 4" xfId="15303"/>
    <cellStyle name="Normal 10 2 2 3 4 7" xfId="15304"/>
    <cellStyle name="Normal 10 2 2 3 4 7 2" xfId="15305"/>
    <cellStyle name="Normal 10 2 2 3 4 7 2 2" xfId="15306"/>
    <cellStyle name="Normal 10 2 2 3 4 7 3" xfId="15307"/>
    <cellStyle name="Normal 10 2 2 3 4 8" xfId="15308"/>
    <cellStyle name="Normal 10 2 2 3 4 8 2" xfId="15309"/>
    <cellStyle name="Normal 10 2 2 3 4 9" xfId="15310"/>
    <cellStyle name="Normal 10 2 2 3 5" xfId="15311"/>
    <cellStyle name="Normal 10 2 2 3 5 2" xfId="15312"/>
    <cellStyle name="Normal 10 2 2 3 5 2 2" xfId="15313"/>
    <cellStyle name="Normal 10 2 2 3 5 2 2 2" xfId="15314"/>
    <cellStyle name="Normal 10 2 2 3 5 2 2 2 2" xfId="15315"/>
    <cellStyle name="Normal 10 2 2 3 5 2 2 2 2 2" xfId="15316"/>
    <cellStyle name="Normal 10 2 2 3 5 2 2 2 2 2 2" xfId="15317"/>
    <cellStyle name="Normal 10 2 2 3 5 2 2 2 2 3" xfId="15318"/>
    <cellStyle name="Normal 10 2 2 3 5 2 2 2 3" xfId="15319"/>
    <cellStyle name="Normal 10 2 2 3 5 2 2 2 3 2" xfId="15320"/>
    <cellStyle name="Normal 10 2 2 3 5 2 2 2 4" xfId="15321"/>
    <cellStyle name="Normal 10 2 2 3 5 2 2 3" xfId="15322"/>
    <cellStyle name="Normal 10 2 2 3 5 2 2 3 2" xfId="15323"/>
    <cellStyle name="Normal 10 2 2 3 5 2 2 3 2 2" xfId="15324"/>
    <cellStyle name="Normal 10 2 2 3 5 2 2 3 3" xfId="15325"/>
    <cellStyle name="Normal 10 2 2 3 5 2 2 4" xfId="15326"/>
    <cellStyle name="Normal 10 2 2 3 5 2 2 4 2" xfId="15327"/>
    <cellStyle name="Normal 10 2 2 3 5 2 2 5" xfId="15328"/>
    <cellStyle name="Normal 10 2 2 3 5 2 3" xfId="15329"/>
    <cellStyle name="Normal 10 2 2 3 5 2 3 2" xfId="15330"/>
    <cellStyle name="Normal 10 2 2 3 5 2 3 2 2" xfId="15331"/>
    <cellStyle name="Normal 10 2 2 3 5 2 3 2 2 2" xfId="15332"/>
    <cellStyle name="Normal 10 2 2 3 5 2 3 2 3" xfId="15333"/>
    <cellStyle name="Normal 10 2 2 3 5 2 3 3" xfId="15334"/>
    <cellStyle name="Normal 10 2 2 3 5 2 3 3 2" xfId="15335"/>
    <cellStyle name="Normal 10 2 2 3 5 2 3 4" xfId="15336"/>
    <cellStyle name="Normal 10 2 2 3 5 2 4" xfId="15337"/>
    <cellStyle name="Normal 10 2 2 3 5 2 4 2" xfId="15338"/>
    <cellStyle name="Normal 10 2 2 3 5 2 4 2 2" xfId="15339"/>
    <cellStyle name="Normal 10 2 2 3 5 2 4 3" xfId="15340"/>
    <cellStyle name="Normal 10 2 2 3 5 2 5" xfId="15341"/>
    <cellStyle name="Normal 10 2 2 3 5 2 5 2" xfId="15342"/>
    <cellStyle name="Normal 10 2 2 3 5 2 6" xfId="15343"/>
    <cellStyle name="Normal 10 2 2 3 5 3" xfId="15344"/>
    <cellStyle name="Normal 10 2 2 3 5 3 2" xfId="15345"/>
    <cellStyle name="Normal 10 2 2 3 5 3 2 2" xfId="15346"/>
    <cellStyle name="Normal 10 2 2 3 5 3 2 2 2" xfId="15347"/>
    <cellStyle name="Normal 10 2 2 3 5 3 2 2 2 2" xfId="15348"/>
    <cellStyle name="Normal 10 2 2 3 5 3 2 2 3" xfId="15349"/>
    <cellStyle name="Normal 10 2 2 3 5 3 2 3" xfId="15350"/>
    <cellStyle name="Normal 10 2 2 3 5 3 2 3 2" xfId="15351"/>
    <cellStyle name="Normal 10 2 2 3 5 3 2 4" xfId="15352"/>
    <cellStyle name="Normal 10 2 2 3 5 3 3" xfId="15353"/>
    <cellStyle name="Normal 10 2 2 3 5 3 3 2" xfId="15354"/>
    <cellStyle name="Normal 10 2 2 3 5 3 3 2 2" xfId="15355"/>
    <cellStyle name="Normal 10 2 2 3 5 3 3 3" xfId="15356"/>
    <cellStyle name="Normal 10 2 2 3 5 3 4" xfId="15357"/>
    <cellStyle name="Normal 10 2 2 3 5 3 4 2" xfId="15358"/>
    <cellStyle name="Normal 10 2 2 3 5 3 5" xfId="15359"/>
    <cellStyle name="Normal 10 2 2 3 5 4" xfId="15360"/>
    <cellStyle name="Normal 10 2 2 3 5 4 2" xfId="15361"/>
    <cellStyle name="Normal 10 2 2 3 5 4 2 2" xfId="15362"/>
    <cellStyle name="Normal 10 2 2 3 5 4 2 2 2" xfId="15363"/>
    <cellStyle name="Normal 10 2 2 3 5 4 2 3" xfId="15364"/>
    <cellStyle name="Normal 10 2 2 3 5 4 3" xfId="15365"/>
    <cellStyle name="Normal 10 2 2 3 5 4 3 2" xfId="15366"/>
    <cellStyle name="Normal 10 2 2 3 5 4 4" xfId="15367"/>
    <cellStyle name="Normal 10 2 2 3 5 5" xfId="15368"/>
    <cellStyle name="Normal 10 2 2 3 5 5 2" xfId="15369"/>
    <cellStyle name="Normal 10 2 2 3 5 5 2 2" xfId="15370"/>
    <cellStyle name="Normal 10 2 2 3 5 5 3" xfId="15371"/>
    <cellStyle name="Normal 10 2 2 3 5 6" xfId="15372"/>
    <cellStyle name="Normal 10 2 2 3 5 6 2" xfId="15373"/>
    <cellStyle name="Normal 10 2 2 3 5 7" xfId="15374"/>
    <cellStyle name="Normal 10 2 2 3 6" xfId="15375"/>
    <cellStyle name="Normal 10 2 2 3 6 2" xfId="15376"/>
    <cellStyle name="Normal 10 2 2 3 6 2 2" xfId="15377"/>
    <cellStyle name="Normal 10 2 2 3 6 2 2 2" xfId="15378"/>
    <cellStyle name="Normal 10 2 2 3 6 2 2 2 2" xfId="15379"/>
    <cellStyle name="Normal 10 2 2 3 6 2 2 2 2 2" xfId="15380"/>
    <cellStyle name="Normal 10 2 2 3 6 2 2 2 3" xfId="15381"/>
    <cellStyle name="Normal 10 2 2 3 6 2 2 3" xfId="15382"/>
    <cellStyle name="Normal 10 2 2 3 6 2 2 3 2" xfId="15383"/>
    <cellStyle name="Normal 10 2 2 3 6 2 2 4" xfId="15384"/>
    <cellStyle name="Normal 10 2 2 3 6 2 3" xfId="15385"/>
    <cellStyle name="Normal 10 2 2 3 6 2 3 2" xfId="15386"/>
    <cellStyle name="Normal 10 2 2 3 6 2 3 2 2" xfId="15387"/>
    <cellStyle name="Normal 10 2 2 3 6 2 3 3" xfId="15388"/>
    <cellStyle name="Normal 10 2 2 3 6 2 4" xfId="15389"/>
    <cellStyle name="Normal 10 2 2 3 6 2 4 2" xfId="15390"/>
    <cellStyle name="Normal 10 2 2 3 6 2 5" xfId="15391"/>
    <cellStyle name="Normal 10 2 2 3 6 3" xfId="15392"/>
    <cellStyle name="Normal 10 2 2 3 6 3 2" xfId="15393"/>
    <cellStyle name="Normal 10 2 2 3 6 3 2 2" xfId="15394"/>
    <cellStyle name="Normal 10 2 2 3 6 3 2 2 2" xfId="15395"/>
    <cellStyle name="Normal 10 2 2 3 6 3 2 3" xfId="15396"/>
    <cellStyle name="Normal 10 2 2 3 6 3 3" xfId="15397"/>
    <cellStyle name="Normal 10 2 2 3 6 3 3 2" xfId="15398"/>
    <cellStyle name="Normal 10 2 2 3 6 3 4" xfId="15399"/>
    <cellStyle name="Normal 10 2 2 3 6 4" xfId="15400"/>
    <cellStyle name="Normal 10 2 2 3 6 4 2" xfId="15401"/>
    <cellStyle name="Normal 10 2 2 3 6 4 2 2" xfId="15402"/>
    <cellStyle name="Normal 10 2 2 3 6 4 3" xfId="15403"/>
    <cellStyle name="Normal 10 2 2 3 6 5" xfId="15404"/>
    <cellStyle name="Normal 10 2 2 3 6 5 2" xfId="15405"/>
    <cellStyle name="Normal 10 2 2 3 6 6" xfId="15406"/>
    <cellStyle name="Normal 10 2 2 3 7" xfId="15407"/>
    <cellStyle name="Normal 10 2 2 3 7 2" xfId="15408"/>
    <cellStyle name="Normal 10 2 2 3 7 2 2" xfId="15409"/>
    <cellStyle name="Normal 10 2 2 3 7 2 2 2" xfId="15410"/>
    <cellStyle name="Normal 10 2 2 3 7 2 2 2 2" xfId="15411"/>
    <cellStyle name="Normal 10 2 2 3 7 2 2 2 2 2" xfId="15412"/>
    <cellStyle name="Normal 10 2 2 3 7 2 2 2 3" xfId="15413"/>
    <cellStyle name="Normal 10 2 2 3 7 2 2 3" xfId="15414"/>
    <cellStyle name="Normal 10 2 2 3 7 2 2 3 2" xfId="15415"/>
    <cellStyle name="Normal 10 2 2 3 7 2 2 4" xfId="15416"/>
    <cellStyle name="Normal 10 2 2 3 7 2 3" xfId="15417"/>
    <cellStyle name="Normal 10 2 2 3 7 2 3 2" xfId="15418"/>
    <cellStyle name="Normal 10 2 2 3 7 2 3 2 2" xfId="15419"/>
    <cellStyle name="Normal 10 2 2 3 7 2 3 3" xfId="15420"/>
    <cellStyle name="Normal 10 2 2 3 7 2 4" xfId="15421"/>
    <cellStyle name="Normal 10 2 2 3 7 2 4 2" xfId="15422"/>
    <cellStyle name="Normal 10 2 2 3 7 2 5" xfId="15423"/>
    <cellStyle name="Normal 10 2 2 3 7 3" xfId="15424"/>
    <cellStyle name="Normal 10 2 2 3 7 3 2" xfId="15425"/>
    <cellStyle name="Normal 10 2 2 3 7 3 2 2" xfId="15426"/>
    <cellStyle name="Normal 10 2 2 3 7 3 2 2 2" xfId="15427"/>
    <cellStyle name="Normal 10 2 2 3 7 3 2 3" xfId="15428"/>
    <cellStyle name="Normal 10 2 2 3 7 3 3" xfId="15429"/>
    <cellStyle name="Normal 10 2 2 3 7 3 3 2" xfId="15430"/>
    <cellStyle name="Normal 10 2 2 3 7 3 4" xfId="15431"/>
    <cellStyle name="Normal 10 2 2 3 7 4" xfId="15432"/>
    <cellStyle name="Normal 10 2 2 3 7 4 2" xfId="15433"/>
    <cellStyle name="Normal 10 2 2 3 7 4 2 2" xfId="15434"/>
    <cellStyle name="Normal 10 2 2 3 7 4 3" xfId="15435"/>
    <cellStyle name="Normal 10 2 2 3 7 5" xfId="15436"/>
    <cellStyle name="Normal 10 2 2 3 7 5 2" xfId="15437"/>
    <cellStyle name="Normal 10 2 2 3 7 6" xfId="15438"/>
    <cellStyle name="Normal 10 2 2 3 8" xfId="15439"/>
    <cellStyle name="Normal 10 2 2 3 8 2" xfId="15440"/>
    <cellStyle name="Normal 10 2 2 3 8 2 2" xfId="15441"/>
    <cellStyle name="Normal 10 2 2 3 8 2 2 2" xfId="15442"/>
    <cellStyle name="Normal 10 2 2 3 8 2 2 2 2" xfId="15443"/>
    <cellStyle name="Normal 10 2 2 3 8 2 2 2 2 2" xfId="15444"/>
    <cellStyle name="Normal 10 2 2 3 8 2 2 2 3" xfId="15445"/>
    <cellStyle name="Normal 10 2 2 3 8 2 2 3" xfId="15446"/>
    <cellStyle name="Normal 10 2 2 3 8 2 2 3 2" xfId="15447"/>
    <cellStyle name="Normal 10 2 2 3 8 2 2 4" xfId="15448"/>
    <cellStyle name="Normal 10 2 2 3 8 2 3" xfId="15449"/>
    <cellStyle name="Normal 10 2 2 3 8 2 3 2" xfId="15450"/>
    <cellStyle name="Normal 10 2 2 3 8 2 3 2 2" xfId="15451"/>
    <cellStyle name="Normal 10 2 2 3 8 2 3 3" xfId="15452"/>
    <cellStyle name="Normal 10 2 2 3 8 2 4" xfId="15453"/>
    <cellStyle name="Normal 10 2 2 3 8 2 4 2" xfId="15454"/>
    <cellStyle name="Normal 10 2 2 3 8 2 5" xfId="15455"/>
    <cellStyle name="Normal 10 2 2 3 8 3" xfId="15456"/>
    <cellStyle name="Normal 10 2 2 3 8 3 2" xfId="15457"/>
    <cellStyle name="Normal 10 2 2 3 8 3 2 2" xfId="15458"/>
    <cellStyle name="Normal 10 2 2 3 8 3 2 2 2" xfId="15459"/>
    <cellStyle name="Normal 10 2 2 3 8 3 2 3" xfId="15460"/>
    <cellStyle name="Normal 10 2 2 3 8 3 3" xfId="15461"/>
    <cellStyle name="Normal 10 2 2 3 8 3 3 2" xfId="15462"/>
    <cellStyle name="Normal 10 2 2 3 8 3 4" xfId="15463"/>
    <cellStyle name="Normal 10 2 2 3 8 4" xfId="15464"/>
    <cellStyle name="Normal 10 2 2 3 8 4 2" xfId="15465"/>
    <cellStyle name="Normal 10 2 2 3 8 4 2 2" xfId="15466"/>
    <cellStyle name="Normal 10 2 2 3 8 4 3" xfId="15467"/>
    <cellStyle name="Normal 10 2 2 3 8 5" xfId="15468"/>
    <cellStyle name="Normal 10 2 2 3 8 5 2" xfId="15469"/>
    <cellStyle name="Normal 10 2 2 3 8 6" xfId="15470"/>
    <cellStyle name="Normal 10 2 2 3 9" xfId="15471"/>
    <cellStyle name="Normal 10 2 2 3 9 2" xfId="15472"/>
    <cellStyle name="Normal 10 2 2 3 9 2 2" xfId="15473"/>
    <cellStyle name="Normal 10 2 2 3 9 2 2 2" xfId="15474"/>
    <cellStyle name="Normal 10 2 2 3 9 2 2 2 2" xfId="15475"/>
    <cellStyle name="Normal 10 2 2 3 9 2 2 2 2 2" xfId="15476"/>
    <cellStyle name="Normal 10 2 2 3 9 2 2 2 3" xfId="15477"/>
    <cellStyle name="Normal 10 2 2 3 9 2 2 3" xfId="15478"/>
    <cellStyle name="Normal 10 2 2 3 9 2 2 3 2" xfId="15479"/>
    <cellStyle name="Normal 10 2 2 3 9 2 2 4" xfId="15480"/>
    <cellStyle name="Normal 10 2 2 3 9 2 3" xfId="15481"/>
    <cellStyle name="Normal 10 2 2 3 9 2 3 2" xfId="15482"/>
    <cellStyle name="Normal 10 2 2 3 9 2 3 2 2" xfId="15483"/>
    <cellStyle name="Normal 10 2 2 3 9 2 3 3" xfId="15484"/>
    <cellStyle name="Normal 10 2 2 3 9 2 4" xfId="15485"/>
    <cellStyle name="Normal 10 2 2 3 9 2 4 2" xfId="15486"/>
    <cellStyle name="Normal 10 2 2 3 9 2 5" xfId="15487"/>
    <cellStyle name="Normal 10 2 2 3 9 3" xfId="15488"/>
    <cellStyle name="Normal 10 2 2 3 9 3 2" xfId="15489"/>
    <cellStyle name="Normal 10 2 2 3 9 3 2 2" xfId="15490"/>
    <cellStyle name="Normal 10 2 2 3 9 3 2 2 2" xfId="15491"/>
    <cellStyle name="Normal 10 2 2 3 9 3 2 3" xfId="15492"/>
    <cellStyle name="Normal 10 2 2 3 9 3 3" xfId="15493"/>
    <cellStyle name="Normal 10 2 2 3 9 3 3 2" xfId="15494"/>
    <cellStyle name="Normal 10 2 2 3 9 3 4" xfId="15495"/>
    <cellStyle name="Normal 10 2 2 3 9 4" xfId="15496"/>
    <cellStyle name="Normal 10 2 2 3 9 4 2" xfId="15497"/>
    <cellStyle name="Normal 10 2 2 3 9 4 2 2" xfId="15498"/>
    <cellStyle name="Normal 10 2 2 3 9 4 3" xfId="15499"/>
    <cellStyle name="Normal 10 2 2 3 9 5" xfId="15500"/>
    <cellStyle name="Normal 10 2 2 3 9 5 2" xfId="15501"/>
    <cellStyle name="Normal 10 2 2 3 9 6" xfId="15502"/>
    <cellStyle name="Normal 10 2 2 4" xfId="15503"/>
    <cellStyle name="Normal 10 2 2 4 2" xfId="15504"/>
    <cellStyle name="Normal 10 2 2 4 2 2" xfId="15505"/>
    <cellStyle name="Normal 10 2 2 4 2 2 2" xfId="15506"/>
    <cellStyle name="Normal 10 2 2 4 2 2 2 2" xfId="15507"/>
    <cellStyle name="Normal 10 2 2 4 2 2 2 2 2" xfId="15508"/>
    <cellStyle name="Normal 10 2 2 4 2 2 2 2 2 2" xfId="15509"/>
    <cellStyle name="Normal 10 2 2 4 2 2 2 2 2 2 2" xfId="15510"/>
    <cellStyle name="Normal 10 2 2 4 2 2 2 2 2 3" xfId="15511"/>
    <cellStyle name="Normal 10 2 2 4 2 2 2 2 3" xfId="15512"/>
    <cellStyle name="Normal 10 2 2 4 2 2 2 2 3 2" xfId="15513"/>
    <cellStyle name="Normal 10 2 2 4 2 2 2 2 4" xfId="15514"/>
    <cellStyle name="Normal 10 2 2 4 2 2 2 3" xfId="15515"/>
    <cellStyle name="Normal 10 2 2 4 2 2 2 3 2" xfId="15516"/>
    <cellStyle name="Normal 10 2 2 4 2 2 2 3 2 2" xfId="15517"/>
    <cellStyle name="Normal 10 2 2 4 2 2 2 3 3" xfId="15518"/>
    <cellStyle name="Normal 10 2 2 4 2 2 2 4" xfId="15519"/>
    <cellStyle name="Normal 10 2 2 4 2 2 2 4 2" xfId="15520"/>
    <cellStyle name="Normal 10 2 2 4 2 2 2 5" xfId="15521"/>
    <cellStyle name="Normal 10 2 2 4 2 2 3" xfId="15522"/>
    <cellStyle name="Normal 10 2 2 4 2 2 3 2" xfId="15523"/>
    <cellStyle name="Normal 10 2 2 4 2 2 3 2 2" xfId="15524"/>
    <cellStyle name="Normal 10 2 2 4 2 2 3 2 2 2" xfId="15525"/>
    <cellStyle name="Normal 10 2 2 4 2 2 3 2 3" xfId="15526"/>
    <cellStyle name="Normal 10 2 2 4 2 2 3 3" xfId="15527"/>
    <cellStyle name="Normal 10 2 2 4 2 2 3 3 2" xfId="15528"/>
    <cellStyle name="Normal 10 2 2 4 2 2 3 4" xfId="15529"/>
    <cellStyle name="Normal 10 2 2 4 2 2 4" xfId="15530"/>
    <cellStyle name="Normal 10 2 2 4 2 2 4 2" xfId="15531"/>
    <cellStyle name="Normal 10 2 2 4 2 2 4 2 2" xfId="15532"/>
    <cellStyle name="Normal 10 2 2 4 2 2 4 3" xfId="15533"/>
    <cellStyle name="Normal 10 2 2 4 2 2 5" xfId="15534"/>
    <cellStyle name="Normal 10 2 2 4 2 2 5 2" xfId="15535"/>
    <cellStyle name="Normal 10 2 2 4 2 2 6" xfId="15536"/>
    <cellStyle name="Normal 10 2 2 4 2 3" xfId="15537"/>
    <cellStyle name="Normal 10 2 2 4 2 3 2" xfId="15538"/>
    <cellStyle name="Normal 10 2 2 4 2 3 2 2" xfId="15539"/>
    <cellStyle name="Normal 10 2 2 4 2 3 2 2 2" xfId="15540"/>
    <cellStyle name="Normal 10 2 2 4 2 3 2 2 2 2" xfId="15541"/>
    <cellStyle name="Normal 10 2 2 4 2 3 2 2 3" xfId="15542"/>
    <cellStyle name="Normal 10 2 2 4 2 3 2 3" xfId="15543"/>
    <cellStyle name="Normal 10 2 2 4 2 3 2 3 2" xfId="15544"/>
    <cellStyle name="Normal 10 2 2 4 2 3 2 4" xfId="15545"/>
    <cellStyle name="Normal 10 2 2 4 2 3 3" xfId="15546"/>
    <cellStyle name="Normal 10 2 2 4 2 3 3 2" xfId="15547"/>
    <cellStyle name="Normal 10 2 2 4 2 3 3 2 2" xfId="15548"/>
    <cellStyle name="Normal 10 2 2 4 2 3 3 3" xfId="15549"/>
    <cellStyle name="Normal 10 2 2 4 2 3 4" xfId="15550"/>
    <cellStyle name="Normal 10 2 2 4 2 3 4 2" xfId="15551"/>
    <cellStyle name="Normal 10 2 2 4 2 3 5" xfId="15552"/>
    <cellStyle name="Normal 10 2 2 4 2 4" xfId="15553"/>
    <cellStyle name="Normal 10 2 2 4 2 4 2" xfId="15554"/>
    <cellStyle name="Normal 10 2 2 4 2 4 2 2" xfId="15555"/>
    <cellStyle name="Normal 10 2 2 4 2 4 2 2 2" xfId="15556"/>
    <cellStyle name="Normal 10 2 2 4 2 4 2 3" xfId="15557"/>
    <cellStyle name="Normal 10 2 2 4 2 4 3" xfId="15558"/>
    <cellStyle name="Normal 10 2 2 4 2 4 3 2" xfId="15559"/>
    <cellStyle name="Normal 10 2 2 4 2 4 4" xfId="15560"/>
    <cellStyle name="Normal 10 2 2 4 2 5" xfId="15561"/>
    <cellStyle name="Normal 10 2 2 4 2 5 2" xfId="15562"/>
    <cellStyle name="Normal 10 2 2 4 2 5 2 2" xfId="15563"/>
    <cellStyle name="Normal 10 2 2 4 2 5 3" xfId="15564"/>
    <cellStyle name="Normal 10 2 2 4 2 6" xfId="15565"/>
    <cellStyle name="Normal 10 2 2 4 2 6 2" xfId="15566"/>
    <cellStyle name="Normal 10 2 2 4 2 7" xfId="15567"/>
    <cellStyle name="Normal 10 2 2 4 3" xfId="15568"/>
    <cellStyle name="Normal 10 2 2 4 3 2" xfId="15569"/>
    <cellStyle name="Normal 10 2 2 4 3 2 2" xfId="15570"/>
    <cellStyle name="Normal 10 2 2 4 3 2 2 2" xfId="15571"/>
    <cellStyle name="Normal 10 2 2 4 3 2 2 2 2" xfId="15572"/>
    <cellStyle name="Normal 10 2 2 4 3 2 2 2 2 2" xfId="15573"/>
    <cellStyle name="Normal 10 2 2 4 3 2 2 2 3" xfId="15574"/>
    <cellStyle name="Normal 10 2 2 4 3 2 2 3" xfId="15575"/>
    <cellStyle name="Normal 10 2 2 4 3 2 2 3 2" xfId="15576"/>
    <cellStyle name="Normal 10 2 2 4 3 2 2 4" xfId="15577"/>
    <cellStyle name="Normal 10 2 2 4 3 2 3" xfId="15578"/>
    <cellStyle name="Normal 10 2 2 4 3 2 3 2" xfId="15579"/>
    <cellStyle name="Normal 10 2 2 4 3 2 3 2 2" xfId="15580"/>
    <cellStyle name="Normal 10 2 2 4 3 2 3 3" xfId="15581"/>
    <cellStyle name="Normal 10 2 2 4 3 2 4" xfId="15582"/>
    <cellStyle name="Normal 10 2 2 4 3 2 4 2" xfId="15583"/>
    <cellStyle name="Normal 10 2 2 4 3 2 5" xfId="15584"/>
    <cellStyle name="Normal 10 2 2 4 3 3" xfId="15585"/>
    <cellStyle name="Normal 10 2 2 4 3 3 2" xfId="15586"/>
    <cellStyle name="Normal 10 2 2 4 3 3 2 2" xfId="15587"/>
    <cellStyle name="Normal 10 2 2 4 3 3 2 2 2" xfId="15588"/>
    <cellStyle name="Normal 10 2 2 4 3 3 2 3" xfId="15589"/>
    <cellStyle name="Normal 10 2 2 4 3 3 3" xfId="15590"/>
    <cellStyle name="Normal 10 2 2 4 3 3 3 2" xfId="15591"/>
    <cellStyle name="Normal 10 2 2 4 3 3 4" xfId="15592"/>
    <cellStyle name="Normal 10 2 2 4 3 4" xfId="15593"/>
    <cellStyle name="Normal 10 2 2 4 3 4 2" xfId="15594"/>
    <cellStyle name="Normal 10 2 2 4 3 4 2 2" xfId="15595"/>
    <cellStyle name="Normal 10 2 2 4 3 4 3" xfId="15596"/>
    <cellStyle name="Normal 10 2 2 4 3 5" xfId="15597"/>
    <cellStyle name="Normal 10 2 2 4 3 5 2" xfId="15598"/>
    <cellStyle name="Normal 10 2 2 4 3 6" xfId="15599"/>
    <cellStyle name="Normal 10 2 2 4 4" xfId="15600"/>
    <cellStyle name="Normal 10 2 2 4 4 2" xfId="15601"/>
    <cellStyle name="Normal 10 2 2 4 4 2 2" xfId="15602"/>
    <cellStyle name="Normal 10 2 2 4 4 2 2 2" xfId="15603"/>
    <cellStyle name="Normal 10 2 2 4 4 2 2 2 2" xfId="15604"/>
    <cellStyle name="Normal 10 2 2 4 4 2 2 2 2 2" xfId="15605"/>
    <cellStyle name="Normal 10 2 2 4 4 2 2 2 3" xfId="15606"/>
    <cellStyle name="Normal 10 2 2 4 4 2 2 3" xfId="15607"/>
    <cellStyle name="Normal 10 2 2 4 4 2 2 3 2" xfId="15608"/>
    <cellStyle name="Normal 10 2 2 4 4 2 2 4" xfId="15609"/>
    <cellStyle name="Normal 10 2 2 4 4 2 3" xfId="15610"/>
    <cellStyle name="Normal 10 2 2 4 4 2 3 2" xfId="15611"/>
    <cellStyle name="Normal 10 2 2 4 4 2 3 2 2" xfId="15612"/>
    <cellStyle name="Normal 10 2 2 4 4 2 3 3" xfId="15613"/>
    <cellStyle name="Normal 10 2 2 4 4 2 4" xfId="15614"/>
    <cellStyle name="Normal 10 2 2 4 4 2 4 2" xfId="15615"/>
    <cellStyle name="Normal 10 2 2 4 4 2 5" xfId="15616"/>
    <cellStyle name="Normal 10 2 2 4 4 3" xfId="15617"/>
    <cellStyle name="Normal 10 2 2 4 4 3 2" xfId="15618"/>
    <cellStyle name="Normal 10 2 2 4 4 3 2 2" xfId="15619"/>
    <cellStyle name="Normal 10 2 2 4 4 3 2 2 2" xfId="15620"/>
    <cellStyle name="Normal 10 2 2 4 4 3 2 3" xfId="15621"/>
    <cellStyle name="Normal 10 2 2 4 4 3 3" xfId="15622"/>
    <cellStyle name="Normal 10 2 2 4 4 3 3 2" xfId="15623"/>
    <cellStyle name="Normal 10 2 2 4 4 3 4" xfId="15624"/>
    <cellStyle name="Normal 10 2 2 4 4 4" xfId="15625"/>
    <cellStyle name="Normal 10 2 2 4 4 4 2" xfId="15626"/>
    <cellStyle name="Normal 10 2 2 4 4 4 2 2" xfId="15627"/>
    <cellStyle name="Normal 10 2 2 4 4 4 3" xfId="15628"/>
    <cellStyle name="Normal 10 2 2 4 4 5" xfId="15629"/>
    <cellStyle name="Normal 10 2 2 4 4 5 2" xfId="15630"/>
    <cellStyle name="Normal 10 2 2 4 4 6" xfId="15631"/>
    <cellStyle name="Normal 10 2 2 4 5" xfId="15632"/>
    <cellStyle name="Normal 10 2 2 4 5 2" xfId="15633"/>
    <cellStyle name="Normal 10 2 2 4 5 2 2" xfId="15634"/>
    <cellStyle name="Normal 10 2 2 4 5 2 2 2" xfId="15635"/>
    <cellStyle name="Normal 10 2 2 4 5 2 2 2 2" xfId="15636"/>
    <cellStyle name="Normal 10 2 2 4 5 2 2 3" xfId="15637"/>
    <cellStyle name="Normal 10 2 2 4 5 2 3" xfId="15638"/>
    <cellStyle name="Normal 10 2 2 4 5 2 3 2" xfId="15639"/>
    <cellStyle name="Normal 10 2 2 4 5 2 4" xfId="15640"/>
    <cellStyle name="Normal 10 2 2 4 5 3" xfId="15641"/>
    <cellStyle name="Normal 10 2 2 4 5 3 2" xfId="15642"/>
    <cellStyle name="Normal 10 2 2 4 5 3 2 2" xfId="15643"/>
    <cellStyle name="Normal 10 2 2 4 5 3 3" xfId="15644"/>
    <cellStyle name="Normal 10 2 2 4 5 4" xfId="15645"/>
    <cellStyle name="Normal 10 2 2 4 5 4 2" xfId="15646"/>
    <cellStyle name="Normal 10 2 2 4 5 5" xfId="15647"/>
    <cellStyle name="Normal 10 2 2 4 6" xfId="15648"/>
    <cellStyle name="Normal 10 2 2 4 6 2" xfId="15649"/>
    <cellStyle name="Normal 10 2 2 4 6 2 2" xfId="15650"/>
    <cellStyle name="Normal 10 2 2 4 6 2 2 2" xfId="15651"/>
    <cellStyle name="Normal 10 2 2 4 6 2 3" xfId="15652"/>
    <cellStyle name="Normal 10 2 2 4 6 3" xfId="15653"/>
    <cellStyle name="Normal 10 2 2 4 6 3 2" xfId="15654"/>
    <cellStyle name="Normal 10 2 2 4 6 4" xfId="15655"/>
    <cellStyle name="Normal 10 2 2 4 7" xfId="15656"/>
    <cellStyle name="Normal 10 2 2 4 7 2" xfId="15657"/>
    <cellStyle name="Normal 10 2 2 4 7 2 2" xfId="15658"/>
    <cellStyle name="Normal 10 2 2 4 7 3" xfId="15659"/>
    <cellStyle name="Normal 10 2 2 4 8" xfId="15660"/>
    <cellStyle name="Normal 10 2 2 4 8 2" xfId="15661"/>
    <cellStyle name="Normal 10 2 2 4 9" xfId="15662"/>
    <cellStyle name="Normal 10 2 2 5" xfId="15663"/>
    <cellStyle name="Normal 10 2 2 5 2" xfId="15664"/>
    <cellStyle name="Normal 10 2 2 5 2 2" xfId="15665"/>
    <cellStyle name="Normal 10 2 2 5 2 2 2" xfId="15666"/>
    <cellStyle name="Normal 10 2 2 5 2 2 2 2" xfId="15667"/>
    <cellStyle name="Normal 10 2 2 5 2 2 2 2 2" xfId="15668"/>
    <cellStyle name="Normal 10 2 2 5 2 2 2 2 2 2" xfId="15669"/>
    <cellStyle name="Normal 10 2 2 5 2 2 2 2 2 2 2" xfId="15670"/>
    <cellStyle name="Normal 10 2 2 5 2 2 2 2 2 3" xfId="15671"/>
    <cellStyle name="Normal 10 2 2 5 2 2 2 2 3" xfId="15672"/>
    <cellStyle name="Normal 10 2 2 5 2 2 2 2 3 2" xfId="15673"/>
    <cellStyle name="Normal 10 2 2 5 2 2 2 2 4" xfId="15674"/>
    <cellStyle name="Normal 10 2 2 5 2 2 2 3" xfId="15675"/>
    <cellStyle name="Normal 10 2 2 5 2 2 2 3 2" xfId="15676"/>
    <cellStyle name="Normal 10 2 2 5 2 2 2 3 2 2" xfId="15677"/>
    <cellStyle name="Normal 10 2 2 5 2 2 2 3 3" xfId="15678"/>
    <cellStyle name="Normal 10 2 2 5 2 2 2 4" xfId="15679"/>
    <cellStyle name="Normal 10 2 2 5 2 2 2 4 2" xfId="15680"/>
    <cellStyle name="Normal 10 2 2 5 2 2 2 5" xfId="15681"/>
    <cellStyle name="Normal 10 2 2 5 2 2 3" xfId="15682"/>
    <cellStyle name="Normal 10 2 2 5 2 2 3 2" xfId="15683"/>
    <cellStyle name="Normal 10 2 2 5 2 2 3 2 2" xfId="15684"/>
    <cellStyle name="Normal 10 2 2 5 2 2 3 2 2 2" xfId="15685"/>
    <cellStyle name="Normal 10 2 2 5 2 2 3 2 3" xfId="15686"/>
    <cellStyle name="Normal 10 2 2 5 2 2 3 3" xfId="15687"/>
    <cellStyle name="Normal 10 2 2 5 2 2 3 3 2" xfId="15688"/>
    <cellStyle name="Normal 10 2 2 5 2 2 3 4" xfId="15689"/>
    <cellStyle name="Normal 10 2 2 5 2 2 4" xfId="15690"/>
    <cellStyle name="Normal 10 2 2 5 2 2 4 2" xfId="15691"/>
    <cellStyle name="Normal 10 2 2 5 2 2 4 2 2" xfId="15692"/>
    <cellStyle name="Normal 10 2 2 5 2 2 4 3" xfId="15693"/>
    <cellStyle name="Normal 10 2 2 5 2 2 5" xfId="15694"/>
    <cellStyle name="Normal 10 2 2 5 2 2 5 2" xfId="15695"/>
    <cellStyle name="Normal 10 2 2 5 2 2 6" xfId="15696"/>
    <cellStyle name="Normal 10 2 2 5 2 3" xfId="15697"/>
    <cellStyle name="Normal 10 2 2 5 2 3 2" xfId="15698"/>
    <cellStyle name="Normal 10 2 2 5 2 3 2 2" xfId="15699"/>
    <cellStyle name="Normal 10 2 2 5 2 3 2 2 2" xfId="15700"/>
    <cellStyle name="Normal 10 2 2 5 2 3 2 2 2 2" xfId="15701"/>
    <cellStyle name="Normal 10 2 2 5 2 3 2 2 3" xfId="15702"/>
    <cellStyle name="Normal 10 2 2 5 2 3 2 3" xfId="15703"/>
    <cellStyle name="Normal 10 2 2 5 2 3 2 3 2" xfId="15704"/>
    <cellStyle name="Normal 10 2 2 5 2 3 2 4" xfId="15705"/>
    <cellStyle name="Normal 10 2 2 5 2 3 3" xfId="15706"/>
    <cellStyle name="Normal 10 2 2 5 2 3 3 2" xfId="15707"/>
    <cellStyle name="Normal 10 2 2 5 2 3 3 2 2" xfId="15708"/>
    <cellStyle name="Normal 10 2 2 5 2 3 3 3" xfId="15709"/>
    <cellStyle name="Normal 10 2 2 5 2 3 4" xfId="15710"/>
    <cellStyle name="Normal 10 2 2 5 2 3 4 2" xfId="15711"/>
    <cellStyle name="Normal 10 2 2 5 2 3 5" xfId="15712"/>
    <cellStyle name="Normal 10 2 2 5 2 4" xfId="15713"/>
    <cellStyle name="Normal 10 2 2 5 2 4 2" xfId="15714"/>
    <cellStyle name="Normal 10 2 2 5 2 4 2 2" xfId="15715"/>
    <cellStyle name="Normal 10 2 2 5 2 4 2 2 2" xfId="15716"/>
    <cellStyle name="Normal 10 2 2 5 2 4 2 3" xfId="15717"/>
    <cellStyle name="Normal 10 2 2 5 2 4 3" xfId="15718"/>
    <cellStyle name="Normal 10 2 2 5 2 4 3 2" xfId="15719"/>
    <cellStyle name="Normal 10 2 2 5 2 4 4" xfId="15720"/>
    <cellStyle name="Normal 10 2 2 5 2 5" xfId="15721"/>
    <cellStyle name="Normal 10 2 2 5 2 5 2" xfId="15722"/>
    <cellStyle name="Normal 10 2 2 5 2 5 2 2" xfId="15723"/>
    <cellStyle name="Normal 10 2 2 5 2 5 3" xfId="15724"/>
    <cellStyle name="Normal 10 2 2 5 2 6" xfId="15725"/>
    <cellStyle name="Normal 10 2 2 5 2 6 2" xfId="15726"/>
    <cellStyle name="Normal 10 2 2 5 2 7" xfId="15727"/>
    <cellStyle name="Normal 10 2 2 5 3" xfId="15728"/>
    <cellStyle name="Normal 10 2 2 5 3 2" xfId="15729"/>
    <cellStyle name="Normal 10 2 2 5 3 2 2" xfId="15730"/>
    <cellStyle name="Normal 10 2 2 5 3 2 2 2" xfId="15731"/>
    <cellStyle name="Normal 10 2 2 5 3 2 2 2 2" xfId="15732"/>
    <cellStyle name="Normal 10 2 2 5 3 2 2 2 2 2" xfId="15733"/>
    <cellStyle name="Normal 10 2 2 5 3 2 2 2 3" xfId="15734"/>
    <cellStyle name="Normal 10 2 2 5 3 2 2 3" xfId="15735"/>
    <cellStyle name="Normal 10 2 2 5 3 2 2 3 2" xfId="15736"/>
    <cellStyle name="Normal 10 2 2 5 3 2 2 4" xfId="15737"/>
    <cellStyle name="Normal 10 2 2 5 3 2 3" xfId="15738"/>
    <cellStyle name="Normal 10 2 2 5 3 2 3 2" xfId="15739"/>
    <cellStyle name="Normal 10 2 2 5 3 2 3 2 2" xfId="15740"/>
    <cellStyle name="Normal 10 2 2 5 3 2 3 3" xfId="15741"/>
    <cellStyle name="Normal 10 2 2 5 3 2 4" xfId="15742"/>
    <cellStyle name="Normal 10 2 2 5 3 2 4 2" xfId="15743"/>
    <cellStyle name="Normal 10 2 2 5 3 2 5" xfId="15744"/>
    <cellStyle name="Normal 10 2 2 5 3 3" xfId="15745"/>
    <cellStyle name="Normal 10 2 2 5 3 3 2" xfId="15746"/>
    <cellStyle name="Normal 10 2 2 5 3 3 2 2" xfId="15747"/>
    <cellStyle name="Normal 10 2 2 5 3 3 2 2 2" xfId="15748"/>
    <cellStyle name="Normal 10 2 2 5 3 3 2 3" xfId="15749"/>
    <cellStyle name="Normal 10 2 2 5 3 3 3" xfId="15750"/>
    <cellStyle name="Normal 10 2 2 5 3 3 3 2" xfId="15751"/>
    <cellStyle name="Normal 10 2 2 5 3 3 4" xfId="15752"/>
    <cellStyle name="Normal 10 2 2 5 3 4" xfId="15753"/>
    <cellStyle name="Normal 10 2 2 5 3 4 2" xfId="15754"/>
    <cellStyle name="Normal 10 2 2 5 3 4 2 2" xfId="15755"/>
    <cellStyle name="Normal 10 2 2 5 3 4 3" xfId="15756"/>
    <cellStyle name="Normal 10 2 2 5 3 5" xfId="15757"/>
    <cellStyle name="Normal 10 2 2 5 3 5 2" xfId="15758"/>
    <cellStyle name="Normal 10 2 2 5 3 6" xfId="15759"/>
    <cellStyle name="Normal 10 2 2 5 4" xfId="15760"/>
    <cellStyle name="Normal 10 2 2 5 4 2" xfId="15761"/>
    <cellStyle name="Normal 10 2 2 5 4 2 2" xfId="15762"/>
    <cellStyle name="Normal 10 2 2 5 4 2 2 2" xfId="15763"/>
    <cellStyle name="Normal 10 2 2 5 4 2 2 2 2" xfId="15764"/>
    <cellStyle name="Normal 10 2 2 5 4 2 2 2 2 2" xfId="15765"/>
    <cellStyle name="Normal 10 2 2 5 4 2 2 2 3" xfId="15766"/>
    <cellStyle name="Normal 10 2 2 5 4 2 2 3" xfId="15767"/>
    <cellStyle name="Normal 10 2 2 5 4 2 2 3 2" xfId="15768"/>
    <cellStyle name="Normal 10 2 2 5 4 2 2 4" xfId="15769"/>
    <cellStyle name="Normal 10 2 2 5 4 2 3" xfId="15770"/>
    <cellStyle name="Normal 10 2 2 5 4 2 3 2" xfId="15771"/>
    <cellStyle name="Normal 10 2 2 5 4 2 3 2 2" xfId="15772"/>
    <cellStyle name="Normal 10 2 2 5 4 2 3 3" xfId="15773"/>
    <cellStyle name="Normal 10 2 2 5 4 2 4" xfId="15774"/>
    <cellStyle name="Normal 10 2 2 5 4 2 4 2" xfId="15775"/>
    <cellStyle name="Normal 10 2 2 5 4 2 5" xfId="15776"/>
    <cellStyle name="Normal 10 2 2 5 4 3" xfId="15777"/>
    <cellStyle name="Normal 10 2 2 5 4 3 2" xfId="15778"/>
    <cellStyle name="Normal 10 2 2 5 4 3 2 2" xfId="15779"/>
    <cellStyle name="Normal 10 2 2 5 4 3 2 2 2" xfId="15780"/>
    <cellStyle name="Normal 10 2 2 5 4 3 2 3" xfId="15781"/>
    <cellStyle name="Normal 10 2 2 5 4 3 3" xfId="15782"/>
    <cellStyle name="Normal 10 2 2 5 4 3 3 2" xfId="15783"/>
    <cellStyle name="Normal 10 2 2 5 4 3 4" xfId="15784"/>
    <cellStyle name="Normal 10 2 2 5 4 4" xfId="15785"/>
    <cellStyle name="Normal 10 2 2 5 4 4 2" xfId="15786"/>
    <cellStyle name="Normal 10 2 2 5 4 4 2 2" xfId="15787"/>
    <cellStyle name="Normal 10 2 2 5 4 4 3" xfId="15788"/>
    <cellStyle name="Normal 10 2 2 5 4 5" xfId="15789"/>
    <cellStyle name="Normal 10 2 2 5 4 5 2" xfId="15790"/>
    <cellStyle name="Normal 10 2 2 5 4 6" xfId="15791"/>
    <cellStyle name="Normal 10 2 2 5 5" xfId="15792"/>
    <cellStyle name="Normal 10 2 2 5 5 2" xfId="15793"/>
    <cellStyle name="Normal 10 2 2 5 5 2 2" xfId="15794"/>
    <cellStyle name="Normal 10 2 2 5 5 2 2 2" xfId="15795"/>
    <cellStyle name="Normal 10 2 2 5 5 2 2 2 2" xfId="15796"/>
    <cellStyle name="Normal 10 2 2 5 5 2 2 3" xfId="15797"/>
    <cellStyle name="Normal 10 2 2 5 5 2 3" xfId="15798"/>
    <cellStyle name="Normal 10 2 2 5 5 2 3 2" xfId="15799"/>
    <cellStyle name="Normal 10 2 2 5 5 2 4" xfId="15800"/>
    <cellStyle name="Normal 10 2 2 5 5 3" xfId="15801"/>
    <cellStyle name="Normal 10 2 2 5 5 3 2" xfId="15802"/>
    <cellStyle name="Normal 10 2 2 5 5 3 2 2" xfId="15803"/>
    <cellStyle name="Normal 10 2 2 5 5 3 3" xfId="15804"/>
    <cellStyle name="Normal 10 2 2 5 5 4" xfId="15805"/>
    <cellStyle name="Normal 10 2 2 5 5 4 2" xfId="15806"/>
    <cellStyle name="Normal 10 2 2 5 5 5" xfId="15807"/>
    <cellStyle name="Normal 10 2 2 5 6" xfId="15808"/>
    <cellStyle name="Normal 10 2 2 5 6 2" xfId="15809"/>
    <cellStyle name="Normal 10 2 2 5 6 2 2" xfId="15810"/>
    <cellStyle name="Normal 10 2 2 5 6 2 2 2" xfId="15811"/>
    <cellStyle name="Normal 10 2 2 5 6 2 3" xfId="15812"/>
    <cellStyle name="Normal 10 2 2 5 6 3" xfId="15813"/>
    <cellStyle name="Normal 10 2 2 5 6 3 2" xfId="15814"/>
    <cellStyle name="Normal 10 2 2 5 6 4" xfId="15815"/>
    <cellStyle name="Normal 10 2 2 5 7" xfId="15816"/>
    <cellStyle name="Normal 10 2 2 5 7 2" xfId="15817"/>
    <cellStyle name="Normal 10 2 2 5 7 2 2" xfId="15818"/>
    <cellStyle name="Normal 10 2 2 5 7 3" xfId="15819"/>
    <cellStyle name="Normal 10 2 2 5 8" xfId="15820"/>
    <cellStyle name="Normal 10 2 2 5 8 2" xfId="15821"/>
    <cellStyle name="Normal 10 2 2 5 9" xfId="15822"/>
    <cellStyle name="Normal 10 2 2 6" xfId="15823"/>
    <cellStyle name="Normal 10 2 2 6 2" xfId="15824"/>
    <cellStyle name="Normal 10 2 2 6 2 2" xfId="15825"/>
    <cellStyle name="Normal 10 2 2 6 2 2 2" xfId="15826"/>
    <cellStyle name="Normal 10 2 2 6 2 2 2 2" xfId="15827"/>
    <cellStyle name="Normal 10 2 2 6 2 2 2 2 2" xfId="15828"/>
    <cellStyle name="Normal 10 2 2 6 2 2 2 2 2 2" xfId="15829"/>
    <cellStyle name="Normal 10 2 2 6 2 2 2 2 2 2 2" xfId="15830"/>
    <cellStyle name="Normal 10 2 2 6 2 2 2 2 2 3" xfId="15831"/>
    <cellStyle name="Normal 10 2 2 6 2 2 2 2 3" xfId="15832"/>
    <cellStyle name="Normal 10 2 2 6 2 2 2 2 3 2" xfId="15833"/>
    <cellStyle name="Normal 10 2 2 6 2 2 2 2 4" xfId="15834"/>
    <cellStyle name="Normal 10 2 2 6 2 2 2 3" xfId="15835"/>
    <cellStyle name="Normal 10 2 2 6 2 2 2 3 2" xfId="15836"/>
    <cellStyle name="Normal 10 2 2 6 2 2 2 3 2 2" xfId="15837"/>
    <cellStyle name="Normal 10 2 2 6 2 2 2 3 3" xfId="15838"/>
    <cellStyle name="Normal 10 2 2 6 2 2 2 4" xfId="15839"/>
    <cellStyle name="Normal 10 2 2 6 2 2 2 4 2" xfId="15840"/>
    <cellStyle name="Normal 10 2 2 6 2 2 2 5" xfId="15841"/>
    <cellStyle name="Normal 10 2 2 6 2 2 3" xfId="15842"/>
    <cellStyle name="Normal 10 2 2 6 2 2 3 2" xfId="15843"/>
    <cellStyle name="Normal 10 2 2 6 2 2 3 2 2" xfId="15844"/>
    <cellStyle name="Normal 10 2 2 6 2 2 3 2 2 2" xfId="15845"/>
    <cellStyle name="Normal 10 2 2 6 2 2 3 2 3" xfId="15846"/>
    <cellStyle name="Normal 10 2 2 6 2 2 3 3" xfId="15847"/>
    <cellStyle name="Normal 10 2 2 6 2 2 3 3 2" xfId="15848"/>
    <cellStyle name="Normal 10 2 2 6 2 2 3 4" xfId="15849"/>
    <cellStyle name="Normal 10 2 2 6 2 2 4" xfId="15850"/>
    <cellStyle name="Normal 10 2 2 6 2 2 4 2" xfId="15851"/>
    <cellStyle name="Normal 10 2 2 6 2 2 4 2 2" xfId="15852"/>
    <cellStyle name="Normal 10 2 2 6 2 2 4 3" xfId="15853"/>
    <cellStyle name="Normal 10 2 2 6 2 2 5" xfId="15854"/>
    <cellStyle name="Normal 10 2 2 6 2 2 5 2" xfId="15855"/>
    <cellStyle name="Normal 10 2 2 6 2 2 6" xfId="15856"/>
    <cellStyle name="Normal 10 2 2 6 2 3" xfId="15857"/>
    <cellStyle name="Normal 10 2 2 6 2 3 2" xfId="15858"/>
    <cellStyle name="Normal 10 2 2 6 2 3 2 2" xfId="15859"/>
    <cellStyle name="Normal 10 2 2 6 2 3 2 2 2" xfId="15860"/>
    <cellStyle name="Normal 10 2 2 6 2 3 2 2 2 2" xfId="15861"/>
    <cellStyle name="Normal 10 2 2 6 2 3 2 2 3" xfId="15862"/>
    <cellStyle name="Normal 10 2 2 6 2 3 2 3" xfId="15863"/>
    <cellStyle name="Normal 10 2 2 6 2 3 2 3 2" xfId="15864"/>
    <cellStyle name="Normal 10 2 2 6 2 3 2 4" xfId="15865"/>
    <cellStyle name="Normal 10 2 2 6 2 3 3" xfId="15866"/>
    <cellStyle name="Normal 10 2 2 6 2 3 3 2" xfId="15867"/>
    <cellStyle name="Normal 10 2 2 6 2 3 3 2 2" xfId="15868"/>
    <cellStyle name="Normal 10 2 2 6 2 3 3 3" xfId="15869"/>
    <cellStyle name="Normal 10 2 2 6 2 3 4" xfId="15870"/>
    <cellStyle name="Normal 10 2 2 6 2 3 4 2" xfId="15871"/>
    <cellStyle name="Normal 10 2 2 6 2 3 5" xfId="15872"/>
    <cellStyle name="Normal 10 2 2 6 2 4" xfId="15873"/>
    <cellStyle name="Normal 10 2 2 6 2 4 2" xfId="15874"/>
    <cellStyle name="Normal 10 2 2 6 2 4 2 2" xfId="15875"/>
    <cellStyle name="Normal 10 2 2 6 2 4 2 2 2" xfId="15876"/>
    <cellStyle name="Normal 10 2 2 6 2 4 2 3" xfId="15877"/>
    <cellStyle name="Normal 10 2 2 6 2 4 3" xfId="15878"/>
    <cellStyle name="Normal 10 2 2 6 2 4 3 2" xfId="15879"/>
    <cellStyle name="Normal 10 2 2 6 2 4 4" xfId="15880"/>
    <cellStyle name="Normal 10 2 2 6 2 5" xfId="15881"/>
    <cellStyle name="Normal 10 2 2 6 2 5 2" xfId="15882"/>
    <cellStyle name="Normal 10 2 2 6 2 5 2 2" xfId="15883"/>
    <cellStyle name="Normal 10 2 2 6 2 5 3" xfId="15884"/>
    <cellStyle name="Normal 10 2 2 6 2 6" xfId="15885"/>
    <cellStyle name="Normal 10 2 2 6 2 6 2" xfId="15886"/>
    <cellStyle name="Normal 10 2 2 6 2 7" xfId="15887"/>
    <cellStyle name="Normal 10 2 2 6 3" xfId="15888"/>
    <cellStyle name="Normal 10 2 2 6 3 2" xfId="15889"/>
    <cellStyle name="Normal 10 2 2 6 3 2 2" xfId="15890"/>
    <cellStyle name="Normal 10 2 2 6 3 2 2 2" xfId="15891"/>
    <cellStyle name="Normal 10 2 2 6 3 2 2 2 2" xfId="15892"/>
    <cellStyle name="Normal 10 2 2 6 3 2 2 2 2 2" xfId="15893"/>
    <cellStyle name="Normal 10 2 2 6 3 2 2 2 3" xfId="15894"/>
    <cellStyle name="Normal 10 2 2 6 3 2 2 3" xfId="15895"/>
    <cellStyle name="Normal 10 2 2 6 3 2 2 3 2" xfId="15896"/>
    <cellStyle name="Normal 10 2 2 6 3 2 2 4" xfId="15897"/>
    <cellStyle name="Normal 10 2 2 6 3 2 3" xfId="15898"/>
    <cellStyle name="Normal 10 2 2 6 3 2 3 2" xfId="15899"/>
    <cellStyle name="Normal 10 2 2 6 3 2 3 2 2" xfId="15900"/>
    <cellStyle name="Normal 10 2 2 6 3 2 3 3" xfId="15901"/>
    <cellStyle name="Normal 10 2 2 6 3 2 4" xfId="15902"/>
    <cellStyle name="Normal 10 2 2 6 3 2 4 2" xfId="15903"/>
    <cellStyle name="Normal 10 2 2 6 3 2 5" xfId="15904"/>
    <cellStyle name="Normal 10 2 2 6 3 3" xfId="15905"/>
    <cellStyle name="Normal 10 2 2 6 3 3 2" xfId="15906"/>
    <cellStyle name="Normal 10 2 2 6 3 3 2 2" xfId="15907"/>
    <cellStyle name="Normal 10 2 2 6 3 3 2 2 2" xfId="15908"/>
    <cellStyle name="Normal 10 2 2 6 3 3 2 3" xfId="15909"/>
    <cellStyle name="Normal 10 2 2 6 3 3 3" xfId="15910"/>
    <cellStyle name="Normal 10 2 2 6 3 3 3 2" xfId="15911"/>
    <cellStyle name="Normal 10 2 2 6 3 3 4" xfId="15912"/>
    <cellStyle name="Normal 10 2 2 6 3 4" xfId="15913"/>
    <cellStyle name="Normal 10 2 2 6 3 4 2" xfId="15914"/>
    <cellStyle name="Normal 10 2 2 6 3 4 2 2" xfId="15915"/>
    <cellStyle name="Normal 10 2 2 6 3 4 3" xfId="15916"/>
    <cellStyle name="Normal 10 2 2 6 3 5" xfId="15917"/>
    <cellStyle name="Normal 10 2 2 6 3 5 2" xfId="15918"/>
    <cellStyle name="Normal 10 2 2 6 3 6" xfId="15919"/>
    <cellStyle name="Normal 10 2 2 6 4" xfId="15920"/>
    <cellStyle name="Normal 10 2 2 6 4 2" xfId="15921"/>
    <cellStyle name="Normal 10 2 2 6 4 2 2" xfId="15922"/>
    <cellStyle name="Normal 10 2 2 6 4 2 2 2" xfId="15923"/>
    <cellStyle name="Normal 10 2 2 6 4 2 2 2 2" xfId="15924"/>
    <cellStyle name="Normal 10 2 2 6 4 2 2 2 2 2" xfId="15925"/>
    <cellStyle name="Normal 10 2 2 6 4 2 2 2 3" xfId="15926"/>
    <cellStyle name="Normal 10 2 2 6 4 2 2 3" xfId="15927"/>
    <cellStyle name="Normal 10 2 2 6 4 2 2 3 2" xfId="15928"/>
    <cellStyle name="Normal 10 2 2 6 4 2 2 4" xfId="15929"/>
    <cellStyle name="Normal 10 2 2 6 4 2 3" xfId="15930"/>
    <cellStyle name="Normal 10 2 2 6 4 2 3 2" xfId="15931"/>
    <cellStyle name="Normal 10 2 2 6 4 2 3 2 2" xfId="15932"/>
    <cellStyle name="Normal 10 2 2 6 4 2 3 3" xfId="15933"/>
    <cellStyle name="Normal 10 2 2 6 4 2 4" xfId="15934"/>
    <cellStyle name="Normal 10 2 2 6 4 2 4 2" xfId="15935"/>
    <cellStyle name="Normal 10 2 2 6 4 2 5" xfId="15936"/>
    <cellStyle name="Normal 10 2 2 6 4 3" xfId="15937"/>
    <cellStyle name="Normal 10 2 2 6 4 3 2" xfId="15938"/>
    <cellStyle name="Normal 10 2 2 6 4 3 2 2" xfId="15939"/>
    <cellStyle name="Normal 10 2 2 6 4 3 2 2 2" xfId="15940"/>
    <cellStyle name="Normal 10 2 2 6 4 3 2 3" xfId="15941"/>
    <cellStyle name="Normal 10 2 2 6 4 3 3" xfId="15942"/>
    <cellStyle name="Normal 10 2 2 6 4 3 3 2" xfId="15943"/>
    <cellStyle name="Normal 10 2 2 6 4 3 4" xfId="15944"/>
    <cellStyle name="Normal 10 2 2 6 4 4" xfId="15945"/>
    <cellStyle name="Normal 10 2 2 6 4 4 2" xfId="15946"/>
    <cellStyle name="Normal 10 2 2 6 4 4 2 2" xfId="15947"/>
    <cellStyle name="Normal 10 2 2 6 4 4 3" xfId="15948"/>
    <cellStyle name="Normal 10 2 2 6 4 5" xfId="15949"/>
    <cellStyle name="Normal 10 2 2 6 4 5 2" xfId="15950"/>
    <cellStyle name="Normal 10 2 2 6 4 6" xfId="15951"/>
    <cellStyle name="Normal 10 2 2 6 5" xfId="15952"/>
    <cellStyle name="Normal 10 2 2 6 5 2" xfId="15953"/>
    <cellStyle name="Normal 10 2 2 6 5 2 2" xfId="15954"/>
    <cellStyle name="Normal 10 2 2 6 5 2 2 2" xfId="15955"/>
    <cellStyle name="Normal 10 2 2 6 5 2 2 2 2" xfId="15956"/>
    <cellStyle name="Normal 10 2 2 6 5 2 2 3" xfId="15957"/>
    <cellStyle name="Normal 10 2 2 6 5 2 3" xfId="15958"/>
    <cellStyle name="Normal 10 2 2 6 5 2 3 2" xfId="15959"/>
    <cellStyle name="Normal 10 2 2 6 5 2 4" xfId="15960"/>
    <cellStyle name="Normal 10 2 2 6 5 3" xfId="15961"/>
    <cellStyle name="Normal 10 2 2 6 5 3 2" xfId="15962"/>
    <cellStyle name="Normal 10 2 2 6 5 3 2 2" xfId="15963"/>
    <cellStyle name="Normal 10 2 2 6 5 3 3" xfId="15964"/>
    <cellStyle name="Normal 10 2 2 6 5 4" xfId="15965"/>
    <cellStyle name="Normal 10 2 2 6 5 4 2" xfId="15966"/>
    <cellStyle name="Normal 10 2 2 6 5 5" xfId="15967"/>
    <cellStyle name="Normal 10 2 2 6 6" xfId="15968"/>
    <cellStyle name="Normal 10 2 2 6 6 2" xfId="15969"/>
    <cellStyle name="Normal 10 2 2 6 6 2 2" xfId="15970"/>
    <cellStyle name="Normal 10 2 2 6 6 2 2 2" xfId="15971"/>
    <cellStyle name="Normal 10 2 2 6 6 2 3" xfId="15972"/>
    <cellStyle name="Normal 10 2 2 6 6 3" xfId="15973"/>
    <cellStyle name="Normal 10 2 2 6 6 3 2" xfId="15974"/>
    <cellStyle name="Normal 10 2 2 6 6 4" xfId="15975"/>
    <cellStyle name="Normal 10 2 2 6 7" xfId="15976"/>
    <cellStyle name="Normal 10 2 2 6 7 2" xfId="15977"/>
    <cellStyle name="Normal 10 2 2 6 7 2 2" xfId="15978"/>
    <cellStyle name="Normal 10 2 2 6 7 3" xfId="15979"/>
    <cellStyle name="Normal 10 2 2 6 8" xfId="15980"/>
    <cellStyle name="Normal 10 2 2 6 8 2" xfId="15981"/>
    <cellStyle name="Normal 10 2 2 6 9" xfId="15982"/>
    <cellStyle name="Normal 10 2 2 7" xfId="15983"/>
    <cellStyle name="Normal 10 2 2 7 2" xfId="15984"/>
    <cellStyle name="Normal 10 2 2 7 2 2" xfId="15985"/>
    <cellStyle name="Normal 10 2 2 7 2 2 2" xfId="15986"/>
    <cellStyle name="Normal 10 2 2 7 2 2 2 2" xfId="15987"/>
    <cellStyle name="Normal 10 2 2 7 2 2 2 2 2" xfId="15988"/>
    <cellStyle name="Normal 10 2 2 7 2 2 2 2 2 2" xfId="15989"/>
    <cellStyle name="Normal 10 2 2 7 2 2 2 2 3" xfId="15990"/>
    <cellStyle name="Normal 10 2 2 7 2 2 2 3" xfId="15991"/>
    <cellStyle name="Normal 10 2 2 7 2 2 2 3 2" xfId="15992"/>
    <cellStyle name="Normal 10 2 2 7 2 2 2 4" xfId="15993"/>
    <cellStyle name="Normal 10 2 2 7 2 2 3" xfId="15994"/>
    <cellStyle name="Normal 10 2 2 7 2 2 3 2" xfId="15995"/>
    <cellStyle name="Normal 10 2 2 7 2 2 3 2 2" xfId="15996"/>
    <cellStyle name="Normal 10 2 2 7 2 2 3 3" xfId="15997"/>
    <cellStyle name="Normal 10 2 2 7 2 2 4" xfId="15998"/>
    <cellStyle name="Normal 10 2 2 7 2 2 4 2" xfId="15999"/>
    <cellStyle name="Normal 10 2 2 7 2 2 5" xfId="16000"/>
    <cellStyle name="Normal 10 2 2 7 2 3" xfId="16001"/>
    <cellStyle name="Normal 10 2 2 7 2 3 2" xfId="16002"/>
    <cellStyle name="Normal 10 2 2 7 2 3 2 2" xfId="16003"/>
    <cellStyle name="Normal 10 2 2 7 2 3 2 2 2" xfId="16004"/>
    <cellStyle name="Normal 10 2 2 7 2 3 2 3" xfId="16005"/>
    <cellStyle name="Normal 10 2 2 7 2 3 3" xfId="16006"/>
    <cellStyle name="Normal 10 2 2 7 2 3 3 2" xfId="16007"/>
    <cellStyle name="Normal 10 2 2 7 2 3 4" xfId="16008"/>
    <cellStyle name="Normal 10 2 2 7 2 4" xfId="16009"/>
    <cellStyle name="Normal 10 2 2 7 2 4 2" xfId="16010"/>
    <cellStyle name="Normal 10 2 2 7 2 4 2 2" xfId="16011"/>
    <cellStyle name="Normal 10 2 2 7 2 4 3" xfId="16012"/>
    <cellStyle name="Normal 10 2 2 7 2 5" xfId="16013"/>
    <cellStyle name="Normal 10 2 2 7 2 5 2" xfId="16014"/>
    <cellStyle name="Normal 10 2 2 7 2 6" xfId="16015"/>
    <cellStyle name="Normal 10 2 2 7 3" xfId="16016"/>
    <cellStyle name="Normal 10 2 2 7 3 2" xfId="16017"/>
    <cellStyle name="Normal 10 2 2 7 3 2 2" xfId="16018"/>
    <cellStyle name="Normal 10 2 2 7 3 2 2 2" xfId="16019"/>
    <cellStyle name="Normal 10 2 2 7 3 2 2 2 2" xfId="16020"/>
    <cellStyle name="Normal 10 2 2 7 3 2 2 3" xfId="16021"/>
    <cellStyle name="Normal 10 2 2 7 3 2 3" xfId="16022"/>
    <cellStyle name="Normal 10 2 2 7 3 2 3 2" xfId="16023"/>
    <cellStyle name="Normal 10 2 2 7 3 2 4" xfId="16024"/>
    <cellStyle name="Normal 10 2 2 7 3 3" xfId="16025"/>
    <cellStyle name="Normal 10 2 2 7 3 3 2" xfId="16026"/>
    <cellStyle name="Normal 10 2 2 7 3 3 2 2" xfId="16027"/>
    <cellStyle name="Normal 10 2 2 7 3 3 3" xfId="16028"/>
    <cellStyle name="Normal 10 2 2 7 3 4" xfId="16029"/>
    <cellStyle name="Normal 10 2 2 7 3 4 2" xfId="16030"/>
    <cellStyle name="Normal 10 2 2 7 3 5" xfId="16031"/>
    <cellStyle name="Normal 10 2 2 7 4" xfId="16032"/>
    <cellStyle name="Normal 10 2 2 7 4 2" xfId="16033"/>
    <cellStyle name="Normal 10 2 2 7 4 2 2" xfId="16034"/>
    <cellStyle name="Normal 10 2 2 7 4 2 2 2" xfId="16035"/>
    <cellStyle name="Normal 10 2 2 7 4 2 3" xfId="16036"/>
    <cellStyle name="Normal 10 2 2 7 4 3" xfId="16037"/>
    <cellStyle name="Normal 10 2 2 7 4 3 2" xfId="16038"/>
    <cellStyle name="Normal 10 2 2 7 4 4" xfId="16039"/>
    <cellStyle name="Normal 10 2 2 7 5" xfId="16040"/>
    <cellStyle name="Normal 10 2 2 7 5 2" xfId="16041"/>
    <cellStyle name="Normal 10 2 2 7 5 2 2" xfId="16042"/>
    <cellStyle name="Normal 10 2 2 7 5 3" xfId="16043"/>
    <cellStyle name="Normal 10 2 2 7 6" xfId="16044"/>
    <cellStyle name="Normal 10 2 2 7 6 2" xfId="16045"/>
    <cellStyle name="Normal 10 2 2 7 7" xfId="16046"/>
    <cellStyle name="Normal 10 2 2 8" xfId="16047"/>
    <cellStyle name="Normal 10 2 2 8 2" xfId="16048"/>
    <cellStyle name="Normal 10 2 2 8 2 2" xfId="16049"/>
    <cellStyle name="Normal 10 2 2 8 2 2 2" xfId="16050"/>
    <cellStyle name="Normal 10 2 2 8 2 2 2 2" xfId="16051"/>
    <cellStyle name="Normal 10 2 2 8 2 2 2 2 2" xfId="16052"/>
    <cellStyle name="Normal 10 2 2 8 2 2 2 3" xfId="16053"/>
    <cellStyle name="Normal 10 2 2 8 2 2 3" xfId="16054"/>
    <cellStyle name="Normal 10 2 2 8 2 2 3 2" xfId="16055"/>
    <cellStyle name="Normal 10 2 2 8 2 2 4" xfId="16056"/>
    <cellStyle name="Normal 10 2 2 8 2 3" xfId="16057"/>
    <cellStyle name="Normal 10 2 2 8 2 3 2" xfId="16058"/>
    <cellStyle name="Normal 10 2 2 8 2 3 2 2" xfId="16059"/>
    <cellStyle name="Normal 10 2 2 8 2 3 3" xfId="16060"/>
    <cellStyle name="Normal 10 2 2 8 2 4" xfId="16061"/>
    <cellStyle name="Normal 10 2 2 8 2 4 2" xfId="16062"/>
    <cellStyle name="Normal 10 2 2 8 2 5" xfId="16063"/>
    <cellStyle name="Normal 10 2 2 8 3" xfId="16064"/>
    <cellStyle name="Normal 10 2 2 8 3 2" xfId="16065"/>
    <cellStyle name="Normal 10 2 2 8 3 2 2" xfId="16066"/>
    <cellStyle name="Normal 10 2 2 8 3 2 2 2" xfId="16067"/>
    <cellStyle name="Normal 10 2 2 8 3 2 3" xfId="16068"/>
    <cellStyle name="Normal 10 2 2 8 3 3" xfId="16069"/>
    <cellStyle name="Normal 10 2 2 8 3 3 2" xfId="16070"/>
    <cellStyle name="Normal 10 2 2 8 3 4" xfId="16071"/>
    <cellStyle name="Normal 10 2 2 8 4" xfId="16072"/>
    <cellStyle name="Normal 10 2 2 8 4 2" xfId="16073"/>
    <cellStyle name="Normal 10 2 2 8 4 2 2" xfId="16074"/>
    <cellStyle name="Normal 10 2 2 8 4 3" xfId="16075"/>
    <cellStyle name="Normal 10 2 2 8 5" xfId="16076"/>
    <cellStyle name="Normal 10 2 2 8 5 2" xfId="16077"/>
    <cellStyle name="Normal 10 2 2 8 6" xfId="16078"/>
    <cellStyle name="Normal 10 2 2 9" xfId="16079"/>
    <cellStyle name="Normal 10 2 2 9 2" xfId="16080"/>
    <cellStyle name="Normal 10 2 2 9 2 2" xfId="16081"/>
    <cellStyle name="Normal 10 2 2 9 2 2 2" xfId="16082"/>
    <cellStyle name="Normal 10 2 2 9 2 2 2 2" xfId="16083"/>
    <cellStyle name="Normal 10 2 2 9 2 2 2 2 2" xfId="16084"/>
    <cellStyle name="Normal 10 2 2 9 2 2 2 3" xfId="16085"/>
    <cellStyle name="Normal 10 2 2 9 2 2 3" xfId="16086"/>
    <cellStyle name="Normal 10 2 2 9 2 2 3 2" xfId="16087"/>
    <cellStyle name="Normal 10 2 2 9 2 2 4" xfId="16088"/>
    <cellStyle name="Normal 10 2 2 9 2 3" xfId="16089"/>
    <cellStyle name="Normal 10 2 2 9 2 3 2" xfId="16090"/>
    <cellStyle name="Normal 10 2 2 9 2 3 2 2" xfId="16091"/>
    <cellStyle name="Normal 10 2 2 9 2 3 3" xfId="16092"/>
    <cellStyle name="Normal 10 2 2 9 2 4" xfId="16093"/>
    <cellStyle name="Normal 10 2 2 9 2 4 2" xfId="16094"/>
    <cellStyle name="Normal 10 2 2 9 2 5" xfId="16095"/>
    <cellStyle name="Normal 10 2 2 9 3" xfId="16096"/>
    <cellStyle name="Normal 10 2 2 9 3 2" xfId="16097"/>
    <cellStyle name="Normal 10 2 2 9 3 2 2" xfId="16098"/>
    <cellStyle name="Normal 10 2 2 9 3 2 2 2" xfId="16099"/>
    <cellStyle name="Normal 10 2 2 9 3 2 3" xfId="16100"/>
    <cellStyle name="Normal 10 2 2 9 3 3" xfId="16101"/>
    <cellStyle name="Normal 10 2 2 9 3 3 2" xfId="16102"/>
    <cellStyle name="Normal 10 2 2 9 3 4" xfId="16103"/>
    <cellStyle name="Normal 10 2 2 9 4" xfId="16104"/>
    <cellStyle name="Normal 10 2 2 9 4 2" xfId="16105"/>
    <cellStyle name="Normal 10 2 2 9 4 2 2" xfId="16106"/>
    <cellStyle name="Normal 10 2 2 9 4 3" xfId="16107"/>
    <cellStyle name="Normal 10 2 2 9 5" xfId="16108"/>
    <cellStyle name="Normal 10 2 2 9 5 2" xfId="16109"/>
    <cellStyle name="Normal 10 2 2 9 6" xfId="16110"/>
    <cellStyle name="Normal 10 2 20" xfId="16111"/>
    <cellStyle name="Normal 10 2 3" xfId="16112"/>
    <cellStyle name="Normal 10 2 3 10" xfId="16113"/>
    <cellStyle name="Normal 10 2 3 10 2" xfId="16114"/>
    <cellStyle name="Normal 10 2 3 10 2 2" xfId="16115"/>
    <cellStyle name="Normal 10 2 3 10 2 2 2" xfId="16116"/>
    <cellStyle name="Normal 10 2 3 10 2 2 2 2" xfId="16117"/>
    <cellStyle name="Normal 10 2 3 10 2 2 2 2 2" xfId="16118"/>
    <cellStyle name="Normal 10 2 3 10 2 2 2 3" xfId="16119"/>
    <cellStyle name="Normal 10 2 3 10 2 2 3" xfId="16120"/>
    <cellStyle name="Normal 10 2 3 10 2 2 3 2" xfId="16121"/>
    <cellStyle name="Normal 10 2 3 10 2 2 4" xfId="16122"/>
    <cellStyle name="Normal 10 2 3 10 2 3" xfId="16123"/>
    <cellStyle name="Normal 10 2 3 10 2 3 2" xfId="16124"/>
    <cellStyle name="Normal 10 2 3 10 2 3 2 2" xfId="16125"/>
    <cellStyle name="Normal 10 2 3 10 2 3 3" xfId="16126"/>
    <cellStyle name="Normal 10 2 3 10 2 4" xfId="16127"/>
    <cellStyle name="Normal 10 2 3 10 2 4 2" xfId="16128"/>
    <cellStyle name="Normal 10 2 3 10 2 5" xfId="16129"/>
    <cellStyle name="Normal 10 2 3 10 3" xfId="16130"/>
    <cellStyle name="Normal 10 2 3 10 3 2" xfId="16131"/>
    <cellStyle name="Normal 10 2 3 10 3 2 2" xfId="16132"/>
    <cellStyle name="Normal 10 2 3 10 3 2 2 2" xfId="16133"/>
    <cellStyle name="Normal 10 2 3 10 3 2 3" xfId="16134"/>
    <cellStyle name="Normal 10 2 3 10 3 3" xfId="16135"/>
    <cellStyle name="Normal 10 2 3 10 3 3 2" xfId="16136"/>
    <cellStyle name="Normal 10 2 3 10 3 4" xfId="16137"/>
    <cellStyle name="Normal 10 2 3 10 4" xfId="16138"/>
    <cellStyle name="Normal 10 2 3 10 4 2" xfId="16139"/>
    <cellStyle name="Normal 10 2 3 10 4 2 2" xfId="16140"/>
    <cellStyle name="Normal 10 2 3 10 4 3" xfId="16141"/>
    <cellStyle name="Normal 10 2 3 10 5" xfId="16142"/>
    <cellStyle name="Normal 10 2 3 10 5 2" xfId="16143"/>
    <cellStyle name="Normal 10 2 3 10 6" xfId="16144"/>
    <cellStyle name="Normal 10 2 3 11" xfId="16145"/>
    <cellStyle name="Normal 10 2 3 11 2" xfId="16146"/>
    <cellStyle name="Normal 10 2 3 11 2 2" xfId="16147"/>
    <cellStyle name="Normal 10 2 3 11 2 2 2" xfId="16148"/>
    <cellStyle name="Normal 10 2 3 11 2 2 2 2" xfId="16149"/>
    <cellStyle name="Normal 10 2 3 11 2 2 3" xfId="16150"/>
    <cellStyle name="Normal 10 2 3 11 2 3" xfId="16151"/>
    <cellStyle name="Normal 10 2 3 11 2 3 2" xfId="16152"/>
    <cellStyle name="Normal 10 2 3 11 2 4" xfId="16153"/>
    <cellStyle name="Normal 10 2 3 11 3" xfId="16154"/>
    <cellStyle name="Normal 10 2 3 11 3 2" xfId="16155"/>
    <cellStyle name="Normal 10 2 3 11 3 2 2" xfId="16156"/>
    <cellStyle name="Normal 10 2 3 11 3 3" xfId="16157"/>
    <cellStyle name="Normal 10 2 3 11 4" xfId="16158"/>
    <cellStyle name="Normal 10 2 3 11 4 2" xfId="16159"/>
    <cellStyle name="Normal 10 2 3 11 5" xfId="16160"/>
    <cellStyle name="Normal 10 2 3 12" xfId="16161"/>
    <cellStyle name="Normal 10 2 3 12 2" xfId="16162"/>
    <cellStyle name="Normal 10 2 3 12 2 2" xfId="16163"/>
    <cellStyle name="Normal 10 2 3 12 2 2 2" xfId="16164"/>
    <cellStyle name="Normal 10 2 3 12 2 3" xfId="16165"/>
    <cellStyle name="Normal 10 2 3 12 3" xfId="16166"/>
    <cellStyle name="Normal 10 2 3 12 3 2" xfId="16167"/>
    <cellStyle name="Normal 10 2 3 12 4" xfId="16168"/>
    <cellStyle name="Normal 10 2 3 13" xfId="16169"/>
    <cellStyle name="Normal 10 2 3 13 2" xfId="16170"/>
    <cellStyle name="Normal 10 2 3 13 2 2" xfId="16171"/>
    <cellStyle name="Normal 10 2 3 13 3" xfId="16172"/>
    <cellStyle name="Normal 10 2 3 14" xfId="16173"/>
    <cellStyle name="Normal 10 2 3 14 2" xfId="16174"/>
    <cellStyle name="Normal 10 2 3 15" xfId="16175"/>
    <cellStyle name="Normal 10 2 3 16" xfId="16176"/>
    <cellStyle name="Normal 10 2 3 2" xfId="16177"/>
    <cellStyle name="Normal 10 2 3 2 10" xfId="16178"/>
    <cellStyle name="Normal 10 2 3 2 10 2" xfId="16179"/>
    <cellStyle name="Normal 10 2 3 2 10 2 2" xfId="16180"/>
    <cellStyle name="Normal 10 2 3 2 10 2 2 2" xfId="16181"/>
    <cellStyle name="Normal 10 2 3 2 10 2 2 2 2" xfId="16182"/>
    <cellStyle name="Normal 10 2 3 2 10 2 2 3" xfId="16183"/>
    <cellStyle name="Normal 10 2 3 2 10 2 3" xfId="16184"/>
    <cellStyle name="Normal 10 2 3 2 10 2 3 2" xfId="16185"/>
    <cellStyle name="Normal 10 2 3 2 10 2 4" xfId="16186"/>
    <cellStyle name="Normal 10 2 3 2 10 3" xfId="16187"/>
    <cellStyle name="Normal 10 2 3 2 10 3 2" xfId="16188"/>
    <cellStyle name="Normal 10 2 3 2 10 3 2 2" xfId="16189"/>
    <cellStyle name="Normal 10 2 3 2 10 3 3" xfId="16190"/>
    <cellStyle name="Normal 10 2 3 2 10 4" xfId="16191"/>
    <cellStyle name="Normal 10 2 3 2 10 4 2" xfId="16192"/>
    <cellStyle name="Normal 10 2 3 2 10 5" xfId="16193"/>
    <cellStyle name="Normal 10 2 3 2 11" xfId="16194"/>
    <cellStyle name="Normal 10 2 3 2 11 2" xfId="16195"/>
    <cellStyle name="Normal 10 2 3 2 11 2 2" xfId="16196"/>
    <cellStyle name="Normal 10 2 3 2 11 2 2 2" xfId="16197"/>
    <cellStyle name="Normal 10 2 3 2 11 2 3" xfId="16198"/>
    <cellStyle name="Normal 10 2 3 2 11 3" xfId="16199"/>
    <cellStyle name="Normal 10 2 3 2 11 3 2" xfId="16200"/>
    <cellStyle name="Normal 10 2 3 2 11 4" xfId="16201"/>
    <cellStyle name="Normal 10 2 3 2 12" xfId="16202"/>
    <cellStyle name="Normal 10 2 3 2 12 2" xfId="16203"/>
    <cellStyle name="Normal 10 2 3 2 12 2 2" xfId="16204"/>
    <cellStyle name="Normal 10 2 3 2 12 3" xfId="16205"/>
    <cellStyle name="Normal 10 2 3 2 13" xfId="16206"/>
    <cellStyle name="Normal 10 2 3 2 13 2" xfId="16207"/>
    <cellStyle name="Normal 10 2 3 2 14" xfId="16208"/>
    <cellStyle name="Normal 10 2 3 2 15" xfId="16209"/>
    <cellStyle name="Normal 10 2 3 2 2" xfId="16210"/>
    <cellStyle name="Normal 10 2 3 2 2 2" xfId="16211"/>
    <cellStyle name="Normal 10 2 3 2 2 2 2" xfId="16212"/>
    <cellStyle name="Normal 10 2 3 2 2 2 2 2" xfId="16213"/>
    <cellStyle name="Normal 10 2 3 2 2 2 2 2 2" xfId="16214"/>
    <cellStyle name="Normal 10 2 3 2 2 2 2 2 2 2" xfId="16215"/>
    <cellStyle name="Normal 10 2 3 2 2 2 2 2 2 2 2" xfId="16216"/>
    <cellStyle name="Normal 10 2 3 2 2 2 2 2 2 2 2 2" xfId="16217"/>
    <cellStyle name="Normal 10 2 3 2 2 2 2 2 2 2 3" xfId="16218"/>
    <cellStyle name="Normal 10 2 3 2 2 2 2 2 2 3" xfId="16219"/>
    <cellStyle name="Normal 10 2 3 2 2 2 2 2 2 3 2" xfId="16220"/>
    <cellStyle name="Normal 10 2 3 2 2 2 2 2 2 4" xfId="16221"/>
    <cellStyle name="Normal 10 2 3 2 2 2 2 2 3" xfId="16222"/>
    <cellStyle name="Normal 10 2 3 2 2 2 2 2 3 2" xfId="16223"/>
    <cellStyle name="Normal 10 2 3 2 2 2 2 2 3 2 2" xfId="16224"/>
    <cellStyle name="Normal 10 2 3 2 2 2 2 2 3 3" xfId="16225"/>
    <cellStyle name="Normal 10 2 3 2 2 2 2 2 4" xfId="16226"/>
    <cellStyle name="Normal 10 2 3 2 2 2 2 2 4 2" xfId="16227"/>
    <cellStyle name="Normal 10 2 3 2 2 2 2 2 5" xfId="16228"/>
    <cellStyle name="Normal 10 2 3 2 2 2 2 3" xfId="16229"/>
    <cellStyle name="Normal 10 2 3 2 2 2 2 3 2" xfId="16230"/>
    <cellStyle name="Normal 10 2 3 2 2 2 2 3 2 2" xfId="16231"/>
    <cellStyle name="Normal 10 2 3 2 2 2 2 3 2 2 2" xfId="16232"/>
    <cellStyle name="Normal 10 2 3 2 2 2 2 3 2 3" xfId="16233"/>
    <cellStyle name="Normal 10 2 3 2 2 2 2 3 3" xfId="16234"/>
    <cellStyle name="Normal 10 2 3 2 2 2 2 3 3 2" xfId="16235"/>
    <cellStyle name="Normal 10 2 3 2 2 2 2 3 4" xfId="16236"/>
    <cellStyle name="Normal 10 2 3 2 2 2 2 4" xfId="16237"/>
    <cellStyle name="Normal 10 2 3 2 2 2 2 4 2" xfId="16238"/>
    <cellStyle name="Normal 10 2 3 2 2 2 2 4 2 2" xfId="16239"/>
    <cellStyle name="Normal 10 2 3 2 2 2 2 4 3" xfId="16240"/>
    <cellStyle name="Normal 10 2 3 2 2 2 2 5" xfId="16241"/>
    <cellStyle name="Normal 10 2 3 2 2 2 2 5 2" xfId="16242"/>
    <cellStyle name="Normal 10 2 3 2 2 2 2 6" xfId="16243"/>
    <cellStyle name="Normal 10 2 3 2 2 2 3" xfId="16244"/>
    <cellStyle name="Normal 10 2 3 2 2 2 3 2" xfId="16245"/>
    <cellStyle name="Normal 10 2 3 2 2 2 3 2 2" xfId="16246"/>
    <cellStyle name="Normal 10 2 3 2 2 2 3 2 2 2" xfId="16247"/>
    <cellStyle name="Normal 10 2 3 2 2 2 3 2 2 2 2" xfId="16248"/>
    <cellStyle name="Normal 10 2 3 2 2 2 3 2 2 3" xfId="16249"/>
    <cellStyle name="Normal 10 2 3 2 2 2 3 2 3" xfId="16250"/>
    <cellStyle name="Normal 10 2 3 2 2 2 3 2 3 2" xfId="16251"/>
    <cellStyle name="Normal 10 2 3 2 2 2 3 2 4" xfId="16252"/>
    <cellStyle name="Normal 10 2 3 2 2 2 3 3" xfId="16253"/>
    <cellStyle name="Normal 10 2 3 2 2 2 3 3 2" xfId="16254"/>
    <cellStyle name="Normal 10 2 3 2 2 2 3 3 2 2" xfId="16255"/>
    <cellStyle name="Normal 10 2 3 2 2 2 3 3 3" xfId="16256"/>
    <cellStyle name="Normal 10 2 3 2 2 2 3 4" xfId="16257"/>
    <cellStyle name="Normal 10 2 3 2 2 2 3 4 2" xfId="16258"/>
    <cellStyle name="Normal 10 2 3 2 2 2 3 5" xfId="16259"/>
    <cellStyle name="Normal 10 2 3 2 2 2 4" xfId="16260"/>
    <cellStyle name="Normal 10 2 3 2 2 2 4 2" xfId="16261"/>
    <cellStyle name="Normal 10 2 3 2 2 2 4 2 2" xfId="16262"/>
    <cellStyle name="Normal 10 2 3 2 2 2 4 2 2 2" xfId="16263"/>
    <cellStyle name="Normal 10 2 3 2 2 2 4 2 3" xfId="16264"/>
    <cellStyle name="Normal 10 2 3 2 2 2 4 3" xfId="16265"/>
    <cellStyle name="Normal 10 2 3 2 2 2 4 3 2" xfId="16266"/>
    <cellStyle name="Normal 10 2 3 2 2 2 4 4" xfId="16267"/>
    <cellStyle name="Normal 10 2 3 2 2 2 5" xfId="16268"/>
    <cellStyle name="Normal 10 2 3 2 2 2 5 2" xfId="16269"/>
    <cellStyle name="Normal 10 2 3 2 2 2 5 2 2" xfId="16270"/>
    <cellStyle name="Normal 10 2 3 2 2 2 5 3" xfId="16271"/>
    <cellStyle name="Normal 10 2 3 2 2 2 6" xfId="16272"/>
    <cellStyle name="Normal 10 2 3 2 2 2 6 2" xfId="16273"/>
    <cellStyle name="Normal 10 2 3 2 2 2 7" xfId="16274"/>
    <cellStyle name="Normal 10 2 3 2 2 3" xfId="16275"/>
    <cellStyle name="Normal 10 2 3 2 2 3 2" xfId="16276"/>
    <cellStyle name="Normal 10 2 3 2 2 3 2 2" xfId="16277"/>
    <cellStyle name="Normal 10 2 3 2 2 3 2 2 2" xfId="16278"/>
    <cellStyle name="Normal 10 2 3 2 2 3 2 2 2 2" xfId="16279"/>
    <cellStyle name="Normal 10 2 3 2 2 3 2 2 2 2 2" xfId="16280"/>
    <cellStyle name="Normal 10 2 3 2 2 3 2 2 2 3" xfId="16281"/>
    <cellStyle name="Normal 10 2 3 2 2 3 2 2 3" xfId="16282"/>
    <cellStyle name="Normal 10 2 3 2 2 3 2 2 3 2" xfId="16283"/>
    <cellStyle name="Normal 10 2 3 2 2 3 2 2 4" xfId="16284"/>
    <cellStyle name="Normal 10 2 3 2 2 3 2 3" xfId="16285"/>
    <cellStyle name="Normal 10 2 3 2 2 3 2 3 2" xfId="16286"/>
    <cellStyle name="Normal 10 2 3 2 2 3 2 3 2 2" xfId="16287"/>
    <cellStyle name="Normal 10 2 3 2 2 3 2 3 3" xfId="16288"/>
    <cellStyle name="Normal 10 2 3 2 2 3 2 4" xfId="16289"/>
    <cellStyle name="Normal 10 2 3 2 2 3 2 4 2" xfId="16290"/>
    <cellStyle name="Normal 10 2 3 2 2 3 2 5" xfId="16291"/>
    <cellStyle name="Normal 10 2 3 2 2 3 3" xfId="16292"/>
    <cellStyle name="Normal 10 2 3 2 2 3 3 2" xfId="16293"/>
    <cellStyle name="Normal 10 2 3 2 2 3 3 2 2" xfId="16294"/>
    <cellStyle name="Normal 10 2 3 2 2 3 3 2 2 2" xfId="16295"/>
    <cellStyle name="Normal 10 2 3 2 2 3 3 2 3" xfId="16296"/>
    <cellStyle name="Normal 10 2 3 2 2 3 3 3" xfId="16297"/>
    <cellStyle name="Normal 10 2 3 2 2 3 3 3 2" xfId="16298"/>
    <cellStyle name="Normal 10 2 3 2 2 3 3 4" xfId="16299"/>
    <cellStyle name="Normal 10 2 3 2 2 3 4" xfId="16300"/>
    <cellStyle name="Normal 10 2 3 2 2 3 4 2" xfId="16301"/>
    <cellStyle name="Normal 10 2 3 2 2 3 4 2 2" xfId="16302"/>
    <cellStyle name="Normal 10 2 3 2 2 3 4 3" xfId="16303"/>
    <cellStyle name="Normal 10 2 3 2 2 3 5" xfId="16304"/>
    <cellStyle name="Normal 10 2 3 2 2 3 5 2" xfId="16305"/>
    <cellStyle name="Normal 10 2 3 2 2 3 6" xfId="16306"/>
    <cellStyle name="Normal 10 2 3 2 2 4" xfId="16307"/>
    <cellStyle name="Normal 10 2 3 2 2 4 2" xfId="16308"/>
    <cellStyle name="Normal 10 2 3 2 2 4 2 2" xfId="16309"/>
    <cellStyle name="Normal 10 2 3 2 2 4 2 2 2" xfId="16310"/>
    <cellStyle name="Normal 10 2 3 2 2 4 2 2 2 2" xfId="16311"/>
    <cellStyle name="Normal 10 2 3 2 2 4 2 2 2 2 2" xfId="16312"/>
    <cellStyle name="Normal 10 2 3 2 2 4 2 2 2 3" xfId="16313"/>
    <cellStyle name="Normal 10 2 3 2 2 4 2 2 3" xfId="16314"/>
    <cellStyle name="Normal 10 2 3 2 2 4 2 2 3 2" xfId="16315"/>
    <cellStyle name="Normal 10 2 3 2 2 4 2 2 4" xfId="16316"/>
    <cellStyle name="Normal 10 2 3 2 2 4 2 3" xfId="16317"/>
    <cellStyle name="Normal 10 2 3 2 2 4 2 3 2" xfId="16318"/>
    <cellStyle name="Normal 10 2 3 2 2 4 2 3 2 2" xfId="16319"/>
    <cellStyle name="Normal 10 2 3 2 2 4 2 3 3" xfId="16320"/>
    <cellStyle name="Normal 10 2 3 2 2 4 2 4" xfId="16321"/>
    <cellStyle name="Normal 10 2 3 2 2 4 2 4 2" xfId="16322"/>
    <cellStyle name="Normal 10 2 3 2 2 4 2 5" xfId="16323"/>
    <cellStyle name="Normal 10 2 3 2 2 4 3" xfId="16324"/>
    <cellStyle name="Normal 10 2 3 2 2 4 3 2" xfId="16325"/>
    <cellStyle name="Normal 10 2 3 2 2 4 3 2 2" xfId="16326"/>
    <cellStyle name="Normal 10 2 3 2 2 4 3 2 2 2" xfId="16327"/>
    <cellStyle name="Normal 10 2 3 2 2 4 3 2 3" xfId="16328"/>
    <cellStyle name="Normal 10 2 3 2 2 4 3 3" xfId="16329"/>
    <cellStyle name="Normal 10 2 3 2 2 4 3 3 2" xfId="16330"/>
    <cellStyle name="Normal 10 2 3 2 2 4 3 4" xfId="16331"/>
    <cellStyle name="Normal 10 2 3 2 2 4 4" xfId="16332"/>
    <cellStyle name="Normal 10 2 3 2 2 4 4 2" xfId="16333"/>
    <cellStyle name="Normal 10 2 3 2 2 4 4 2 2" xfId="16334"/>
    <cellStyle name="Normal 10 2 3 2 2 4 4 3" xfId="16335"/>
    <cellStyle name="Normal 10 2 3 2 2 4 5" xfId="16336"/>
    <cellStyle name="Normal 10 2 3 2 2 4 5 2" xfId="16337"/>
    <cellStyle name="Normal 10 2 3 2 2 4 6" xfId="16338"/>
    <cellStyle name="Normal 10 2 3 2 2 5" xfId="16339"/>
    <cellStyle name="Normal 10 2 3 2 2 5 2" xfId="16340"/>
    <cellStyle name="Normal 10 2 3 2 2 5 2 2" xfId="16341"/>
    <cellStyle name="Normal 10 2 3 2 2 5 2 2 2" xfId="16342"/>
    <cellStyle name="Normal 10 2 3 2 2 5 2 2 2 2" xfId="16343"/>
    <cellStyle name="Normal 10 2 3 2 2 5 2 2 3" xfId="16344"/>
    <cellStyle name="Normal 10 2 3 2 2 5 2 3" xfId="16345"/>
    <cellStyle name="Normal 10 2 3 2 2 5 2 3 2" xfId="16346"/>
    <cellStyle name="Normal 10 2 3 2 2 5 2 4" xfId="16347"/>
    <cellStyle name="Normal 10 2 3 2 2 5 3" xfId="16348"/>
    <cellStyle name="Normal 10 2 3 2 2 5 3 2" xfId="16349"/>
    <cellStyle name="Normal 10 2 3 2 2 5 3 2 2" xfId="16350"/>
    <cellStyle name="Normal 10 2 3 2 2 5 3 3" xfId="16351"/>
    <cellStyle name="Normal 10 2 3 2 2 5 4" xfId="16352"/>
    <cellStyle name="Normal 10 2 3 2 2 5 4 2" xfId="16353"/>
    <cellStyle name="Normal 10 2 3 2 2 5 5" xfId="16354"/>
    <cellStyle name="Normal 10 2 3 2 2 6" xfId="16355"/>
    <cellStyle name="Normal 10 2 3 2 2 6 2" xfId="16356"/>
    <cellStyle name="Normal 10 2 3 2 2 6 2 2" xfId="16357"/>
    <cellStyle name="Normal 10 2 3 2 2 6 2 2 2" xfId="16358"/>
    <cellStyle name="Normal 10 2 3 2 2 6 2 3" xfId="16359"/>
    <cellStyle name="Normal 10 2 3 2 2 6 3" xfId="16360"/>
    <cellStyle name="Normal 10 2 3 2 2 6 3 2" xfId="16361"/>
    <cellStyle name="Normal 10 2 3 2 2 6 4" xfId="16362"/>
    <cellStyle name="Normal 10 2 3 2 2 7" xfId="16363"/>
    <cellStyle name="Normal 10 2 3 2 2 7 2" xfId="16364"/>
    <cellStyle name="Normal 10 2 3 2 2 7 2 2" xfId="16365"/>
    <cellStyle name="Normal 10 2 3 2 2 7 3" xfId="16366"/>
    <cellStyle name="Normal 10 2 3 2 2 8" xfId="16367"/>
    <cellStyle name="Normal 10 2 3 2 2 8 2" xfId="16368"/>
    <cellStyle name="Normal 10 2 3 2 2 9" xfId="16369"/>
    <cellStyle name="Normal 10 2 3 2 3" xfId="16370"/>
    <cellStyle name="Normal 10 2 3 2 3 2" xfId="16371"/>
    <cellStyle name="Normal 10 2 3 2 3 2 2" xfId="16372"/>
    <cellStyle name="Normal 10 2 3 2 3 2 2 2" xfId="16373"/>
    <cellStyle name="Normal 10 2 3 2 3 2 2 2 2" xfId="16374"/>
    <cellStyle name="Normal 10 2 3 2 3 2 2 2 2 2" xfId="16375"/>
    <cellStyle name="Normal 10 2 3 2 3 2 2 2 2 2 2" xfId="16376"/>
    <cellStyle name="Normal 10 2 3 2 3 2 2 2 2 2 2 2" xfId="16377"/>
    <cellStyle name="Normal 10 2 3 2 3 2 2 2 2 2 3" xfId="16378"/>
    <cellStyle name="Normal 10 2 3 2 3 2 2 2 2 3" xfId="16379"/>
    <cellStyle name="Normal 10 2 3 2 3 2 2 2 2 3 2" xfId="16380"/>
    <cellStyle name="Normal 10 2 3 2 3 2 2 2 2 4" xfId="16381"/>
    <cellStyle name="Normal 10 2 3 2 3 2 2 2 3" xfId="16382"/>
    <cellStyle name="Normal 10 2 3 2 3 2 2 2 3 2" xfId="16383"/>
    <cellStyle name="Normal 10 2 3 2 3 2 2 2 3 2 2" xfId="16384"/>
    <cellStyle name="Normal 10 2 3 2 3 2 2 2 3 3" xfId="16385"/>
    <cellStyle name="Normal 10 2 3 2 3 2 2 2 4" xfId="16386"/>
    <cellStyle name="Normal 10 2 3 2 3 2 2 2 4 2" xfId="16387"/>
    <cellStyle name="Normal 10 2 3 2 3 2 2 2 5" xfId="16388"/>
    <cellStyle name="Normal 10 2 3 2 3 2 2 3" xfId="16389"/>
    <cellStyle name="Normal 10 2 3 2 3 2 2 3 2" xfId="16390"/>
    <cellStyle name="Normal 10 2 3 2 3 2 2 3 2 2" xfId="16391"/>
    <cellStyle name="Normal 10 2 3 2 3 2 2 3 2 2 2" xfId="16392"/>
    <cellStyle name="Normal 10 2 3 2 3 2 2 3 2 3" xfId="16393"/>
    <cellStyle name="Normal 10 2 3 2 3 2 2 3 3" xfId="16394"/>
    <cellStyle name="Normal 10 2 3 2 3 2 2 3 3 2" xfId="16395"/>
    <cellStyle name="Normal 10 2 3 2 3 2 2 3 4" xfId="16396"/>
    <cellStyle name="Normal 10 2 3 2 3 2 2 4" xfId="16397"/>
    <cellStyle name="Normal 10 2 3 2 3 2 2 4 2" xfId="16398"/>
    <cellStyle name="Normal 10 2 3 2 3 2 2 4 2 2" xfId="16399"/>
    <cellStyle name="Normal 10 2 3 2 3 2 2 4 3" xfId="16400"/>
    <cellStyle name="Normal 10 2 3 2 3 2 2 5" xfId="16401"/>
    <cellStyle name="Normal 10 2 3 2 3 2 2 5 2" xfId="16402"/>
    <cellStyle name="Normal 10 2 3 2 3 2 2 6" xfId="16403"/>
    <cellStyle name="Normal 10 2 3 2 3 2 3" xfId="16404"/>
    <cellStyle name="Normal 10 2 3 2 3 2 3 2" xfId="16405"/>
    <cellStyle name="Normal 10 2 3 2 3 2 3 2 2" xfId="16406"/>
    <cellStyle name="Normal 10 2 3 2 3 2 3 2 2 2" xfId="16407"/>
    <cellStyle name="Normal 10 2 3 2 3 2 3 2 2 2 2" xfId="16408"/>
    <cellStyle name="Normal 10 2 3 2 3 2 3 2 2 3" xfId="16409"/>
    <cellStyle name="Normal 10 2 3 2 3 2 3 2 3" xfId="16410"/>
    <cellStyle name="Normal 10 2 3 2 3 2 3 2 3 2" xfId="16411"/>
    <cellStyle name="Normal 10 2 3 2 3 2 3 2 4" xfId="16412"/>
    <cellStyle name="Normal 10 2 3 2 3 2 3 3" xfId="16413"/>
    <cellStyle name="Normal 10 2 3 2 3 2 3 3 2" xfId="16414"/>
    <cellStyle name="Normal 10 2 3 2 3 2 3 3 2 2" xfId="16415"/>
    <cellStyle name="Normal 10 2 3 2 3 2 3 3 3" xfId="16416"/>
    <cellStyle name="Normal 10 2 3 2 3 2 3 4" xfId="16417"/>
    <cellStyle name="Normal 10 2 3 2 3 2 3 4 2" xfId="16418"/>
    <cellStyle name="Normal 10 2 3 2 3 2 3 5" xfId="16419"/>
    <cellStyle name="Normal 10 2 3 2 3 2 4" xfId="16420"/>
    <cellStyle name="Normal 10 2 3 2 3 2 4 2" xfId="16421"/>
    <cellStyle name="Normal 10 2 3 2 3 2 4 2 2" xfId="16422"/>
    <cellStyle name="Normal 10 2 3 2 3 2 4 2 2 2" xfId="16423"/>
    <cellStyle name="Normal 10 2 3 2 3 2 4 2 3" xfId="16424"/>
    <cellStyle name="Normal 10 2 3 2 3 2 4 3" xfId="16425"/>
    <cellStyle name="Normal 10 2 3 2 3 2 4 3 2" xfId="16426"/>
    <cellStyle name="Normal 10 2 3 2 3 2 4 4" xfId="16427"/>
    <cellStyle name="Normal 10 2 3 2 3 2 5" xfId="16428"/>
    <cellStyle name="Normal 10 2 3 2 3 2 5 2" xfId="16429"/>
    <cellStyle name="Normal 10 2 3 2 3 2 5 2 2" xfId="16430"/>
    <cellStyle name="Normal 10 2 3 2 3 2 5 3" xfId="16431"/>
    <cellStyle name="Normal 10 2 3 2 3 2 6" xfId="16432"/>
    <cellStyle name="Normal 10 2 3 2 3 2 6 2" xfId="16433"/>
    <cellStyle name="Normal 10 2 3 2 3 2 7" xfId="16434"/>
    <cellStyle name="Normal 10 2 3 2 3 3" xfId="16435"/>
    <cellStyle name="Normal 10 2 3 2 3 3 2" xfId="16436"/>
    <cellStyle name="Normal 10 2 3 2 3 3 2 2" xfId="16437"/>
    <cellStyle name="Normal 10 2 3 2 3 3 2 2 2" xfId="16438"/>
    <cellStyle name="Normal 10 2 3 2 3 3 2 2 2 2" xfId="16439"/>
    <cellStyle name="Normal 10 2 3 2 3 3 2 2 2 2 2" xfId="16440"/>
    <cellStyle name="Normal 10 2 3 2 3 3 2 2 2 3" xfId="16441"/>
    <cellStyle name="Normal 10 2 3 2 3 3 2 2 3" xfId="16442"/>
    <cellStyle name="Normal 10 2 3 2 3 3 2 2 3 2" xfId="16443"/>
    <cellStyle name="Normal 10 2 3 2 3 3 2 2 4" xfId="16444"/>
    <cellStyle name="Normal 10 2 3 2 3 3 2 3" xfId="16445"/>
    <cellStyle name="Normal 10 2 3 2 3 3 2 3 2" xfId="16446"/>
    <cellStyle name="Normal 10 2 3 2 3 3 2 3 2 2" xfId="16447"/>
    <cellStyle name="Normal 10 2 3 2 3 3 2 3 3" xfId="16448"/>
    <cellStyle name="Normal 10 2 3 2 3 3 2 4" xfId="16449"/>
    <cellStyle name="Normal 10 2 3 2 3 3 2 4 2" xfId="16450"/>
    <cellStyle name="Normal 10 2 3 2 3 3 2 5" xfId="16451"/>
    <cellStyle name="Normal 10 2 3 2 3 3 3" xfId="16452"/>
    <cellStyle name="Normal 10 2 3 2 3 3 3 2" xfId="16453"/>
    <cellStyle name="Normal 10 2 3 2 3 3 3 2 2" xfId="16454"/>
    <cellStyle name="Normal 10 2 3 2 3 3 3 2 2 2" xfId="16455"/>
    <cellStyle name="Normal 10 2 3 2 3 3 3 2 3" xfId="16456"/>
    <cellStyle name="Normal 10 2 3 2 3 3 3 3" xfId="16457"/>
    <cellStyle name="Normal 10 2 3 2 3 3 3 3 2" xfId="16458"/>
    <cellStyle name="Normal 10 2 3 2 3 3 3 4" xfId="16459"/>
    <cellStyle name="Normal 10 2 3 2 3 3 4" xfId="16460"/>
    <cellStyle name="Normal 10 2 3 2 3 3 4 2" xfId="16461"/>
    <cellStyle name="Normal 10 2 3 2 3 3 4 2 2" xfId="16462"/>
    <cellStyle name="Normal 10 2 3 2 3 3 4 3" xfId="16463"/>
    <cellStyle name="Normal 10 2 3 2 3 3 5" xfId="16464"/>
    <cellStyle name="Normal 10 2 3 2 3 3 5 2" xfId="16465"/>
    <cellStyle name="Normal 10 2 3 2 3 3 6" xfId="16466"/>
    <cellStyle name="Normal 10 2 3 2 3 4" xfId="16467"/>
    <cellStyle name="Normal 10 2 3 2 3 4 2" xfId="16468"/>
    <cellStyle name="Normal 10 2 3 2 3 4 2 2" xfId="16469"/>
    <cellStyle name="Normal 10 2 3 2 3 4 2 2 2" xfId="16470"/>
    <cellStyle name="Normal 10 2 3 2 3 4 2 2 2 2" xfId="16471"/>
    <cellStyle name="Normal 10 2 3 2 3 4 2 2 2 2 2" xfId="16472"/>
    <cellStyle name="Normal 10 2 3 2 3 4 2 2 2 3" xfId="16473"/>
    <cellStyle name="Normal 10 2 3 2 3 4 2 2 3" xfId="16474"/>
    <cellStyle name="Normal 10 2 3 2 3 4 2 2 3 2" xfId="16475"/>
    <cellStyle name="Normal 10 2 3 2 3 4 2 2 4" xfId="16476"/>
    <cellStyle name="Normal 10 2 3 2 3 4 2 3" xfId="16477"/>
    <cellStyle name="Normal 10 2 3 2 3 4 2 3 2" xfId="16478"/>
    <cellStyle name="Normal 10 2 3 2 3 4 2 3 2 2" xfId="16479"/>
    <cellStyle name="Normal 10 2 3 2 3 4 2 3 3" xfId="16480"/>
    <cellStyle name="Normal 10 2 3 2 3 4 2 4" xfId="16481"/>
    <cellStyle name="Normal 10 2 3 2 3 4 2 4 2" xfId="16482"/>
    <cellStyle name="Normal 10 2 3 2 3 4 2 5" xfId="16483"/>
    <cellStyle name="Normal 10 2 3 2 3 4 3" xfId="16484"/>
    <cellStyle name="Normal 10 2 3 2 3 4 3 2" xfId="16485"/>
    <cellStyle name="Normal 10 2 3 2 3 4 3 2 2" xfId="16486"/>
    <cellStyle name="Normal 10 2 3 2 3 4 3 2 2 2" xfId="16487"/>
    <cellStyle name="Normal 10 2 3 2 3 4 3 2 3" xfId="16488"/>
    <cellStyle name="Normal 10 2 3 2 3 4 3 3" xfId="16489"/>
    <cellStyle name="Normal 10 2 3 2 3 4 3 3 2" xfId="16490"/>
    <cellStyle name="Normal 10 2 3 2 3 4 3 4" xfId="16491"/>
    <cellStyle name="Normal 10 2 3 2 3 4 4" xfId="16492"/>
    <cellStyle name="Normal 10 2 3 2 3 4 4 2" xfId="16493"/>
    <cellStyle name="Normal 10 2 3 2 3 4 4 2 2" xfId="16494"/>
    <cellStyle name="Normal 10 2 3 2 3 4 4 3" xfId="16495"/>
    <cellStyle name="Normal 10 2 3 2 3 4 5" xfId="16496"/>
    <cellStyle name="Normal 10 2 3 2 3 4 5 2" xfId="16497"/>
    <cellStyle name="Normal 10 2 3 2 3 4 6" xfId="16498"/>
    <cellStyle name="Normal 10 2 3 2 3 5" xfId="16499"/>
    <cellStyle name="Normal 10 2 3 2 3 5 2" xfId="16500"/>
    <cellStyle name="Normal 10 2 3 2 3 5 2 2" xfId="16501"/>
    <cellStyle name="Normal 10 2 3 2 3 5 2 2 2" xfId="16502"/>
    <cellStyle name="Normal 10 2 3 2 3 5 2 2 2 2" xfId="16503"/>
    <cellStyle name="Normal 10 2 3 2 3 5 2 2 3" xfId="16504"/>
    <cellStyle name="Normal 10 2 3 2 3 5 2 3" xfId="16505"/>
    <cellStyle name="Normal 10 2 3 2 3 5 2 3 2" xfId="16506"/>
    <cellStyle name="Normal 10 2 3 2 3 5 2 4" xfId="16507"/>
    <cellStyle name="Normal 10 2 3 2 3 5 3" xfId="16508"/>
    <cellStyle name="Normal 10 2 3 2 3 5 3 2" xfId="16509"/>
    <cellStyle name="Normal 10 2 3 2 3 5 3 2 2" xfId="16510"/>
    <cellStyle name="Normal 10 2 3 2 3 5 3 3" xfId="16511"/>
    <cellStyle name="Normal 10 2 3 2 3 5 4" xfId="16512"/>
    <cellStyle name="Normal 10 2 3 2 3 5 4 2" xfId="16513"/>
    <cellStyle name="Normal 10 2 3 2 3 5 5" xfId="16514"/>
    <cellStyle name="Normal 10 2 3 2 3 6" xfId="16515"/>
    <cellStyle name="Normal 10 2 3 2 3 6 2" xfId="16516"/>
    <cellStyle name="Normal 10 2 3 2 3 6 2 2" xfId="16517"/>
    <cellStyle name="Normal 10 2 3 2 3 6 2 2 2" xfId="16518"/>
    <cellStyle name="Normal 10 2 3 2 3 6 2 3" xfId="16519"/>
    <cellStyle name="Normal 10 2 3 2 3 6 3" xfId="16520"/>
    <cellStyle name="Normal 10 2 3 2 3 6 3 2" xfId="16521"/>
    <cellStyle name="Normal 10 2 3 2 3 6 4" xfId="16522"/>
    <cellStyle name="Normal 10 2 3 2 3 7" xfId="16523"/>
    <cellStyle name="Normal 10 2 3 2 3 7 2" xfId="16524"/>
    <cellStyle name="Normal 10 2 3 2 3 7 2 2" xfId="16525"/>
    <cellStyle name="Normal 10 2 3 2 3 7 3" xfId="16526"/>
    <cellStyle name="Normal 10 2 3 2 3 8" xfId="16527"/>
    <cellStyle name="Normal 10 2 3 2 3 8 2" xfId="16528"/>
    <cellStyle name="Normal 10 2 3 2 3 9" xfId="16529"/>
    <cellStyle name="Normal 10 2 3 2 4" xfId="16530"/>
    <cellStyle name="Normal 10 2 3 2 4 2" xfId="16531"/>
    <cellStyle name="Normal 10 2 3 2 4 2 2" xfId="16532"/>
    <cellStyle name="Normal 10 2 3 2 4 2 2 2" xfId="16533"/>
    <cellStyle name="Normal 10 2 3 2 4 2 2 2 2" xfId="16534"/>
    <cellStyle name="Normal 10 2 3 2 4 2 2 2 2 2" xfId="16535"/>
    <cellStyle name="Normal 10 2 3 2 4 2 2 2 2 2 2" xfId="16536"/>
    <cellStyle name="Normal 10 2 3 2 4 2 2 2 2 2 2 2" xfId="16537"/>
    <cellStyle name="Normal 10 2 3 2 4 2 2 2 2 2 3" xfId="16538"/>
    <cellStyle name="Normal 10 2 3 2 4 2 2 2 2 3" xfId="16539"/>
    <cellStyle name="Normal 10 2 3 2 4 2 2 2 2 3 2" xfId="16540"/>
    <cellStyle name="Normal 10 2 3 2 4 2 2 2 2 4" xfId="16541"/>
    <cellStyle name="Normal 10 2 3 2 4 2 2 2 3" xfId="16542"/>
    <cellStyle name="Normal 10 2 3 2 4 2 2 2 3 2" xfId="16543"/>
    <cellStyle name="Normal 10 2 3 2 4 2 2 2 3 2 2" xfId="16544"/>
    <cellStyle name="Normal 10 2 3 2 4 2 2 2 3 3" xfId="16545"/>
    <cellStyle name="Normal 10 2 3 2 4 2 2 2 4" xfId="16546"/>
    <cellStyle name="Normal 10 2 3 2 4 2 2 2 4 2" xfId="16547"/>
    <cellStyle name="Normal 10 2 3 2 4 2 2 2 5" xfId="16548"/>
    <cellStyle name="Normal 10 2 3 2 4 2 2 3" xfId="16549"/>
    <cellStyle name="Normal 10 2 3 2 4 2 2 3 2" xfId="16550"/>
    <cellStyle name="Normal 10 2 3 2 4 2 2 3 2 2" xfId="16551"/>
    <cellStyle name="Normal 10 2 3 2 4 2 2 3 2 2 2" xfId="16552"/>
    <cellStyle name="Normal 10 2 3 2 4 2 2 3 2 3" xfId="16553"/>
    <cellStyle name="Normal 10 2 3 2 4 2 2 3 3" xfId="16554"/>
    <cellStyle name="Normal 10 2 3 2 4 2 2 3 3 2" xfId="16555"/>
    <cellStyle name="Normal 10 2 3 2 4 2 2 3 4" xfId="16556"/>
    <cellStyle name="Normal 10 2 3 2 4 2 2 4" xfId="16557"/>
    <cellStyle name="Normal 10 2 3 2 4 2 2 4 2" xfId="16558"/>
    <cellStyle name="Normal 10 2 3 2 4 2 2 4 2 2" xfId="16559"/>
    <cellStyle name="Normal 10 2 3 2 4 2 2 4 3" xfId="16560"/>
    <cellStyle name="Normal 10 2 3 2 4 2 2 5" xfId="16561"/>
    <cellStyle name="Normal 10 2 3 2 4 2 2 5 2" xfId="16562"/>
    <cellStyle name="Normal 10 2 3 2 4 2 2 6" xfId="16563"/>
    <cellStyle name="Normal 10 2 3 2 4 2 3" xfId="16564"/>
    <cellStyle name="Normal 10 2 3 2 4 2 3 2" xfId="16565"/>
    <cellStyle name="Normal 10 2 3 2 4 2 3 2 2" xfId="16566"/>
    <cellStyle name="Normal 10 2 3 2 4 2 3 2 2 2" xfId="16567"/>
    <cellStyle name="Normal 10 2 3 2 4 2 3 2 2 2 2" xfId="16568"/>
    <cellStyle name="Normal 10 2 3 2 4 2 3 2 2 3" xfId="16569"/>
    <cellStyle name="Normal 10 2 3 2 4 2 3 2 3" xfId="16570"/>
    <cellStyle name="Normal 10 2 3 2 4 2 3 2 3 2" xfId="16571"/>
    <cellStyle name="Normal 10 2 3 2 4 2 3 2 4" xfId="16572"/>
    <cellStyle name="Normal 10 2 3 2 4 2 3 3" xfId="16573"/>
    <cellStyle name="Normal 10 2 3 2 4 2 3 3 2" xfId="16574"/>
    <cellStyle name="Normal 10 2 3 2 4 2 3 3 2 2" xfId="16575"/>
    <cellStyle name="Normal 10 2 3 2 4 2 3 3 3" xfId="16576"/>
    <cellStyle name="Normal 10 2 3 2 4 2 3 4" xfId="16577"/>
    <cellStyle name="Normal 10 2 3 2 4 2 3 4 2" xfId="16578"/>
    <cellStyle name="Normal 10 2 3 2 4 2 3 5" xfId="16579"/>
    <cellStyle name="Normal 10 2 3 2 4 2 4" xfId="16580"/>
    <cellStyle name="Normal 10 2 3 2 4 2 4 2" xfId="16581"/>
    <cellStyle name="Normal 10 2 3 2 4 2 4 2 2" xfId="16582"/>
    <cellStyle name="Normal 10 2 3 2 4 2 4 2 2 2" xfId="16583"/>
    <cellStyle name="Normal 10 2 3 2 4 2 4 2 3" xfId="16584"/>
    <cellStyle name="Normal 10 2 3 2 4 2 4 3" xfId="16585"/>
    <cellStyle name="Normal 10 2 3 2 4 2 4 3 2" xfId="16586"/>
    <cellStyle name="Normal 10 2 3 2 4 2 4 4" xfId="16587"/>
    <cellStyle name="Normal 10 2 3 2 4 2 5" xfId="16588"/>
    <cellStyle name="Normal 10 2 3 2 4 2 5 2" xfId="16589"/>
    <cellStyle name="Normal 10 2 3 2 4 2 5 2 2" xfId="16590"/>
    <cellStyle name="Normal 10 2 3 2 4 2 5 3" xfId="16591"/>
    <cellStyle name="Normal 10 2 3 2 4 2 6" xfId="16592"/>
    <cellStyle name="Normal 10 2 3 2 4 2 6 2" xfId="16593"/>
    <cellStyle name="Normal 10 2 3 2 4 2 7" xfId="16594"/>
    <cellStyle name="Normal 10 2 3 2 4 3" xfId="16595"/>
    <cellStyle name="Normal 10 2 3 2 4 3 2" xfId="16596"/>
    <cellStyle name="Normal 10 2 3 2 4 3 2 2" xfId="16597"/>
    <cellStyle name="Normal 10 2 3 2 4 3 2 2 2" xfId="16598"/>
    <cellStyle name="Normal 10 2 3 2 4 3 2 2 2 2" xfId="16599"/>
    <cellStyle name="Normal 10 2 3 2 4 3 2 2 2 2 2" xfId="16600"/>
    <cellStyle name="Normal 10 2 3 2 4 3 2 2 2 3" xfId="16601"/>
    <cellStyle name="Normal 10 2 3 2 4 3 2 2 3" xfId="16602"/>
    <cellStyle name="Normal 10 2 3 2 4 3 2 2 3 2" xfId="16603"/>
    <cellStyle name="Normal 10 2 3 2 4 3 2 2 4" xfId="16604"/>
    <cellStyle name="Normal 10 2 3 2 4 3 2 3" xfId="16605"/>
    <cellStyle name="Normal 10 2 3 2 4 3 2 3 2" xfId="16606"/>
    <cellStyle name="Normal 10 2 3 2 4 3 2 3 2 2" xfId="16607"/>
    <cellStyle name="Normal 10 2 3 2 4 3 2 3 3" xfId="16608"/>
    <cellStyle name="Normal 10 2 3 2 4 3 2 4" xfId="16609"/>
    <cellStyle name="Normal 10 2 3 2 4 3 2 4 2" xfId="16610"/>
    <cellStyle name="Normal 10 2 3 2 4 3 2 5" xfId="16611"/>
    <cellStyle name="Normal 10 2 3 2 4 3 3" xfId="16612"/>
    <cellStyle name="Normal 10 2 3 2 4 3 3 2" xfId="16613"/>
    <cellStyle name="Normal 10 2 3 2 4 3 3 2 2" xfId="16614"/>
    <cellStyle name="Normal 10 2 3 2 4 3 3 2 2 2" xfId="16615"/>
    <cellStyle name="Normal 10 2 3 2 4 3 3 2 3" xfId="16616"/>
    <cellStyle name="Normal 10 2 3 2 4 3 3 3" xfId="16617"/>
    <cellStyle name="Normal 10 2 3 2 4 3 3 3 2" xfId="16618"/>
    <cellStyle name="Normal 10 2 3 2 4 3 3 4" xfId="16619"/>
    <cellStyle name="Normal 10 2 3 2 4 3 4" xfId="16620"/>
    <cellStyle name="Normal 10 2 3 2 4 3 4 2" xfId="16621"/>
    <cellStyle name="Normal 10 2 3 2 4 3 4 2 2" xfId="16622"/>
    <cellStyle name="Normal 10 2 3 2 4 3 4 3" xfId="16623"/>
    <cellStyle name="Normal 10 2 3 2 4 3 5" xfId="16624"/>
    <cellStyle name="Normal 10 2 3 2 4 3 5 2" xfId="16625"/>
    <cellStyle name="Normal 10 2 3 2 4 3 6" xfId="16626"/>
    <cellStyle name="Normal 10 2 3 2 4 4" xfId="16627"/>
    <cellStyle name="Normal 10 2 3 2 4 4 2" xfId="16628"/>
    <cellStyle name="Normal 10 2 3 2 4 4 2 2" xfId="16629"/>
    <cellStyle name="Normal 10 2 3 2 4 4 2 2 2" xfId="16630"/>
    <cellStyle name="Normal 10 2 3 2 4 4 2 2 2 2" xfId="16631"/>
    <cellStyle name="Normal 10 2 3 2 4 4 2 2 2 2 2" xfId="16632"/>
    <cellStyle name="Normal 10 2 3 2 4 4 2 2 2 3" xfId="16633"/>
    <cellStyle name="Normal 10 2 3 2 4 4 2 2 3" xfId="16634"/>
    <cellStyle name="Normal 10 2 3 2 4 4 2 2 3 2" xfId="16635"/>
    <cellStyle name="Normal 10 2 3 2 4 4 2 2 4" xfId="16636"/>
    <cellStyle name="Normal 10 2 3 2 4 4 2 3" xfId="16637"/>
    <cellStyle name="Normal 10 2 3 2 4 4 2 3 2" xfId="16638"/>
    <cellStyle name="Normal 10 2 3 2 4 4 2 3 2 2" xfId="16639"/>
    <cellStyle name="Normal 10 2 3 2 4 4 2 3 3" xfId="16640"/>
    <cellStyle name="Normal 10 2 3 2 4 4 2 4" xfId="16641"/>
    <cellStyle name="Normal 10 2 3 2 4 4 2 4 2" xfId="16642"/>
    <cellStyle name="Normal 10 2 3 2 4 4 2 5" xfId="16643"/>
    <cellStyle name="Normal 10 2 3 2 4 4 3" xfId="16644"/>
    <cellStyle name="Normal 10 2 3 2 4 4 3 2" xfId="16645"/>
    <cellStyle name="Normal 10 2 3 2 4 4 3 2 2" xfId="16646"/>
    <cellStyle name="Normal 10 2 3 2 4 4 3 2 2 2" xfId="16647"/>
    <cellStyle name="Normal 10 2 3 2 4 4 3 2 3" xfId="16648"/>
    <cellStyle name="Normal 10 2 3 2 4 4 3 3" xfId="16649"/>
    <cellStyle name="Normal 10 2 3 2 4 4 3 3 2" xfId="16650"/>
    <cellStyle name="Normal 10 2 3 2 4 4 3 4" xfId="16651"/>
    <cellStyle name="Normal 10 2 3 2 4 4 4" xfId="16652"/>
    <cellStyle name="Normal 10 2 3 2 4 4 4 2" xfId="16653"/>
    <cellStyle name="Normal 10 2 3 2 4 4 4 2 2" xfId="16654"/>
    <cellStyle name="Normal 10 2 3 2 4 4 4 3" xfId="16655"/>
    <cellStyle name="Normal 10 2 3 2 4 4 5" xfId="16656"/>
    <cellStyle name="Normal 10 2 3 2 4 4 5 2" xfId="16657"/>
    <cellStyle name="Normal 10 2 3 2 4 4 6" xfId="16658"/>
    <cellStyle name="Normal 10 2 3 2 4 5" xfId="16659"/>
    <cellStyle name="Normal 10 2 3 2 4 5 2" xfId="16660"/>
    <cellStyle name="Normal 10 2 3 2 4 5 2 2" xfId="16661"/>
    <cellStyle name="Normal 10 2 3 2 4 5 2 2 2" xfId="16662"/>
    <cellStyle name="Normal 10 2 3 2 4 5 2 2 2 2" xfId="16663"/>
    <cellStyle name="Normal 10 2 3 2 4 5 2 2 3" xfId="16664"/>
    <cellStyle name="Normal 10 2 3 2 4 5 2 3" xfId="16665"/>
    <cellStyle name="Normal 10 2 3 2 4 5 2 3 2" xfId="16666"/>
    <cellStyle name="Normal 10 2 3 2 4 5 2 4" xfId="16667"/>
    <cellStyle name="Normal 10 2 3 2 4 5 3" xfId="16668"/>
    <cellStyle name="Normal 10 2 3 2 4 5 3 2" xfId="16669"/>
    <cellStyle name="Normal 10 2 3 2 4 5 3 2 2" xfId="16670"/>
    <cellStyle name="Normal 10 2 3 2 4 5 3 3" xfId="16671"/>
    <cellStyle name="Normal 10 2 3 2 4 5 4" xfId="16672"/>
    <cellStyle name="Normal 10 2 3 2 4 5 4 2" xfId="16673"/>
    <cellStyle name="Normal 10 2 3 2 4 5 5" xfId="16674"/>
    <cellStyle name="Normal 10 2 3 2 4 6" xfId="16675"/>
    <cellStyle name="Normal 10 2 3 2 4 6 2" xfId="16676"/>
    <cellStyle name="Normal 10 2 3 2 4 6 2 2" xfId="16677"/>
    <cellStyle name="Normal 10 2 3 2 4 6 2 2 2" xfId="16678"/>
    <cellStyle name="Normal 10 2 3 2 4 6 2 3" xfId="16679"/>
    <cellStyle name="Normal 10 2 3 2 4 6 3" xfId="16680"/>
    <cellStyle name="Normal 10 2 3 2 4 6 3 2" xfId="16681"/>
    <cellStyle name="Normal 10 2 3 2 4 6 4" xfId="16682"/>
    <cellStyle name="Normal 10 2 3 2 4 7" xfId="16683"/>
    <cellStyle name="Normal 10 2 3 2 4 7 2" xfId="16684"/>
    <cellStyle name="Normal 10 2 3 2 4 7 2 2" xfId="16685"/>
    <cellStyle name="Normal 10 2 3 2 4 7 3" xfId="16686"/>
    <cellStyle name="Normal 10 2 3 2 4 8" xfId="16687"/>
    <cellStyle name="Normal 10 2 3 2 4 8 2" xfId="16688"/>
    <cellStyle name="Normal 10 2 3 2 4 9" xfId="16689"/>
    <cellStyle name="Normal 10 2 3 2 5" xfId="16690"/>
    <cellStyle name="Normal 10 2 3 2 5 2" xfId="16691"/>
    <cellStyle name="Normal 10 2 3 2 5 2 2" xfId="16692"/>
    <cellStyle name="Normal 10 2 3 2 5 2 2 2" xfId="16693"/>
    <cellStyle name="Normal 10 2 3 2 5 2 2 2 2" xfId="16694"/>
    <cellStyle name="Normal 10 2 3 2 5 2 2 2 2 2" xfId="16695"/>
    <cellStyle name="Normal 10 2 3 2 5 2 2 2 2 2 2" xfId="16696"/>
    <cellStyle name="Normal 10 2 3 2 5 2 2 2 2 3" xfId="16697"/>
    <cellStyle name="Normal 10 2 3 2 5 2 2 2 3" xfId="16698"/>
    <cellStyle name="Normal 10 2 3 2 5 2 2 2 3 2" xfId="16699"/>
    <cellStyle name="Normal 10 2 3 2 5 2 2 2 4" xfId="16700"/>
    <cellStyle name="Normal 10 2 3 2 5 2 2 3" xfId="16701"/>
    <cellStyle name="Normal 10 2 3 2 5 2 2 3 2" xfId="16702"/>
    <cellStyle name="Normal 10 2 3 2 5 2 2 3 2 2" xfId="16703"/>
    <cellStyle name="Normal 10 2 3 2 5 2 2 3 3" xfId="16704"/>
    <cellStyle name="Normal 10 2 3 2 5 2 2 4" xfId="16705"/>
    <cellStyle name="Normal 10 2 3 2 5 2 2 4 2" xfId="16706"/>
    <cellStyle name="Normal 10 2 3 2 5 2 2 5" xfId="16707"/>
    <cellStyle name="Normal 10 2 3 2 5 2 3" xfId="16708"/>
    <cellStyle name="Normal 10 2 3 2 5 2 3 2" xfId="16709"/>
    <cellStyle name="Normal 10 2 3 2 5 2 3 2 2" xfId="16710"/>
    <cellStyle name="Normal 10 2 3 2 5 2 3 2 2 2" xfId="16711"/>
    <cellStyle name="Normal 10 2 3 2 5 2 3 2 3" xfId="16712"/>
    <cellStyle name="Normal 10 2 3 2 5 2 3 3" xfId="16713"/>
    <cellStyle name="Normal 10 2 3 2 5 2 3 3 2" xfId="16714"/>
    <cellStyle name="Normal 10 2 3 2 5 2 3 4" xfId="16715"/>
    <cellStyle name="Normal 10 2 3 2 5 2 4" xfId="16716"/>
    <cellStyle name="Normal 10 2 3 2 5 2 4 2" xfId="16717"/>
    <cellStyle name="Normal 10 2 3 2 5 2 4 2 2" xfId="16718"/>
    <cellStyle name="Normal 10 2 3 2 5 2 4 3" xfId="16719"/>
    <cellStyle name="Normal 10 2 3 2 5 2 5" xfId="16720"/>
    <cellStyle name="Normal 10 2 3 2 5 2 5 2" xfId="16721"/>
    <cellStyle name="Normal 10 2 3 2 5 2 6" xfId="16722"/>
    <cellStyle name="Normal 10 2 3 2 5 3" xfId="16723"/>
    <cellStyle name="Normal 10 2 3 2 5 3 2" xfId="16724"/>
    <cellStyle name="Normal 10 2 3 2 5 3 2 2" xfId="16725"/>
    <cellStyle name="Normal 10 2 3 2 5 3 2 2 2" xfId="16726"/>
    <cellStyle name="Normal 10 2 3 2 5 3 2 2 2 2" xfId="16727"/>
    <cellStyle name="Normal 10 2 3 2 5 3 2 2 3" xfId="16728"/>
    <cellStyle name="Normal 10 2 3 2 5 3 2 3" xfId="16729"/>
    <cellStyle name="Normal 10 2 3 2 5 3 2 3 2" xfId="16730"/>
    <cellStyle name="Normal 10 2 3 2 5 3 2 4" xfId="16731"/>
    <cellStyle name="Normal 10 2 3 2 5 3 3" xfId="16732"/>
    <cellStyle name="Normal 10 2 3 2 5 3 3 2" xfId="16733"/>
    <cellStyle name="Normal 10 2 3 2 5 3 3 2 2" xfId="16734"/>
    <cellStyle name="Normal 10 2 3 2 5 3 3 3" xfId="16735"/>
    <cellStyle name="Normal 10 2 3 2 5 3 4" xfId="16736"/>
    <cellStyle name="Normal 10 2 3 2 5 3 4 2" xfId="16737"/>
    <cellStyle name="Normal 10 2 3 2 5 3 5" xfId="16738"/>
    <cellStyle name="Normal 10 2 3 2 5 4" xfId="16739"/>
    <cellStyle name="Normal 10 2 3 2 5 4 2" xfId="16740"/>
    <cellStyle name="Normal 10 2 3 2 5 4 2 2" xfId="16741"/>
    <cellStyle name="Normal 10 2 3 2 5 4 2 2 2" xfId="16742"/>
    <cellStyle name="Normal 10 2 3 2 5 4 2 3" xfId="16743"/>
    <cellStyle name="Normal 10 2 3 2 5 4 3" xfId="16744"/>
    <cellStyle name="Normal 10 2 3 2 5 4 3 2" xfId="16745"/>
    <cellStyle name="Normal 10 2 3 2 5 4 4" xfId="16746"/>
    <cellStyle name="Normal 10 2 3 2 5 5" xfId="16747"/>
    <cellStyle name="Normal 10 2 3 2 5 5 2" xfId="16748"/>
    <cellStyle name="Normal 10 2 3 2 5 5 2 2" xfId="16749"/>
    <cellStyle name="Normal 10 2 3 2 5 5 3" xfId="16750"/>
    <cellStyle name="Normal 10 2 3 2 5 6" xfId="16751"/>
    <cellStyle name="Normal 10 2 3 2 5 6 2" xfId="16752"/>
    <cellStyle name="Normal 10 2 3 2 5 7" xfId="16753"/>
    <cellStyle name="Normal 10 2 3 2 6" xfId="16754"/>
    <cellStyle name="Normal 10 2 3 2 6 2" xfId="16755"/>
    <cellStyle name="Normal 10 2 3 2 6 2 2" xfId="16756"/>
    <cellStyle name="Normal 10 2 3 2 6 2 2 2" xfId="16757"/>
    <cellStyle name="Normal 10 2 3 2 6 2 2 2 2" xfId="16758"/>
    <cellStyle name="Normal 10 2 3 2 6 2 2 2 2 2" xfId="16759"/>
    <cellStyle name="Normal 10 2 3 2 6 2 2 2 3" xfId="16760"/>
    <cellStyle name="Normal 10 2 3 2 6 2 2 3" xfId="16761"/>
    <cellStyle name="Normal 10 2 3 2 6 2 2 3 2" xfId="16762"/>
    <cellStyle name="Normal 10 2 3 2 6 2 2 4" xfId="16763"/>
    <cellStyle name="Normal 10 2 3 2 6 2 3" xfId="16764"/>
    <cellStyle name="Normal 10 2 3 2 6 2 3 2" xfId="16765"/>
    <cellStyle name="Normal 10 2 3 2 6 2 3 2 2" xfId="16766"/>
    <cellStyle name="Normal 10 2 3 2 6 2 3 3" xfId="16767"/>
    <cellStyle name="Normal 10 2 3 2 6 2 4" xfId="16768"/>
    <cellStyle name="Normal 10 2 3 2 6 2 4 2" xfId="16769"/>
    <cellStyle name="Normal 10 2 3 2 6 2 5" xfId="16770"/>
    <cellStyle name="Normal 10 2 3 2 6 3" xfId="16771"/>
    <cellStyle name="Normal 10 2 3 2 6 3 2" xfId="16772"/>
    <cellStyle name="Normal 10 2 3 2 6 3 2 2" xfId="16773"/>
    <cellStyle name="Normal 10 2 3 2 6 3 2 2 2" xfId="16774"/>
    <cellStyle name="Normal 10 2 3 2 6 3 2 3" xfId="16775"/>
    <cellStyle name="Normal 10 2 3 2 6 3 3" xfId="16776"/>
    <cellStyle name="Normal 10 2 3 2 6 3 3 2" xfId="16777"/>
    <cellStyle name="Normal 10 2 3 2 6 3 4" xfId="16778"/>
    <cellStyle name="Normal 10 2 3 2 6 4" xfId="16779"/>
    <cellStyle name="Normal 10 2 3 2 6 4 2" xfId="16780"/>
    <cellStyle name="Normal 10 2 3 2 6 4 2 2" xfId="16781"/>
    <cellStyle name="Normal 10 2 3 2 6 4 3" xfId="16782"/>
    <cellStyle name="Normal 10 2 3 2 6 5" xfId="16783"/>
    <cellStyle name="Normal 10 2 3 2 6 5 2" xfId="16784"/>
    <cellStyle name="Normal 10 2 3 2 6 6" xfId="16785"/>
    <cellStyle name="Normal 10 2 3 2 7" xfId="16786"/>
    <cellStyle name="Normal 10 2 3 2 7 2" xfId="16787"/>
    <cellStyle name="Normal 10 2 3 2 7 2 2" xfId="16788"/>
    <cellStyle name="Normal 10 2 3 2 7 2 2 2" xfId="16789"/>
    <cellStyle name="Normal 10 2 3 2 7 2 2 2 2" xfId="16790"/>
    <cellStyle name="Normal 10 2 3 2 7 2 2 2 2 2" xfId="16791"/>
    <cellStyle name="Normal 10 2 3 2 7 2 2 2 3" xfId="16792"/>
    <cellStyle name="Normal 10 2 3 2 7 2 2 3" xfId="16793"/>
    <cellStyle name="Normal 10 2 3 2 7 2 2 3 2" xfId="16794"/>
    <cellStyle name="Normal 10 2 3 2 7 2 2 4" xfId="16795"/>
    <cellStyle name="Normal 10 2 3 2 7 2 3" xfId="16796"/>
    <cellStyle name="Normal 10 2 3 2 7 2 3 2" xfId="16797"/>
    <cellStyle name="Normal 10 2 3 2 7 2 3 2 2" xfId="16798"/>
    <cellStyle name="Normal 10 2 3 2 7 2 3 3" xfId="16799"/>
    <cellStyle name="Normal 10 2 3 2 7 2 4" xfId="16800"/>
    <cellStyle name="Normal 10 2 3 2 7 2 4 2" xfId="16801"/>
    <cellStyle name="Normal 10 2 3 2 7 2 5" xfId="16802"/>
    <cellStyle name="Normal 10 2 3 2 7 3" xfId="16803"/>
    <cellStyle name="Normal 10 2 3 2 7 3 2" xfId="16804"/>
    <cellStyle name="Normal 10 2 3 2 7 3 2 2" xfId="16805"/>
    <cellStyle name="Normal 10 2 3 2 7 3 2 2 2" xfId="16806"/>
    <cellStyle name="Normal 10 2 3 2 7 3 2 3" xfId="16807"/>
    <cellStyle name="Normal 10 2 3 2 7 3 3" xfId="16808"/>
    <cellStyle name="Normal 10 2 3 2 7 3 3 2" xfId="16809"/>
    <cellStyle name="Normal 10 2 3 2 7 3 4" xfId="16810"/>
    <cellStyle name="Normal 10 2 3 2 7 4" xfId="16811"/>
    <cellStyle name="Normal 10 2 3 2 7 4 2" xfId="16812"/>
    <cellStyle name="Normal 10 2 3 2 7 4 2 2" xfId="16813"/>
    <cellStyle name="Normal 10 2 3 2 7 4 3" xfId="16814"/>
    <cellStyle name="Normal 10 2 3 2 7 5" xfId="16815"/>
    <cellStyle name="Normal 10 2 3 2 7 5 2" xfId="16816"/>
    <cellStyle name="Normal 10 2 3 2 7 6" xfId="16817"/>
    <cellStyle name="Normal 10 2 3 2 8" xfId="16818"/>
    <cellStyle name="Normal 10 2 3 2 8 2" xfId="16819"/>
    <cellStyle name="Normal 10 2 3 2 8 2 2" xfId="16820"/>
    <cellStyle name="Normal 10 2 3 2 8 2 2 2" xfId="16821"/>
    <cellStyle name="Normal 10 2 3 2 8 2 2 2 2" xfId="16822"/>
    <cellStyle name="Normal 10 2 3 2 8 2 2 2 2 2" xfId="16823"/>
    <cellStyle name="Normal 10 2 3 2 8 2 2 2 3" xfId="16824"/>
    <cellStyle name="Normal 10 2 3 2 8 2 2 3" xfId="16825"/>
    <cellStyle name="Normal 10 2 3 2 8 2 2 3 2" xfId="16826"/>
    <cellStyle name="Normal 10 2 3 2 8 2 2 4" xfId="16827"/>
    <cellStyle name="Normal 10 2 3 2 8 2 3" xfId="16828"/>
    <cellStyle name="Normal 10 2 3 2 8 2 3 2" xfId="16829"/>
    <cellStyle name="Normal 10 2 3 2 8 2 3 2 2" xfId="16830"/>
    <cellStyle name="Normal 10 2 3 2 8 2 3 3" xfId="16831"/>
    <cellStyle name="Normal 10 2 3 2 8 2 4" xfId="16832"/>
    <cellStyle name="Normal 10 2 3 2 8 2 4 2" xfId="16833"/>
    <cellStyle name="Normal 10 2 3 2 8 2 5" xfId="16834"/>
    <cellStyle name="Normal 10 2 3 2 8 3" xfId="16835"/>
    <cellStyle name="Normal 10 2 3 2 8 3 2" xfId="16836"/>
    <cellStyle name="Normal 10 2 3 2 8 3 2 2" xfId="16837"/>
    <cellStyle name="Normal 10 2 3 2 8 3 2 2 2" xfId="16838"/>
    <cellStyle name="Normal 10 2 3 2 8 3 2 3" xfId="16839"/>
    <cellStyle name="Normal 10 2 3 2 8 3 3" xfId="16840"/>
    <cellStyle name="Normal 10 2 3 2 8 3 3 2" xfId="16841"/>
    <cellStyle name="Normal 10 2 3 2 8 3 4" xfId="16842"/>
    <cellStyle name="Normal 10 2 3 2 8 4" xfId="16843"/>
    <cellStyle name="Normal 10 2 3 2 8 4 2" xfId="16844"/>
    <cellStyle name="Normal 10 2 3 2 8 4 2 2" xfId="16845"/>
    <cellStyle name="Normal 10 2 3 2 8 4 3" xfId="16846"/>
    <cellStyle name="Normal 10 2 3 2 8 5" xfId="16847"/>
    <cellStyle name="Normal 10 2 3 2 8 5 2" xfId="16848"/>
    <cellStyle name="Normal 10 2 3 2 8 6" xfId="16849"/>
    <cellStyle name="Normal 10 2 3 2 9" xfId="16850"/>
    <cellStyle name="Normal 10 2 3 2 9 2" xfId="16851"/>
    <cellStyle name="Normal 10 2 3 2 9 2 2" xfId="16852"/>
    <cellStyle name="Normal 10 2 3 2 9 2 2 2" xfId="16853"/>
    <cellStyle name="Normal 10 2 3 2 9 2 2 2 2" xfId="16854"/>
    <cellStyle name="Normal 10 2 3 2 9 2 2 2 2 2" xfId="16855"/>
    <cellStyle name="Normal 10 2 3 2 9 2 2 2 3" xfId="16856"/>
    <cellStyle name="Normal 10 2 3 2 9 2 2 3" xfId="16857"/>
    <cellStyle name="Normal 10 2 3 2 9 2 2 3 2" xfId="16858"/>
    <cellStyle name="Normal 10 2 3 2 9 2 2 4" xfId="16859"/>
    <cellStyle name="Normal 10 2 3 2 9 2 3" xfId="16860"/>
    <cellStyle name="Normal 10 2 3 2 9 2 3 2" xfId="16861"/>
    <cellStyle name="Normal 10 2 3 2 9 2 3 2 2" xfId="16862"/>
    <cellStyle name="Normal 10 2 3 2 9 2 3 3" xfId="16863"/>
    <cellStyle name="Normal 10 2 3 2 9 2 4" xfId="16864"/>
    <cellStyle name="Normal 10 2 3 2 9 2 4 2" xfId="16865"/>
    <cellStyle name="Normal 10 2 3 2 9 2 5" xfId="16866"/>
    <cellStyle name="Normal 10 2 3 2 9 3" xfId="16867"/>
    <cellStyle name="Normal 10 2 3 2 9 3 2" xfId="16868"/>
    <cellStyle name="Normal 10 2 3 2 9 3 2 2" xfId="16869"/>
    <cellStyle name="Normal 10 2 3 2 9 3 2 2 2" xfId="16870"/>
    <cellStyle name="Normal 10 2 3 2 9 3 2 3" xfId="16871"/>
    <cellStyle name="Normal 10 2 3 2 9 3 3" xfId="16872"/>
    <cellStyle name="Normal 10 2 3 2 9 3 3 2" xfId="16873"/>
    <cellStyle name="Normal 10 2 3 2 9 3 4" xfId="16874"/>
    <cellStyle name="Normal 10 2 3 2 9 4" xfId="16875"/>
    <cellStyle name="Normal 10 2 3 2 9 4 2" xfId="16876"/>
    <cellStyle name="Normal 10 2 3 2 9 4 2 2" xfId="16877"/>
    <cellStyle name="Normal 10 2 3 2 9 4 3" xfId="16878"/>
    <cellStyle name="Normal 10 2 3 2 9 5" xfId="16879"/>
    <cellStyle name="Normal 10 2 3 2 9 5 2" xfId="16880"/>
    <cellStyle name="Normal 10 2 3 2 9 6" xfId="16881"/>
    <cellStyle name="Normal 10 2 3 3" xfId="16882"/>
    <cellStyle name="Normal 10 2 3 3 2" xfId="16883"/>
    <cellStyle name="Normal 10 2 3 3 2 2" xfId="16884"/>
    <cellStyle name="Normal 10 2 3 3 2 2 2" xfId="16885"/>
    <cellStyle name="Normal 10 2 3 3 2 2 2 2" xfId="16886"/>
    <cellStyle name="Normal 10 2 3 3 2 2 2 2 2" xfId="16887"/>
    <cellStyle name="Normal 10 2 3 3 2 2 2 2 2 2" xfId="16888"/>
    <cellStyle name="Normal 10 2 3 3 2 2 2 2 2 2 2" xfId="16889"/>
    <cellStyle name="Normal 10 2 3 3 2 2 2 2 2 3" xfId="16890"/>
    <cellStyle name="Normal 10 2 3 3 2 2 2 2 3" xfId="16891"/>
    <cellStyle name="Normal 10 2 3 3 2 2 2 2 3 2" xfId="16892"/>
    <cellStyle name="Normal 10 2 3 3 2 2 2 2 4" xfId="16893"/>
    <cellStyle name="Normal 10 2 3 3 2 2 2 3" xfId="16894"/>
    <cellStyle name="Normal 10 2 3 3 2 2 2 3 2" xfId="16895"/>
    <cellStyle name="Normal 10 2 3 3 2 2 2 3 2 2" xfId="16896"/>
    <cellStyle name="Normal 10 2 3 3 2 2 2 3 3" xfId="16897"/>
    <cellStyle name="Normal 10 2 3 3 2 2 2 4" xfId="16898"/>
    <cellStyle name="Normal 10 2 3 3 2 2 2 4 2" xfId="16899"/>
    <cellStyle name="Normal 10 2 3 3 2 2 2 5" xfId="16900"/>
    <cellStyle name="Normal 10 2 3 3 2 2 3" xfId="16901"/>
    <cellStyle name="Normal 10 2 3 3 2 2 3 2" xfId="16902"/>
    <cellStyle name="Normal 10 2 3 3 2 2 3 2 2" xfId="16903"/>
    <cellStyle name="Normal 10 2 3 3 2 2 3 2 2 2" xfId="16904"/>
    <cellStyle name="Normal 10 2 3 3 2 2 3 2 3" xfId="16905"/>
    <cellStyle name="Normal 10 2 3 3 2 2 3 3" xfId="16906"/>
    <cellStyle name="Normal 10 2 3 3 2 2 3 3 2" xfId="16907"/>
    <cellStyle name="Normal 10 2 3 3 2 2 3 4" xfId="16908"/>
    <cellStyle name="Normal 10 2 3 3 2 2 4" xfId="16909"/>
    <cellStyle name="Normal 10 2 3 3 2 2 4 2" xfId="16910"/>
    <cellStyle name="Normal 10 2 3 3 2 2 4 2 2" xfId="16911"/>
    <cellStyle name="Normal 10 2 3 3 2 2 4 3" xfId="16912"/>
    <cellStyle name="Normal 10 2 3 3 2 2 5" xfId="16913"/>
    <cellStyle name="Normal 10 2 3 3 2 2 5 2" xfId="16914"/>
    <cellStyle name="Normal 10 2 3 3 2 2 6" xfId="16915"/>
    <cellStyle name="Normal 10 2 3 3 2 3" xfId="16916"/>
    <cellStyle name="Normal 10 2 3 3 2 3 2" xfId="16917"/>
    <cellStyle name="Normal 10 2 3 3 2 3 2 2" xfId="16918"/>
    <cellStyle name="Normal 10 2 3 3 2 3 2 2 2" xfId="16919"/>
    <cellStyle name="Normal 10 2 3 3 2 3 2 2 2 2" xfId="16920"/>
    <cellStyle name="Normal 10 2 3 3 2 3 2 2 3" xfId="16921"/>
    <cellStyle name="Normal 10 2 3 3 2 3 2 3" xfId="16922"/>
    <cellStyle name="Normal 10 2 3 3 2 3 2 3 2" xfId="16923"/>
    <cellStyle name="Normal 10 2 3 3 2 3 2 4" xfId="16924"/>
    <cellStyle name="Normal 10 2 3 3 2 3 3" xfId="16925"/>
    <cellStyle name="Normal 10 2 3 3 2 3 3 2" xfId="16926"/>
    <cellStyle name="Normal 10 2 3 3 2 3 3 2 2" xfId="16927"/>
    <cellStyle name="Normal 10 2 3 3 2 3 3 3" xfId="16928"/>
    <cellStyle name="Normal 10 2 3 3 2 3 4" xfId="16929"/>
    <cellStyle name="Normal 10 2 3 3 2 3 4 2" xfId="16930"/>
    <cellStyle name="Normal 10 2 3 3 2 3 5" xfId="16931"/>
    <cellStyle name="Normal 10 2 3 3 2 4" xfId="16932"/>
    <cellStyle name="Normal 10 2 3 3 2 4 2" xfId="16933"/>
    <cellStyle name="Normal 10 2 3 3 2 4 2 2" xfId="16934"/>
    <cellStyle name="Normal 10 2 3 3 2 4 2 2 2" xfId="16935"/>
    <cellStyle name="Normal 10 2 3 3 2 4 2 3" xfId="16936"/>
    <cellStyle name="Normal 10 2 3 3 2 4 3" xfId="16937"/>
    <cellStyle name="Normal 10 2 3 3 2 4 3 2" xfId="16938"/>
    <cellStyle name="Normal 10 2 3 3 2 4 4" xfId="16939"/>
    <cellStyle name="Normal 10 2 3 3 2 5" xfId="16940"/>
    <cellStyle name="Normal 10 2 3 3 2 5 2" xfId="16941"/>
    <cellStyle name="Normal 10 2 3 3 2 5 2 2" xfId="16942"/>
    <cellStyle name="Normal 10 2 3 3 2 5 3" xfId="16943"/>
    <cellStyle name="Normal 10 2 3 3 2 6" xfId="16944"/>
    <cellStyle name="Normal 10 2 3 3 2 6 2" xfId="16945"/>
    <cellStyle name="Normal 10 2 3 3 2 7" xfId="16946"/>
    <cellStyle name="Normal 10 2 3 3 3" xfId="16947"/>
    <cellStyle name="Normal 10 2 3 3 3 2" xfId="16948"/>
    <cellStyle name="Normal 10 2 3 3 3 2 2" xfId="16949"/>
    <cellStyle name="Normal 10 2 3 3 3 2 2 2" xfId="16950"/>
    <cellStyle name="Normal 10 2 3 3 3 2 2 2 2" xfId="16951"/>
    <cellStyle name="Normal 10 2 3 3 3 2 2 2 2 2" xfId="16952"/>
    <cellStyle name="Normal 10 2 3 3 3 2 2 2 3" xfId="16953"/>
    <cellStyle name="Normal 10 2 3 3 3 2 2 3" xfId="16954"/>
    <cellStyle name="Normal 10 2 3 3 3 2 2 3 2" xfId="16955"/>
    <cellStyle name="Normal 10 2 3 3 3 2 2 4" xfId="16956"/>
    <cellStyle name="Normal 10 2 3 3 3 2 3" xfId="16957"/>
    <cellStyle name="Normal 10 2 3 3 3 2 3 2" xfId="16958"/>
    <cellStyle name="Normal 10 2 3 3 3 2 3 2 2" xfId="16959"/>
    <cellStyle name="Normal 10 2 3 3 3 2 3 3" xfId="16960"/>
    <cellStyle name="Normal 10 2 3 3 3 2 4" xfId="16961"/>
    <cellStyle name="Normal 10 2 3 3 3 2 4 2" xfId="16962"/>
    <cellStyle name="Normal 10 2 3 3 3 2 5" xfId="16963"/>
    <cellStyle name="Normal 10 2 3 3 3 3" xfId="16964"/>
    <cellStyle name="Normal 10 2 3 3 3 3 2" xfId="16965"/>
    <cellStyle name="Normal 10 2 3 3 3 3 2 2" xfId="16966"/>
    <cellStyle name="Normal 10 2 3 3 3 3 2 2 2" xfId="16967"/>
    <cellStyle name="Normal 10 2 3 3 3 3 2 3" xfId="16968"/>
    <cellStyle name="Normal 10 2 3 3 3 3 3" xfId="16969"/>
    <cellStyle name="Normal 10 2 3 3 3 3 3 2" xfId="16970"/>
    <cellStyle name="Normal 10 2 3 3 3 3 4" xfId="16971"/>
    <cellStyle name="Normal 10 2 3 3 3 4" xfId="16972"/>
    <cellStyle name="Normal 10 2 3 3 3 4 2" xfId="16973"/>
    <cellStyle name="Normal 10 2 3 3 3 4 2 2" xfId="16974"/>
    <cellStyle name="Normal 10 2 3 3 3 4 3" xfId="16975"/>
    <cellStyle name="Normal 10 2 3 3 3 5" xfId="16976"/>
    <cellStyle name="Normal 10 2 3 3 3 5 2" xfId="16977"/>
    <cellStyle name="Normal 10 2 3 3 3 6" xfId="16978"/>
    <cellStyle name="Normal 10 2 3 3 4" xfId="16979"/>
    <cellStyle name="Normal 10 2 3 3 4 2" xfId="16980"/>
    <cellStyle name="Normal 10 2 3 3 4 2 2" xfId="16981"/>
    <cellStyle name="Normal 10 2 3 3 4 2 2 2" xfId="16982"/>
    <cellStyle name="Normal 10 2 3 3 4 2 2 2 2" xfId="16983"/>
    <cellStyle name="Normal 10 2 3 3 4 2 2 2 2 2" xfId="16984"/>
    <cellStyle name="Normal 10 2 3 3 4 2 2 2 3" xfId="16985"/>
    <cellStyle name="Normal 10 2 3 3 4 2 2 3" xfId="16986"/>
    <cellStyle name="Normal 10 2 3 3 4 2 2 3 2" xfId="16987"/>
    <cellStyle name="Normal 10 2 3 3 4 2 2 4" xfId="16988"/>
    <cellStyle name="Normal 10 2 3 3 4 2 3" xfId="16989"/>
    <cellStyle name="Normal 10 2 3 3 4 2 3 2" xfId="16990"/>
    <cellStyle name="Normal 10 2 3 3 4 2 3 2 2" xfId="16991"/>
    <cellStyle name="Normal 10 2 3 3 4 2 3 3" xfId="16992"/>
    <cellStyle name="Normal 10 2 3 3 4 2 4" xfId="16993"/>
    <cellStyle name="Normal 10 2 3 3 4 2 4 2" xfId="16994"/>
    <cellStyle name="Normal 10 2 3 3 4 2 5" xfId="16995"/>
    <cellStyle name="Normal 10 2 3 3 4 3" xfId="16996"/>
    <cellStyle name="Normal 10 2 3 3 4 3 2" xfId="16997"/>
    <cellStyle name="Normal 10 2 3 3 4 3 2 2" xfId="16998"/>
    <cellStyle name="Normal 10 2 3 3 4 3 2 2 2" xfId="16999"/>
    <cellStyle name="Normal 10 2 3 3 4 3 2 3" xfId="17000"/>
    <cellStyle name="Normal 10 2 3 3 4 3 3" xfId="17001"/>
    <cellStyle name="Normal 10 2 3 3 4 3 3 2" xfId="17002"/>
    <cellStyle name="Normal 10 2 3 3 4 3 4" xfId="17003"/>
    <cellStyle name="Normal 10 2 3 3 4 4" xfId="17004"/>
    <cellStyle name="Normal 10 2 3 3 4 4 2" xfId="17005"/>
    <cellStyle name="Normal 10 2 3 3 4 4 2 2" xfId="17006"/>
    <cellStyle name="Normal 10 2 3 3 4 4 3" xfId="17007"/>
    <cellStyle name="Normal 10 2 3 3 4 5" xfId="17008"/>
    <cellStyle name="Normal 10 2 3 3 4 5 2" xfId="17009"/>
    <cellStyle name="Normal 10 2 3 3 4 6" xfId="17010"/>
    <cellStyle name="Normal 10 2 3 3 5" xfId="17011"/>
    <cellStyle name="Normal 10 2 3 3 5 2" xfId="17012"/>
    <cellStyle name="Normal 10 2 3 3 5 2 2" xfId="17013"/>
    <cellStyle name="Normal 10 2 3 3 5 2 2 2" xfId="17014"/>
    <cellStyle name="Normal 10 2 3 3 5 2 2 2 2" xfId="17015"/>
    <cellStyle name="Normal 10 2 3 3 5 2 2 3" xfId="17016"/>
    <cellStyle name="Normal 10 2 3 3 5 2 3" xfId="17017"/>
    <cellStyle name="Normal 10 2 3 3 5 2 3 2" xfId="17018"/>
    <cellStyle name="Normal 10 2 3 3 5 2 4" xfId="17019"/>
    <cellStyle name="Normal 10 2 3 3 5 3" xfId="17020"/>
    <cellStyle name="Normal 10 2 3 3 5 3 2" xfId="17021"/>
    <cellStyle name="Normal 10 2 3 3 5 3 2 2" xfId="17022"/>
    <cellStyle name="Normal 10 2 3 3 5 3 3" xfId="17023"/>
    <cellStyle name="Normal 10 2 3 3 5 4" xfId="17024"/>
    <cellStyle name="Normal 10 2 3 3 5 4 2" xfId="17025"/>
    <cellStyle name="Normal 10 2 3 3 5 5" xfId="17026"/>
    <cellStyle name="Normal 10 2 3 3 6" xfId="17027"/>
    <cellStyle name="Normal 10 2 3 3 6 2" xfId="17028"/>
    <cellStyle name="Normal 10 2 3 3 6 2 2" xfId="17029"/>
    <cellStyle name="Normal 10 2 3 3 6 2 2 2" xfId="17030"/>
    <cellStyle name="Normal 10 2 3 3 6 2 3" xfId="17031"/>
    <cellStyle name="Normal 10 2 3 3 6 3" xfId="17032"/>
    <cellStyle name="Normal 10 2 3 3 6 3 2" xfId="17033"/>
    <cellStyle name="Normal 10 2 3 3 6 4" xfId="17034"/>
    <cellStyle name="Normal 10 2 3 3 7" xfId="17035"/>
    <cellStyle name="Normal 10 2 3 3 7 2" xfId="17036"/>
    <cellStyle name="Normal 10 2 3 3 7 2 2" xfId="17037"/>
    <cellStyle name="Normal 10 2 3 3 7 3" xfId="17038"/>
    <cellStyle name="Normal 10 2 3 3 8" xfId="17039"/>
    <cellStyle name="Normal 10 2 3 3 8 2" xfId="17040"/>
    <cellStyle name="Normal 10 2 3 3 9" xfId="17041"/>
    <cellStyle name="Normal 10 2 3 4" xfId="17042"/>
    <cellStyle name="Normal 10 2 3 4 2" xfId="17043"/>
    <cellStyle name="Normal 10 2 3 4 2 2" xfId="17044"/>
    <cellStyle name="Normal 10 2 3 4 2 2 2" xfId="17045"/>
    <cellStyle name="Normal 10 2 3 4 2 2 2 2" xfId="17046"/>
    <cellStyle name="Normal 10 2 3 4 2 2 2 2 2" xfId="17047"/>
    <cellStyle name="Normal 10 2 3 4 2 2 2 2 2 2" xfId="17048"/>
    <cellStyle name="Normal 10 2 3 4 2 2 2 2 2 2 2" xfId="17049"/>
    <cellStyle name="Normal 10 2 3 4 2 2 2 2 2 3" xfId="17050"/>
    <cellStyle name="Normal 10 2 3 4 2 2 2 2 3" xfId="17051"/>
    <cellStyle name="Normal 10 2 3 4 2 2 2 2 3 2" xfId="17052"/>
    <cellStyle name="Normal 10 2 3 4 2 2 2 2 4" xfId="17053"/>
    <cellStyle name="Normal 10 2 3 4 2 2 2 3" xfId="17054"/>
    <cellStyle name="Normal 10 2 3 4 2 2 2 3 2" xfId="17055"/>
    <cellStyle name="Normal 10 2 3 4 2 2 2 3 2 2" xfId="17056"/>
    <cellStyle name="Normal 10 2 3 4 2 2 2 3 3" xfId="17057"/>
    <cellStyle name="Normal 10 2 3 4 2 2 2 4" xfId="17058"/>
    <cellStyle name="Normal 10 2 3 4 2 2 2 4 2" xfId="17059"/>
    <cellStyle name="Normal 10 2 3 4 2 2 2 5" xfId="17060"/>
    <cellStyle name="Normal 10 2 3 4 2 2 3" xfId="17061"/>
    <cellStyle name="Normal 10 2 3 4 2 2 3 2" xfId="17062"/>
    <cellStyle name="Normal 10 2 3 4 2 2 3 2 2" xfId="17063"/>
    <cellStyle name="Normal 10 2 3 4 2 2 3 2 2 2" xfId="17064"/>
    <cellStyle name="Normal 10 2 3 4 2 2 3 2 3" xfId="17065"/>
    <cellStyle name="Normal 10 2 3 4 2 2 3 3" xfId="17066"/>
    <cellStyle name="Normal 10 2 3 4 2 2 3 3 2" xfId="17067"/>
    <cellStyle name="Normal 10 2 3 4 2 2 3 4" xfId="17068"/>
    <cellStyle name="Normal 10 2 3 4 2 2 4" xfId="17069"/>
    <cellStyle name="Normal 10 2 3 4 2 2 4 2" xfId="17070"/>
    <cellStyle name="Normal 10 2 3 4 2 2 4 2 2" xfId="17071"/>
    <cellStyle name="Normal 10 2 3 4 2 2 4 3" xfId="17072"/>
    <cellStyle name="Normal 10 2 3 4 2 2 5" xfId="17073"/>
    <cellStyle name="Normal 10 2 3 4 2 2 5 2" xfId="17074"/>
    <cellStyle name="Normal 10 2 3 4 2 2 6" xfId="17075"/>
    <cellStyle name="Normal 10 2 3 4 2 3" xfId="17076"/>
    <cellStyle name="Normal 10 2 3 4 2 3 2" xfId="17077"/>
    <cellStyle name="Normal 10 2 3 4 2 3 2 2" xfId="17078"/>
    <cellStyle name="Normal 10 2 3 4 2 3 2 2 2" xfId="17079"/>
    <cellStyle name="Normal 10 2 3 4 2 3 2 2 2 2" xfId="17080"/>
    <cellStyle name="Normal 10 2 3 4 2 3 2 2 3" xfId="17081"/>
    <cellStyle name="Normal 10 2 3 4 2 3 2 3" xfId="17082"/>
    <cellStyle name="Normal 10 2 3 4 2 3 2 3 2" xfId="17083"/>
    <cellStyle name="Normal 10 2 3 4 2 3 2 4" xfId="17084"/>
    <cellStyle name="Normal 10 2 3 4 2 3 3" xfId="17085"/>
    <cellStyle name="Normal 10 2 3 4 2 3 3 2" xfId="17086"/>
    <cellStyle name="Normal 10 2 3 4 2 3 3 2 2" xfId="17087"/>
    <cellStyle name="Normal 10 2 3 4 2 3 3 3" xfId="17088"/>
    <cellStyle name="Normal 10 2 3 4 2 3 4" xfId="17089"/>
    <cellStyle name="Normal 10 2 3 4 2 3 4 2" xfId="17090"/>
    <cellStyle name="Normal 10 2 3 4 2 3 5" xfId="17091"/>
    <cellStyle name="Normal 10 2 3 4 2 4" xfId="17092"/>
    <cellStyle name="Normal 10 2 3 4 2 4 2" xfId="17093"/>
    <cellStyle name="Normal 10 2 3 4 2 4 2 2" xfId="17094"/>
    <cellStyle name="Normal 10 2 3 4 2 4 2 2 2" xfId="17095"/>
    <cellStyle name="Normal 10 2 3 4 2 4 2 3" xfId="17096"/>
    <cellStyle name="Normal 10 2 3 4 2 4 3" xfId="17097"/>
    <cellStyle name="Normal 10 2 3 4 2 4 3 2" xfId="17098"/>
    <cellStyle name="Normal 10 2 3 4 2 4 4" xfId="17099"/>
    <cellStyle name="Normal 10 2 3 4 2 5" xfId="17100"/>
    <cellStyle name="Normal 10 2 3 4 2 5 2" xfId="17101"/>
    <cellStyle name="Normal 10 2 3 4 2 5 2 2" xfId="17102"/>
    <cellStyle name="Normal 10 2 3 4 2 5 3" xfId="17103"/>
    <cellStyle name="Normal 10 2 3 4 2 6" xfId="17104"/>
    <cellStyle name="Normal 10 2 3 4 2 6 2" xfId="17105"/>
    <cellStyle name="Normal 10 2 3 4 2 7" xfId="17106"/>
    <cellStyle name="Normal 10 2 3 4 3" xfId="17107"/>
    <cellStyle name="Normal 10 2 3 4 3 2" xfId="17108"/>
    <cellStyle name="Normal 10 2 3 4 3 2 2" xfId="17109"/>
    <cellStyle name="Normal 10 2 3 4 3 2 2 2" xfId="17110"/>
    <cellStyle name="Normal 10 2 3 4 3 2 2 2 2" xfId="17111"/>
    <cellStyle name="Normal 10 2 3 4 3 2 2 2 2 2" xfId="17112"/>
    <cellStyle name="Normal 10 2 3 4 3 2 2 2 3" xfId="17113"/>
    <cellStyle name="Normal 10 2 3 4 3 2 2 3" xfId="17114"/>
    <cellStyle name="Normal 10 2 3 4 3 2 2 3 2" xfId="17115"/>
    <cellStyle name="Normal 10 2 3 4 3 2 2 4" xfId="17116"/>
    <cellStyle name="Normal 10 2 3 4 3 2 3" xfId="17117"/>
    <cellStyle name="Normal 10 2 3 4 3 2 3 2" xfId="17118"/>
    <cellStyle name="Normal 10 2 3 4 3 2 3 2 2" xfId="17119"/>
    <cellStyle name="Normal 10 2 3 4 3 2 3 3" xfId="17120"/>
    <cellStyle name="Normal 10 2 3 4 3 2 4" xfId="17121"/>
    <cellStyle name="Normal 10 2 3 4 3 2 4 2" xfId="17122"/>
    <cellStyle name="Normal 10 2 3 4 3 2 5" xfId="17123"/>
    <cellStyle name="Normal 10 2 3 4 3 3" xfId="17124"/>
    <cellStyle name="Normal 10 2 3 4 3 3 2" xfId="17125"/>
    <cellStyle name="Normal 10 2 3 4 3 3 2 2" xfId="17126"/>
    <cellStyle name="Normal 10 2 3 4 3 3 2 2 2" xfId="17127"/>
    <cellStyle name="Normal 10 2 3 4 3 3 2 3" xfId="17128"/>
    <cellStyle name="Normal 10 2 3 4 3 3 3" xfId="17129"/>
    <cellStyle name="Normal 10 2 3 4 3 3 3 2" xfId="17130"/>
    <cellStyle name="Normal 10 2 3 4 3 3 4" xfId="17131"/>
    <cellStyle name="Normal 10 2 3 4 3 4" xfId="17132"/>
    <cellStyle name="Normal 10 2 3 4 3 4 2" xfId="17133"/>
    <cellStyle name="Normal 10 2 3 4 3 4 2 2" xfId="17134"/>
    <cellStyle name="Normal 10 2 3 4 3 4 3" xfId="17135"/>
    <cellStyle name="Normal 10 2 3 4 3 5" xfId="17136"/>
    <cellStyle name="Normal 10 2 3 4 3 5 2" xfId="17137"/>
    <cellStyle name="Normal 10 2 3 4 3 6" xfId="17138"/>
    <cellStyle name="Normal 10 2 3 4 4" xfId="17139"/>
    <cellStyle name="Normal 10 2 3 4 4 2" xfId="17140"/>
    <cellStyle name="Normal 10 2 3 4 4 2 2" xfId="17141"/>
    <cellStyle name="Normal 10 2 3 4 4 2 2 2" xfId="17142"/>
    <cellStyle name="Normal 10 2 3 4 4 2 2 2 2" xfId="17143"/>
    <cellStyle name="Normal 10 2 3 4 4 2 2 2 2 2" xfId="17144"/>
    <cellStyle name="Normal 10 2 3 4 4 2 2 2 3" xfId="17145"/>
    <cellStyle name="Normal 10 2 3 4 4 2 2 3" xfId="17146"/>
    <cellStyle name="Normal 10 2 3 4 4 2 2 3 2" xfId="17147"/>
    <cellStyle name="Normal 10 2 3 4 4 2 2 4" xfId="17148"/>
    <cellStyle name="Normal 10 2 3 4 4 2 3" xfId="17149"/>
    <cellStyle name="Normal 10 2 3 4 4 2 3 2" xfId="17150"/>
    <cellStyle name="Normal 10 2 3 4 4 2 3 2 2" xfId="17151"/>
    <cellStyle name="Normal 10 2 3 4 4 2 3 3" xfId="17152"/>
    <cellStyle name="Normal 10 2 3 4 4 2 4" xfId="17153"/>
    <cellStyle name="Normal 10 2 3 4 4 2 4 2" xfId="17154"/>
    <cellStyle name="Normal 10 2 3 4 4 2 5" xfId="17155"/>
    <cellStyle name="Normal 10 2 3 4 4 3" xfId="17156"/>
    <cellStyle name="Normal 10 2 3 4 4 3 2" xfId="17157"/>
    <cellStyle name="Normal 10 2 3 4 4 3 2 2" xfId="17158"/>
    <cellStyle name="Normal 10 2 3 4 4 3 2 2 2" xfId="17159"/>
    <cellStyle name="Normal 10 2 3 4 4 3 2 3" xfId="17160"/>
    <cellStyle name="Normal 10 2 3 4 4 3 3" xfId="17161"/>
    <cellStyle name="Normal 10 2 3 4 4 3 3 2" xfId="17162"/>
    <cellStyle name="Normal 10 2 3 4 4 3 4" xfId="17163"/>
    <cellStyle name="Normal 10 2 3 4 4 4" xfId="17164"/>
    <cellStyle name="Normal 10 2 3 4 4 4 2" xfId="17165"/>
    <cellStyle name="Normal 10 2 3 4 4 4 2 2" xfId="17166"/>
    <cellStyle name="Normal 10 2 3 4 4 4 3" xfId="17167"/>
    <cellStyle name="Normal 10 2 3 4 4 5" xfId="17168"/>
    <cellStyle name="Normal 10 2 3 4 4 5 2" xfId="17169"/>
    <cellStyle name="Normal 10 2 3 4 4 6" xfId="17170"/>
    <cellStyle name="Normal 10 2 3 4 5" xfId="17171"/>
    <cellStyle name="Normal 10 2 3 4 5 2" xfId="17172"/>
    <cellStyle name="Normal 10 2 3 4 5 2 2" xfId="17173"/>
    <cellStyle name="Normal 10 2 3 4 5 2 2 2" xfId="17174"/>
    <cellStyle name="Normal 10 2 3 4 5 2 2 2 2" xfId="17175"/>
    <cellStyle name="Normal 10 2 3 4 5 2 2 3" xfId="17176"/>
    <cellStyle name="Normal 10 2 3 4 5 2 3" xfId="17177"/>
    <cellStyle name="Normal 10 2 3 4 5 2 3 2" xfId="17178"/>
    <cellStyle name="Normal 10 2 3 4 5 2 4" xfId="17179"/>
    <cellStyle name="Normal 10 2 3 4 5 3" xfId="17180"/>
    <cellStyle name="Normal 10 2 3 4 5 3 2" xfId="17181"/>
    <cellStyle name="Normal 10 2 3 4 5 3 2 2" xfId="17182"/>
    <cellStyle name="Normal 10 2 3 4 5 3 3" xfId="17183"/>
    <cellStyle name="Normal 10 2 3 4 5 4" xfId="17184"/>
    <cellStyle name="Normal 10 2 3 4 5 4 2" xfId="17185"/>
    <cellStyle name="Normal 10 2 3 4 5 5" xfId="17186"/>
    <cellStyle name="Normal 10 2 3 4 6" xfId="17187"/>
    <cellStyle name="Normal 10 2 3 4 6 2" xfId="17188"/>
    <cellStyle name="Normal 10 2 3 4 6 2 2" xfId="17189"/>
    <cellStyle name="Normal 10 2 3 4 6 2 2 2" xfId="17190"/>
    <cellStyle name="Normal 10 2 3 4 6 2 3" xfId="17191"/>
    <cellStyle name="Normal 10 2 3 4 6 3" xfId="17192"/>
    <cellStyle name="Normal 10 2 3 4 6 3 2" xfId="17193"/>
    <cellStyle name="Normal 10 2 3 4 6 4" xfId="17194"/>
    <cellStyle name="Normal 10 2 3 4 7" xfId="17195"/>
    <cellStyle name="Normal 10 2 3 4 7 2" xfId="17196"/>
    <cellStyle name="Normal 10 2 3 4 7 2 2" xfId="17197"/>
    <cellStyle name="Normal 10 2 3 4 7 3" xfId="17198"/>
    <cellStyle name="Normal 10 2 3 4 8" xfId="17199"/>
    <cellStyle name="Normal 10 2 3 4 8 2" xfId="17200"/>
    <cellStyle name="Normal 10 2 3 4 9" xfId="17201"/>
    <cellStyle name="Normal 10 2 3 5" xfId="17202"/>
    <cellStyle name="Normal 10 2 3 5 2" xfId="17203"/>
    <cellStyle name="Normal 10 2 3 5 2 2" xfId="17204"/>
    <cellStyle name="Normal 10 2 3 5 2 2 2" xfId="17205"/>
    <cellStyle name="Normal 10 2 3 5 2 2 2 2" xfId="17206"/>
    <cellStyle name="Normal 10 2 3 5 2 2 2 2 2" xfId="17207"/>
    <cellStyle name="Normal 10 2 3 5 2 2 2 2 2 2" xfId="17208"/>
    <cellStyle name="Normal 10 2 3 5 2 2 2 2 2 2 2" xfId="17209"/>
    <cellStyle name="Normal 10 2 3 5 2 2 2 2 2 3" xfId="17210"/>
    <cellStyle name="Normal 10 2 3 5 2 2 2 2 3" xfId="17211"/>
    <cellStyle name="Normal 10 2 3 5 2 2 2 2 3 2" xfId="17212"/>
    <cellStyle name="Normal 10 2 3 5 2 2 2 2 4" xfId="17213"/>
    <cellStyle name="Normal 10 2 3 5 2 2 2 3" xfId="17214"/>
    <cellStyle name="Normal 10 2 3 5 2 2 2 3 2" xfId="17215"/>
    <cellStyle name="Normal 10 2 3 5 2 2 2 3 2 2" xfId="17216"/>
    <cellStyle name="Normal 10 2 3 5 2 2 2 3 3" xfId="17217"/>
    <cellStyle name="Normal 10 2 3 5 2 2 2 4" xfId="17218"/>
    <cellStyle name="Normal 10 2 3 5 2 2 2 4 2" xfId="17219"/>
    <cellStyle name="Normal 10 2 3 5 2 2 2 5" xfId="17220"/>
    <cellStyle name="Normal 10 2 3 5 2 2 3" xfId="17221"/>
    <cellStyle name="Normal 10 2 3 5 2 2 3 2" xfId="17222"/>
    <cellStyle name="Normal 10 2 3 5 2 2 3 2 2" xfId="17223"/>
    <cellStyle name="Normal 10 2 3 5 2 2 3 2 2 2" xfId="17224"/>
    <cellStyle name="Normal 10 2 3 5 2 2 3 2 3" xfId="17225"/>
    <cellStyle name="Normal 10 2 3 5 2 2 3 3" xfId="17226"/>
    <cellStyle name="Normal 10 2 3 5 2 2 3 3 2" xfId="17227"/>
    <cellStyle name="Normal 10 2 3 5 2 2 3 4" xfId="17228"/>
    <cellStyle name="Normal 10 2 3 5 2 2 4" xfId="17229"/>
    <cellStyle name="Normal 10 2 3 5 2 2 4 2" xfId="17230"/>
    <cellStyle name="Normal 10 2 3 5 2 2 4 2 2" xfId="17231"/>
    <cellStyle name="Normal 10 2 3 5 2 2 4 3" xfId="17232"/>
    <cellStyle name="Normal 10 2 3 5 2 2 5" xfId="17233"/>
    <cellStyle name="Normal 10 2 3 5 2 2 5 2" xfId="17234"/>
    <cellStyle name="Normal 10 2 3 5 2 2 6" xfId="17235"/>
    <cellStyle name="Normal 10 2 3 5 2 3" xfId="17236"/>
    <cellStyle name="Normal 10 2 3 5 2 3 2" xfId="17237"/>
    <cellStyle name="Normal 10 2 3 5 2 3 2 2" xfId="17238"/>
    <cellStyle name="Normal 10 2 3 5 2 3 2 2 2" xfId="17239"/>
    <cellStyle name="Normal 10 2 3 5 2 3 2 2 2 2" xfId="17240"/>
    <cellStyle name="Normal 10 2 3 5 2 3 2 2 3" xfId="17241"/>
    <cellStyle name="Normal 10 2 3 5 2 3 2 3" xfId="17242"/>
    <cellStyle name="Normal 10 2 3 5 2 3 2 3 2" xfId="17243"/>
    <cellStyle name="Normal 10 2 3 5 2 3 2 4" xfId="17244"/>
    <cellStyle name="Normal 10 2 3 5 2 3 3" xfId="17245"/>
    <cellStyle name="Normal 10 2 3 5 2 3 3 2" xfId="17246"/>
    <cellStyle name="Normal 10 2 3 5 2 3 3 2 2" xfId="17247"/>
    <cellStyle name="Normal 10 2 3 5 2 3 3 3" xfId="17248"/>
    <cellStyle name="Normal 10 2 3 5 2 3 4" xfId="17249"/>
    <cellStyle name="Normal 10 2 3 5 2 3 4 2" xfId="17250"/>
    <cellStyle name="Normal 10 2 3 5 2 3 5" xfId="17251"/>
    <cellStyle name="Normal 10 2 3 5 2 4" xfId="17252"/>
    <cellStyle name="Normal 10 2 3 5 2 4 2" xfId="17253"/>
    <cellStyle name="Normal 10 2 3 5 2 4 2 2" xfId="17254"/>
    <cellStyle name="Normal 10 2 3 5 2 4 2 2 2" xfId="17255"/>
    <cellStyle name="Normal 10 2 3 5 2 4 2 3" xfId="17256"/>
    <cellStyle name="Normal 10 2 3 5 2 4 3" xfId="17257"/>
    <cellStyle name="Normal 10 2 3 5 2 4 3 2" xfId="17258"/>
    <cellStyle name="Normal 10 2 3 5 2 4 4" xfId="17259"/>
    <cellStyle name="Normal 10 2 3 5 2 5" xfId="17260"/>
    <cellStyle name="Normal 10 2 3 5 2 5 2" xfId="17261"/>
    <cellStyle name="Normal 10 2 3 5 2 5 2 2" xfId="17262"/>
    <cellStyle name="Normal 10 2 3 5 2 5 3" xfId="17263"/>
    <cellStyle name="Normal 10 2 3 5 2 6" xfId="17264"/>
    <cellStyle name="Normal 10 2 3 5 2 6 2" xfId="17265"/>
    <cellStyle name="Normal 10 2 3 5 2 7" xfId="17266"/>
    <cellStyle name="Normal 10 2 3 5 3" xfId="17267"/>
    <cellStyle name="Normal 10 2 3 5 3 2" xfId="17268"/>
    <cellStyle name="Normal 10 2 3 5 3 2 2" xfId="17269"/>
    <cellStyle name="Normal 10 2 3 5 3 2 2 2" xfId="17270"/>
    <cellStyle name="Normal 10 2 3 5 3 2 2 2 2" xfId="17271"/>
    <cellStyle name="Normal 10 2 3 5 3 2 2 2 2 2" xfId="17272"/>
    <cellStyle name="Normal 10 2 3 5 3 2 2 2 3" xfId="17273"/>
    <cellStyle name="Normal 10 2 3 5 3 2 2 3" xfId="17274"/>
    <cellStyle name="Normal 10 2 3 5 3 2 2 3 2" xfId="17275"/>
    <cellStyle name="Normal 10 2 3 5 3 2 2 4" xfId="17276"/>
    <cellStyle name="Normal 10 2 3 5 3 2 3" xfId="17277"/>
    <cellStyle name="Normal 10 2 3 5 3 2 3 2" xfId="17278"/>
    <cellStyle name="Normal 10 2 3 5 3 2 3 2 2" xfId="17279"/>
    <cellStyle name="Normal 10 2 3 5 3 2 3 3" xfId="17280"/>
    <cellStyle name="Normal 10 2 3 5 3 2 4" xfId="17281"/>
    <cellStyle name="Normal 10 2 3 5 3 2 4 2" xfId="17282"/>
    <cellStyle name="Normal 10 2 3 5 3 2 5" xfId="17283"/>
    <cellStyle name="Normal 10 2 3 5 3 3" xfId="17284"/>
    <cellStyle name="Normal 10 2 3 5 3 3 2" xfId="17285"/>
    <cellStyle name="Normal 10 2 3 5 3 3 2 2" xfId="17286"/>
    <cellStyle name="Normal 10 2 3 5 3 3 2 2 2" xfId="17287"/>
    <cellStyle name="Normal 10 2 3 5 3 3 2 3" xfId="17288"/>
    <cellStyle name="Normal 10 2 3 5 3 3 3" xfId="17289"/>
    <cellStyle name="Normal 10 2 3 5 3 3 3 2" xfId="17290"/>
    <cellStyle name="Normal 10 2 3 5 3 3 4" xfId="17291"/>
    <cellStyle name="Normal 10 2 3 5 3 4" xfId="17292"/>
    <cellStyle name="Normal 10 2 3 5 3 4 2" xfId="17293"/>
    <cellStyle name="Normal 10 2 3 5 3 4 2 2" xfId="17294"/>
    <cellStyle name="Normal 10 2 3 5 3 4 3" xfId="17295"/>
    <cellStyle name="Normal 10 2 3 5 3 5" xfId="17296"/>
    <cellStyle name="Normal 10 2 3 5 3 5 2" xfId="17297"/>
    <cellStyle name="Normal 10 2 3 5 3 6" xfId="17298"/>
    <cellStyle name="Normal 10 2 3 5 4" xfId="17299"/>
    <cellStyle name="Normal 10 2 3 5 4 2" xfId="17300"/>
    <cellStyle name="Normal 10 2 3 5 4 2 2" xfId="17301"/>
    <cellStyle name="Normal 10 2 3 5 4 2 2 2" xfId="17302"/>
    <cellStyle name="Normal 10 2 3 5 4 2 2 2 2" xfId="17303"/>
    <cellStyle name="Normal 10 2 3 5 4 2 2 2 2 2" xfId="17304"/>
    <cellStyle name="Normal 10 2 3 5 4 2 2 2 3" xfId="17305"/>
    <cellStyle name="Normal 10 2 3 5 4 2 2 3" xfId="17306"/>
    <cellStyle name="Normal 10 2 3 5 4 2 2 3 2" xfId="17307"/>
    <cellStyle name="Normal 10 2 3 5 4 2 2 4" xfId="17308"/>
    <cellStyle name="Normal 10 2 3 5 4 2 3" xfId="17309"/>
    <cellStyle name="Normal 10 2 3 5 4 2 3 2" xfId="17310"/>
    <cellStyle name="Normal 10 2 3 5 4 2 3 2 2" xfId="17311"/>
    <cellStyle name="Normal 10 2 3 5 4 2 3 3" xfId="17312"/>
    <cellStyle name="Normal 10 2 3 5 4 2 4" xfId="17313"/>
    <cellStyle name="Normal 10 2 3 5 4 2 4 2" xfId="17314"/>
    <cellStyle name="Normal 10 2 3 5 4 2 5" xfId="17315"/>
    <cellStyle name="Normal 10 2 3 5 4 3" xfId="17316"/>
    <cellStyle name="Normal 10 2 3 5 4 3 2" xfId="17317"/>
    <cellStyle name="Normal 10 2 3 5 4 3 2 2" xfId="17318"/>
    <cellStyle name="Normal 10 2 3 5 4 3 2 2 2" xfId="17319"/>
    <cellStyle name="Normal 10 2 3 5 4 3 2 3" xfId="17320"/>
    <cellStyle name="Normal 10 2 3 5 4 3 3" xfId="17321"/>
    <cellStyle name="Normal 10 2 3 5 4 3 3 2" xfId="17322"/>
    <cellStyle name="Normal 10 2 3 5 4 3 4" xfId="17323"/>
    <cellStyle name="Normal 10 2 3 5 4 4" xfId="17324"/>
    <cellStyle name="Normal 10 2 3 5 4 4 2" xfId="17325"/>
    <cellStyle name="Normal 10 2 3 5 4 4 2 2" xfId="17326"/>
    <cellStyle name="Normal 10 2 3 5 4 4 3" xfId="17327"/>
    <cellStyle name="Normal 10 2 3 5 4 5" xfId="17328"/>
    <cellStyle name="Normal 10 2 3 5 4 5 2" xfId="17329"/>
    <cellStyle name="Normal 10 2 3 5 4 6" xfId="17330"/>
    <cellStyle name="Normal 10 2 3 5 5" xfId="17331"/>
    <cellStyle name="Normal 10 2 3 5 5 2" xfId="17332"/>
    <cellStyle name="Normal 10 2 3 5 5 2 2" xfId="17333"/>
    <cellStyle name="Normal 10 2 3 5 5 2 2 2" xfId="17334"/>
    <cellStyle name="Normal 10 2 3 5 5 2 2 2 2" xfId="17335"/>
    <cellStyle name="Normal 10 2 3 5 5 2 2 3" xfId="17336"/>
    <cellStyle name="Normal 10 2 3 5 5 2 3" xfId="17337"/>
    <cellStyle name="Normal 10 2 3 5 5 2 3 2" xfId="17338"/>
    <cellStyle name="Normal 10 2 3 5 5 2 4" xfId="17339"/>
    <cellStyle name="Normal 10 2 3 5 5 3" xfId="17340"/>
    <cellStyle name="Normal 10 2 3 5 5 3 2" xfId="17341"/>
    <cellStyle name="Normal 10 2 3 5 5 3 2 2" xfId="17342"/>
    <cellStyle name="Normal 10 2 3 5 5 3 3" xfId="17343"/>
    <cellStyle name="Normal 10 2 3 5 5 4" xfId="17344"/>
    <cellStyle name="Normal 10 2 3 5 5 4 2" xfId="17345"/>
    <cellStyle name="Normal 10 2 3 5 5 5" xfId="17346"/>
    <cellStyle name="Normal 10 2 3 5 6" xfId="17347"/>
    <cellStyle name="Normal 10 2 3 5 6 2" xfId="17348"/>
    <cellStyle name="Normal 10 2 3 5 6 2 2" xfId="17349"/>
    <cellStyle name="Normal 10 2 3 5 6 2 2 2" xfId="17350"/>
    <cellStyle name="Normal 10 2 3 5 6 2 3" xfId="17351"/>
    <cellStyle name="Normal 10 2 3 5 6 3" xfId="17352"/>
    <cellStyle name="Normal 10 2 3 5 6 3 2" xfId="17353"/>
    <cellStyle name="Normal 10 2 3 5 6 4" xfId="17354"/>
    <cellStyle name="Normal 10 2 3 5 7" xfId="17355"/>
    <cellStyle name="Normal 10 2 3 5 7 2" xfId="17356"/>
    <cellStyle name="Normal 10 2 3 5 7 2 2" xfId="17357"/>
    <cellStyle name="Normal 10 2 3 5 7 3" xfId="17358"/>
    <cellStyle name="Normal 10 2 3 5 8" xfId="17359"/>
    <cellStyle name="Normal 10 2 3 5 8 2" xfId="17360"/>
    <cellStyle name="Normal 10 2 3 5 9" xfId="17361"/>
    <cellStyle name="Normal 10 2 3 6" xfId="17362"/>
    <cellStyle name="Normal 10 2 3 6 2" xfId="17363"/>
    <cellStyle name="Normal 10 2 3 6 2 2" xfId="17364"/>
    <cellStyle name="Normal 10 2 3 6 2 2 2" xfId="17365"/>
    <cellStyle name="Normal 10 2 3 6 2 2 2 2" xfId="17366"/>
    <cellStyle name="Normal 10 2 3 6 2 2 2 2 2" xfId="17367"/>
    <cellStyle name="Normal 10 2 3 6 2 2 2 2 2 2" xfId="17368"/>
    <cellStyle name="Normal 10 2 3 6 2 2 2 2 3" xfId="17369"/>
    <cellStyle name="Normal 10 2 3 6 2 2 2 3" xfId="17370"/>
    <cellStyle name="Normal 10 2 3 6 2 2 2 3 2" xfId="17371"/>
    <cellStyle name="Normal 10 2 3 6 2 2 2 4" xfId="17372"/>
    <cellStyle name="Normal 10 2 3 6 2 2 3" xfId="17373"/>
    <cellStyle name="Normal 10 2 3 6 2 2 3 2" xfId="17374"/>
    <cellStyle name="Normal 10 2 3 6 2 2 3 2 2" xfId="17375"/>
    <cellStyle name="Normal 10 2 3 6 2 2 3 3" xfId="17376"/>
    <cellStyle name="Normal 10 2 3 6 2 2 4" xfId="17377"/>
    <cellStyle name="Normal 10 2 3 6 2 2 4 2" xfId="17378"/>
    <cellStyle name="Normal 10 2 3 6 2 2 5" xfId="17379"/>
    <cellStyle name="Normal 10 2 3 6 2 3" xfId="17380"/>
    <cellStyle name="Normal 10 2 3 6 2 3 2" xfId="17381"/>
    <cellStyle name="Normal 10 2 3 6 2 3 2 2" xfId="17382"/>
    <cellStyle name="Normal 10 2 3 6 2 3 2 2 2" xfId="17383"/>
    <cellStyle name="Normal 10 2 3 6 2 3 2 3" xfId="17384"/>
    <cellStyle name="Normal 10 2 3 6 2 3 3" xfId="17385"/>
    <cellStyle name="Normal 10 2 3 6 2 3 3 2" xfId="17386"/>
    <cellStyle name="Normal 10 2 3 6 2 3 4" xfId="17387"/>
    <cellStyle name="Normal 10 2 3 6 2 4" xfId="17388"/>
    <cellStyle name="Normal 10 2 3 6 2 4 2" xfId="17389"/>
    <cellStyle name="Normal 10 2 3 6 2 4 2 2" xfId="17390"/>
    <cellStyle name="Normal 10 2 3 6 2 4 3" xfId="17391"/>
    <cellStyle name="Normal 10 2 3 6 2 5" xfId="17392"/>
    <cellStyle name="Normal 10 2 3 6 2 5 2" xfId="17393"/>
    <cellStyle name="Normal 10 2 3 6 2 6" xfId="17394"/>
    <cellStyle name="Normal 10 2 3 6 3" xfId="17395"/>
    <cellStyle name="Normal 10 2 3 6 3 2" xfId="17396"/>
    <cellStyle name="Normal 10 2 3 6 3 2 2" xfId="17397"/>
    <cellStyle name="Normal 10 2 3 6 3 2 2 2" xfId="17398"/>
    <cellStyle name="Normal 10 2 3 6 3 2 2 2 2" xfId="17399"/>
    <cellStyle name="Normal 10 2 3 6 3 2 2 3" xfId="17400"/>
    <cellStyle name="Normal 10 2 3 6 3 2 3" xfId="17401"/>
    <cellStyle name="Normal 10 2 3 6 3 2 3 2" xfId="17402"/>
    <cellStyle name="Normal 10 2 3 6 3 2 4" xfId="17403"/>
    <cellStyle name="Normal 10 2 3 6 3 3" xfId="17404"/>
    <cellStyle name="Normal 10 2 3 6 3 3 2" xfId="17405"/>
    <cellStyle name="Normal 10 2 3 6 3 3 2 2" xfId="17406"/>
    <cellStyle name="Normal 10 2 3 6 3 3 3" xfId="17407"/>
    <cellStyle name="Normal 10 2 3 6 3 4" xfId="17408"/>
    <cellStyle name="Normal 10 2 3 6 3 4 2" xfId="17409"/>
    <cellStyle name="Normal 10 2 3 6 3 5" xfId="17410"/>
    <cellStyle name="Normal 10 2 3 6 4" xfId="17411"/>
    <cellStyle name="Normal 10 2 3 6 4 2" xfId="17412"/>
    <cellStyle name="Normal 10 2 3 6 4 2 2" xfId="17413"/>
    <cellStyle name="Normal 10 2 3 6 4 2 2 2" xfId="17414"/>
    <cellStyle name="Normal 10 2 3 6 4 2 3" xfId="17415"/>
    <cellStyle name="Normal 10 2 3 6 4 3" xfId="17416"/>
    <cellStyle name="Normal 10 2 3 6 4 3 2" xfId="17417"/>
    <cellStyle name="Normal 10 2 3 6 4 4" xfId="17418"/>
    <cellStyle name="Normal 10 2 3 6 5" xfId="17419"/>
    <cellStyle name="Normal 10 2 3 6 5 2" xfId="17420"/>
    <cellStyle name="Normal 10 2 3 6 5 2 2" xfId="17421"/>
    <cellStyle name="Normal 10 2 3 6 5 3" xfId="17422"/>
    <cellStyle name="Normal 10 2 3 6 6" xfId="17423"/>
    <cellStyle name="Normal 10 2 3 6 6 2" xfId="17424"/>
    <cellStyle name="Normal 10 2 3 6 7" xfId="17425"/>
    <cellStyle name="Normal 10 2 3 7" xfId="17426"/>
    <cellStyle name="Normal 10 2 3 7 2" xfId="17427"/>
    <cellStyle name="Normal 10 2 3 7 2 2" xfId="17428"/>
    <cellStyle name="Normal 10 2 3 7 2 2 2" xfId="17429"/>
    <cellStyle name="Normal 10 2 3 7 2 2 2 2" xfId="17430"/>
    <cellStyle name="Normal 10 2 3 7 2 2 2 2 2" xfId="17431"/>
    <cellStyle name="Normal 10 2 3 7 2 2 2 3" xfId="17432"/>
    <cellStyle name="Normal 10 2 3 7 2 2 3" xfId="17433"/>
    <cellStyle name="Normal 10 2 3 7 2 2 3 2" xfId="17434"/>
    <cellStyle name="Normal 10 2 3 7 2 2 4" xfId="17435"/>
    <cellStyle name="Normal 10 2 3 7 2 3" xfId="17436"/>
    <cellStyle name="Normal 10 2 3 7 2 3 2" xfId="17437"/>
    <cellStyle name="Normal 10 2 3 7 2 3 2 2" xfId="17438"/>
    <cellStyle name="Normal 10 2 3 7 2 3 3" xfId="17439"/>
    <cellStyle name="Normal 10 2 3 7 2 4" xfId="17440"/>
    <cellStyle name="Normal 10 2 3 7 2 4 2" xfId="17441"/>
    <cellStyle name="Normal 10 2 3 7 2 5" xfId="17442"/>
    <cellStyle name="Normal 10 2 3 7 3" xfId="17443"/>
    <cellStyle name="Normal 10 2 3 7 3 2" xfId="17444"/>
    <cellStyle name="Normal 10 2 3 7 3 2 2" xfId="17445"/>
    <cellStyle name="Normal 10 2 3 7 3 2 2 2" xfId="17446"/>
    <cellStyle name="Normal 10 2 3 7 3 2 3" xfId="17447"/>
    <cellStyle name="Normal 10 2 3 7 3 3" xfId="17448"/>
    <cellStyle name="Normal 10 2 3 7 3 3 2" xfId="17449"/>
    <cellStyle name="Normal 10 2 3 7 3 4" xfId="17450"/>
    <cellStyle name="Normal 10 2 3 7 4" xfId="17451"/>
    <cellStyle name="Normal 10 2 3 7 4 2" xfId="17452"/>
    <cellStyle name="Normal 10 2 3 7 4 2 2" xfId="17453"/>
    <cellStyle name="Normal 10 2 3 7 4 3" xfId="17454"/>
    <cellStyle name="Normal 10 2 3 7 5" xfId="17455"/>
    <cellStyle name="Normal 10 2 3 7 5 2" xfId="17456"/>
    <cellStyle name="Normal 10 2 3 7 6" xfId="17457"/>
    <cellStyle name="Normal 10 2 3 8" xfId="17458"/>
    <cellStyle name="Normal 10 2 3 8 2" xfId="17459"/>
    <cellStyle name="Normal 10 2 3 8 2 2" xfId="17460"/>
    <cellStyle name="Normal 10 2 3 8 2 2 2" xfId="17461"/>
    <cellStyle name="Normal 10 2 3 8 2 2 2 2" xfId="17462"/>
    <cellStyle name="Normal 10 2 3 8 2 2 2 2 2" xfId="17463"/>
    <cellStyle name="Normal 10 2 3 8 2 2 2 3" xfId="17464"/>
    <cellStyle name="Normal 10 2 3 8 2 2 3" xfId="17465"/>
    <cellStyle name="Normal 10 2 3 8 2 2 3 2" xfId="17466"/>
    <cellStyle name="Normal 10 2 3 8 2 2 4" xfId="17467"/>
    <cellStyle name="Normal 10 2 3 8 2 3" xfId="17468"/>
    <cellStyle name="Normal 10 2 3 8 2 3 2" xfId="17469"/>
    <cellStyle name="Normal 10 2 3 8 2 3 2 2" xfId="17470"/>
    <cellStyle name="Normal 10 2 3 8 2 3 3" xfId="17471"/>
    <cellStyle name="Normal 10 2 3 8 2 4" xfId="17472"/>
    <cellStyle name="Normal 10 2 3 8 2 4 2" xfId="17473"/>
    <cellStyle name="Normal 10 2 3 8 2 5" xfId="17474"/>
    <cellStyle name="Normal 10 2 3 8 3" xfId="17475"/>
    <cellStyle name="Normal 10 2 3 8 3 2" xfId="17476"/>
    <cellStyle name="Normal 10 2 3 8 3 2 2" xfId="17477"/>
    <cellStyle name="Normal 10 2 3 8 3 2 2 2" xfId="17478"/>
    <cellStyle name="Normal 10 2 3 8 3 2 3" xfId="17479"/>
    <cellStyle name="Normal 10 2 3 8 3 3" xfId="17480"/>
    <cellStyle name="Normal 10 2 3 8 3 3 2" xfId="17481"/>
    <cellStyle name="Normal 10 2 3 8 3 4" xfId="17482"/>
    <cellStyle name="Normal 10 2 3 8 4" xfId="17483"/>
    <cellStyle name="Normal 10 2 3 8 4 2" xfId="17484"/>
    <cellStyle name="Normal 10 2 3 8 4 2 2" xfId="17485"/>
    <cellStyle name="Normal 10 2 3 8 4 3" xfId="17486"/>
    <cellStyle name="Normal 10 2 3 8 5" xfId="17487"/>
    <cellStyle name="Normal 10 2 3 8 5 2" xfId="17488"/>
    <cellStyle name="Normal 10 2 3 8 6" xfId="17489"/>
    <cellStyle name="Normal 10 2 3 9" xfId="17490"/>
    <cellStyle name="Normal 10 2 3 9 2" xfId="17491"/>
    <cellStyle name="Normal 10 2 3 9 2 2" xfId="17492"/>
    <cellStyle name="Normal 10 2 3 9 2 2 2" xfId="17493"/>
    <cellStyle name="Normal 10 2 3 9 2 2 2 2" xfId="17494"/>
    <cellStyle name="Normal 10 2 3 9 2 2 2 2 2" xfId="17495"/>
    <cellStyle name="Normal 10 2 3 9 2 2 2 3" xfId="17496"/>
    <cellStyle name="Normal 10 2 3 9 2 2 3" xfId="17497"/>
    <cellStyle name="Normal 10 2 3 9 2 2 3 2" xfId="17498"/>
    <cellStyle name="Normal 10 2 3 9 2 2 4" xfId="17499"/>
    <cellStyle name="Normal 10 2 3 9 2 3" xfId="17500"/>
    <cellStyle name="Normal 10 2 3 9 2 3 2" xfId="17501"/>
    <cellStyle name="Normal 10 2 3 9 2 3 2 2" xfId="17502"/>
    <cellStyle name="Normal 10 2 3 9 2 3 3" xfId="17503"/>
    <cellStyle name="Normal 10 2 3 9 2 4" xfId="17504"/>
    <cellStyle name="Normal 10 2 3 9 2 4 2" xfId="17505"/>
    <cellStyle name="Normal 10 2 3 9 2 5" xfId="17506"/>
    <cellStyle name="Normal 10 2 3 9 3" xfId="17507"/>
    <cellStyle name="Normal 10 2 3 9 3 2" xfId="17508"/>
    <cellStyle name="Normal 10 2 3 9 3 2 2" xfId="17509"/>
    <cellStyle name="Normal 10 2 3 9 3 2 2 2" xfId="17510"/>
    <cellStyle name="Normal 10 2 3 9 3 2 3" xfId="17511"/>
    <cellStyle name="Normal 10 2 3 9 3 3" xfId="17512"/>
    <cellStyle name="Normal 10 2 3 9 3 3 2" xfId="17513"/>
    <cellStyle name="Normal 10 2 3 9 3 4" xfId="17514"/>
    <cellStyle name="Normal 10 2 3 9 4" xfId="17515"/>
    <cellStyle name="Normal 10 2 3 9 4 2" xfId="17516"/>
    <cellStyle name="Normal 10 2 3 9 4 2 2" xfId="17517"/>
    <cellStyle name="Normal 10 2 3 9 4 3" xfId="17518"/>
    <cellStyle name="Normal 10 2 3 9 5" xfId="17519"/>
    <cellStyle name="Normal 10 2 3 9 5 2" xfId="17520"/>
    <cellStyle name="Normal 10 2 3 9 6" xfId="17521"/>
    <cellStyle name="Normal 10 2 4" xfId="17522"/>
    <cellStyle name="Normal 10 2 4 10" xfId="17523"/>
    <cellStyle name="Normal 10 2 4 10 2" xfId="17524"/>
    <cellStyle name="Normal 10 2 4 10 2 2" xfId="17525"/>
    <cellStyle name="Normal 10 2 4 10 2 2 2" xfId="17526"/>
    <cellStyle name="Normal 10 2 4 10 2 2 2 2" xfId="17527"/>
    <cellStyle name="Normal 10 2 4 10 2 2 3" xfId="17528"/>
    <cellStyle name="Normal 10 2 4 10 2 3" xfId="17529"/>
    <cellStyle name="Normal 10 2 4 10 2 3 2" xfId="17530"/>
    <cellStyle name="Normal 10 2 4 10 2 4" xfId="17531"/>
    <cellStyle name="Normal 10 2 4 10 3" xfId="17532"/>
    <cellStyle name="Normal 10 2 4 10 3 2" xfId="17533"/>
    <cellStyle name="Normal 10 2 4 10 3 2 2" xfId="17534"/>
    <cellStyle name="Normal 10 2 4 10 3 3" xfId="17535"/>
    <cellStyle name="Normal 10 2 4 10 4" xfId="17536"/>
    <cellStyle name="Normal 10 2 4 10 4 2" xfId="17537"/>
    <cellStyle name="Normal 10 2 4 10 5" xfId="17538"/>
    <cellStyle name="Normal 10 2 4 11" xfId="17539"/>
    <cellStyle name="Normal 10 2 4 11 2" xfId="17540"/>
    <cellStyle name="Normal 10 2 4 11 2 2" xfId="17541"/>
    <cellStyle name="Normal 10 2 4 11 2 2 2" xfId="17542"/>
    <cellStyle name="Normal 10 2 4 11 2 3" xfId="17543"/>
    <cellStyle name="Normal 10 2 4 11 3" xfId="17544"/>
    <cellStyle name="Normal 10 2 4 11 3 2" xfId="17545"/>
    <cellStyle name="Normal 10 2 4 11 4" xfId="17546"/>
    <cellStyle name="Normal 10 2 4 12" xfId="17547"/>
    <cellStyle name="Normal 10 2 4 12 2" xfId="17548"/>
    <cellStyle name="Normal 10 2 4 12 2 2" xfId="17549"/>
    <cellStyle name="Normal 10 2 4 12 3" xfId="17550"/>
    <cellStyle name="Normal 10 2 4 13" xfId="17551"/>
    <cellStyle name="Normal 10 2 4 13 2" xfId="17552"/>
    <cellStyle name="Normal 10 2 4 14" xfId="17553"/>
    <cellStyle name="Normal 10 2 4 15" xfId="17554"/>
    <cellStyle name="Normal 10 2 4 2" xfId="17555"/>
    <cellStyle name="Normal 10 2 4 2 2" xfId="17556"/>
    <cellStyle name="Normal 10 2 4 2 2 2" xfId="17557"/>
    <cellStyle name="Normal 10 2 4 2 2 2 2" xfId="17558"/>
    <cellStyle name="Normal 10 2 4 2 2 2 2 2" xfId="17559"/>
    <cellStyle name="Normal 10 2 4 2 2 2 2 2 2" xfId="17560"/>
    <cellStyle name="Normal 10 2 4 2 2 2 2 2 2 2" xfId="17561"/>
    <cellStyle name="Normal 10 2 4 2 2 2 2 2 2 2 2" xfId="17562"/>
    <cellStyle name="Normal 10 2 4 2 2 2 2 2 2 3" xfId="17563"/>
    <cellStyle name="Normal 10 2 4 2 2 2 2 2 3" xfId="17564"/>
    <cellStyle name="Normal 10 2 4 2 2 2 2 2 3 2" xfId="17565"/>
    <cellStyle name="Normal 10 2 4 2 2 2 2 2 4" xfId="17566"/>
    <cellStyle name="Normal 10 2 4 2 2 2 2 3" xfId="17567"/>
    <cellStyle name="Normal 10 2 4 2 2 2 2 3 2" xfId="17568"/>
    <cellStyle name="Normal 10 2 4 2 2 2 2 3 2 2" xfId="17569"/>
    <cellStyle name="Normal 10 2 4 2 2 2 2 3 3" xfId="17570"/>
    <cellStyle name="Normal 10 2 4 2 2 2 2 4" xfId="17571"/>
    <cellStyle name="Normal 10 2 4 2 2 2 2 4 2" xfId="17572"/>
    <cellStyle name="Normal 10 2 4 2 2 2 2 5" xfId="17573"/>
    <cellStyle name="Normal 10 2 4 2 2 2 3" xfId="17574"/>
    <cellStyle name="Normal 10 2 4 2 2 2 3 2" xfId="17575"/>
    <cellStyle name="Normal 10 2 4 2 2 2 3 2 2" xfId="17576"/>
    <cellStyle name="Normal 10 2 4 2 2 2 3 2 2 2" xfId="17577"/>
    <cellStyle name="Normal 10 2 4 2 2 2 3 2 3" xfId="17578"/>
    <cellStyle name="Normal 10 2 4 2 2 2 3 3" xfId="17579"/>
    <cellStyle name="Normal 10 2 4 2 2 2 3 3 2" xfId="17580"/>
    <cellStyle name="Normal 10 2 4 2 2 2 3 4" xfId="17581"/>
    <cellStyle name="Normal 10 2 4 2 2 2 4" xfId="17582"/>
    <cellStyle name="Normal 10 2 4 2 2 2 4 2" xfId="17583"/>
    <cellStyle name="Normal 10 2 4 2 2 2 4 2 2" xfId="17584"/>
    <cellStyle name="Normal 10 2 4 2 2 2 4 3" xfId="17585"/>
    <cellStyle name="Normal 10 2 4 2 2 2 5" xfId="17586"/>
    <cellStyle name="Normal 10 2 4 2 2 2 5 2" xfId="17587"/>
    <cellStyle name="Normal 10 2 4 2 2 2 6" xfId="17588"/>
    <cellStyle name="Normal 10 2 4 2 2 3" xfId="17589"/>
    <cellStyle name="Normal 10 2 4 2 2 3 2" xfId="17590"/>
    <cellStyle name="Normal 10 2 4 2 2 3 2 2" xfId="17591"/>
    <cellStyle name="Normal 10 2 4 2 2 3 2 2 2" xfId="17592"/>
    <cellStyle name="Normal 10 2 4 2 2 3 2 2 2 2" xfId="17593"/>
    <cellStyle name="Normal 10 2 4 2 2 3 2 2 3" xfId="17594"/>
    <cellStyle name="Normal 10 2 4 2 2 3 2 3" xfId="17595"/>
    <cellStyle name="Normal 10 2 4 2 2 3 2 3 2" xfId="17596"/>
    <cellStyle name="Normal 10 2 4 2 2 3 2 4" xfId="17597"/>
    <cellStyle name="Normal 10 2 4 2 2 3 3" xfId="17598"/>
    <cellStyle name="Normal 10 2 4 2 2 3 3 2" xfId="17599"/>
    <cellStyle name="Normal 10 2 4 2 2 3 3 2 2" xfId="17600"/>
    <cellStyle name="Normal 10 2 4 2 2 3 3 3" xfId="17601"/>
    <cellStyle name="Normal 10 2 4 2 2 3 4" xfId="17602"/>
    <cellStyle name="Normal 10 2 4 2 2 3 4 2" xfId="17603"/>
    <cellStyle name="Normal 10 2 4 2 2 3 5" xfId="17604"/>
    <cellStyle name="Normal 10 2 4 2 2 4" xfId="17605"/>
    <cellStyle name="Normal 10 2 4 2 2 4 2" xfId="17606"/>
    <cellStyle name="Normal 10 2 4 2 2 4 2 2" xfId="17607"/>
    <cellStyle name="Normal 10 2 4 2 2 4 2 2 2" xfId="17608"/>
    <cellStyle name="Normal 10 2 4 2 2 4 2 3" xfId="17609"/>
    <cellStyle name="Normal 10 2 4 2 2 4 3" xfId="17610"/>
    <cellStyle name="Normal 10 2 4 2 2 4 3 2" xfId="17611"/>
    <cellStyle name="Normal 10 2 4 2 2 4 4" xfId="17612"/>
    <cellStyle name="Normal 10 2 4 2 2 5" xfId="17613"/>
    <cellStyle name="Normal 10 2 4 2 2 5 2" xfId="17614"/>
    <cellStyle name="Normal 10 2 4 2 2 5 2 2" xfId="17615"/>
    <cellStyle name="Normal 10 2 4 2 2 5 3" xfId="17616"/>
    <cellStyle name="Normal 10 2 4 2 2 6" xfId="17617"/>
    <cellStyle name="Normal 10 2 4 2 2 6 2" xfId="17618"/>
    <cellStyle name="Normal 10 2 4 2 2 7" xfId="17619"/>
    <cellStyle name="Normal 10 2 4 2 3" xfId="17620"/>
    <cellStyle name="Normal 10 2 4 2 3 2" xfId="17621"/>
    <cellStyle name="Normal 10 2 4 2 3 2 2" xfId="17622"/>
    <cellStyle name="Normal 10 2 4 2 3 2 2 2" xfId="17623"/>
    <cellStyle name="Normal 10 2 4 2 3 2 2 2 2" xfId="17624"/>
    <cellStyle name="Normal 10 2 4 2 3 2 2 2 2 2" xfId="17625"/>
    <cellStyle name="Normal 10 2 4 2 3 2 2 2 3" xfId="17626"/>
    <cellStyle name="Normal 10 2 4 2 3 2 2 3" xfId="17627"/>
    <cellStyle name="Normal 10 2 4 2 3 2 2 3 2" xfId="17628"/>
    <cellStyle name="Normal 10 2 4 2 3 2 2 4" xfId="17629"/>
    <cellStyle name="Normal 10 2 4 2 3 2 3" xfId="17630"/>
    <cellStyle name="Normal 10 2 4 2 3 2 3 2" xfId="17631"/>
    <cellStyle name="Normal 10 2 4 2 3 2 3 2 2" xfId="17632"/>
    <cellStyle name="Normal 10 2 4 2 3 2 3 3" xfId="17633"/>
    <cellStyle name="Normal 10 2 4 2 3 2 4" xfId="17634"/>
    <cellStyle name="Normal 10 2 4 2 3 2 4 2" xfId="17635"/>
    <cellStyle name="Normal 10 2 4 2 3 2 5" xfId="17636"/>
    <cellStyle name="Normal 10 2 4 2 3 3" xfId="17637"/>
    <cellStyle name="Normal 10 2 4 2 3 3 2" xfId="17638"/>
    <cellStyle name="Normal 10 2 4 2 3 3 2 2" xfId="17639"/>
    <cellStyle name="Normal 10 2 4 2 3 3 2 2 2" xfId="17640"/>
    <cellStyle name="Normal 10 2 4 2 3 3 2 3" xfId="17641"/>
    <cellStyle name="Normal 10 2 4 2 3 3 3" xfId="17642"/>
    <cellStyle name="Normal 10 2 4 2 3 3 3 2" xfId="17643"/>
    <cellStyle name="Normal 10 2 4 2 3 3 4" xfId="17644"/>
    <cellStyle name="Normal 10 2 4 2 3 4" xfId="17645"/>
    <cellStyle name="Normal 10 2 4 2 3 4 2" xfId="17646"/>
    <cellStyle name="Normal 10 2 4 2 3 4 2 2" xfId="17647"/>
    <cellStyle name="Normal 10 2 4 2 3 4 3" xfId="17648"/>
    <cellStyle name="Normal 10 2 4 2 3 5" xfId="17649"/>
    <cellStyle name="Normal 10 2 4 2 3 5 2" xfId="17650"/>
    <cellStyle name="Normal 10 2 4 2 3 6" xfId="17651"/>
    <cellStyle name="Normal 10 2 4 2 4" xfId="17652"/>
    <cellStyle name="Normal 10 2 4 2 4 2" xfId="17653"/>
    <cellStyle name="Normal 10 2 4 2 4 2 2" xfId="17654"/>
    <cellStyle name="Normal 10 2 4 2 4 2 2 2" xfId="17655"/>
    <cellStyle name="Normal 10 2 4 2 4 2 2 2 2" xfId="17656"/>
    <cellStyle name="Normal 10 2 4 2 4 2 2 2 2 2" xfId="17657"/>
    <cellStyle name="Normal 10 2 4 2 4 2 2 2 3" xfId="17658"/>
    <cellStyle name="Normal 10 2 4 2 4 2 2 3" xfId="17659"/>
    <cellStyle name="Normal 10 2 4 2 4 2 2 3 2" xfId="17660"/>
    <cellStyle name="Normal 10 2 4 2 4 2 2 4" xfId="17661"/>
    <cellStyle name="Normal 10 2 4 2 4 2 3" xfId="17662"/>
    <cellStyle name="Normal 10 2 4 2 4 2 3 2" xfId="17663"/>
    <cellStyle name="Normal 10 2 4 2 4 2 3 2 2" xfId="17664"/>
    <cellStyle name="Normal 10 2 4 2 4 2 3 3" xfId="17665"/>
    <cellStyle name="Normal 10 2 4 2 4 2 4" xfId="17666"/>
    <cellStyle name="Normal 10 2 4 2 4 2 4 2" xfId="17667"/>
    <cellStyle name="Normal 10 2 4 2 4 2 5" xfId="17668"/>
    <cellStyle name="Normal 10 2 4 2 4 3" xfId="17669"/>
    <cellStyle name="Normal 10 2 4 2 4 3 2" xfId="17670"/>
    <cellStyle name="Normal 10 2 4 2 4 3 2 2" xfId="17671"/>
    <cellStyle name="Normal 10 2 4 2 4 3 2 2 2" xfId="17672"/>
    <cellStyle name="Normal 10 2 4 2 4 3 2 3" xfId="17673"/>
    <cellStyle name="Normal 10 2 4 2 4 3 3" xfId="17674"/>
    <cellStyle name="Normal 10 2 4 2 4 3 3 2" xfId="17675"/>
    <cellStyle name="Normal 10 2 4 2 4 3 4" xfId="17676"/>
    <cellStyle name="Normal 10 2 4 2 4 4" xfId="17677"/>
    <cellStyle name="Normal 10 2 4 2 4 4 2" xfId="17678"/>
    <cellStyle name="Normal 10 2 4 2 4 4 2 2" xfId="17679"/>
    <cellStyle name="Normal 10 2 4 2 4 4 3" xfId="17680"/>
    <cellStyle name="Normal 10 2 4 2 4 5" xfId="17681"/>
    <cellStyle name="Normal 10 2 4 2 4 5 2" xfId="17682"/>
    <cellStyle name="Normal 10 2 4 2 4 6" xfId="17683"/>
    <cellStyle name="Normal 10 2 4 2 5" xfId="17684"/>
    <cellStyle name="Normal 10 2 4 2 5 2" xfId="17685"/>
    <cellStyle name="Normal 10 2 4 2 5 2 2" xfId="17686"/>
    <cellStyle name="Normal 10 2 4 2 5 2 2 2" xfId="17687"/>
    <cellStyle name="Normal 10 2 4 2 5 2 2 2 2" xfId="17688"/>
    <cellStyle name="Normal 10 2 4 2 5 2 2 3" xfId="17689"/>
    <cellStyle name="Normal 10 2 4 2 5 2 3" xfId="17690"/>
    <cellStyle name="Normal 10 2 4 2 5 2 3 2" xfId="17691"/>
    <cellStyle name="Normal 10 2 4 2 5 2 4" xfId="17692"/>
    <cellStyle name="Normal 10 2 4 2 5 3" xfId="17693"/>
    <cellStyle name="Normal 10 2 4 2 5 3 2" xfId="17694"/>
    <cellStyle name="Normal 10 2 4 2 5 3 2 2" xfId="17695"/>
    <cellStyle name="Normal 10 2 4 2 5 3 3" xfId="17696"/>
    <cellStyle name="Normal 10 2 4 2 5 4" xfId="17697"/>
    <cellStyle name="Normal 10 2 4 2 5 4 2" xfId="17698"/>
    <cellStyle name="Normal 10 2 4 2 5 5" xfId="17699"/>
    <cellStyle name="Normal 10 2 4 2 6" xfId="17700"/>
    <cellStyle name="Normal 10 2 4 2 6 2" xfId="17701"/>
    <cellStyle name="Normal 10 2 4 2 6 2 2" xfId="17702"/>
    <cellStyle name="Normal 10 2 4 2 6 2 2 2" xfId="17703"/>
    <cellStyle name="Normal 10 2 4 2 6 2 3" xfId="17704"/>
    <cellStyle name="Normal 10 2 4 2 6 3" xfId="17705"/>
    <cellStyle name="Normal 10 2 4 2 6 3 2" xfId="17706"/>
    <cellStyle name="Normal 10 2 4 2 6 4" xfId="17707"/>
    <cellStyle name="Normal 10 2 4 2 7" xfId="17708"/>
    <cellStyle name="Normal 10 2 4 2 7 2" xfId="17709"/>
    <cellStyle name="Normal 10 2 4 2 7 2 2" xfId="17710"/>
    <cellStyle name="Normal 10 2 4 2 7 3" xfId="17711"/>
    <cellStyle name="Normal 10 2 4 2 8" xfId="17712"/>
    <cellStyle name="Normal 10 2 4 2 8 2" xfId="17713"/>
    <cellStyle name="Normal 10 2 4 2 9" xfId="17714"/>
    <cellStyle name="Normal 10 2 4 3" xfId="17715"/>
    <cellStyle name="Normal 10 2 4 3 2" xfId="17716"/>
    <cellStyle name="Normal 10 2 4 3 2 2" xfId="17717"/>
    <cellStyle name="Normal 10 2 4 3 2 2 2" xfId="17718"/>
    <cellStyle name="Normal 10 2 4 3 2 2 2 2" xfId="17719"/>
    <cellStyle name="Normal 10 2 4 3 2 2 2 2 2" xfId="17720"/>
    <cellStyle name="Normal 10 2 4 3 2 2 2 2 2 2" xfId="17721"/>
    <cellStyle name="Normal 10 2 4 3 2 2 2 2 2 2 2" xfId="17722"/>
    <cellStyle name="Normal 10 2 4 3 2 2 2 2 2 3" xfId="17723"/>
    <cellStyle name="Normal 10 2 4 3 2 2 2 2 3" xfId="17724"/>
    <cellStyle name="Normal 10 2 4 3 2 2 2 2 3 2" xfId="17725"/>
    <cellStyle name="Normal 10 2 4 3 2 2 2 2 4" xfId="17726"/>
    <cellStyle name="Normal 10 2 4 3 2 2 2 3" xfId="17727"/>
    <cellStyle name="Normal 10 2 4 3 2 2 2 3 2" xfId="17728"/>
    <cellStyle name="Normal 10 2 4 3 2 2 2 3 2 2" xfId="17729"/>
    <cellStyle name="Normal 10 2 4 3 2 2 2 3 3" xfId="17730"/>
    <cellStyle name="Normal 10 2 4 3 2 2 2 4" xfId="17731"/>
    <cellStyle name="Normal 10 2 4 3 2 2 2 4 2" xfId="17732"/>
    <cellStyle name="Normal 10 2 4 3 2 2 2 5" xfId="17733"/>
    <cellStyle name="Normal 10 2 4 3 2 2 3" xfId="17734"/>
    <cellStyle name="Normal 10 2 4 3 2 2 3 2" xfId="17735"/>
    <cellStyle name="Normal 10 2 4 3 2 2 3 2 2" xfId="17736"/>
    <cellStyle name="Normal 10 2 4 3 2 2 3 2 2 2" xfId="17737"/>
    <cellStyle name="Normal 10 2 4 3 2 2 3 2 3" xfId="17738"/>
    <cellStyle name="Normal 10 2 4 3 2 2 3 3" xfId="17739"/>
    <cellStyle name="Normal 10 2 4 3 2 2 3 3 2" xfId="17740"/>
    <cellStyle name="Normal 10 2 4 3 2 2 3 4" xfId="17741"/>
    <cellStyle name="Normal 10 2 4 3 2 2 4" xfId="17742"/>
    <cellStyle name="Normal 10 2 4 3 2 2 4 2" xfId="17743"/>
    <cellStyle name="Normal 10 2 4 3 2 2 4 2 2" xfId="17744"/>
    <cellStyle name="Normal 10 2 4 3 2 2 4 3" xfId="17745"/>
    <cellStyle name="Normal 10 2 4 3 2 2 5" xfId="17746"/>
    <cellStyle name="Normal 10 2 4 3 2 2 5 2" xfId="17747"/>
    <cellStyle name="Normal 10 2 4 3 2 2 6" xfId="17748"/>
    <cellStyle name="Normal 10 2 4 3 2 3" xfId="17749"/>
    <cellStyle name="Normal 10 2 4 3 2 3 2" xfId="17750"/>
    <cellStyle name="Normal 10 2 4 3 2 3 2 2" xfId="17751"/>
    <cellStyle name="Normal 10 2 4 3 2 3 2 2 2" xfId="17752"/>
    <cellStyle name="Normal 10 2 4 3 2 3 2 2 2 2" xfId="17753"/>
    <cellStyle name="Normal 10 2 4 3 2 3 2 2 3" xfId="17754"/>
    <cellStyle name="Normal 10 2 4 3 2 3 2 3" xfId="17755"/>
    <cellStyle name="Normal 10 2 4 3 2 3 2 3 2" xfId="17756"/>
    <cellStyle name="Normal 10 2 4 3 2 3 2 4" xfId="17757"/>
    <cellStyle name="Normal 10 2 4 3 2 3 3" xfId="17758"/>
    <cellStyle name="Normal 10 2 4 3 2 3 3 2" xfId="17759"/>
    <cellStyle name="Normal 10 2 4 3 2 3 3 2 2" xfId="17760"/>
    <cellStyle name="Normal 10 2 4 3 2 3 3 3" xfId="17761"/>
    <cellStyle name="Normal 10 2 4 3 2 3 4" xfId="17762"/>
    <cellStyle name="Normal 10 2 4 3 2 3 4 2" xfId="17763"/>
    <cellStyle name="Normal 10 2 4 3 2 3 5" xfId="17764"/>
    <cellStyle name="Normal 10 2 4 3 2 4" xfId="17765"/>
    <cellStyle name="Normal 10 2 4 3 2 4 2" xfId="17766"/>
    <cellStyle name="Normal 10 2 4 3 2 4 2 2" xfId="17767"/>
    <cellStyle name="Normal 10 2 4 3 2 4 2 2 2" xfId="17768"/>
    <cellStyle name="Normal 10 2 4 3 2 4 2 3" xfId="17769"/>
    <cellStyle name="Normal 10 2 4 3 2 4 3" xfId="17770"/>
    <cellStyle name="Normal 10 2 4 3 2 4 3 2" xfId="17771"/>
    <cellStyle name="Normal 10 2 4 3 2 4 4" xfId="17772"/>
    <cellStyle name="Normal 10 2 4 3 2 5" xfId="17773"/>
    <cellStyle name="Normal 10 2 4 3 2 5 2" xfId="17774"/>
    <cellStyle name="Normal 10 2 4 3 2 5 2 2" xfId="17775"/>
    <cellStyle name="Normal 10 2 4 3 2 5 3" xfId="17776"/>
    <cellStyle name="Normal 10 2 4 3 2 6" xfId="17777"/>
    <cellStyle name="Normal 10 2 4 3 2 6 2" xfId="17778"/>
    <cellStyle name="Normal 10 2 4 3 2 7" xfId="17779"/>
    <cellStyle name="Normal 10 2 4 3 3" xfId="17780"/>
    <cellStyle name="Normal 10 2 4 3 3 2" xfId="17781"/>
    <cellStyle name="Normal 10 2 4 3 3 2 2" xfId="17782"/>
    <cellStyle name="Normal 10 2 4 3 3 2 2 2" xfId="17783"/>
    <cellStyle name="Normal 10 2 4 3 3 2 2 2 2" xfId="17784"/>
    <cellStyle name="Normal 10 2 4 3 3 2 2 2 2 2" xfId="17785"/>
    <cellStyle name="Normal 10 2 4 3 3 2 2 2 3" xfId="17786"/>
    <cellStyle name="Normal 10 2 4 3 3 2 2 3" xfId="17787"/>
    <cellStyle name="Normal 10 2 4 3 3 2 2 3 2" xfId="17788"/>
    <cellStyle name="Normal 10 2 4 3 3 2 2 4" xfId="17789"/>
    <cellStyle name="Normal 10 2 4 3 3 2 3" xfId="17790"/>
    <cellStyle name="Normal 10 2 4 3 3 2 3 2" xfId="17791"/>
    <cellStyle name="Normal 10 2 4 3 3 2 3 2 2" xfId="17792"/>
    <cellStyle name="Normal 10 2 4 3 3 2 3 3" xfId="17793"/>
    <cellStyle name="Normal 10 2 4 3 3 2 4" xfId="17794"/>
    <cellStyle name="Normal 10 2 4 3 3 2 4 2" xfId="17795"/>
    <cellStyle name="Normal 10 2 4 3 3 2 5" xfId="17796"/>
    <cellStyle name="Normal 10 2 4 3 3 3" xfId="17797"/>
    <cellStyle name="Normal 10 2 4 3 3 3 2" xfId="17798"/>
    <cellStyle name="Normal 10 2 4 3 3 3 2 2" xfId="17799"/>
    <cellStyle name="Normal 10 2 4 3 3 3 2 2 2" xfId="17800"/>
    <cellStyle name="Normal 10 2 4 3 3 3 2 3" xfId="17801"/>
    <cellStyle name="Normal 10 2 4 3 3 3 3" xfId="17802"/>
    <cellStyle name="Normal 10 2 4 3 3 3 3 2" xfId="17803"/>
    <cellStyle name="Normal 10 2 4 3 3 3 4" xfId="17804"/>
    <cellStyle name="Normal 10 2 4 3 3 4" xfId="17805"/>
    <cellStyle name="Normal 10 2 4 3 3 4 2" xfId="17806"/>
    <cellStyle name="Normal 10 2 4 3 3 4 2 2" xfId="17807"/>
    <cellStyle name="Normal 10 2 4 3 3 4 3" xfId="17808"/>
    <cellStyle name="Normal 10 2 4 3 3 5" xfId="17809"/>
    <cellStyle name="Normal 10 2 4 3 3 5 2" xfId="17810"/>
    <cellStyle name="Normal 10 2 4 3 3 6" xfId="17811"/>
    <cellStyle name="Normal 10 2 4 3 4" xfId="17812"/>
    <cellStyle name="Normal 10 2 4 3 4 2" xfId="17813"/>
    <cellStyle name="Normal 10 2 4 3 4 2 2" xfId="17814"/>
    <cellStyle name="Normal 10 2 4 3 4 2 2 2" xfId="17815"/>
    <cellStyle name="Normal 10 2 4 3 4 2 2 2 2" xfId="17816"/>
    <cellStyle name="Normal 10 2 4 3 4 2 2 2 2 2" xfId="17817"/>
    <cellStyle name="Normal 10 2 4 3 4 2 2 2 3" xfId="17818"/>
    <cellStyle name="Normal 10 2 4 3 4 2 2 3" xfId="17819"/>
    <cellStyle name="Normal 10 2 4 3 4 2 2 3 2" xfId="17820"/>
    <cellStyle name="Normal 10 2 4 3 4 2 2 4" xfId="17821"/>
    <cellStyle name="Normal 10 2 4 3 4 2 3" xfId="17822"/>
    <cellStyle name="Normal 10 2 4 3 4 2 3 2" xfId="17823"/>
    <cellStyle name="Normal 10 2 4 3 4 2 3 2 2" xfId="17824"/>
    <cellStyle name="Normal 10 2 4 3 4 2 3 3" xfId="17825"/>
    <cellStyle name="Normal 10 2 4 3 4 2 4" xfId="17826"/>
    <cellStyle name="Normal 10 2 4 3 4 2 4 2" xfId="17827"/>
    <cellStyle name="Normal 10 2 4 3 4 2 5" xfId="17828"/>
    <cellStyle name="Normal 10 2 4 3 4 3" xfId="17829"/>
    <cellStyle name="Normal 10 2 4 3 4 3 2" xfId="17830"/>
    <cellStyle name="Normal 10 2 4 3 4 3 2 2" xfId="17831"/>
    <cellStyle name="Normal 10 2 4 3 4 3 2 2 2" xfId="17832"/>
    <cellStyle name="Normal 10 2 4 3 4 3 2 3" xfId="17833"/>
    <cellStyle name="Normal 10 2 4 3 4 3 3" xfId="17834"/>
    <cellStyle name="Normal 10 2 4 3 4 3 3 2" xfId="17835"/>
    <cellStyle name="Normal 10 2 4 3 4 3 4" xfId="17836"/>
    <cellStyle name="Normal 10 2 4 3 4 4" xfId="17837"/>
    <cellStyle name="Normal 10 2 4 3 4 4 2" xfId="17838"/>
    <cellStyle name="Normal 10 2 4 3 4 4 2 2" xfId="17839"/>
    <cellStyle name="Normal 10 2 4 3 4 4 3" xfId="17840"/>
    <cellStyle name="Normal 10 2 4 3 4 5" xfId="17841"/>
    <cellStyle name="Normal 10 2 4 3 4 5 2" xfId="17842"/>
    <cellStyle name="Normal 10 2 4 3 4 6" xfId="17843"/>
    <cellStyle name="Normal 10 2 4 3 5" xfId="17844"/>
    <cellStyle name="Normal 10 2 4 3 5 2" xfId="17845"/>
    <cellStyle name="Normal 10 2 4 3 5 2 2" xfId="17846"/>
    <cellStyle name="Normal 10 2 4 3 5 2 2 2" xfId="17847"/>
    <cellStyle name="Normal 10 2 4 3 5 2 2 2 2" xfId="17848"/>
    <cellStyle name="Normal 10 2 4 3 5 2 2 3" xfId="17849"/>
    <cellStyle name="Normal 10 2 4 3 5 2 3" xfId="17850"/>
    <cellStyle name="Normal 10 2 4 3 5 2 3 2" xfId="17851"/>
    <cellStyle name="Normal 10 2 4 3 5 2 4" xfId="17852"/>
    <cellStyle name="Normal 10 2 4 3 5 3" xfId="17853"/>
    <cellStyle name="Normal 10 2 4 3 5 3 2" xfId="17854"/>
    <cellStyle name="Normal 10 2 4 3 5 3 2 2" xfId="17855"/>
    <cellStyle name="Normal 10 2 4 3 5 3 3" xfId="17856"/>
    <cellStyle name="Normal 10 2 4 3 5 4" xfId="17857"/>
    <cellStyle name="Normal 10 2 4 3 5 4 2" xfId="17858"/>
    <cellStyle name="Normal 10 2 4 3 5 5" xfId="17859"/>
    <cellStyle name="Normal 10 2 4 3 6" xfId="17860"/>
    <cellStyle name="Normal 10 2 4 3 6 2" xfId="17861"/>
    <cellStyle name="Normal 10 2 4 3 6 2 2" xfId="17862"/>
    <cellStyle name="Normal 10 2 4 3 6 2 2 2" xfId="17863"/>
    <cellStyle name="Normal 10 2 4 3 6 2 3" xfId="17864"/>
    <cellStyle name="Normal 10 2 4 3 6 3" xfId="17865"/>
    <cellStyle name="Normal 10 2 4 3 6 3 2" xfId="17866"/>
    <cellStyle name="Normal 10 2 4 3 6 4" xfId="17867"/>
    <cellStyle name="Normal 10 2 4 3 7" xfId="17868"/>
    <cellStyle name="Normal 10 2 4 3 7 2" xfId="17869"/>
    <cellStyle name="Normal 10 2 4 3 7 2 2" xfId="17870"/>
    <cellStyle name="Normal 10 2 4 3 7 3" xfId="17871"/>
    <cellStyle name="Normal 10 2 4 3 8" xfId="17872"/>
    <cellStyle name="Normal 10 2 4 3 8 2" xfId="17873"/>
    <cellStyle name="Normal 10 2 4 3 9" xfId="17874"/>
    <cellStyle name="Normal 10 2 4 4" xfId="17875"/>
    <cellStyle name="Normal 10 2 4 4 2" xfId="17876"/>
    <cellStyle name="Normal 10 2 4 4 2 2" xfId="17877"/>
    <cellStyle name="Normal 10 2 4 4 2 2 2" xfId="17878"/>
    <cellStyle name="Normal 10 2 4 4 2 2 2 2" xfId="17879"/>
    <cellStyle name="Normal 10 2 4 4 2 2 2 2 2" xfId="17880"/>
    <cellStyle name="Normal 10 2 4 4 2 2 2 2 2 2" xfId="17881"/>
    <cellStyle name="Normal 10 2 4 4 2 2 2 2 2 2 2" xfId="17882"/>
    <cellStyle name="Normal 10 2 4 4 2 2 2 2 2 3" xfId="17883"/>
    <cellStyle name="Normal 10 2 4 4 2 2 2 2 3" xfId="17884"/>
    <cellStyle name="Normal 10 2 4 4 2 2 2 2 3 2" xfId="17885"/>
    <cellStyle name="Normal 10 2 4 4 2 2 2 2 4" xfId="17886"/>
    <cellStyle name="Normal 10 2 4 4 2 2 2 3" xfId="17887"/>
    <cellStyle name="Normal 10 2 4 4 2 2 2 3 2" xfId="17888"/>
    <cellStyle name="Normal 10 2 4 4 2 2 2 3 2 2" xfId="17889"/>
    <cellStyle name="Normal 10 2 4 4 2 2 2 3 3" xfId="17890"/>
    <cellStyle name="Normal 10 2 4 4 2 2 2 4" xfId="17891"/>
    <cellStyle name="Normal 10 2 4 4 2 2 2 4 2" xfId="17892"/>
    <cellStyle name="Normal 10 2 4 4 2 2 2 5" xfId="17893"/>
    <cellStyle name="Normal 10 2 4 4 2 2 3" xfId="17894"/>
    <cellStyle name="Normal 10 2 4 4 2 2 3 2" xfId="17895"/>
    <cellStyle name="Normal 10 2 4 4 2 2 3 2 2" xfId="17896"/>
    <cellStyle name="Normal 10 2 4 4 2 2 3 2 2 2" xfId="17897"/>
    <cellStyle name="Normal 10 2 4 4 2 2 3 2 3" xfId="17898"/>
    <cellStyle name="Normal 10 2 4 4 2 2 3 3" xfId="17899"/>
    <cellStyle name="Normal 10 2 4 4 2 2 3 3 2" xfId="17900"/>
    <cellStyle name="Normal 10 2 4 4 2 2 3 4" xfId="17901"/>
    <cellStyle name="Normal 10 2 4 4 2 2 4" xfId="17902"/>
    <cellStyle name="Normal 10 2 4 4 2 2 4 2" xfId="17903"/>
    <cellStyle name="Normal 10 2 4 4 2 2 4 2 2" xfId="17904"/>
    <cellStyle name="Normal 10 2 4 4 2 2 4 3" xfId="17905"/>
    <cellStyle name="Normal 10 2 4 4 2 2 5" xfId="17906"/>
    <cellStyle name="Normal 10 2 4 4 2 2 5 2" xfId="17907"/>
    <cellStyle name="Normal 10 2 4 4 2 2 6" xfId="17908"/>
    <cellStyle name="Normal 10 2 4 4 2 3" xfId="17909"/>
    <cellStyle name="Normal 10 2 4 4 2 3 2" xfId="17910"/>
    <cellStyle name="Normal 10 2 4 4 2 3 2 2" xfId="17911"/>
    <cellStyle name="Normal 10 2 4 4 2 3 2 2 2" xfId="17912"/>
    <cellStyle name="Normal 10 2 4 4 2 3 2 2 2 2" xfId="17913"/>
    <cellStyle name="Normal 10 2 4 4 2 3 2 2 3" xfId="17914"/>
    <cellStyle name="Normal 10 2 4 4 2 3 2 3" xfId="17915"/>
    <cellStyle name="Normal 10 2 4 4 2 3 2 3 2" xfId="17916"/>
    <cellStyle name="Normal 10 2 4 4 2 3 2 4" xfId="17917"/>
    <cellStyle name="Normal 10 2 4 4 2 3 3" xfId="17918"/>
    <cellStyle name="Normal 10 2 4 4 2 3 3 2" xfId="17919"/>
    <cellStyle name="Normal 10 2 4 4 2 3 3 2 2" xfId="17920"/>
    <cellStyle name="Normal 10 2 4 4 2 3 3 3" xfId="17921"/>
    <cellStyle name="Normal 10 2 4 4 2 3 4" xfId="17922"/>
    <cellStyle name="Normal 10 2 4 4 2 3 4 2" xfId="17923"/>
    <cellStyle name="Normal 10 2 4 4 2 3 5" xfId="17924"/>
    <cellStyle name="Normal 10 2 4 4 2 4" xfId="17925"/>
    <cellStyle name="Normal 10 2 4 4 2 4 2" xfId="17926"/>
    <cellStyle name="Normal 10 2 4 4 2 4 2 2" xfId="17927"/>
    <cellStyle name="Normal 10 2 4 4 2 4 2 2 2" xfId="17928"/>
    <cellStyle name="Normal 10 2 4 4 2 4 2 3" xfId="17929"/>
    <cellStyle name="Normal 10 2 4 4 2 4 3" xfId="17930"/>
    <cellStyle name="Normal 10 2 4 4 2 4 3 2" xfId="17931"/>
    <cellStyle name="Normal 10 2 4 4 2 4 4" xfId="17932"/>
    <cellStyle name="Normal 10 2 4 4 2 5" xfId="17933"/>
    <cellStyle name="Normal 10 2 4 4 2 5 2" xfId="17934"/>
    <cellStyle name="Normal 10 2 4 4 2 5 2 2" xfId="17935"/>
    <cellStyle name="Normal 10 2 4 4 2 5 3" xfId="17936"/>
    <cellStyle name="Normal 10 2 4 4 2 6" xfId="17937"/>
    <cellStyle name="Normal 10 2 4 4 2 6 2" xfId="17938"/>
    <cellStyle name="Normal 10 2 4 4 2 7" xfId="17939"/>
    <cellStyle name="Normal 10 2 4 4 3" xfId="17940"/>
    <cellStyle name="Normal 10 2 4 4 3 2" xfId="17941"/>
    <cellStyle name="Normal 10 2 4 4 3 2 2" xfId="17942"/>
    <cellStyle name="Normal 10 2 4 4 3 2 2 2" xfId="17943"/>
    <cellStyle name="Normal 10 2 4 4 3 2 2 2 2" xfId="17944"/>
    <cellStyle name="Normal 10 2 4 4 3 2 2 2 2 2" xfId="17945"/>
    <cellStyle name="Normal 10 2 4 4 3 2 2 2 3" xfId="17946"/>
    <cellStyle name="Normal 10 2 4 4 3 2 2 3" xfId="17947"/>
    <cellStyle name="Normal 10 2 4 4 3 2 2 3 2" xfId="17948"/>
    <cellStyle name="Normal 10 2 4 4 3 2 2 4" xfId="17949"/>
    <cellStyle name="Normal 10 2 4 4 3 2 3" xfId="17950"/>
    <cellStyle name="Normal 10 2 4 4 3 2 3 2" xfId="17951"/>
    <cellStyle name="Normal 10 2 4 4 3 2 3 2 2" xfId="17952"/>
    <cellStyle name="Normal 10 2 4 4 3 2 3 3" xfId="17953"/>
    <cellStyle name="Normal 10 2 4 4 3 2 4" xfId="17954"/>
    <cellStyle name="Normal 10 2 4 4 3 2 4 2" xfId="17955"/>
    <cellStyle name="Normal 10 2 4 4 3 2 5" xfId="17956"/>
    <cellStyle name="Normal 10 2 4 4 3 3" xfId="17957"/>
    <cellStyle name="Normal 10 2 4 4 3 3 2" xfId="17958"/>
    <cellStyle name="Normal 10 2 4 4 3 3 2 2" xfId="17959"/>
    <cellStyle name="Normal 10 2 4 4 3 3 2 2 2" xfId="17960"/>
    <cellStyle name="Normal 10 2 4 4 3 3 2 3" xfId="17961"/>
    <cellStyle name="Normal 10 2 4 4 3 3 3" xfId="17962"/>
    <cellStyle name="Normal 10 2 4 4 3 3 3 2" xfId="17963"/>
    <cellStyle name="Normal 10 2 4 4 3 3 4" xfId="17964"/>
    <cellStyle name="Normal 10 2 4 4 3 4" xfId="17965"/>
    <cellStyle name="Normal 10 2 4 4 3 4 2" xfId="17966"/>
    <cellStyle name="Normal 10 2 4 4 3 4 2 2" xfId="17967"/>
    <cellStyle name="Normal 10 2 4 4 3 4 3" xfId="17968"/>
    <cellStyle name="Normal 10 2 4 4 3 5" xfId="17969"/>
    <cellStyle name="Normal 10 2 4 4 3 5 2" xfId="17970"/>
    <cellStyle name="Normal 10 2 4 4 3 6" xfId="17971"/>
    <cellStyle name="Normal 10 2 4 4 4" xfId="17972"/>
    <cellStyle name="Normal 10 2 4 4 4 2" xfId="17973"/>
    <cellStyle name="Normal 10 2 4 4 4 2 2" xfId="17974"/>
    <cellStyle name="Normal 10 2 4 4 4 2 2 2" xfId="17975"/>
    <cellStyle name="Normal 10 2 4 4 4 2 2 2 2" xfId="17976"/>
    <cellStyle name="Normal 10 2 4 4 4 2 2 2 2 2" xfId="17977"/>
    <cellStyle name="Normal 10 2 4 4 4 2 2 2 3" xfId="17978"/>
    <cellStyle name="Normal 10 2 4 4 4 2 2 3" xfId="17979"/>
    <cellStyle name="Normal 10 2 4 4 4 2 2 3 2" xfId="17980"/>
    <cellStyle name="Normal 10 2 4 4 4 2 2 4" xfId="17981"/>
    <cellStyle name="Normal 10 2 4 4 4 2 3" xfId="17982"/>
    <cellStyle name="Normal 10 2 4 4 4 2 3 2" xfId="17983"/>
    <cellStyle name="Normal 10 2 4 4 4 2 3 2 2" xfId="17984"/>
    <cellStyle name="Normal 10 2 4 4 4 2 3 3" xfId="17985"/>
    <cellStyle name="Normal 10 2 4 4 4 2 4" xfId="17986"/>
    <cellStyle name="Normal 10 2 4 4 4 2 4 2" xfId="17987"/>
    <cellStyle name="Normal 10 2 4 4 4 2 5" xfId="17988"/>
    <cellStyle name="Normal 10 2 4 4 4 3" xfId="17989"/>
    <cellStyle name="Normal 10 2 4 4 4 3 2" xfId="17990"/>
    <cellStyle name="Normal 10 2 4 4 4 3 2 2" xfId="17991"/>
    <cellStyle name="Normal 10 2 4 4 4 3 2 2 2" xfId="17992"/>
    <cellStyle name="Normal 10 2 4 4 4 3 2 3" xfId="17993"/>
    <cellStyle name="Normal 10 2 4 4 4 3 3" xfId="17994"/>
    <cellStyle name="Normal 10 2 4 4 4 3 3 2" xfId="17995"/>
    <cellStyle name="Normal 10 2 4 4 4 3 4" xfId="17996"/>
    <cellStyle name="Normal 10 2 4 4 4 4" xfId="17997"/>
    <cellStyle name="Normal 10 2 4 4 4 4 2" xfId="17998"/>
    <cellStyle name="Normal 10 2 4 4 4 4 2 2" xfId="17999"/>
    <cellStyle name="Normal 10 2 4 4 4 4 3" xfId="18000"/>
    <cellStyle name="Normal 10 2 4 4 4 5" xfId="18001"/>
    <cellStyle name="Normal 10 2 4 4 4 5 2" xfId="18002"/>
    <cellStyle name="Normal 10 2 4 4 4 6" xfId="18003"/>
    <cellStyle name="Normal 10 2 4 4 5" xfId="18004"/>
    <cellStyle name="Normal 10 2 4 4 5 2" xfId="18005"/>
    <cellStyle name="Normal 10 2 4 4 5 2 2" xfId="18006"/>
    <cellStyle name="Normal 10 2 4 4 5 2 2 2" xfId="18007"/>
    <cellStyle name="Normal 10 2 4 4 5 2 2 2 2" xfId="18008"/>
    <cellStyle name="Normal 10 2 4 4 5 2 2 3" xfId="18009"/>
    <cellStyle name="Normal 10 2 4 4 5 2 3" xfId="18010"/>
    <cellStyle name="Normal 10 2 4 4 5 2 3 2" xfId="18011"/>
    <cellStyle name="Normal 10 2 4 4 5 2 4" xfId="18012"/>
    <cellStyle name="Normal 10 2 4 4 5 3" xfId="18013"/>
    <cellStyle name="Normal 10 2 4 4 5 3 2" xfId="18014"/>
    <cellStyle name="Normal 10 2 4 4 5 3 2 2" xfId="18015"/>
    <cellStyle name="Normal 10 2 4 4 5 3 3" xfId="18016"/>
    <cellStyle name="Normal 10 2 4 4 5 4" xfId="18017"/>
    <cellStyle name="Normal 10 2 4 4 5 4 2" xfId="18018"/>
    <cellStyle name="Normal 10 2 4 4 5 5" xfId="18019"/>
    <cellStyle name="Normal 10 2 4 4 6" xfId="18020"/>
    <cellStyle name="Normal 10 2 4 4 6 2" xfId="18021"/>
    <cellStyle name="Normal 10 2 4 4 6 2 2" xfId="18022"/>
    <cellStyle name="Normal 10 2 4 4 6 2 2 2" xfId="18023"/>
    <cellStyle name="Normal 10 2 4 4 6 2 3" xfId="18024"/>
    <cellStyle name="Normal 10 2 4 4 6 3" xfId="18025"/>
    <cellStyle name="Normal 10 2 4 4 6 3 2" xfId="18026"/>
    <cellStyle name="Normal 10 2 4 4 6 4" xfId="18027"/>
    <cellStyle name="Normal 10 2 4 4 7" xfId="18028"/>
    <cellStyle name="Normal 10 2 4 4 7 2" xfId="18029"/>
    <cellStyle name="Normal 10 2 4 4 7 2 2" xfId="18030"/>
    <cellStyle name="Normal 10 2 4 4 7 3" xfId="18031"/>
    <cellStyle name="Normal 10 2 4 4 8" xfId="18032"/>
    <cellStyle name="Normal 10 2 4 4 8 2" xfId="18033"/>
    <cellStyle name="Normal 10 2 4 4 9" xfId="18034"/>
    <cellStyle name="Normal 10 2 4 5" xfId="18035"/>
    <cellStyle name="Normal 10 2 4 5 2" xfId="18036"/>
    <cellStyle name="Normal 10 2 4 5 2 2" xfId="18037"/>
    <cellStyle name="Normal 10 2 4 5 2 2 2" xfId="18038"/>
    <cellStyle name="Normal 10 2 4 5 2 2 2 2" xfId="18039"/>
    <cellStyle name="Normal 10 2 4 5 2 2 2 2 2" xfId="18040"/>
    <cellStyle name="Normal 10 2 4 5 2 2 2 2 2 2" xfId="18041"/>
    <cellStyle name="Normal 10 2 4 5 2 2 2 2 3" xfId="18042"/>
    <cellStyle name="Normal 10 2 4 5 2 2 2 3" xfId="18043"/>
    <cellStyle name="Normal 10 2 4 5 2 2 2 3 2" xfId="18044"/>
    <cellStyle name="Normal 10 2 4 5 2 2 2 4" xfId="18045"/>
    <cellStyle name="Normal 10 2 4 5 2 2 3" xfId="18046"/>
    <cellStyle name="Normal 10 2 4 5 2 2 3 2" xfId="18047"/>
    <cellStyle name="Normal 10 2 4 5 2 2 3 2 2" xfId="18048"/>
    <cellStyle name="Normal 10 2 4 5 2 2 3 3" xfId="18049"/>
    <cellStyle name="Normal 10 2 4 5 2 2 4" xfId="18050"/>
    <cellStyle name="Normal 10 2 4 5 2 2 4 2" xfId="18051"/>
    <cellStyle name="Normal 10 2 4 5 2 2 5" xfId="18052"/>
    <cellStyle name="Normal 10 2 4 5 2 3" xfId="18053"/>
    <cellStyle name="Normal 10 2 4 5 2 3 2" xfId="18054"/>
    <cellStyle name="Normal 10 2 4 5 2 3 2 2" xfId="18055"/>
    <cellStyle name="Normal 10 2 4 5 2 3 2 2 2" xfId="18056"/>
    <cellStyle name="Normal 10 2 4 5 2 3 2 3" xfId="18057"/>
    <cellStyle name="Normal 10 2 4 5 2 3 3" xfId="18058"/>
    <cellStyle name="Normal 10 2 4 5 2 3 3 2" xfId="18059"/>
    <cellStyle name="Normal 10 2 4 5 2 3 4" xfId="18060"/>
    <cellStyle name="Normal 10 2 4 5 2 4" xfId="18061"/>
    <cellStyle name="Normal 10 2 4 5 2 4 2" xfId="18062"/>
    <cellStyle name="Normal 10 2 4 5 2 4 2 2" xfId="18063"/>
    <cellStyle name="Normal 10 2 4 5 2 4 3" xfId="18064"/>
    <cellStyle name="Normal 10 2 4 5 2 5" xfId="18065"/>
    <cellStyle name="Normal 10 2 4 5 2 5 2" xfId="18066"/>
    <cellStyle name="Normal 10 2 4 5 2 6" xfId="18067"/>
    <cellStyle name="Normal 10 2 4 5 3" xfId="18068"/>
    <cellStyle name="Normal 10 2 4 5 3 2" xfId="18069"/>
    <cellStyle name="Normal 10 2 4 5 3 2 2" xfId="18070"/>
    <cellStyle name="Normal 10 2 4 5 3 2 2 2" xfId="18071"/>
    <cellStyle name="Normal 10 2 4 5 3 2 2 2 2" xfId="18072"/>
    <cellStyle name="Normal 10 2 4 5 3 2 2 3" xfId="18073"/>
    <cellStyle name="Normal 10 2 4 5 3 2 3" xfId="18074"/>
    <cellStyle name="Normal 10 2 4 5 3 2 3 2" xfId="18075"/>
    <cellStyle name="Normal 10 2 4 5 3 2 4" xfId="18076"/>
    <cellStyle name="Normal 10 2 4 5 3 3" xfId="18077"/>
    <cellStyle name="Normal 10 2 4 5 3 3 2" xfId="18078"/>
    <cellStyle name="Normal 10 2 4 5 3 3 2 2" xfId="18079"/>
    <cellStyle name="Normal 10 2 4 5 3 3 3" xfId="18080"/>
    <cellStyle name="Normal 10 2 4 5 3 4" xfId="18081"/>
    <cellStyle name="Normal 10 2 4 5 3 4 2" xfId="18082"/>
    <cellStyle name="Normal 10 2 4 5 3 5" xfId="18083"/>
    <cellStyle name="Normal 10 2 4 5 4" xfId="18084"/>
    <cellStyle name="Normal 10 2 4 5 4 2" xfId="18085"/>
    <cellStyle name="Normal 10 2 4 5 4 2 2" xfId="18086"/>
    <cellStyle name="Normal 10 2 4 5 4 2 2 2" xfId="18087"/>
    <cellStyle name="Normal 10 2 4 5 4 2 3" xfId="18088"/>
    <cellStyle name="Normal 10 2 4 5 4 3" xfId="18089"/>
    <cellStyle name="Normal 10 2 4 5 4 3 2" xfId="18090"/>
    <cellStyle name="Normal 10 2 4 5 4 4" xfId="18091"/>
    <cellStyle name="Normal 10 2 4 5 5" xfId="18092"/>
    <cellStyle name="Normal 10 2 4 5 5 2" xfId="18093"/>
    <cellStyle name="Normal 10 2 4 5 5 2 2" xfId="18094"/>
    <cellStyle name="Normal 10 2 4 5 5 3" xfId="18095"/>
    <cellStyle name="Normal 10 2 4 5 6" xfId="18096"/>
    <cellStyle name="Normal 10 2 4 5 6 2" xfId="18097"/>
    <cellStyle name="Normal 10 2 4 5 7" xfId="18098"/>
    <cellStyle name="Normal 10 2 4 6" xfId="18099"/>
    <cellStyle name="Normal 10 2 4 6 2" xfId="18100"/>
    <cellStyle name="Normal 10 2 4 6 2 2" xfId="18101"/>
    <cellStyle name="Normal 10 2 4 6 2 2 2" xfId="18102"/>
    <cellStyle name="Normal 10 2 4 6 2 2 2 2" xfId="18103"/>
    <cellStyle name="Normal 10 2 4 6 2 2 2 2 2" xfId="18104"/>
    <cellStyle name="Normal 10 2 4 6 2 2 2 3" xfId="18105"/>
    <cellStyle name="Normal 10 2 4 6 2 2 3" xfId="18106"/>
    <cellStyle name="Normal 10 2 4 6 2 2 3 2" xfId="18107"/>
    <cellStyle name="Normal 10 2 4 6 2 2 4" xfId="18108"/>
    <cellStyle name="Normal 10 2 4 6 2 3" xfId="18109"/>
    <cellStyle name="Normal 10 2 4 6 2 3 2" xfId="18110"/>
    <cellStyle name="Normal 10 2 4 6 2 3 2 2" xfId="18111"/>
    <cellStyle name="Normal 10 2 4 6 2 3 3" xfId="18112"/>
    <cellStyle name="Normal 10 2 4 6 2 4" xfId="18113"/>
    <cellStyle name="Normal 10 2 4 6 2 4 2" xfId="18114"/>
    <cellStyle name="Normal 10 2 4 6 2 5" xfId="18115"/>
    <cellStyle name="Normal 10 2 4 6 3" xfId="18116"/>
    <cellStyle name="Normal 10 2 4 6 3 2" xfId="18117"/>
    <cellStyle name="Normal 10 2 4 6 3 2 2" xfId="18118"/>
    <cellStyle name="Normal 10 2 4 6 3 2 2 2" xfId="18119"/>
    <cellStyle name="Normal 10 2 4 6 3 2 3" xfId="18120"/>
    <cellStyle name="Normal 10 2 4 6 3 3" xfId="18121"/>
    <cellStyle name="Normal 10 2 4 6 3 3 2" xfId="18122"/>
    <cellStyle name="Normal 10 2 4 6 3 4" xfId="18123"/>
    <cellStyle name="Normal 10 2 4 6 4" xfId="18124"/>
    <cellStyle name="Normal 10 2 4 6 4 2" xfId="18125"/>
    <cellStyle name="Normal 10 2 4 6 4 2 2" xfId="18126"/>
    <cellStyle name="Normal 10 2 4 6 4 3" xfId="18127"/>
    <cellStyle name="Normal 10 2 4 6 5" xfId="18128"/>
    <cellStyle name="Normal 10 2 4 6 5 2" xfId="18129"/>
    <cellStyle name="Normal 10 2 4 6 6" xfId="18130"/>
    <cellStyle name="Normal 10 2 4 7" xfId="18131"/>
    <cellStyle name="Normal 10 2 4 7 2" xfId="18132"/>
    <cellStyle name="Normal 10 2 4 7 2 2" xfId="18133"/>
    <cellStyle name="Normal 10 2 4 7 2 2 2" xfId="18134"/>
    <cellStyle name="Normal 10 2 4 7 2 2 2 2" xfId="18135"/>
    <cellStyle name="Normal 10 2 4 7 2 2 2 2 2" xfId="18136"/>
    <cellStyle name="Normal 10 2 4 7 2 2 2 3" xfId="18137"/>
    <cellStyle name="Normal 10 2 4 7 2 2 3" xfId="18138"/>
    <cellStyle name="Normal 10 2 4 7 2 2 3 2" xfId="18139"/>
    <cellStyle name="Normal 10 2 4 7 2 2 4" xfId="18140"/>
    <cellStyle name="Normal 10 2 4 7 2 3" xfId="18141"/>
    <cellStyle name="Normal 10 2 4 7 2 3 2" xfId="18142"/>
    <cellStyle name="Normal 10 2 4 7 2 3 2 2" xfId="18143"/>
    <cellStyle name="Normal 10 2 4 7 2 3 3" xfId="18144"/>
    <cellStyle name="Normal 10 2 4 7 2 4" xfId="18145"/>
    <cellStyle name="Normal 10 2 4 7 2 4 2" xfId="18146"/>
    <cellStyle name="Normal 10 2 4 7 2 5" xfId="18147"/>
    <cellStyle name="Normal 10 2 4 7 3" xfId="18148"/>
    <cellStyle name="Normal 10 2 4 7 3 2" xfId="18149"/>
    <cellStyle name="Normal 10 2 4 7 3 2 2" xfId="18150"/>
    <cellStyle name="Normal 10 2 4 7 3 2 2 2" xfId="18151"/>
    <cellStyle name="Normal 10 2 4 7 3 2 3" xfId="18152"/>
    <cellStyle name="Normal 10 2 4 7 3 3" xfId="18153"/>
    <cellStyle name="Normal 10 2 4 7 3 3 2" xfId="18154"/>
    <cellStyle name="Normal 10 2 4 7 3 4" xfId="18155"/>
    <cellStyle name="Normal 10 2 4 7 4" xfId="18156"/>
    <cellStyle name="Normal 10 2 4 7 4 2" xfId="18157"/>
    <cellStyle name="Normal 10 2 4 7 4 2 2" xfId="18158"/>
    <cellStyle name="Normal 10 2 4 7 4 3" xfId="18159"/>
    <cellStyle name="Normal 10 2 4 7 5" xfId="18160"/>
    <cellStyle name="Normal 10 2 4 7 5 2" xfId="18161"/>
    <cellStyle name="Normal 10 2 4 7 6" xfId="18162"/>
    <cellStyle name="Normal 10 2 4 8" xfId="18163"/>
    <cellStyle name="Normal 10 2 4 8 2" xfId="18164"/>
    <cellStyle name="Normal 10 2 4 8 2 2" xfId="18165"/>
    <cellStyle name="Normal 10 2 4 8 2 2 2" xfId="18166"/>
    <cellStyle name="Normal 10 2 4 8 2 2 2 2" xfId="18167"/>
    <cellStyle name="Normal 10 2 4 8 2 2 2 2 2" xfId="18168"/>
    <cellStyle name="Normal 10 2 4 8 2 2 2 3" xfId="18169"/>
    <cellStyle name="Normal 10 2 4 8 2 2 3" xfId="18170"/>
    <cellStyle name="Normal 10 2 4 8 2 2 3 2" xfId="18171"/>
    <cellStyle name="Normal 10 2 4 8 2 2 4" xfId="18172"/>
    <cellStyle name="Normal 10 2 4 8 2 3" xfId="18173"/>
    <cellStyle name="Normal 10 2 4 8 2 3 2" xfId="18174"/>
    <cellStyle name="Normal 10 2 4 8 2 3 2 2" xfId="18175"/>
    <cellStyle name="Normal 10 2 4 8 2 3 3" xfId="18176"/>
    <cellStyle name="Normal 10 2 4 8 2 4" xfId="18177"/>
    <cellStyle name="Normal 10 2 4 8 2 4 2" xfId="18178"/>
    <cellStyle name="Normal 10 2 4 8 2 5" xfId="18179"/>
    <cellStyle name="Normal 10 2 4 8 3" xfId="18180"/>
    <cellStyle name="Normal 10 2 4 8 3 2" xfId="18181"/>
    <cellStyle name="Normal 10 2 4 8 3 2 2" xfId="18182"/>
    <cellStyle name="Normal 10 2 4 8 3 2 2 2" xfId="18183"/>
    <cellStyle name="Normal 10 2 4 8 3 2 3" xfId="18184"/>
    <cellStyle name="Normal 10 2 4 8 3 3" xfId="18185"/>
    <cellStyle name="Normal 10 2 4 8 3 3 2" xfId="18186"/>
    <cellStyle name="Normal 10 2 4 8 3 4" xfId="18187"/>
    <cellStyle name="Normal 10 2 4 8 4" xfId="18188"/>
    <cellStyle name="Normal 10 2 4 8 4 2" xfId="18189"/>
    <cellStyle name="Normal 10 2 4 8 4 2 2" xfId="18190"/>
    <cellStyle name="Normal 10 2 4 8 4 3" xfId="18191"/>
    <cellStyle name="Normal 10 2 4 8 5" xfId="18192"/>
    <cellStyle name="Normal 10 2 4 8 5 2" xfId="18193"/>
    <cellStyle name="Normal 10 2 4 8 6" xfId="18194"/>
    <cellStyle name="Normal 10 2 4 9" xfId="18195"/>
    <cellStyle name="Normal 10 2 4 9 2" xfId="18196"/>
    <cellStyle name="Normal 10 2 4 9 2 2" xfId="18197"/>
    <cellStyle name="Normal 10 2 4 9 2 2 2" xfId="18198"/>
    <cellStyle name="Normal 10 2 4 9 2 2 2 2" xfId="18199"/>
    <cellStyle name="Normal 10 2 4 9 2 2 2 2 2" xfId="18200"/>
    <cellStyle name="Normal 10 2 4 9 2 2 2 3" xfId="18201"/>
    <cellStyle name="Normal 10 2 4 9 2 2 3" xfId="18202"/>
    <cellStyle name="Normal 10 2 4 9 2 2 3 2" xfId="18203"/>
    <cellStyle name="Normal 10 2 4 9 2 2 4" xfId="18204"/>
    <cellStyle name="Normal 10 2 4 9 2 3" xfId="18205"/>
    <cellStyle name="Normal 10 2 4 9 2 3 2" xfId="18206"/>
    <cellStyle name="Normal 10 2 4 9 2 3 2 2" xfId="18207"/>
    <cellStyle name="Normal 10 2 4 9 2 3 3" xfId="18208"/>
    <cellStyle name="Normal 10 2 4 9 2 4" xfId="18209"/>
    <cellStyle name="Normal 10 2 4 9 2 4 2" xfId="18210"/>
    <cellStyle name="Normal 10 2 4 9 2 5" xfId="18211"/>
    <cellStyle name="Normal 10 2 4 9 3" xfId="18212"/>
    <cellStyle name="Normal 10 2 4 9 3 2" xfId="18213"/>
    <cellStyle name="Normal 10 2 4 9 3 2 2" xfId="18214"/>
    <cellStyle name="Normal 10 2 4 9 3 2 2 2" xfId="18215"/>
    <cellStyle name="Normal 10 2 4 9 3 2 3" xfId="18216"/>
    <cellStyle name="Normal 10 2 4 9 3 3" xfId="18217"/>
    <cellStyle name="Normal 10 2 4 9 3 3 2" xfId="18218"/>
    <cellStyle name="Normal 10 2 4 9 3 4" xfId="18219"/>
    <cellStyle name="Normal 10 2 4 9 4" xfId="18220"/>
    <cellStyle name="Normal 10 2 4 9 4 2" xfId="18221"/>
    <cellStyle name="Normal 10 2 4 9 4 2 2" xfId="18222"/>
    <cellStyle name="Normal 10 2 4 9 4 3" xfId="18223"/>
    <cellStyle name="Normal 10 2 4 9 5" xfId="18224"/>
    <cellStyle name="Normal 10 2 4 9 5 2" xfId="18225"/>
    <cellStyle name="Normal 10 2 4 9 6" xfId="18226"/>
    <cellStyle name="Normal 10 2 5" xfId="18227"/>
    <cellStyle name="Normal 10 2 5 2" xfId="18228"/>
    <cellStyle name="Normal 10 2 5 2 2" xfId="18229"/>
    <cellStyle name="Normal 10 2 5 2 2 2" xfId="18230"/>
    <cellStyle name="Normal 10 2 5 2 2 2 2" xfId="18231"/>
    <cellStyle name="Normal 10 2 5 2 2 2 2 2" xfId="18232"/>
    <cellStyle name="Normal 10 2 5 2 2 2 2 2 2" xfId="18233"/>
    <cellStyle name="Normal 10 2 5 2 2 2 2 2 2 2" xfId="18234"/>
    <cellStyle name="Normal 10 2 5 2 2 2 2 2 3" xfId="18235"/>
    <cellStyle name="Normal 10 2 5 2 2 2 2 3" xfId="18236"/>
    <cellStyle name="Normal 10 2 5 2 2 2 2 3 2" xfId="18237"/>
    <cellStyle name="Normal 10 2 5 2 2 2 2 4" xfId="18238"/>
    <cellStyle name="Normal 10 2 5 2 2 2 3" xfId="18239"/>
    <cellStyle name="Normal 10 2 5 2 2 2 3 2" xfId="18240"/>
    <cellStyle name="Normal 10 2 5 2 2 2 3 2 2" xfId="18241"/>
    <cellStyle name="Normal 10 2 5 2 2 2 3 3" xfId="18242"/>
    <cellStyle name="Normal 10 2 5 2 2 2 4" xfId="18243"/>
    <cellStyle name="Normal 10 2 5 2 2 2 4 2" xfId="18244"/>
    <cellStyle name="Normal 10 2 5 2 2 2 5" xfId="18245"/>
    <cellStyle name="Normal 10 2 5 2 2 3" xfId="18246"/>
    <cellStyle name="Normal 10 2 5 2 2 3 2" xfId="18247"/>
    <cellStyle name="Normal 10 2 5 2 2 3 2 2" xfId="18248"/>
    <cellStyle name="Normal 10 2 5 2 2 3 2 2 2" xfId="18249"/>
    <cellStyle name="Normal 10 2 5 2 2 3 2 3" xfId="18250"/>
    <cellStyle name="Normal 10 2 5 2 2 3 3" xfId="18251"/>
    <cellStyle name="Normal 10 2 5 2 2 3 3 2" xfId="18252"/>
    <cellStyle name="Normal 10 2 5 2 2 3 4" xfId="18253"/>
    <cellStyle name="Normal 10 2 5 2 2 4" xfId="18254"/>
    <cellStyle name="Normal 10 2 5 2 2 4 2" xfId="18255"/>
    <cellStyle name="Normal 10 2 5 2 2 4 2 2" xfId="18256"/>
    <cellStyle name="Normal 10 2 5 2 2 4 3" xfId="18257"/>
    <cellStyle name="Normal 10 2 5 2 2 5" xfId="18258"/>
    <cellStyle name="Normal 10 2 5 2 2 5 2" xfId="18259"/>
    <cellStyle name="Normal 10 2 5 2 2 6" xfId="18260"/>
    <cellStyle name="Normal 10 2 5 2 3" xfId="18261"/>
    <cellStyle name="Normal 10 2 5 2 3 2" xfId="18262"/>
    <cellStyle name="Normal 10 2 5 2 3 2 2" xfId="18263"/>
    <cellStyle name="Normal 10 2 5 2 3 2 2 2" xfId="18264"/>
    <cellStyle name="Normal 10 2 5 2 3 2 2 2 2" xfId="18265"/>
    <cellStyle name="Normal 10 2 5 2 3 2 2 3" xfId="18266"/>
    <cellStyle name="Normal 10 2 5 2 3 2 3" xfId="18267"/>
    <cellStyle name="Normal 10 2 5 2 3 2 3 2" xfId="18268"/>
    <cellStyle name="Normal 10 2 5 2 3 2 4" xfId="18269"/>
    <cellStyle name="Normal 10 2 5 2 3 3" xfId="18270"/>
    <cellStyle name="Normal 10 2 5 2 3 3 2" xfId="18271"/>
    <cellStyle name="Normal 10 2 5 2 3 3 2 2" xfId="18272"/>
    <cellStyle name="Normal 10 2 5 2 3 3 3" xfId="18273"/>
    <cellStyle name="Normal 10 2 5 2 3 4" xfId="18274"/>
    <cellStyle name="Normal 10 2 5 2 3 4 2" xfId="18275"/>
    <cellStyle name="Normal 10 2 5 2 3 5" xfId="18276"/>
    <cellStyle name="Normal 10 2 5 2 4" xfId="18277"/>
    <cellStyle name="Normal 10 2 5 2 4 2" xfId="18278"/>
    <cellStyle name="Normal 10 2 5 2 4 2 2" xfId="18279"/>
    <cellStyle name="Normal 10 2 5 2 4 2 2 2" xfId="18280"/>
    <cellStyle name="Normal 10 2 5 2 4 2 3" xfId="18281"/>
    <cellStyle name="Normal 10 2 5 2 4 3" xfId="18282"/>
    <cellStyle name="Normal 10 2 5 2 4 3 2" xfId="18283"/>
    <cellStyle name="Normal 10 2 5 2 4 4" xfId="18284"/>
    <cellStyle name="Normal 10 2 5 2 5" xfId="18285"/>
    <cellStyle name="Normal 10 2 5 2 5 2" xfId="18286"/>
    <cellStyle name="Normal 10 2 5 2 5 2 2" xfId="18287"/>
    <cellStyle name="Normal 10 2 5 2 5 3" xfId="18288"/>
    <cellStyle name="Normal 10 2 5 2 6" xfId="18289"/>
    <cellStyle name="Normal 10 2 5 2 6 2" xfId="18290"/>
    <cellStyle name="Normal 10 2 5 2 7" xfId="18291"/>
    <cellStyle name="Normal 10 2 5 3" xfId="18292"/>
    <cellStyle name="Normal 10 2 5 3 2" xfId="18293"/>
    <cellStyle name="Normal 10 2 5 3 2 2" xfId="18294"/>
    <cellStyle name="Normal 10 2 5 3 2 2 2" xfId="18295"/>
    <cellStyle name="Normal 10 2 5 3 2 2 2 2" xfId="18296"/>
    <cellStyle name="Normal 10 2 5 3 2 2 2 2 2" xfId="18297"/>
    <cellStyle name="Normal 10 2 5 3 2 2 2 3" xfId="18298"/>
    <cellStyle name="Normal 10 2 5 3 2 2 3" xfId="18299"/>
    <cellStyle name="Normal 10 2 5 3 2 2 3 2" xfId="18300"/>
    <cellStyle name="Normal 10 2 5 3 2 2 4" xfId="18301"/>
    <cellStyle name="Normal 10 2 5 3 2 3" xfId="18302"/>
    <cellStyle name="Normal 10 2 5 3 2 3 2" xfId="18303"/>
    <cellStyle name="Normal 10 2 5 3 2 3 2 2" xfId="18304"/>
    <cellStyle name="Normal 10 2 5 3 2 3 3" xfId="18305"/>
    <cellStyle name="Normal 10 2 5 3 2 4" xfId="18306"/>
    <cellStyle name="Normal 10 2 5 3 2 4 2" xfId="18307"/>
    <cellStyle name="Normal 10 2 5 3 2 5" xfId="18308"/>
    <cellStyle name="Normal 10 2 5 3 3" xfId="18309"/>
    <cellStyle name="Normal 10 2 5 3 3 2" xfId="18310"/>
    <cellStyle name="Normal 10 2 5 3 3 2 2" xfId="18311"/>
    <cellStyle name="Normal 10 2 5 3 3 2 2 2" xfId="18312"/>
    <cellStyle name="Normal 10 2 5 3 3 2 3" xfId="18313"/>
    <cellStyle name="Normal 10 2 5 3 3 3" xfId="18314"/>
    <cellStyle name="Normal 10 2 5 3 3 3 2" xfId="18315"/>
    <cellStyle name="Normal 10 2 5 3 3 4" xfId="18316"/>
    <cellStyle name="Normal 10 2 5 3 4" xfId="18317"/>
    <cellStyle name="Normal 10 2 5 3 4 2" xfId="18318"/>
    <cellStyle name="Normal 10 2 5 3 4 2 2" xfId="18319"/>
    <cellStyle name="Normal 10 2 5 3 4 3" xfId="18320"/>
    <cellStyle name="Normal 10 2 5 3 5" xfId="18321"/>
    <cellStyle name="Normal 10 2 5 3 5 2" xfId="18322"/>
    <cellStyle name="Normal 10 2 5 3 6" xfId="18323"/>
    <cellStyle name="Normal 10 2 5 4" xfId="18324"/>
    <cellStyle name="Normal 10 2 5 4 2" xfId="18325"/>
    <cellStyle name="Normal 10 2 5 4 2 2" xfId="18326"/>
    <cellStyle name="Normal 10 2 5 4 2 2 2" xfId="18327"/>
    <cellStyle name="Normal 10 2 5 4 2 2 2 2" xfId="18328"/>
    <cellStyle name="Normal 10 2 5 4 2 2 2 2 2" xfId="18329"/>
    <cellStyle name="Normal 10 2 5 4 2 2 2 3" xfId="18330"/>
    <cellStyle name="Normal 10 2 5 4 2 2 3" xfId="18331"/>
    <cellStyle name="Normal 10 2 5 4 2 2 3 2" xfId="18332"/>
    <cellStyle name="Normal 10 2 5 4 2 2 4" xfId="18333"/>
    <cellStyle name="Normal 10 2 5 4 2 3" xfId="18334"/>
    <cellStyle name="Normal 10 2 5 4 2 3 2" xfId="18335"/>
    <cellStyle name="Normal 10 2 5 4 2 3 2 2" xfId="18336"/>
    <cellStyle name="Normal 10 2 5 4 2 3 3" xfId="18337"/>
    <cellStyle name="Normal 10 2 5 4 2 4" xfId="18338"/>
    <cellStyle name="Normal 10 2 5 4 2 4 2" xfId="18339"/>
    <cellStyle name="Normal 10 2 5 4 2 5" xfId="18340"/>
    <cellStyle name="Normal 10 2 5 4 3" xfId="18341"/>
    <cellStyle name="Normal 10 2 5 4 3 2" xfId="18342"/>
    <cellStyle name="Normal 10 2 5 4 3 2 2" xfId="18343"/>
    <cellStyle name="Normal 10 2 5 4 3 2 2 2" xfId="18344"/>
    <cellStyle name="Normal 10 2 5 4 3 2 3" xfId="18345"/>
    <cellStyle name="Normal 10 2 5 4 3 3" xfId="18346"/>
    <cellStyle name="Normal 10 2 5 4 3 3 2" xfId="18347"/>
    <cellStyle name="Normal 10 2 5 4 3 4" xfId="18348"/>
    <cellStyle name="Normal 10 2 5 4 4" xfId="18349"/>
    <cellStyle name="Normal 10 2 5 4 4 2" xfId="18350"/>
    <cellStyle name="Normal 10 2 5 4 4 2 2" xfId="18351"/>
    <cellStyle name="Normal 10 2 5 4 4 3" xfId="18352"/>
    <cellStyle name="Normal 10 2 5 4 5" xfId="18353"/>
    <cellStyle name="Normal 10 2 5 4 5 2" xfId="18354"/>
    <cellStyle name="Normal 10 2 5 4 6" xfId="18355"/>
    <cellStyle name="Normal 10 2 5 5" xfId="18356"/>
    <cellStyle name="Normal 10 2 5 5 2" xfId="18357"/>
    <cellStyle name="Normal 10 2 5 5 2 2" xfId="18358"/>
    <cellStyle name="Normal 10 2 5 5 2 2 2" xfId="18359"/>
    <cellStyle name="Normal 10 2 5 5 2 2 2 2" xfId="18360"/>
    <cellStyle name="Normal 10 2 5 5 2 2 3" xfId="18361"/>
    <cellStyle name="Normal 10 2 5 5 2 3" xfId="18362"/>
    <cellStyle name="Normal 10 2 5 5 2 3 2" xfId="18363"/>
    <cellStyle name="Normal 10 2 5 5 2 4" xfId="18364"/>
    <cellStyle name="Normal 10 2 5 5 3" xfId="18365"/>
    <cellStyle name="Normal 10 2 5 5 3 2" xfId="18366"/>
    <cellStyle name="Normal 10 2 5 5 3 2 2" xfId="18367"/>
    <cellStyle name="Normal 10 2 5 5 3 3" xfId="18368"/>
    <cellStyle name="Normal 10 2 5 5 4" xfId="18369"/>
    <cellStyle name="Normal 10 2 5 5 4 2" xfId="18370"/>
    <cellStyle name="Normal 10 2 5 5 5" xfId="18371"/>
    <cellStyle name="Normal 10 2 5 6" xfId="18372"/>
    <cellStyle name="Normal 10 2 5 6 2" xfId="18373"/>
    <cellStyle name="Normal 10 2 5 6 2 2" xfId="18374"/>
    <cellStyle name="Normal 10 2 5 6 2 2 2" xfId="18375"/>
    <cellStyle name="Normal 10 2 5 6 2 3" xfId="18376"/>
    <cellStyle name="Normal 10 2 5 6 3" xfId="18377"/>
    <cellStyle name="Normal 10 2 5 6 3 2" xfId="18378"/>
    <cellStyle name="Normal 10 2 5 6 4" xfId="18379"/>
    <cellStyle name="Normal 10 2 5 7" xfId="18380"/>
    <cellStyle name="Normal 10 2 5 7 2" xfId="18381"/>
    <cellStyle name="Normal 10 2 5 7 2 2" xfId="18382"/>
    <cellStyle name="Normal 10 2 5 7 3" xfId="18383"/>
    <cellStyle name="Normal 10 2 5 8" xfId="18384"/>
    <cellStyle name="Normal 10 2 5 8 2" xfId="18385"/>
    <cellStyle name="Normal 10 2 5 9" xfId="18386"/>
    <cellStyle name="Normal 10 2 6" xfId="18387"/>
    <cellStyle name="Normal 10 2 6 2" xfId="18388"/>
    <cellStyle name="Normal 10 2 6 2 2" xfId="18389"/>
    <cellStyle name="Normal 10 2 6 2 2 2" xfId="18390"/>
    <cellStyle name="Normal 10 2 6 2 2 2 2" xfId="18391"/>
    <cellStyle name="Normal 10 2 6 2 2 2 2 2" xfId="18392"/>
    <cellStyle name="Normal 10 2 6 2 2 2 2 2 2" xfId="18393"/>
    <cellStyle name="Normal 10 2 6 2 2 2 2 2 2 2" xfId="18394"/>
    <cellStyle name="Normal 10 2 6 2 2 2 2 2 3" xfId="18395"/>
    <cellStyle name="Normal 10 2 6 2 2 2 2 3" xfId="18396"/>
    <cellStyle name="Normal 10 2 6 2 2 2 2 3 2" xfId="18397"/>
    <cellStyle name="Normal 10 2 6 2 2 2 2 4" xfId="18398"/>
    <cellStyle name="Normal 10 2 6 2 2 2 3" xfId="18399"/>
    <cellStyle name="Normal 10 2 6 2 2 2 3 2" xfId="18400"/>
    <cellStyle name="Normal 10 2 6 2 2 2 3 2 2" xfId="18401"/>
    <cellStyle name="Normal 10 2 6 2 2 2 3 3" xfId="18402"/>
    <cellStyle name="Normal 10 2 6 2 2 2 4" xfId="18403"/>
    <cellStyle name="Normal 10 2 6 2 2 2 4 2" xfId="18404"/>
    <cellStyle name="Normal 10 2 6 2 2 2 5" xfId="18405"/>
    <cellStyle name="Normal 10 2 6 2 2 3" xfId="18406"/>
    <cellStyle name="Normal 10 2 6 2 2 3 2" xfId="18407"/>
    <cellStyle name="Normal 10 2 6 2 2 3 2 2" xfId="18408"/>
    <cellStyle name="Normal 10 2 6 2 2 3 2 2 2" xfId="18409"/>
    <cellStyle name="Normal 10 2 6 2 2 3 2 3" xfId="18410"/>
    <cellStyle name="Normal 10 2 6 2 2 3 3" xfId="18411"/>
    <cellStyle name="Normal 10 2 6 2 2 3 3 2" xfId="18412"/>
    <cellStyle name="Normal 10 2 6 2 2 3 4" xfId="18413"/>
    <cellStyle name="Normal 10 2 6 2 2 4" xfId="18414"/>
    <cellStyle name="Normal 10 2 6 2 2 4 2" xfId="18415"/>
    <cellStyle name="Normal 10 2 6 2 2 4 2 2" xfId="18416"/>
    <cellStyle name="Normal 10 2 6 2 2 4 3" xfId="18417"/>
    <cellStyle name="Normal 10 2 6 2 2 5" xfId="18418"/>
    <cellStyle name="Normal 10 2 6 2 2 5 2" xfId="18419"/>
    <cellStyle name="Normal 10 2 6 2 2 6" xfId="18420"/>
    <cellStyle name="Normal 10 2 6 2 3" xfId="18421"/>
    <cellStyle name="Normal 10 2 6 2 3 2" xfId="18422"/>
    <cellStyle name="Normal 10 2 6 2 3 2 2" xfId="18423"/>
    <cellStyle name="Normal 10 2 6 2 3 2 2 2" xfId="18424"/>
    <cellStyle name="Normal 10 2 6 2 3 2 2 2 2" xfId="18425"/>
    <cellStyle name="Normal 10 2 6 2 3 2 2 3" xfId="18426"/>
    <cellStyle name="Normal 10 2 6 2 3 2 3" xfId="18427"/>
    <cellStyle name="Normal 10 2 6 2 3 2 3 2" xfId="18428"/>
    <cellStyle name="Normal 10 2 6 2 3 2 4" xfId="18429"/>
    <cellStyle name="Normal 10 2 6 2 3 3" xfId="18430"/>
    <cellStyle name="Normal 10 2 6 2 3 3 2" xfId="18431"/>
    <cellStyle name="Normal 10 2 6 2 3 3 2 2" xfId="18432"/>
    <cellStyle name="Normal 10 2 6 2 3 3 3" xfId="18433"/>
    <cellStyle name="Normal 10 2 6 2 3 4" xfId="18434"/>
    <cellStyle name="Normal 10 2 6 2 3 4 2" xfId="18435"/>
    <cellStyle name="Normal 10 2 6 2 3 5" xfId="18436"/>
    <cellStyle name="Normal 10 2 6 2 4" xfId="18437"/>
    <cellStyle name="Normal 10 2 6 2 4 2" xfId="18438"/>
    <cellStyle name="Normal 10 2 6 2 4 2 2" xfId="18439"/>
    <cellStyle name="Normal 10 2 6 2 4 2 2 2" xfId="18440"/>
    <cellStyle name="Normal 10 2 6 2 4 2 3" xfId="18441"/>
    <cellStyle name="Normal 10 2 6 2 4 3" xfId="18442"/>
    <cellStyle name="Normal 10 2 6 2 4 3 2" xfId="18443"/>
    <cellStyle name="Normal 10 2 6 2 4 4" xfId="18444"/>
    <cellStyle name="Normal 10 2 6 2 5" xfId="18445"/>
    <cellStyle name="Normal 10 2 6 2 5 2" xfId="18446"/>
    <cellStyle name="Normal 10 2 6 2 5 2 2" xfId="18447"/>
    <cellStyle name="Normal 10 2 6 2 5 3" xfId="18448"/>
    <cellStyle name="Normal 10 2 6 2 6" xfId="18449"/>
    <cellStyle name="Normal 10 2 6 2 6 2" xfId="18450"/>
    <cellStyle name="Normal 10 2 6 2 7" xfId="18451"/>
    <cellStyle name="Normal 10 2 6 3" xfId="18452"/>
    <cellStyle name="Normal 10 2 6 3 2" xfId="18453"/>
    <cellStyle name="Normal 10 2 6 3 2 2" xfId="18454"/>
    <cellStyle name="Normal 10 2 6 3 2 2 2" xfId="18455"/>
    <cellStyle name="Normal 10 2 6 3 2 2 2 2" xfId="18456"/>
    <cellStyle name="Normal 10 2 6 3 2 2 2 2 2" xfId="18457"/>
    <cellStyle name="Normal 10 2 6 3 2 2 2 3" xfId="18458"/>
    <cellStyle name="Normal 10 2 6 3 2 2 3" xfId="18459"/>
    <cellStyle name="Normal 10 2 6 3 2 2 3 2" xfId="18460"/>
    <cellStyle name="Normal 10 2 6 3 2 2 4" xfId="18461"/>
    <cellStyle name="Normal 10 2 6 3 2 3" xfId="18462"/>
    <cellStyle name="Normal 10 2 6 3 2 3 2" xfId="18463"/>
    <cellStyle name="Normal 10 2 6 3 2 3 2 2" xfId="18464"/>
    <cellStyle name="Normal 10 2 6 3 2 3 3" xfId="18465"/>
    <cellStyle name="Normal 10 2 6 3 2 4" xfId="18466"/>
    <cellStyle name="Normal 10 2 6 3 2 4 2" xfId="18467"/>
    <cellStyle name="Normal 10 2 6 3 2 5" xfId="18468"/>
    <cellStyle name="Normal 10 2 6 3 3" xfId="18469"/>
    <cellStyle name="Normal 10 2 6 3 3 2" xfId="18470"/>
    <cellStyle name="Normal 10 2 6 3 3 2 2" xfId="18471"/>
    <cellStyle name="Normal 10 2 6 3 3 2 2 2" xfId="18472"/>
    <cellStyle name="Normal 10 2 6 3 3 2 3" xfId="18473"/>
    <cellStyle name="Normal 10 2 6 3 3 3" xfId="18474"/>
    <cellStyle name="Normal 10 2 6 3 3 3 2" xfId="18475"/>
    <cellStyle name="Normal 10 2 6 3 3 4" xfId="18476"/>
    <cellStyle name="Normal 10 2 6 3 4" xfId="18477"/>
    <cellStyle name="Normal 10 2 6 3 4 2" xfId="18478"/>
    <cellStyle name="Normal 10 2 6 3 4 2 2" xfId="18479"/>
    <cellStyle name="Normal 10 2 6 3 4 3" xfId="18480"/>
    <cellStyle name="Normal 10 2 6 3 5" xfId="18481"/>
    <cellStyle name="Normal 10 2 6 3 5 2" xfId="18482"/>
    <cellStyle name="Normal 10 2 6 3 6" xfId="18483"/>
    <cellStyle name="Normal 10 2 6 4" xfId="18484"/>
    <cellStyle name="Normal 10 2 6 4 2" xfId="18485"/>
    <cellStyle name="Normal 10 2 6 4 2 2" xfId="18486"/>
    <cellStyle name="Normal 10 2 6 4 2 2 2" xfId="18487"/>
    <cellStyle name="Normal 10 2 6 4 2 2 2 2" xfId="18488"/>
    <cellStyle name="Normal 10 2 6 4 2 2 2 2 2" xfId="18489"/>
    <cellStyle name="Normal 10 2 6 4 2 2 2 3" xfId="18490"/>
    <cellStyle name="Normal 10 2 6 4 2 2 3" xfId="18491"/>
    <cellStyle name="Normal 10 2 6 4 2 2 3 2" xfId="18492"/>
    <cellStyle name="Normal 10 2 6 4 2 2 4" xfId="18493"/>
    <cellStyle name="Normal 10 2 6 4 2 3" xfId="18494"/>
    <cellStyle name="Normal 10 2 6 4 2 3 2" xfId="18495"/>
    <cellStyle name="Normal 10 2 6 4 2 3 2 2" xfId="18496"/>
    <cellStyle name="Normal 10 2 6 4 2 3 3" xfId="18497"/>
    <cellStyle name="Normal 10 2 6 4 2 4" xfId="18498"/>
    <cellStyle name="Normal 10 2 6 4 2 4 2" xfId="18499"/>
    <cellStyle name="Normal 10 2 6 4 2 5" xfId="18500"/>
    <cellStyle name="Normal 10 2 6 4 3" xfId="18501"/>
    <cellStyle name="Normal 10 2 6 4 3 2" xfId="18502"/>
    <cellStyle name="Normal 10 2 6 4 3 2 2" xfId="18503"/>
    <cellStyle name="Normal 10 2 6 4 3 2 2 2" xfId="18504"/>
    <cellStyle name="Normal 10 2 6 4 3 2 3" xfId="18505"/>
    <cellStyle name="Normal 10 2 6 4 3 3" xfId="18506"/>
    <cellStyle name="Normal 10 2 6 4 3 3 2" xfId="18507"/>
    <cellStyle name="Normal 10 2 6 4 3 4" xfId="18508"/>
    <cellStyle name="Normal 10 2 6 4 4" xfId="18509"/>
    <cellStyle name="Normal 10 2 6 4 4 2" xfId="18510"/>
    <cellStyle name="Normal 10 2 6 4 4 2 2" xfId="18511"/>
    <cellStyle name="Normal 10 2 6 4 4 3" xfId="18512"/>
    <cellStyle name="Normal 10 2 6 4 5" xfId="18513"/>
    <cellStyle name="Normal 10 2 6 4 5 2" xfId="18514"/>
    <cellStyle name="Normal 10 2 6 4 6" xfId="18515"/>
    <cellStyle name="Normal 10 2 6 5" xfId="18516"/>
    <cellStyle name="Normal 10 2 6 5 2" xfId="18517"/>
    <cellStyle name="Normal 10 2 6 5 2 2" xfId="18518"/>
    <cellStyle name="Normal 10 2 6 5 2 2 2" xfId="18519"/>
    <cellStyle name="Normal 10 2 6 5 2 2 2 2" xfId="18520"/>
    <cellStyle name="Normal 10 2 6 5 2 2 3" xfId="18521"/>
    <cellStyle name="Normal 10 2 6 5 2 3" xfId="18522"/>
    <cellStyle name="Normal 10 2 6 5 2 3 2" xfId="18523"/>
    <cellStyle name="Normal 10 2 6 5 2 4" xfId="18524"/>
    <cellStyle name="Normal 10 2 6 5 3" xfId="18525"/>
    <cellStyle name="Normal 10 2 6 5 3 2" xfId="18526"/>
    <cellStyle name="Normal 10 2 6 5 3 2 2" xfId="18527"/>
    <cellStyle name="Normal 10 2 6 5 3 3" xfId="18528"/>
    <cellStyle name="Normal 10 2 6 5 4" xfId="18529"/>
    <cellStyle name="Normal 10 2 6 5 4 2" xfId="18530"/>
    <cellStyle name="Normal 10 2 6 5 5" xfId="18531"/>
    <cellStyle name="Normal 10 2 6 6" xfId="18532"/>
    <cellStyle name="Normal 10 2 6 6 2" xfId="18533"/>
    <cellStyle name="Normal 10 2 6 6 2 2" xfId="18534"/>
    <cellStyle name="Normal 10 2 6 6 2 2 2" xfId="18535"/>
    <cellStyle name="Normal 10 2 6 6 2 3" xfId="18536"/>
    <cellStyle name="Normal 10 2 6 6 3" xfId="18537"/>
    <cellStyle name="Normal 10 2 6 6 3 2" xfId="18538"/>
    <cellStyle name="Normal 10 2 6 6 4" xfId="18539"/>
    <cellStyle name="Normal 10 2 6 7" xfId="18540"/>
    <cellStyle name="Normal 10 2 6 7 2" xfId="18541"/>
    <cellStyle name="Normal 10 2 6 7 2 2" xfId="18542"/>
    <cellStyle name="Normal 10 2 6 7 3" xfId="18543"/>
    <cellStyle name="Normal 10 2 6 8" xfId="18544"/>
    <cellStyle name="Normal 10 2 6 8 2" xfId="18545"/>
    <cellStyle name="Normal 10 2 6 9" xfId="18546"/>
    <cellStyle name="Normal 10 2 7" xfId="18547"/>
    <cellStyle name="Normal 10 2 7 2" xfId="18548"/>
    <cellStyle name="Normal 10 2 7 2 2" xfId="18549"/>
    <cellStyle name="Normal 10 2 7 2 2 2" xfId="18550"/>
    <cellStyle name="Normal 10 2 7 2 2 2 2" xfId="18551"/>
    <cellStyle name="Normal 10 2 7 2 2 2 2 2" xfId="18552"/>
    <cellStyle name="Normal 10 2 7 2 2 2 2 2 2" xfId="18553"/>
    <cellStyle name="Normal 10 2 7 2 2 2 2 2 2 2" xfId="18554"/>
    <cellStyle name="Normal 10 2 7 2 2 2 2 2 3" xfId="18555"/>
    <cellStyle name="Normal 10 2 7 2 2 2 2 3" xfId="18556"/>
    <cellStyle name="Normal 10 2 7 2 2 2 2 3 2" xfId="18557"/>
    <cellStyle name="Normal 10 2 7 2 2 2 2 4" xfId="18558"/>
    <cellStyle name="Normal 10 2 7 2 2 2 3" xfId="18559"/>
    <cellStyle name="Normal 10 2 7 2 2 2 3 2" xfId="18560"/>
    <cellStyle name="Normal 10 2 7 2 2 2 3 2 2" xfId="18561"/>
    <cellStyle name="Normal 10 2 7 2 2 2 3 3" xfId="18562"/>
    <cellStyle name="Normal 10 2 7 2 2 2 4" xfId="18563"/>
    <cellStyle name="Normal 10 2 7 2 2 2 4 2" xfId="18564"/>
    <cellStyle name="Normal 10 2 7 2 2 2 5" xfId="18565"/>
    <cellStyle name="Normal 10 2 7 2 2 3" xfId="18566"/>
    <cellStyle name="Normal 10 2 7 2 2 3 2" xfId="18567"/>
    <cellStyle name="Normal 10 2 7 2 2 3 2 2" xfId="18568"/>
    <cellStyle name="Normal 10 2 7 2 2 3 2 2 2" xfId="18569"/>
    <cellStyle name="Normal 10 2 7 2 2 3 2 3" xfId="18570"/>
    <cellStyle name="Normal 10 2 7 2 2 3 3" xfId="18571"/>
    <cellStyle name="Normal 10 2 7 2 2 3 3 2" xfId="18572"/>
    <cellStyle name="Normal 10 2 7 2 2 3 4" xfId="18573"/>
    <cellStyle name="Normal 10 2 7 2 2 4" xfId="18574"/>
    <cellStyle name="Normal 10 2 7 2 2 4 2" xfId="18575"/>
    <cellStyle name="Normal 10 2 7 2 2 4 2 2" xfId="18576"/>
    <cellStyle name="Normal 10 2 7 2 2 4 3" xfId="18577"/>
    <cellStyle name="Normal 10 2 7 2 2 5" xfId="18578"/>
    <cellStyle name="Normal 10 2 7 2 2 5 2" xfId="18579"/>
    <cellStyle name="Normal 10 2 7 2 2 6" xfId="18580"/>
    <cellStyle name="Normal 10 2 7 2 3" xfId="18581"/>
    <cellStyle name="Normal 10 2 7 2 3 2" xfId="18582"/>
    <cellStyle name="Normal 10 2 7 2 3 2 2" xfId="18583"/>
    <cellStyle name="Normal 10 2 7 2 3 2 2 2" xfId="18584"/>
    <cellStyle name="Normal 10 2 7 2 3 2 2 2 2" xfId="18585"/>
    <cellStyle name="Normal 10 2 7 2 3 2 2 3" xfId="18586"/>
    <cellStyle name="Normal 10 2 7 2 3 2 3" xfId="18587"/>
    <cellStyle name="Normal 10 2 7 2 3 2 3 2" xfId="18588"/>
    <cellStyle name="Normal 10 2 7 2 3 2 4" xfId="18589"/>
    <cellStyle name="Normal 10 2 7 2 3 3" xfId="18590"/>
    <cellStyle name="Normal 10 2 7 2 3 3 2" xfId="18591"/>
    <cellStyle name="Normal 10 2 7 2 3 3 2 2" xfId="18592"/>
    <cellStyle name="Normal 10 2 7 2 3 3 3" xfId="18593"/>
    <cellStyle name="Normal 10 2 7 2 3 4" xfId="18594"/>
    <cellStyle name="Normal 10 2 7 2 3 4 2" xfId="18595"/>
    <cellStyle name="Normal 10 2 7 2 3 5" xfId="18596"/>
    <cellStyle name="Normal 10 2 7 2 4" xfId="18597"/>
    <cellStyle name="Normal 10 2 7 2 4 2" xfId="18598"/>
    <cellStyle name="Normal 10 2 7 2 4 2 2" xfId="18599"/>
    <cellStyle name="Normal 10 2 7 2 4 2 2 2" xfId="18600"/>
    <cellStyle name="Normal 10 2 7 2 4 2 3" xfId="18601"/>
    <cellStyle name="Normal 10 2 7 2 4 3" xfId="18602"/>
    <cellStyle name="Normal 10 2 7 2 4 3 2" xfId="18603"/>
    <cellStyle name="Normal 10 2 7 2 4 4" xfId="18604"/>
    <cellStyle name="Normal 10 2 7 2 5" xfId="18605"/>
    <cellStyle name="Normal 10 2 7 2 5 2" xfId="18606"/>
    <cellStyle name="Normal 10 2 7 2 5 2 2" xfId="18607"/>
    <cellStyle name="Normal 10 2 7 2 5 3" xfId="18608"/>
    <cellStyle name="Normal 10 2 7 2 6" xfId="18609"/>
    <cellStyle name="Normal 10 2 7 2 6 2" xfId="18610"/>
    <cellStyle name="Normal 10 2 7 2 7" xfId="18611"/>
    <cellStyle name="Normal 10 2 7 3" xfId="18612"/>
    <cellStyle name="Normal 10 2 7 3 2" xfId="18613"/>
    <cellStyle name="Normal 10 2 7 3 2 2" xfId="18614"/>
    <cellStyle name="Normal 10 2 7 3 2 2 2" xfId="18615"/>
    <cellStyle name="Normal 10 2 7 3 2 2 2 2" xfId="18616"/>
    <cellStyle name="Normal 10 2 7 3 2 2 2 2 2" xfId="18617"/>
    <cellStyle name="Normal 10 2 7 3 2 2 2 3" xfId="18618"/>
    <cellStyle name="Normal 10 2 7 3 2 2 3" xfId="18619"/>
    <cellStyle name="Normal 10 2 7 3 2 2 3 2" xfId="18620"/>
    <cellStyle name="Normal 10 2 7 3 2 2 4" xfId="18621"/>
    <cellStyle name="Normal 10 2 7 3 2 3" xfId="18622"/>
    <cellStyle name="Normal 10 2 7 3 2 3 2" xfId="18623"/>
    <cellStyle name="Normal 10 2 7 3 2 3 2 2" xfId="18624"/>
    <cellStyle name="Normal 10 2 7 3 2 3 3" xfId="18625"/>
    <cellStyle name="Normal 10 2 7 3 2 4" xfId="18626"/>
    <cellStyle name="Normal 10 2 7 3 2 4 2" xfId="18627"/>
    <cellStyle name="Normal 10 2 7 3 2 5" xfId="18628"/>
    <cellStyle name="Normal 10 2 7 3 3" xfId="18629"/>
    <cellStyle name="Normal 10 2 7 3 3 2" xfId="18630"/>
    <cellStyle name="Normal 10 2 7 3 3 2 2" xfId="18631"/>
    <cellStyle name="Normal 10 2 7 3 3 2 2 2" xfId="18632"/>
    <cellStyle name="Normal 10 2 7 3 3 2 3" xfId="18633"/>
    <cellStyle name="Normal 10 2 7 3 3 3" xfId="18634"/>
    <cellStyle name="Normal 10 2 7 3 3 3 2" xfId="18635"/>
    <cellStyle name="Normal 10 2 7 3 3 4" xfId="18636"/>
    <cellStyle name="Normal 10 2 7 3 4" xfId="18637"/>
    <cellStyle name="Normal 10 2 7 3 4 2" xfId="18638"/>
    <cellStyle name="Normal 10 2 7 3 4 2 2" xfId="18639"/>
    <cellStyle name="Normal 10 2 7 3 4 3" xfId="18640"/>
    <cellStyle name="Normal 10 2 7 3 5" xfId="18641"/>
    <cellStyle name="Normal 10 2 7 3 5 2" xfId="18642"/>
    <cellStyle name="Normal 10 2 7 3 6" xfId="18643"/>
    <cellStyle name="Normal 10 2 7 4" xfId="18644"/>
    <cellStyle name="Normal 10 2 7 4 2" xfId="18645"/>
    <cellStyle name="Normal 10 2 7 4 2 2" xfId="18646"/>
    <cellStyle name="Normal 10 2 7 4 2 2 2" xfId="18647"/>
    <cellStyle name="Normal 10 2 7 4 2 2 2 2" xfId="18648"/>
    <cellStyle name="Normal 10 2 7 4 2 2 2 2 2" xfId="18649"/>
    <cellStyle name="Normal 10 2 7 4 2 2 2 3" xfId="18650"/>
    <cellStyle name="Normal 10 2 7 4 2 2 3" xfId="18651"/>
    <cellStyle name="Normal 10 2 7 4 2 2 3 2" xfId="18652"/>
    <cellStyle name="Normal 10 2 7 4 2 2 4" xfId="18653"/>
    <cellStyle name="Normal 10 2 7 4 2 3" xfId="18654"/>
    <cellStyle name="Normal 10 2 7 4 2 3 2" xfId="18655"/>
    <cellStyle name="Normal 10 2 7 4 2 3 2 2" xfId="18656"/>
    <cellStyle name="Normal 10 2 7 4 2 3 3" xfId="18657"/>
    <cellStyle name="Normal 10 2 7 4 2 4" xfId="18658"/>
    <cellStyle name="Normal 10 2 7 4 2 4 2" xfId="18659"/>
    <cellStyle name="Normal 10 2 7 4 2 5" xfId="18660"/>
    <cellStyle name="Normal 10 2 7 4 3" xfId="18661"/>
    <cellStyle name="Normal 10 2 7 4 3 2" xfId="18662"/>
    <cellStyle name="Normal 10 2 7 4 3 2 2" xfId="18663"/>
    <cellStyle name="Normal 10 2 7 4 3 2 2 2" xfId="18664"/>
    <cellStyle name="Normal 10 2 7 4 3 2 3" xfId="18665"/>
    <cellStyle name="Normal 10 2 7 4 3 3" xfId="18666"/>
    <cellStyle name="Normal 10 2 7 4 3 3 2" xfId="18667"/>
    <cellStyle name="Normal 10 2 7 4 3 4" xfId="18668"/>
    <cellStyle name="Normal 10 2 7 4 4" xfId="18669"/>
    <cellStyle name="Normal 10 2 7 4 4 2" xfId="18670"/>
    <cellStyle name="Normal 10 2 7 4 4 2 2" xfId="18671"/>
    <cellStyle name="Normal 10 2 7 4 4 3" xfId="18672"/>
    <cellStyle name="Normal 10 2 7 4 5" xfId="18673"/>
    <cellStyle name="Normal 10 2 7 4 5 2" xfId="18674"/>
    <cellStyle name="Normal 10 2 7 4 6" xfId="18675"/>
    <cellStyle name="Normal 10 2 7 5" xfId="18676"/>
    <cellStyle name="Normal 10 2 7 5 2" xfId="18677"/>
    <cellStyle name="Normal 10 2 7 5 2 2" xfId="18678"/>
    <cellStyle name="Normal 10 2 7 5 2 2 2" xfId="18679"/>
    <cellStyle name="Normal 10 2 7 5 2 2 2 2" xfId="18680"/>
    <cellStyle name="Normal 10 2 7 5 2 2 3" xfId="18681"/>
    <cellStyle name="Normal 10 2 7 5 2 3" xfId="18682"/>
    <cellStyle name="Normal 10 2 7 5 2 3 2" xfId="18683"/>
    <cellStyle name="Normal 10 2 7 5 2 4" xfId="18684"/>
    <cellStyle name="Normal 10 2 7 5 3" xfId="18685"/>
    <cellStyle name="Normal 10 2 7 5 3 2" xfId="18686"/>
    <cellStyle name="Normal 10 2 7 5 3 2 2" xfId="18687"/>
    <cellStyle name="Normal 10 2 7 5 3 3" xfId="18688"/>
    <cellStyle name="Normal 10 2 7 5 4" xfId="18689"/>
    <cellStyle name="Normal 10 2 7 5 4 2" xfId="18690"/>
    <cellStyle name="Normal 10 2 7 5 5" xfId="18691"/>
    <cellStyle name="Normal 10 2 7 6" xfId="18692"/>
    <cellStyle name="Normal 10 2 7 6 2" xfId="18693"/>
    <cellStyle name="Normal 10 2 7 6 2 2" xfId="18694"/>
    <cellStyle name="Normal 10 2 7 6 2 2 2" xfId="18695"/>
    <cellStyle name="Normal 10 2 7 6 2 3" xfId="18696"/>
    <cellStyle name="Normal 10 2 7 6 3" xfId="18697"/>
    <cellStyle name="Normal 10 2 7 6 3 2" xfId="18698"/>
    <cellStyle name="Normal 10 2 7 6 4" xfId="18699"/>
    <cellStyle name="Normal 10 2 7 7" xfId="18700"/>
    <cellStyle name="Normal 10 2 7 7 2" xfId="18701"/>
    <cellStyle name="Normal 10 2 7 7 2 2" xfId="18702"/>
    <cellStyle name="Normal 10 2 7 7 3" xfId="18703"/>
    <cellStyle name="Normal 10 2 7 8" xfId="18704"/>
    <cellStyle name="Normal 10 2 7 8 2" xfId="18705"/>
    <cellStyle name="Normal 10 2 7 9" xfId="18706"/>
    <cellStyle name="Normal 10 2 8" xfId="18707"/>
    <cellStyle name="Normal 10 2 8 2" xfId="18708"/>
    <cellStyle name="Normal 10 2 8 2 2" xfId="18709"/>
    <cellStyle name="Normal 10 2 8 2 2 2" xfId="18710"/>
    <cellStyle name="Normal 10 2 8 2 2 2 2" xfId="18711"/>
    <cellStyle name="Normal 10 2 8 2 2 2 2 2" xfId="18712"/>
    <cellStyle name="Normal 10 2 8 2 2 2 2 2 2" xfId="18713"/>
    <cellStyle name="Normal 10 2 8 2 2 2 2 2 2 2" xfId="18714"/>
    <cellStyle name="Normal 10 2 8 2 2 2 2 2 3" xfId="18715"/>
    <cellStyle name="Normal 10 2 8 2 2 2 2 3" xfId="18716"/>
    <cellStyle name="Normal 10 2 8 2 2 2 2 3 2" xfId="18717"/>
    <cellStyle name="Normal 10 2 8 2 2 2 2 4" xfId="18718"/>
    <cellStyle name="Normal 10 2 8 2 2 2 3" xfId="18719"/>
    <cellStyle name="Normal 10 2 8 2 2 2 3 2" xfId="18720"/>
    <cellStyle name="Normal 10 2 8 2 2 2 3 2 2" xfId="18721"/>
    <cellStyle name="Normal 10 2 8 2 2 2 3 3" xfId="18722"/>
    <cellStyle name="Normal 10 2 8 2 2 2 4" xfId="18723"/>
    <cellStyle name="Normal 10 2 8 2 2 2 4 2" xfId="18724"/>
    <cellStyle name="Normal 10 2 8 2 2 2 5" xfId="18725"/>
    <cellStyle name="Normal 10 2 8 2 2 3" xfId="18726"/>
    <cellStyle name="Normal 10 2 8 2 2 3 2" xfId="18727"/>
    <cellStyle name="Normal 10 2 8 2 2 3 2 2" xfId="18728"/>
    <cellStyle name="Normal 10 2 8 2 2 3 2 2 2" xfId="18729"/>
    <cellStyle name="Normal 10 2 8 2 2 3 2 3" xfId="18730"/>
    <cellStyle name="Normal 10 2 8 2 2 3 3" xfId="18731"/>
    <cellStyle name="Normal 10 2 8 2 2 3 3 2" xfId="18732"/>
    <cellStyle name="Normal 10 2 8 2 2 3 4" xfId="18733"/>
    <cellStyle name="Normal 10 2 8 2 2 4" xfId="18734"/>
    <cellStyle name="Normal 10 2 8 2 2 4 2" xfId="18735"/>
    <cellStyle name="Normal 10 2 8 2 2 4 2 2" xfId="18736"/>
    <cellStyle name="Normal 10 2 8 2 2 4 3" xfId="18737"/>
    <cellStyle name="Normal 10 2 8 2 2 5" xfId="18738"/>
    <cellStyle name="Normal 10 2 8 2 2 5 2" xfId="18739"/>
    <cellStyle name="Normal 10 2 8 2 2 6" xfId="18740"/>
    <cellStyle name="Normal 10 2 8 2 3" xfId="18741"/>
    <cellStyle name="Normal 10 2 8 2 3 2" xfId="18742"/>
    <cellStyle name="Normal 10 2 8 2 3 2 2" xfId="18743"/>
    <cellStyle name="Normal 10 2 8 2 3 2 2 2" xfId="18744"/>
    <cellStyle name="Normal 10 2 8 2 3 2 2 2 2" xfId="18745"/>
    <cellStyle name="Normal 10 2 8 2 3 2 2 3" xfId="18746"/>
    <cellStyle name="Normal 10 2 8 2 3 2 3" xfId="18747"/>
    <cellStyle name="Normal 10 2 8 2 3 2 3 2" xfId="18748"/>
    <cellStyle name="Normal 10 2 8 2 3 2 4" xfId="18749"/>
    <cellStyle name="Normal 10 2 8 2 3 3" xfId="18750"/>
    <cellStyle name="Normal 10 2 8 2 3 3 2" xfId="18751"/>
    <cellStyle name="Normal 10 2 8 2 3 3 2 2" xfId="18752"/>
    <cellStyle name="Normal 10 2 8 2 3 3 3" xfId="18753"/>
    <cellStyle name="Normal 10 2 8 2 3 4" xfId="18754"/>
    <cellStyle name="Normal 10 2 8 2 3 4 2" xfId="18755"/>
    <cellStyle name="Normal 10 2 8 2 3 5" xfId="18756"/>
    <cellStyle name="Normal 10 2 8 2 4" xfId="18757"/>
    <cellStyle name="Normal 10 2 8 2 4 2" xfId="18758"/>
    <cellStyle name="Normal 10 2 8 2 4 2 2" xfId="18759"/>
    <cellStyle name="Normal 10 2 8 2 4 2 2 2" xfId="18760"/>
    <cellStyle name="Normal 10 2 8 2 4 2 3" xfId="18761"/>
    <cellStyle name="Normal 10 2 8 2 4 3" xfId="18762"/>
    <cellStyle name="Normal 10 2 8 2 4 3 2" xfId="18763"/>
    <cellStyle name="Normal 10 2 8 2 4 4" xfId="18764"/>
    <cellStyle name="Normal 10 2 8 2 5" xfId="18765"/>
    <cellStyle name="Normal 10 2 8 2 5 2" xfId="18766"/>
    <cellStyle name="Normal 10 2 8 2 5 2 2" xfId="18767"/>
    <cellStyle name="Normal 10 2 8 2 5 3" xfId="18768"/>
    <cellStyle name="Normal 10 2 8 2 6" xfId="18769"/>
    <cellStyle name="Normal 10 2 8 2 6 2" xfId="18770"/>
    <cellStyle name="Normal 10 2 8 2 7" xfId="18771"/>
    <cellStyle name="Normal 10 2 8 3" xfId="18772"/>
    <cellStyle name="Normal 10 2 8 3 2" xfId="18773"/>
    <cellStyle name="Normal 10 2 8 3 2 2" xfId="18774"/>
    <cellStyle name="Normal 10 2 8 3 2 2 2" xfId="18775"/>
    <cellStyle name="Normal 10 2 8 3 2 2 2 2" xfId="18776"/>
    <cellStyle name="Normal 10 2 8 3 2 2 2 2 2" xfId="18777"/>
    <cellStyle name="Normal 10 2 8 3 2 2 2 3" xfId="18778"/>
    <cellStyle name="Normal 10 2 8 3 2 2 3" xfId="18779"/>
    <cellStyle name="Normal 10 2 8 3 2 2 3 2" xfId="18780"/>
    <cellStyle name="Normal 10 2 8 3 2 2 4" xfId="18781"/>
    <cellStyle name="Normal 10 2 8 3 2 3" xfId="18782"/>
    <cellStyle name="Normal 10 2 8 3 2 3 2" xfId="18783"/>
    <cellStyle name="Normal 10 2 8 3 2 3 2 2" xfId="18784"/>
    <cellStyle name="Normal 10 2 8 3 2 3 3" xfId="18785"/>
    <cellStyle name="Normal 10 2 8 3 2 4" xfId="18786"/>
    <cellStyle name="Normal 10 2 8 3 2 4 2" xfId="18787"/>
    <cellStyle name="Normal 10 2 8 3 2 5" xfId="18788"/>
    <cellStyle name="Normal 10 2 8 3 3" xfId="18789"/>
    <cellStyle name="Normal 10 2 8 3 3 2" xfId="18790"/>
    <cellStyle name="Normal 10 2 8 3 3 2 2" xfId="18791"/>
    <cellStyle name="Normal 10 2 8 3 3 2 2 2" xfId="18792"/>
    <cellStyle name="Normal 10 2 8 3 3 2 3" xfId="18793"/>
    <cellStyle name="Normal 10 2 8 3 3 3" xfId="18794"/>
    <cellStyle name="Normal 10 2 8 3 3 3 2" xfId="18795"/>
    <cellStyle name="Normal 10 2 8 3 3 4" xfId="18796"/>
    <cellStyle name="Normal 10 2 8 3 4" xfId="18797"/>
    <cellStyle name="Normal 10 2 8 3 4 2" xfId="18798"/>
    <cellStyle name="Normal 10 2 8 3 4 2 2" xfId="18799"/>
    <cellStyle name="Normal 10 2 8 3 4 3" xfId="18800"/>
    <cellStyle name="Normal 10 2 8 3 5" xfId="18801"/>
    <cellStyle name="Normal 10 2 8 3 5 2" xfId="18802"/>
    <cellStyle name="Normal 10 2 8 3 6" xfId="18803"/>
    <cellStyle name="Normal 10 2 8 4" xfId="18804"/>
    <cellStyle name="Normal 10 2 8 4 2" xfId="18805"/>
    <cellStyle name="Normal 10 2 8 4 2 2" xfId="18806"/>
    <cellStyle name="Normal 10 2 8 4 2 2 2" xfId="18807"/>
    <cellStyle name="Normal 10 2 8 4 2 2 2 2" xfId="18808"/>
    <cellStyle name="Normal 10 2 8 4 2 2 2 2 2" xfId="18809"/>
    <cellStyle name="Normal 10 2 8 4 2 2 2 3" xfId="18810"/>
    <cellStyle name="Normal 10 2 8 4 2 2 3" xfId="18811"/>
    <cellStyle name="Normal 10 2 8 4 2 2 3 2" xfId="18812"/>
    <cellStyle name="Normal 10 2 8 4 2 2 4" xfId="18813"/>
    <cellStyle name="Normal 10 2 8 4 2 3" xfId="18814"/>
    <cellStyle name="Normal 10 2 8 4 2 3 2" xfId="18815"/>
    <cellStyle name="Normal 10 2 8 4 2 3 2 2" xfId="18816"/>
    <cellStyle name="Normal 10 2 8 4 2 3 3" xfId="18817"/>
    <cellStyle name="Normal 10 2 8 4 2 4" xfId="18818"/>
    <cellStyle name="Normal 10 2 8 4 2 4 2" xfId="18819"/>
    <cellStyle name="Normal 10 2 8 4 2 5" xfId="18820"/>
    <cellStyle name="Normal 10 2 8 4 3" xfId="18821"/>
    <cellStyle name="Normal 10 2 8 4 3 2" xfId="18822"/>
    <cellStyle name="Normal 10 2 8 4 3 2 2" xfId="18823"/>
    <cellStyle name="Normal 10 2 8 4 3 2 2 2" xfId="18824"/>
    <cellStyle name="Normal 10 2 8 4 3 2 3" xfId="18825"/>
    <cellStyle name="Normal 10 2 8 4 3 3" xfId="18826"/>
    <cellStyle name="Normal 10 2 8 4 3 3 2" xfId="18827"/>
    <cellStyle name="Normal 10 2 8 4 3 4" xfId="18828"/>
    <cellStyle name="Normal 10 2 8 4 4" xfId="18829"/>
    <cellStyle name="Normal 10 2 8 4 4 2" xfId="18830"/>
    <cellStyle name="Normal 10 2 8 4 4 2 2" xfId="18831"/>
    <cellStyle name="Normal 10 2 8 4 4 3" xfId="18832"/>
    <cellStyle name="Normal 10 2 8 4 5" xfId="18833"/>
    <cellStyle name="Normal 10 2 8 4 5 2" xfId="18834"/>
    <cellStyle name="Normal 10 2 8 4 6" xfId="18835"/>
    <cellStyle name="Normal 10 2 8 5" xfId="18836"/>
    <cellStyle name="Normal 10 2 8 5 2" xfId="18837"/>
    <cellStyle name="Normal 10 2 8 5 2 2" xfId="18838"/>
    <cellStyle name="Normal 10 2 8 5 2 2 2" xfId="18839"/>
    <cellStyle name="Normal 10 2 8 5 2 2 2 2" xfId="18840"/>
    <cellStyle name="Normal 10 2 8 5 2 2 3" xfId="18841"/>
    <cellStyle name="Normal 10 2 8 5 2 3" xfId="18842"/>
    <cellStyle name="Normal 10 2 8 5 2 3 2" xfId="18843"/>
    <cellStyle name="Normal 10 2 8 5 2 4" xfId="18844"/>
    <cellStyle name="Normal 10 2 8 5 3" xfId="18845"/>
    <cellStyle name="Normal 10 2 8 5 3 2" xfId="18846"/>
    <cellStyle name="Normal 10 2 8 5 3 2 2" xfId="18847"/>
    <cellStyle name="Normal 10 2 8 5 3 3" xfId="18848"/>
    <cellStyle name="Normal 10 2 8 5 4" xfId="18849"/>
    <cellStyle name="Normal 10 2 8 5 4 2" xfId="18850"/>
    <cellStyle name="Normal 10 2 8 5 5" xfId="18851"/>
    <cellStyle name="Normal 10 2 8 6" xfId="18852"/>
    <cellStyle name="Normal 10 2 8 6 2" xfId="18853"/>
    <cellStyle name="Normal 10 2 8 6 2 2" xfId="18854"/>
    <cellStyle name="Normal 10 2 8 6 2 2 2" xfId="18855"/>
    <cellStyle name="Normal 10 2 8 6 2 3" xfId="18856"/>
    <cellStyle name="Normal 10 2 8 6 3" xfId="18857"/>
    <cellStyle name="Normal 10 2 8 6 3 2" xfId="18858"/>
    <cellStyle name="Normal 10 2 8 6 4" xfId="18859"/>
    <cellStyle name="Normal 10 2 8 7" xfId="18860"/>
    <cellStyle name="Normal 10 2 8 7 2" xfId="18861"/>
    <cellStyle name="Normal 10 2 8 7 2 2" xfId="18862"/>
    <cellStyle name="Normal 10 2 8 7 3" xfId="18863"/>
    <cellStyle name="Normal 10 2 8 8" xfId="18864"/>
    <cellStyle name="Normal 10 2 8 8 2" xfId="18865"/>
    <cellStyle name="Normal 10 2 8 9" xfId="18866"/>
    <cellStyle name="Normal 10 2 9" xfId="18867"/>
    <cellStyle name="Normal 10 2 9 2" xfId="18868"/>
    <cellStyle name="Normal 10 2 9 2 2" xfId="18869"/>
    <cellStyle name="Normal 10 2 9 2 2 2" xfId="18870"/>
    <cellStyle name="Normal 10 2 9 2 2 2 2" xfId="18871"/>
    <cellStyle name="Normal 10 2 9 2 2 2 2 2" xfId="18872"/>
    <cellStyle name="Normal 10 2 9 2 2 2 2 2 2" xfId="18873"/>
    <cellStyle name="Normal 10 2 9 2 2 2 2 2 2 2" xfId="18874"/>
    <cellStyle name="Normal 10 2 9 2 2 2 2 2 3" xfId="18875"/>
    <cellStyle name="Normal 10 2 9 2 2 2 2 3" xfId="18876"/>
    <cellStyle name="Normal 10 2 9 2 2 2 2 3 2" xfId="18877"/>
    <cellStyle name="Normal 10 2 9 2 2 2 2 4" xfId="18878"/>
    <cellStyle name="Normal 10 2 9 2 2 2 3" xfId="18879"/>
    <cellStyle name="Normal 10 2 9 2 2 2 3 2" xfId="18880"/>
    <cellStyle name="Normal 10 2 9 2 2 2 3 2 2" xfId="18881"/>
    <cellStyle name="Normal 10 2 9 2 2 2 3 3" xfId="18882"/>
    <cellStyle name="Normal 10 2 9 2 2 2 4" xfId="18883"/>
    <cellStyle name="Normal 10 2 9 2 2 2 4 2" xfId="18884"/>
    <cellStyle name="Normal 10 2 9 2 2 2 5" xfId="18885"/>
    <cellStyle name="Normal 10 2 9 2 2 3" xfId="18886"/>
    <cellStyle name="Normal 10 2 9 2 2 3 2" xfId="18887"/>
    <cellStyle name="Normal 10 2 9 2 2 3 2 2" xfId="18888"/>
    <cellStyle name="Normal 10 2 9 2 2 3 2 2 2" xfId="18889"/>
    <cellStyle name="Normal 10 2 9 2 2 3 2 3" xfId="18890"/>
    <cellStyle name="Normal 10 2 9 2 2 3 3" xfId="18891"/>
    <cellStyle name="Normal 10 2 9 2 2 3 3 2" xfId="18892"/>
    <cellStyle name="Normal 10 2 9 2 2 3 4" xfId="18893"/>
    <cellStyle name="Normal 10 2 9 2 2 4" xfId="18894"/>
    <cellStyle name="Normal 10 2 9 2 2 4 2" xfId="18895"/>
    <cellStyle name="Normal 10 2 9 2 2 4 2 2" xfId="18896"/>
    <cellStyle name="Normal 10 2 9 2 2 4 3" xfId="18897"/>
    <cellStyle name="Normal 10 2 9 2 2 5" xfId="18898"/>
    <cellStyle name="Normal 10 2 9 2 2 5 2" xfId="18899"/>
    <cellStyle name="Normal 10 2 9 2 2 6" xfId="18900"/>
    <cellStyle name="Normal 10 2 9 2 3" xfId="18901"/>
    <cellStyle name="Normal 10 2 9 2 3 2" xfId="18902"/>
    <cellStyle name="Normal 10 2 9 2 3 2 2" xfId="18903"/>
    <cellStyle name="Normal 10 2 9 2 3 2 2 2" xfId="18904"/>
    <cellStyle name="Normal 10 2 9 2 3 2 2 2 2" xfId="18905"/>
    <cellStyle name="Normal 10 2 9 2 3 2 2 3" xfId="18906"/>
    <cellStyle name="Normal 10 2 9 2 3 2 3" xfId="18907"/>
    <cellStyle name="Normal 10 2 9 2 3 2 3 2" xfId="18908"/>
    <cellStyle name="Normal 10 2 9 2 3 2 4" xfId="18909"/>
    <cellStyle name="Normal 10 2 9 2 3 3" xfId="18910"/>
    <cellStyle name="Normal 10 2 9 2 3 3 2" xfId="18911"/>
    <cellStyle name="Normal 10 2 9 2 3 3 2 2" xfId="18912"/>
    <cellStyle name="Normal 10 2 9 2 3 3 3" xfId="18913"/>
    <cellStyle name="Normal 10 2 9 2 3 4" xfId="18914"/>
    <cellStyle name="Normal 10 2 9 2 3 4 2" xfId="18915"/>
    <cellStyle name="Normal 10 2 9 2 3 5" xfId="18916"/>
    <cellStyle name="Normal 10 2 9 2 4" xfId="18917"/>
    <cellStyle name="Normal 10 2 9 2 4 2" xfId="18918"/>
    <cellStyle name="Normal 10 2 9 2 4 2 2" xfId="18919"/>
    <cellStyle name="Normal 10 2 9 2 4 2 2 2" xfId="18920"/>
    <cellStyle name="Normal 10 2 9 2 4 2 3" xfId="18921"/>
    <cellStyle name="Normal 10 2 9 2 4 3" xfId="18922"/>
    <cellStyle name="Normal 10 2 9 2 4 3 2" xfId="18923"/>
    <cellStyle name="Normal 10 2 9 2 4 4" xfId="18924"/>
    <cellStyle name="Normal 10 2 9 2 5" xfId="18925"/>
    <cellStyle name="Normal 10 2 9 2 5 2" xfId="18926"/>
    <cellStyle name="Normal 10 2 9 2 5 2 2" xfId="18927"/>
    <cellStyle name="Normal 10 2 9 2 5 3" xfId="18928"/>
    <cellStyle name="Normal 10 2 9 2 6" xfId="18929"/>
    <cellStyle name="Normal 10 2 9 2 6 2" xfId="18930"/>
    <cellStyle name="Normal 10 2 9 2 7" xfId="18931"/>
    <cellStyle name="Normal 10 2 9 3" xfId="18932"/>
    <cellStyle name="Normal 10 2 9 3 2" xfId="18933"/>
    <cellStyle name="Normal 10 2 9 3 2 2" xfId="18934"/>
    <cellStyle name="Normal 10 2 9 3 2 2 2" xfId="18935"/>
    <cellStyle name="Normal 10 2 9 3 2 2 2 2" xfId="18936"/>
    <cellStyle name="Normal 10 2 9 3 2 2 2 2 2" xfId="18937"/>
    <cellStyle name="Normal 10 2 9 3 2 2 2 3" xfId="18938"/>
    <cellStyle name="Normal 10 2 9 3 2 2 3" xfId="18939"/>
    <cellStyle name="Normal 10 2 9 3 2 2 3 2" xfId="18940"/>
    <cellStyle name="Normal 10 2 9 3 2 2 4" xfId="18941"/>
    <cellStyle name="Normal 10 2 9 3 2 3" xfId="18942"/>
    <cellStyle name="Normal 10 2 9 3 2 3 2" xfId="18943"/>
    <cellStyle name="Normal 10 2 9 3 2 3 2 2" xfId="18944"/>
    <cellStyle name="Normal 10 2 9 3 2 3 3" xfId="18945"/>
    <cellStyle name="Normal 10 2 9 3 2 4" xfId="18946"/>
    <cellStyle name="Normal 10 2 9 3 2 4 2" xfId="18947"/>
    <cellStyle name="Normal 10 2 9 3 2 5" xfId="18948"/>
    <cellStyle name="Normal 10 2 9 3 3" xfId="18949"/>
    <cellStyle name="Normal 10 2 9 3 3 2" xfId="18950"/>
    <cellStyle name="Normal 10 2 9 3 3 2 2" xfId="18951"/>
    <cellStyle name="Normal 10 2 9 3 3 2 2 2" xfId="18952"/>
    <cellStyle name="Normal 10 2 9 3 3 2 3" xfId="18953"/>
    <cellStyle name="Normal 10 2 9 3 3 3" xfId="18954"/>
    <cellStyle name="Normal 10 2 9 3 3 3 2" xfId="18955"/>
    <cellStyle name="Normal 10 2 9 3 3 4" xfId="18956"/>
    <cellStyle name="Normal 10 2 9 3 4" xfId="18957"/>
    <cellStyle name="Normal 10 2 9 3 4 2" xfId="18958"/>
    <cellStyle name="Normal 10 2 9 3 4 2 2" xfId="18959"/>
    <cellStyle name="Normal 10 2 9 3 4 3" xfId="18960"/>
    <cellStyle name="Normal 10 2 9 3 5" xfId="18961"/>
    <cellStyle name="Normal 10 2 9 3 5 2" xfId="18962"/>
    <cellStyle name="Normal 10 2 9 3 6" xfId="18963"/>
    <cellStyle name="Normal 10 2 9 4" xfId="18964"/>
    <cellStyle name="Normal 10 2 9 4 2" xfId="18965"/>
    <cellStyle name="Normal 10 2 9 4 2 2" xfId="18966"/>
    <cellStyle name="Normal 10 2 9 4 2 2 2" xfId="18967"/>
    <cellStyle name="Normal 10 2 9 4 2 2 2 2" xfId="18968"/>
    <cellStyle name="Normal 10 2 9 4 2 2 2 2 2" xfId="18969"/>
    <cellStyle name="Normal 10 2 9 4 2 2 2 3" xfId="18970"/>
    <cellStyle name="Normal 10 2 9 4 2 2 3" xfId="18971"/>
    <cellStyle name="Normal 10 2 9 4 2 2 3 2" xfId="18972"/>
    <cellStyle name="Normal 10 2 9 4 2 2 4" xfId="18973"/>
    <cellStyle name="Normal 10 2 9 4 2 3" xfId="18974"/>
    <cellStyle name="Normal 10 2 9 4 2 3 2" xfId="18975"/>
    <cellStyle name="Normal 10 2 9 4 2 3 2 2" xfId="18976"/>
    <cellStyle name="Normal 10 2 9 4 2 3 3" xfId="18977"/>
    <cellStyle name="Normal 10 2 9 4 2 4" xfId="18978"/>
    <cellStyle name="Normal 10 2 9 4 2 4 2" xfId="18979"/>
    <cellStyle name="Normal 10 2 9 4 2 5" xfId="18980"/>
    <cellStyle name="Normal 10 2 9 4 3" xfId="18981"/>
    <cellStyle name="Normal 10 2 9 4 3 2" xfId="18982"/>
    <cellStyle name="Normal 10 2 9 4 3 2 2" xfId="18983"/>
    <cellStyle name="Normal 10 2 9 4 3 2 2 2" xfId="18984"/>
    <cellStyle name="Normal 10 2 9 4 3 2 3" xfId="18985"/>
    <cellStyle name="Normal 10 2 9 4 3 3" xfId="18986"/>
    <cellStyle name="Normal 10 2 9 4 3 3 2" xfId="18987"/>
    <cellStyle name="Normal 10 2 9 4 3 4" xfId="18988"/>
    <cellStyle name="Normal 10 2 9 4 4" xfId="18989"/>
    <cellStyle name="Normal 10 2 9 4 4 2" xfId="18990"/>
    <cellStyle name="Normal 10 2 9 4 4 2 2" xfId="18991"/>
    <cellStyle name="Normal 10 2 9 4 4 3" xfId="18992"/>
    <cellStyle name="Normal 10 2 9 4 5" xfId="18993"/>
    <cellStyle name="Normal 10 2 9 4 5 2" xfId="18994"/>
    <cellStyle name="Normal 10 2 9 4 6" xfId="18995"/>
    <cellStyle name="Normal 10 2 9 5" xfId="18996"/>
    <cellStyle name="Normal 10 2 9 5 2" xfId="18997"/>
    <cellStyle name="Normal 10 2 9 5 2 2" xfId="18998"/>
    <cellStyle name="Normal 10 2 9 5 2 2 2" xfId="18999"/>
    <cellStyle name="Normal 10 2 9 5 2 2 2 2" xfId="19000"/>
    <cellStyle name="Normal 10 2 9 5 2 2 3" xfId="19001"/>
    <cellStyle name="Normal 10 2 9 5 2 3" xfId="19002"/>
    <cellStyle name="Normal 10 2 9 5 2 3 2" xfId="19003"/>
    <cellStyle name="Normal 10 2 9 5 2 4" xfId="19004"/>
    <cellStyle name="Normal 10 2 9 5 3" xfId="19005"/>
    <cellStyle name="Normal 10 2 9 5 3 2" xfId="19006"/>
    <cellStyle name="Normal 10 2 9 5 3 2 2" xfId="19007"/>
    <cellStyle name="Normal 10 2 9 5 3 3" xfId="19008"/>
    <cellStyle name="Normal 10 2 9 5 4" xfId="19009"/>
    <cellStyle name="Normal 10 2 9 5 4 2" xfId="19010"/>
    <cellStyle name="Normal 10 2 9 5 5" xfId="19011"/>
    <cellStyle name="Normal 10 2 9 6" xfId="19012"/>
    <cellStyle name="Normal 10 2 9 6 2" xfId="19013"/>
    <cellStyle name="Normal 10 2 9 6 2 2" xfId="19014"/>
    <cellStyle name="Normal 10 2 9 6 2 2 2" xfId="19015"/>
    <cellStyle name="Normal 10 2 9 6 2 3" xfId="19016"/>
    <cellStyle name="Normal 10 2 9 6 3" xfId="19017"/>
    <cellStyle name="Normal 10 2 9 6 3 2" xfId="19018"/>
    <cellStyle name="Normal 10 2 9 6 4" xfId="19019"/>
    <cellStyle name="Normal 10 2 9 7" xfId="19020"/>
    <cellStyle name="Normal 10 2 9 7 2" xfId="19021"/>
    <cellStyle name="Normal 10 2 9 7 2 2" xfId="19022"/>
    <cellStyle name="Normal 10 2 9 7 3" xfId="19023"/>
    <cellStyle name="Normal 10 2 9 8" xfId="19024"/>
    <cellStyle name="Normal 10 2 9 8 2" xfId="19025"/>
    <cellStyle name="Normal 10 2 9 9" xfId="19026"/>
    <cellStyle name="Normal 10 3" xfId="19027"/>
    <cellStyle name="Normal 10 3 10" xfId="19028"/>
    <cellStyle name="Normal 10 3 10 2" xfId="19029"/>
    <cellStyle name="Normal 10 3 10 2 2" xfId="19030"/>
    <cellStyle name="Normal 10 3 10 2 2 2" xfId="19031"/>
    <cellStyle name="Normal 10 3 10 2 2 2 2" xfId="19032"/>
    <cellStyle name="Normal 10 3 10 2 2 2 2 2" xfId="19033"/>
    <cellStyle name="Normal 10 3 10 2 2 2 3" xfId="19034"/>
    <cellStyle name="Normal 10 3 10 2 2 3" xfId="19035"/>
    <cellStyle name="Normal 10 3 10 2 2 3 2" xfId="19036"/>
    <cellStyle name="Normal 10 3 10 2 2 4" xfId="19037"/>
    <cellStyle name="Normal 10 3 10 2 3" xfId="19038"/>
    <cellStyle name="Normal 10 3 10 2 3 2" xfId="19039"/>
    <cellStyle name="Normal 10 3 10 2 3 2 2" xfId="19040"/>
    <cellStyle name="Normal 10 3 10 2 3 3" xfId="19041"/>
    <cellStyle name="Normal 10 3 10 2 4" xfId="19042"/>
    <cellStyle name="Normal 10 3 10 2 4 2" xfId="19043"/>
    <cellStyle name="Normal 10 3 10 2 5" xfId="19044"/>
    <cellStyle name="Normal 10 3 10 3" xfId="19045"/>
    <cellStyle name="Normal 10 3 10 3 2" xfId="19046"/>
    <cellStyle name="Normal 10 3 10 3 2 2" xfId="19047"/>
    <cellStyle name="Normal 10 3 10 3 2 2 2" xfId="19048"/>
    <cellStyle name="Normal 10 3 10 3 2 3" xfId="19049"/>
    <cellStyle name="Normal 10 3 10 3 3" xfId="19050"/>
    <cellStyle name="Normal 10 3 10 3 3 2" xfId="19051"/>
    <cellStyle name="Normal 10 3 10 3 4" xfId="19052"/>
    <cellStyle name="Normal 10 3 10 4" xfId="19053"/>
    <cellStyle name="Normal 10 3 10 4 2" xfId="19054"/>
    <cellStyle name="Normal 10 3 10 4 2 2" xfId="19055"/>
    <cellStyle name="Normal 10 3 10 4 3" xfId="19056"/>
    <cellStyle name="Normal 10 3 10 5" xfId="19057"/>
    <cellStyle name="Normal 10 3 10 5 2" xfId="19058"/>
    <cellStyle name="Normal 10 3 10 6" xfId="19059"/>
    <cellStyle name="Normal 10 3 11" xfId="19060"/>
    <cellStyle name="Normal 10 3 11 2" xfId="19061"/>
    <cellStyle name="Normal 10 3 11 2 2" xfId="19062"/>
    <cellStyle name="Normal 10 3 11 2 2 2" xfId="19063"/>
    <cellStyle name="Normal 10 3 11 2 2 2 2" xfId="19064"/>
    <cellStyle name="Normal 10 3 11 2 2 2 2 2" xfId="19065"/>
    <cellStyle name="Normal 10 3 11 2 2 2 3" xfId="19066"/>
    <cellStyle name="Normal 10 3 11 2 2 3" xfId="19067"/>
    <cellStyle name="Normal 10 3 11 2 2 3 2" xfId="19068"/>
    <cellStyle name="Normal 10 3 11 2 2 4" xfId="19069"/>
    <cellStyle name="Normal 10 3 11 2 3" xfId="19070"/>
    <cellStyle name="Normal 10 3 11 2 3 2" xfId="19071"/>
    <cellStyle name="Normal 10 3 11 2 3 2 2" xfId="19072"/>
    <cellStyle name="Normal 10 3 11 2 3 3" xfId="19073"/>
    <cellStyle name="Normal 10 3 11 2 4" xfId="19074"/>
    <cellStyle name="Normal 10 3 11 2 4 2" xfId="19075"/>
    <cellStyle name="Normal 10 3 11 2 5" xfId="19076"/>
    <cellStyle name="Normal 10 3 11 3" xfId="19077"/>
    <cellStyle name="Normal 10 3 11 3 2" xfId="19078"/>
    <cellStyle name="Normal 10 3 11 3 2 2" xfId="19079"/>
    <cellStyle name="Normal 10 3 11 3 2 2 2" xfId="19080"/>
    <cellStyle name="Normal 10 3 11 3 2 3" xfId="19081"/>
    <cellStyle name="Normal 10 3 11 3 3" xfId="19082"/>
    <cellStyle name="Normal 10 3 11 3 3 2" xfId="19083"/>
    <cellStyle name="Normal 10 3 11 3 4" xfId="19084"/>
    <cellStyle name="Normal 10 3 11 4" xfId="19085"/>
    <cellStyle name="Normal 10 3 11 4 2" xfId="19086"/>
    <cellStyle name="Normal 10 3 11 4 2 2" xfId="19087"/>
    <cellStyle name="Normal 10 3 11 4 3" xfId="19088"/>
    <cellStyle name="Normal 10 3 11 5" xfId="19089"/>
    <cellStyle name="Normal 10 3 11 5 2" xfId="19090"/>
    <cellStyle name="Normal 10 3 11 6" xfId="19091"/>
    <cellStyle name="Normal 10 3 12" xfId="19092"/>
    <cellStyle name="Normal 10 3 12 2" xfId="19093"/>
    <cellStyle name="Normal 10 3 12 2 2" xfId="19094"/>
    <cellStyle name="Normal 10 3 12 2 2 2" xfId="19095"/>
    <cellStyle name="Normal 10 3 12 2 2 2 2" xfId="19096"/>
    <cellStyle name="Normal 10 3 12 2 2 2 2 2" xfId="19097"/>
    <cellStyle name="Normal 10 3 12 2 2 2 3" xfId="19098"/>
    <cellStyle name="Normal 10 3 12 2 2 3" xfId="19099"/>
    <cellStyle name="Normal 10 3 12 2 2 3 2" xfId="19100"/>
    <cellStyle name="Normal 10 3 12 2 2 4" xfId="19101"/>
    <cellStyle name="Normal 10 3 12 2 3" xfId="19102"/>
    <cellStyle name="Normal 10 3 12 2 3 2" xfId="19103"/>
    <cellStyle name="Normal 10 3 12 2 3 2 2" xfId="19104"/>
    <cellStyle name="Normal 10 3 12 2 3 3" xfId="19105"/>
    <cellStyle name="Normal 10 3 12 2 4" xfId="19106"/>
    <cellStyle name="Normal 10 3 12 2 4 2" xfId="19107"/>
    <cellStyle name="Normal 10 3 12 2 5" xfId="19108"/>
    <cellStyle name="Normal 10 3 12 3" xfId="19109"/>
    <cellStyle name="Normal 10 3 12 3 2" xfId="19110"/>
    <cellStyle name="Normal 10 3 12 3 2 2" xfId="19111"/>
    <cellStyle name="Normal 10 3 12 3 2 2 2" xfId="19112"/>
    <cellStyle name="Normal 10 3 12 3 2 3" xfId="19113"/>
    <cellStyle name="Normal 10 3 12 3 3" xfId="19114"/>
    <cellStyle name="Normal 10 3 12 3 3 2" xfId="19115"/>
    <cellStyle name="Normal 10 3 12 3 4" xfId="19116"/>
    <cellStyle name="Normal 10 3 12 4" xfId="19117"/>
    <cellStyle name="Normal 10 3 12 4 2" xfId="19118"/>
    <cellStyle name="Normal 10 3 12 4 2 2" xfId="19119"/>
    <cellStyle name="Normal 10 3 12 4 3" xfId="19120"/>
    <cellStyle name="Normal 10 3 12 5" xfId="19121"/>
    <cellStyle name="Normal 10 3 12 5 2" xfId="19122"/>
    <cellStyle name="Normal 10 3 12 6" xfId="19123"/>
    <cellStyle name="Normal 10 3 13" xfId="19124"/>
    <cellStyle name="Normal 10 3 13 2" xfId="19125"/>
    <cellStyle name="Normal 10 3 13 2 2" xfId="19126"/>
    <cellStyle name="Normal 10 3 13 2 2 2" xfId="19127"/>
    <cellStyle name="Normal 10 3 13 2 2 2 2" xfId="19128"/>
    <cellStyle name="Normal 10 3 13 2 2 3" xfId="19129"/>
    <cellStyle name="Normal 10 3 13 2 3" xfId="19130"/>
    <cellStyle name="Normal 10 3 13 2 3 2" xfId="19131"/>
    <cellStyle name="Normal 10 3 13 2 4" xfId="19132"/>
    <cellStyle name="Normal 10 3 13 3" xfId="19133"/>
    <cellStyle name="Normal 10 3 13 3 2" xfId="19134"/>
    <cellStyle name="Normal 10 3 13 3 2 2" xfId="19135"/>
    <cellStyle name="Normal 10 3 13 3 3" xfId="19136"/>
    <cellStyle name="Normal 10 3 13 4" xfId="19137"/>
    <cellStyle name="Normal 10 3 13 4 2" xfId="19138"/>
    <cellStyle name="Normal 10 3 13 5" xfId="19139"/>
    <cellStyle name="Normal 10 3 14" xfId="19140"/>
    <cellStyle name="Normal 10 3 14 2" xfId="19141"/>
    <cellStyle name="Normal 10 3 14 2 2" xfId="19142"/>
    <cellStyle name="Normal 10 3 14 2 2 2" xfId="19143"/>
    <cellStyle name="Normal 10 3 14 2 3" xfId="19144"/>
    <cellStyle name="Normal 10 3 14 3" xfId="19145"/>
    <cellStyle name="Normal 10 3 14 3 2" xfId="19146"/>
    <cellStyle name="Normal 10 3 14 4" xfId="19147"/>
    <cellStyle name="Normal 10 3 15" xfId="19148"/>
    <cellStyle name="Normal 10 3 15 2" xfId="19149"/>
    <cellStyle name="Normal 10 3 15 2 2" xfId="19150"/>
    <cellStyle name="Normal 10 3 15 3" xfId="19151"/>
    <cellStyle name="Normal 10 3 16" xfId="19152"/>
    <cellStyle name="Normal 10 3 16 2" xfId="19153"/>
    <cellStyle name="Normal 10 3 17" xfId="19154"/>
    <cellStyle name="Normal 10 3 18" xfId="19155"/>
    <cellStyle name="Normal 10 3 2" xfId="19156"/>
    <cellStyle name="Normal 10 3 2 10" xfId="19157"/>
    <cellStyle name="Normal 10 3 2 10 2" xfId="19158"/>
    <cellStyle name="Normal 10 3 2 10 2 2" xfId="19159"/>
    <cellStyle name="Normal 10 3 2 10 2 2 2" xfId="19160"/>
    <cellStyle name="Normal 10 3 2 10 2 2 2 2" xfId="19161"/>
    <cellStyle name="Normal 10 3 2 10 2 2 2 2 2" xfId="19162"/>
    <cellStyle name="Normal 10 3 2 10 2 2 2 3" xfId="19163"/>
    <cellStyle name="Normal 10 3 2 10 2 2 3" xfId="19164"/>
    <cellStyle name="Normal 10 3 2 10 2 2 3 2" xfId="19165"/>
    <cellStyle name="Normal 10 3 2 10 2 2 4" xfId="19166"/>
    <cellStyle name="Normal 10 3 2 10 2 3" xfId="19167"/>
    <cellStyle name="Normal 10 3 2 10 2 3 2" xfId="19168"/>
    <cellStyle name="Normal 10 3 2 10 2 3 2 2" xfId="19169"/>
    <cellStyle name="Normal 10 3 2 10 2 3 3" xfId="19170"/>
    <cellStyle name="Normal 10 3 2 10 2 4" xfId="19171"/>
    <cellStyle name="Normal 10 3 2 10 2 4 2" xfId="19172"/>
    <cellStyle name="Normal 10 3 2 10 2 5" xfId="19173"/>
    <cellStyle name="Normal 10 3 2 10 3" xfId="19174"/>
    <cellStyle name="Normal 10 3 2 10 3 2" xfId="19175"/>
    <cellStyle name="Normal 10 3 2 10 3 2 2" xfId="19176"/>
    <cellStyle name="Normal 10 3 2 10 3 2 2 2" xfId="19177"/>
    <cellStyle name="Normal 10 3 2 10 3 2 3" xfId="19178"/>
    <cellStyle name="Normal 10 3 2 10 3 3" xfId="19179"/>
    <cellStyle name="Normal 10 3 2 10 3 3 2" xfId="19180"/>
    <cellStyle name="Normal 10 3 2 10 3 4" xfId="19181"/>
    <cellStyle name="Normal 10 3 2 10 4" xfId="19182"/>
    <cellStyle name="Normal 10 3 2 10 4 2" xfId="19183"/>
    <cellStyle name="Normal 10 3 2 10 4 2 2" xfId="19184"/>
    <cellStyle name="Normal 10 3 2 10 4 3" xfId="19185"/>
    <cellStyle name="Normal 10 3 2 10 5" xfId="19186"/>
    <cellStyle name="Normal 10 3 2 10 5 2" xfId="19187"/>
    <cellStyle name="Normal 10 3 2 10 6" xfId="19188"/>
    <cellStyle name="Normal 10 3 2 11" xfId="19189"/>
    <cellStyle name="Normal 10 3 2 11 2" xfId="19190"/>
    <cellStyle name="Normal 10 3 2 11 2 2" xfId="19191"/>
    <cellStyle name="Normal 10 3 2 11 2 2 2" xfId="19192"/>
    <cellStyle name="Normal 10 3 2 11 2 2 2 2" xfId="19193"/>
    <cellStyle name="Normal 10 3 2 11 2 2 2 2 2" xfId="19194"/>
    <cellStyle name="Normal 10 3 2 11 2 2 2 3" xfId="19195"/>
    <cellStyle name="Normal 10 3 2 11 2 2 3" xfId="19196"/>
    <cellStyle name="Normal 10 3 2 11 2 2 3 2" xfId="19197"/>
    <cellStyle name="Normal 10 3 2 11 2 2 4" xfId="19198"/>
    <cellStyle name="Normal 10 3 2 11 2 3" xfId="19199"/>
    <cellStyle name="Normal 10 3 2 11 2 3 2" xfId="19200"/>
    <cellStyle name="Normal 10 3 2 11 2 3 2 2" xfId="19201"/>
    <cellStyle name="Normal 10 3 2 11 2 3 3" xfId="19202"/>
    <cellStyle name="Normal 10 3 2 11 2 4" xfId="19203"/>
    <cellStyle name="Normal 10 3 2 11 2 4 2" xfId="19204"/>
    <cellStyle name="Normal 10 3 2 11 2 5" xfId="19205"/>
    <cellStyle name="Normal 10 3 2 11 3" xfId="19206"/>
    <cellStyle name="Normal 10 3 2 11 3 2" xfId="19207"/>
    <cellStyle name="Normal 10 3 2 11 3 2 2" xfId="19208"/>
    <cellStyle name="Normal 10 3 2 11 3 2 2 2" xfId="19209"/>
    <cellStyle name="Normal 10 3 2 11 3 2 3" xfId="19210"/>
    <cellStyle name="Normal 10 3 2 11 3 3" xfId="19211"/>
    <cellStyle name="Normal 10 3 2 11 3 3 2" xfId="19212"/>
    <cellStyle name="Normal 10 3 2 11 3 4" xfId="19213"/>
    <cellStyle name="Normal 10 3 2 11 4" xfId="19214"/>
    <cellStyle name="Normal 10 3 2 11 4 2" xfId="19215"/>
    <cellStyle name="Normal 10 3 2 11 4 2 2" xfId="19216"/>
    <cellStyle name="Normal 10 3 2 11 4 3" xfId="19217"/>
    <cellStyle name="Normal 10 3 2 11 5" xfId="19218"/>
    <cellStyle name="Normal 10 3 2 11 5 2" xfId="19219"/>
    <cellStyle name="Normal 10 3 2 11 6" xfId="19220"/>
    <cellStyle name="Normal 10 3 2 12" xfId="19221"/>
    <cellStyle name="Normal 10 3 2 12 2" xfId="19222"/>
    <cellStyle name="Normal 10 3 2 12 2 2" xfId="19223"/>
    <cellStyle name="Normal 10 3 2 12 2 2 2" xfId="19224"/>
    <cellStyle name="Normal 10 3 2 12 2 2 2 2" xfId="19225"/>
    <cellStyle name="Normal 10 3 2 12 2 2 3" xfId="19226"/>
    <cellStyle name="Normal 10 3 2 12 2 3" xfId="19227"/>
    <cellStyle name="Normal 10 3 2 12 2 3 2" xfId="19228"/>
    <cellStyle name="Normal 10 3 2 12 2 4" xfId="19229"/>
    <cellStyle name="Normal 10 3 2 12 3" xfId="19230"/>
    <cellStyle name="Normal 10 3 2 12 3 2" xfId="19231"/>
    <cellStyle name="Normal 10 3 2 12 3 2 2" xfId="19232"/>
    <cellStyle name="Normal 10 3 2 12 3 3" xfId="19233"/>
    <cellStyle name="Normal 10 3 2 12 4" xfId="19234"/>
    <cellStyle name="Normal 10 3 2 12 4 2" xfId="19235"/>
    <cellStyle name="Normal 10 3 2 12 5" xfId="19236"/>
    <cellStyle name="Normal 10 3 2 13" xfId="19237"/>
    <cellStyle name="Normal 10 3 2 13 2" xfId="19238"/>
    <cellStyle name="Normal 10 3 2 13 2 2" xfId="19239"/>
    <cellStyle name="Normal 10 3 2 13 2 2 2" xfId="19240"/>
    <cellStyle name="Normal 10 3 2 13 2 3" xfId="19241"/>
    <cellStyle name="Normal 10 3 2 13 3" xfId="19242"/>
    <cellStyle name="Normal 10 3 2 13 3 2" xfId="19243"/>
    <cellStyle name="Normal 10 3 2 13 4" xfId="19244"/>
    <cellStyle name="Normal 10 3 2 14" xfId="19245"/>
    <cellStyle name="Normal 10 3 2 14 2" xfId="19246"/>
    <cellStyle name="Normal 10 3 2 14 2 2" xfId="19247"/>
    <cellStyle name="Normal 10 3 2 14 3" xfId="19248"/>
    <cellStyle name="Normal 10 3 2 15" xfId="19249"/>
    <cellStyle name="Normal 10 3 2 15 2" xfId="19250"/>
    <cellStyle name="Normal 10 3 2 16" xfId="19251"/>
    <cellStyle name="Normal 10 3 2 17" xfId="19252"/>
    <cellStyle name="Normal 10 3 2 2" xfId="19253"/>
    <cellStyle name="Normal 10 3 2 2 2" xfId="19254"/>
    <cellStyle name="Normal 10 3 2 2 2 2" xfId="19255"/>
    <cellStyle name="Normal 10 3 2 2 2 2 2" xfId="19256"/>
    <cellStyle name="Normal 10 3 2 2 2 2 2 2" xfId="19257"/>
    <cellStyle name="Normal 10 3 2 2 2 2 2 2 2" xfId="19258"/>
    <cellStyle name="Normal 10 3 2 2 2 2 2 2 2 2" xfId="19259"/>
    <cellStyle name="Normal 10 3 2 2 2 2 2 2 2 2 2" xfId="19260"/>
    <cellStyle name="Normal 10 3 2 2 2 2 2 2 2 3" xfId="19261"/>
    <cellStyle name="Normal 10 3 2 2 2 2 2 2 3" xfId="19262"/>
    <cellStyle name="Normal 10 3 2 2 2 2 2 2 3 2" xfId="19263"/>
    <cellStyle name="Normal 10 3 2 2 2 2 2 2 4" xfId="19264"/>
    <cellStyle name="Normal 10 3 2 2 2 2 2 3" xfId="19265"/>
    <cellStyle name="Normal 10 3 2 2 2 2 2 3 2" xfId="19266"/>
    <cellStyle name="Normal 10 3 2 2 2 2 2 3 2 2" xfId="19267"/>
    <cellStyle name="Normal 10 3 2 2 2 2 2 3 3" xfId="19268"/>
    <cellStyle name="Normal 10 3 2 2 2 2 2 4" xfId="19269"/>
    <cellStyle name="Normal 10 3 2 2 2 2 2 4 2" xfId="19270"/>
    <cellStyle name="Normal 10 3 2 2 2 2 2 5" xfId="19271"/>
    <cellStyle name="Normal 10 3 2 2 2 2 3" xfId="19272"/>
    <cellStyle name="Normal 10 3 2 2 2 2 3 2" xfId="19273"/>
    <cellStyle name="Normal 10 3 2 2 2 2 3 2 2" xfId="19274"/>
    <cellStyle name="Normal 10 3 2 2 2 2 3 2 2 2" xfId="19275"/>
    <cellStyle name="Normal 10 3 2 2 2 2 3 2 3" xfId="19276"/>
    <cellStyle name="Normal 10 3 2 2 2 2 3 3" xfId="19277"/>
    <cellStyle name="Normal 10 3 2 2 2 2 3 3 2" xfId="19278"/>
    <cellStyle name="Normal 10 3 2 2 2 2 3 4" xfId="19279"/>
    <cellStyle name="Normal 10 3 2 2 2 2 4" xfId="19280"/>
    <cellStyle name="Normal 10 3 2 2 2 2 4 2" xfId="19281"/>
    <cellStyle name="Normal 10 3 2 2 2 2 4 2 2" xfId="19282"/>
    <cellStyle name="Normal 10 3 2 2 2 2 4 3" xfId="19283"/>
    <cellStyle name="Normal 10 3 2 2 2 2 5" xfId="19284"/>
    <cellStyle name="Normal 10 3 2 2 2 2 5 2" xfId="19285"/>
    <cellStyle name="Normal 10 3 2 2 2 2 6" xfId="19286"/>
    <cellStyle name="Normal 10 3 2 2 2 3" xfId="19287"/>
    <cellStyle name="Normal 10 3 2 2 2 3 2" xfId="19288"/>
    <cellStyle name="Normal 10 3 2 2 2 3 2 2" xfId="19289"/>
    <cellStyle name="Normal 10 3 2 2 2 3 2 2 2" xfId="19290"/>
    <cellStyle name="Normal 10 3 2 2 2 3 2 2 2 2" xfId="19291"/>
    <cellStyle name="Normal 10 3 2 2 2 3 2 2 3" xfId="19292"/>
    <cellStyle name="Normal 10 3 2 2 2 3 2 3" xfId="19293"/>
    <cellStyle name="Normal 10 3 2 2 2 3 2 3 2" xfId="19294"/>
    <cellStyle name="Normal 10 3 2 2 2 3 2 4" xfId="19295"/>
    <cellStyle name="Normal 10 3 2 2 2 3 3" xfId="19296"/>
    <cellStyle name="Normal 10 3 2 2 2 3 3 2" xfId="19297"/>
    <cellStyle name="Normal 10 3 2 2 2 3 3 2 2" xfId="19298"/>
    <cellStyle name="Normal 10 3 2 2 2 3 3 3" xfId="19299"/>
    <cellStyle name="Normal 10 3 2 2 2 3 4" xfId="19300"/>
    <cellStyle name="Normal 10 3 2 2 2 3 4 2" xfId="19301"/>
    <cellStyle name="Normal 10 3 2 2 2 3 5" xfId="19302"/>
    <cellStyle name="Normal 10 3 2 2 2 4" xfId="19303"/>
    <cellStyle name="Normal 10 3 2 2 2 4 2" xfId="19304"/>
    <cellStyle name="Normal 10 3 2 2 2 4 2 2" xfId="19305"/>
    <cellStyle name="Normal 10 3 2 2 2 4 2 2 2" xfId="19306"/>
    <cellStyle name="Normal 10 3 2 2 2 4 2 3" xfId="19307"/>
    <cellStyle name="Normal 10 3 2 2 2 4 3" xfId="19308"/>
    <cellStyle name="Normal 10 3 2 2 2 4 3 2" xfId="19309"/>
    <cellStyle name="Normal 10 3 2 2 2 4 4" xfId="19310"/>
    <cellStyle name="Normal 10 3 2 2 2 5" xfId="19311"/>
    <cellStyle name="Normal 10 3 2 2 2 5 2" xfId="19312"/>
    <cellStyle name="Normal 10 3 2 2 2 5 2 2" xfId="19313"/>
    <cellStyle name="Normal 10 3 2 2 2 5 3" xfId="19314"/>
    <cellStyle name="Normal 10 3 2 2 2 6" xfId="19315"/>
    <cellStyle name="Normal 10 3 2 2 2 6 2" xfId="19316"/>
    <cellStyle name="Normal 10 3 2 2 2 7" xfId="19317"/>
    <cellStyle name="Normal 10 3 2 2 3" xfId="19318"/>
    <cellStyle name="Normal 10 3 2 2 3 2" xfId="19319"/>
    <cellStyle name="Normal 10 3 2 2 3 2 2" xfId="19320"/>
    <cellStyle name="Normal 10 3 2 2 3 2 2 2" xfId="19321"/>
    <cellStyle name="Normal 10 3 2 2 3 2 2 2 2" xfId="19322"/>
    <cellStyle name="Normal 10 3 2 2 3 2 2 2 2 2" xfId="19323"/>
    <cellStyle name="Normal 10 3 2 2 3 2 2 2 3" xfId="19324"/>
    <cellStyle name="Normal 10 3 2 2 3 2 2 3" xfId="19325"/>
    <cellStyle name="Normal 10 3 2 2 3 2 2 3 2" xfId="19326"/>
    <cellStyle name="Normal 10 3 2 2 3 2 2 4" xfId="19327"/>
    <cellStyle name="Normal 10 3 2 2 3 2 3" xfId="19328"/>
    <cellStyle name="Normal 10 3 2 2 3 2 3 2" xfId="19329"/>
    <cellStyle name="Normal 10 3 2 2 3 2 3 2 2" xfId="19330"/>
    <cellStyle name="Normal 10 3 2 2 3 2 3 3" xfId="19331"/>
    <cellStyle name="Normal 10 3 2 2 3 2 4" xfId="19332"/>
    <cellStyle name="Normal 10 3 2 2 3 2 4 2" xfId="19333"/>
    <cellStyle name="Normal 10 3 2 2 3 2 5" xfId="19334"/>
    <cellStyle name="Normal 10 3 2 2 3 3" xfId="19335"/>
    <cellStyle name="Normal 10 3 2 2 3 3 2" xfId="19336"/>
    <cellStyle name="Normal 10 3 2 2 3 3 2 2" xfId="19337"/>
    <cellStyle name="Normal 10 3 2 2 3 3 2 2 2" xfId="19338"/>
    <cellStyle name="Normal 10 3 2 2 3 3 2 3" xfId="19339"/>
    <cellStyle name="Normal 10 3 2 2 3 3 3" xfId="19340"/>
    <cellStyle name="Normal 10 3 2 2 3 3 3 2" xfId="19341"/>
    <cellStyle name="Normal 10 3 2 2 3 3 4" xfId="19342"/>
    <cellStyle name="Normal 10 3 2 2 3 4" xfId="19343"/>
    <cellStyle name="Normal 10 3 2 2 3 4 2" xfId="19344"/>
    <cellStyle name="Normal 10 3 2 2 3 4 2 2" xfId="19345"/>
    <cellStyle name="Normal 10 3 2 2 3 4 3" xfId="19346"/>
    <cellStyle name="Normal 10 3 2 2 3 5" xfId="19347"/>
    <cellStyle name="Normal 10 3 2 2 3 5 2" xfId="19348"/>
    <cellStyle name="Normal 10 3 2 2 3 6" xfId="19349"/>
    <cellStyle name="Normal 10 3 2 2 4" xfId="19350"/>
    <cellStyle name="Normal 10 3 2 2 4 2" xfId="19351"/>
    <cellStyle name="Normal 10 3 2 2 4 2 2" xfId="19352"/>
    <cellStyle name="Normal 10 3 2 2 4 2 2 2" xfId="19353"/>
    <cellStyle name="Normal 10 3 2 2 4 2 2 2 2" xfId="19354"/>
    <cellStyle name="Normal 10 3 2 2 4 2 2 2 2 2" xfId="19355"/>
    <cellStyle name="Normal 10 3 2 2 4 2 2 2 3" xfId="19356"/>
    <cellStyle name="Normal 10 3 2 2 4 2 2 3" xfId="19357"/>
    <cellStyle name="Normal 10 3 2 2 4 2 2 3 2" xfId="19358"/>
    <cellStyle name="Normal 10 3 2 2 4 2 2 4" xfId="19359"/>
    <cellStyle name="Normal 10 3 2 2 4 2 3" xfId="19360"/>
    <cellStyle name="Normal 10 3 2 2 4 2 3 2" xfId="19361"/>
    <cellStyle name="Normal 10 3 2 2 4 2 3 2 2" xfId="19362"/>
    <cellStyle name="Normal 10 3 2 2 4 2 3 3" xfId="19363"/>
    <cellStyle name="Normal 10 3 2 2 4 2 4" xfId="19364"/>
    <cellStyle name="Normal 10 3 2 2 4 2 4 2" xfId="19365"/>
    <cellStyle name="Normal 10 3 2 2 4 2 5" xfId="19366"/>
    <cellStyle name="Normal 10 3 2 2 4 3" xfId="19367"/>
    <cellStyle name="Normal 10 3 2 2 4 3 2" xfId="19368"/>
    <cellStyle name="Normal 10 3 2 2 4 3 2 2" xfId="19369"/>
    <cellStyle name="Normal 10 3 2 2 4 3 2 2 2" xfId="19370"/>
    <cellStyle name="Normal 10 3 2 2 4 3 2 3" xfId="19371"/>
    <cellStyle name="Normal 10 3 2 2 4 3 3" xfId="19372"/>
    <cellStyle name="Normal 10 3 2 2 4 3 3 2" xfId="19373"/>
    <cellStyle name="Normal 10 3 2 2 4 3 4" xfId="19374"/>
    <cellStyle name="Normal 10 3 2 2 4 4" xfId="19375"/>
    <cellStyle name="Normal 10 3 2 2 4 4 2" xfId="19376"/>
    <cellStyle name="Normal 10 3 2 2 4 4 2 2" xfId="19377"/>
    <cellStyle name="Normal 10 3 2 2 4 4 3" xfId="19378"/>
    <cellStyle name="Normal 10 3 2 2 4 5" xfId="19379"/>
    <cellStyle name="Normal 10 3 2 2 4 5 2" xfId="19380"/>
    <cellStyle name="Normal 10 3 2 2 4 6" xfId="19381"/>
    <cellStyle name="Normal 10 3 2 2 5" xfId="19382"/>
    <cellStyle name="Normal 10 3 2 2 5 2" xfId="19383"/>
    <cellStyle name="Normal 10 3 2 2 5 2 2" xfId="19384"/>
    <cellStyle name="Normal 10 3 2 2 5 2 2 2" xfId="19385"/>
    <cellStyle name="Normal 10 3 2 2 5 2 2 2 2" xfId="19386"/>
    <cellStyle name="Normal 10 3 2 2 5 2 2 3" xfId="19387"/>
    <cellStyle name="Normal 10 3 2 2 5 2 3" xfId="19388"/>
    <cellStyle name="Normal 10 3 2 2 5 2 3 2" xfId="19389"/>
    <cellStyle name="Normal 10 3 2 2 5 2 4" xfId="19390"/>
    <cellStyle name="Normal 10 3 2 2 5 3" xfId="19391"/>
    <cellStyle name="Normal 10 3 2 2 5 3 2" xfId="19392"/>
    <cellStyle name="Normal 10 3 2 2 5 3 2 2" xfId="19393"/>
    <cellStyle name="Normal 10 3 2 2 5 3 3" xfId="19394"/>
    <cellStyle name="Normal 10 3 2 2 5 4" xfId="19395"/>
    <cellStyle name="Normal 10 3 2 2 5 4 2" xfId="19396"/>
    <cellStyle name="Normal 10 3 2 2 5 5" xfId="19397"/>
    <cellStyle name="Normal 10 3 2 2 6" xfId="19398"/>
    <cellStyle name="Normal 10 3 2 2 6 2" xfId="19399"/>
    <cellStyle name="Normal 10 3 2 2 6 2 2" xfId="19400"/>
    <cellStyle name="Normal 10 3 2 2 6 2 2 2" xfId="19401"/>
    <cellStyle name="Normal 10 3 2 2 6 2 3" xfId="19402"/>
    <cellStyle name="Normal 10 3 2 2 6 3" xfId="19403"/>
    <cellStyle name="Normal 10 3 2 2 6 3 2" xfId="19404"/>
    <cellStyle name="Normal 10 3 2 2 6 4" xfId="19405"/>
    <cellStyle name="Normal 10 3 2 2 7" xfId="19406"/>
    <cellStyle name="Normal 10 3 2 2 7 2" xfId="19407"/>
    <cellStyle name="Normal 10 3 2 2 7 2 2" xfId="19408"/>
    <cellStyle name="Normal 10 3 2 2 7 3" xfId="19409"/>
    <cellStyle name="Normal 10 3 2 2 8" xfId="19410"/>
    <cellStyle name="Normal 10 3 2 2 8 2" xfId="19411"/>
    <cellStyle name="Normal 10 3 2 2 9" xfId="19412"/>
    <cellStyle name="Normal 10 3 2 3" xfId="19413"/>
    <cellStyle name="Normal 10 3 2 3 2" xfId="19414"/>
    <cellStyle name="Normal 10 3 2 3 2 2" xfId="19415"/>
    <cellStyle name="Normal 10 3 2 3 2 2 2" xfId="19416"/>
    <cellStyle name="Normal 10 3 2 3 2 2 2 2" xfId="19417"/>
    <cellStyle name="Normal 10 3 2 3 2 2 2 2 2" xfId="19418"/>
    <cellStyle name="Normal 10 3 2 3 2 2 2 2 2 2" xfId="19419"/>
    <cellStyle name="Normal 10 3 2 3 2 2 2 2 2 2 2" xfId="19420"/>
    <cellStyle name="Normal 10 3 2 3 2 2 2 2 2 3" xfId="19421"/>
    <cellStyle name="Normal 10 3 2 3 2 2 2 2 3" xfId="19422"/>
    <cellStyle name="Normal 10 3 2 3 2 2 2 2 3 2" xfId="19423"/>
    <cellStyle name="Normal 10 3 2 3 2 2 2 2 4" xfId="19424"/>
    <cellStyle name="Normal 10 3 2 3 2 2 2 3" xfId="19425"/>
    <cellStyle name="Normal 10 3 2 3 2 2 2 3 2" xfId="19426"/>
    <cellStyle name="Normal 10 3 2 3 2 2 2 3 2 2" xfId="19427"/>
    <cellStyle name="Normal 10 3 2 3 2 2 2 3 3" xfId="19428"/>
    <cellStyle name="Normal 10 3 2 3 2 2 2 4" xfId="19429"/>
    <cellStyle name="Normal 10 3 2 3 2 2 2 4 2" xfId="19430"/>
    <cellStyle name="Normal 10 3 2 3 2 2 2 5" xfId="19431"/>
    <cellStyle name="Normal 10 3 2 3 2 2 3" xfId="19432"/>
    <cellStyle name="Normal 10 3 2 3 2 2 3 2" xfId="19433"/>
    <cellStyle name="Normal 10 3 2 3 2 2 3 2 2" xfId="19434"/>
    <cellStyle name="Normal 10 3 2 3 2 2 3 2 2 2" xfId="19435"/>
    <cellStyle name="Normal 10 3 2 3 2 2 3 2 3" xfId="19436"/>
    <cellStyle name="Normal 10 3 2 3 2 2 3 3" xfId="19437"/>
    <cellStyle name="Normal 10 3 2 3 2 2 3 3 2" xfId="19438"/>
    <cellStyle name="Normal 10 3 2 3 2 2 3 4" xfId="19439"/>
    <cellStyle name="Normal 10 3 2 3 2 2 4" xfId="19440"/>
    <cellStyle name="Normal 10 3 2 3 2 2 4 2" xfId="19441"/>
    <cellStyle name="Normal 10 3 2 3 2 2 4 2 2" xfId="19442"/>
    <cellStyle name="Normal 10 3 2 3 2 2 4 3" xfId="19443"/>
    <cellStyle name="Normal 10 3 2 3 2 2 5" xfId="19444"/>
    <cellStyle name="Normal 10 3 2 3 2 2 5 2" xfId="19445"/>
    <cellStyle name="Normal 10 3 2 3 2 2 6" xfId="19446"/>
    <cellStyle name="Normal 10 3 2 3 2 3" xfId="19447"/>
    <cellStyle name="Normal 10 3 2 3 2 3 2" xfId="19448"/>
    <cellStyle name="Normal 10 3 2 3 2 3 2 2" xfId="19449"/>
    <cellStyle name="Normal 10 3 2 3 2 3 2 2 2" xfId="19450"/>
    <cellStyle name="Normal 10 3 2 3 2 3 2 2 2 2" xfId="19451"/>
    <cellStyle name="Normal 10 3 2 3 2 3 2 2 3" xfId="19452"/>
    <cellStyle name="Normal 10 3 2 3 2 3 2 3" xfId="19453"/>
    <cellStyle name="Normal 10 3 2 3 2 3 2 3 2" xfId="19454"/>
    <cellStyle name="Normal 10 3 2 3 2 3 2 4" xfId="19455"/>
    <cellStyle name="Normal 10 3 2 3 2 3 3" xfId="19456"/>
    <cellStyle name="Normal 10 3 2 3 2 3 3 2" xfId="19457"/>
    <cellStyle name="Normal 10 3 2 3 2 3 3 2 2" xfId="19458"/>
    <cellStyle name="Normal 10 3 2 3 2 3 3 3" xfId="19459"/>
    <cellStyle name="Normal 10 3 2 3 2 3 4" xfId="19460"/>
    <cellStyle name="Normal 10 3 2 3 2 3 4 2" xfId="19461"/>
    <cellStyle name="Normal 10 3 2 3 2 3 5" xfId="19462"/>
    <cellStyle name="Normal 10 3 2 3 2 4" xfId="19463"/>
    <cellStyle name="Normal 10 3 2 3 2 4 2" xfId="19464"/>
    <cellStyle name="Normal 10 3 2 3 2 4 2 2" xfId="19465"/>
    <cellStyle name="Normal 10 3 2 3 2 4 2 2 2" xfId="19466"/>
    <cellStyle name="Normal 10 3 2 3 2 4 2 3" xfId="19467"/>
    <cellStyle name="Normal 10 3 2 3 2 4 3" xfId="19468"/>
    <cellStyle name="Normal 10 3 2 3 2 4 3 2" xfId="19469"/>
    <cellStyle name="Normal 10 3 2 3 2 4 4" xfId="19470"/>
    <cellStyle name="Normal 10 3 2 3 2 5" xfId="19471"/>
    <cellStyle name="Normal 10 3 2 3 2 5 2" xfId="19472"/>
    <cellStyle name="Normal 10 3 2 3 2 5 2 2" xfId="19473"/>
    <cellStyle name="Normal 10 3 2 3 2 5 3" xfId="19474"/>
    <cellStyle name="Normal 10 3 2 3 2 6" xfId="19475"/>
    <cellStyle name="Normal 10 3 2 3 2 6 2" xfId="19476"/>
    <cellStyle name="Normal 10 3 2 3 2 7" xfId="19477"/>
    <cellStyle name="Normal 10 3 2 3 3" xfId="19478"/>
    <cellStyle name="Normal 10 3 2 3 3 2" xfId="19479"/>
    <cellStyle name="Normal 10 3 2 3 3 2 2" xfId="19480"/>
    <cellStyle name="Normal 10 3 2 3 3 2 2 2" xfId="19481"/>
    <cellStyle name="Normal 10 3 2 3 3 2 2 2 2" xfId="19482"/>
    <cellStyle name="Normal 10 3 2 3 3 2 2 2 2 2" xfId="19483"/>
    <cellStyle name="Normal 10 3 2 3 3 2 2 2 3" xfId="19484"/>
    <cellStyle name="Normal 10 3 2 3 3 2 2 3" xfId="19485"/>
    <cellStyle name="Normal 10 3 2 3 3 2 2 3 2" xfId="19486"/>
    <cellStyle name="Normal 10 3 2 3 3 2 2 4" xfId="19487"/>
    <cellStyle name="Normal 10 3 2 3 3 2 3" xfId="19488"/>
    <cellStyle name="Normal 10 3 2 3 3 2 3 2" xfId="19489"/>
    <cellStyle name="Normal 10 3 2 3 3 2 3 2 2" xfId="19490"/>
    <cellStyle name="Normal 10 3 2 3 3 2 3 3" xfId="19491"/>
    <cellStyle name="Normal 10 3 2 3 3 2 4" xfId="19492"/>
    <cellStyle name="Normal 10 3 2 3 3 2 4 2" xfId="19493"/>
    <cellStyle name="Normal 10 3 2 3 3 2 5" xfId="19494"/>
    <cellStyle name="Normal 10 3 2 3 3 3" xfId="19495"/>
    <cellStyle name="Normal 10 3 2 3 3 3 2" xfId="19496"/>
    <cellStyle name="Normal 10 3 2 3 3 3 2 2" xfId="19497"/>
    <cellStyle name="Normal 10 3 2 3 3 3 2 2 2" xfId="19498"/>
    <cellStyle name="Normal 10 3 2 3 3 3 2 3" xfId="19499"/>
    <cellStyle name="Normal 10 3 2 3 3 3 3" xfId="19500"/>
    <cellStyle name="Normal 10 3 2 3 3 3 3 2" xfId="19501"/>
    <cellStyle name="Normal 10 3 2 3 3 3 4" xfId="19502"/>
    <cellStyle name="Normal 10 3 2 3 3 4" xfId="19503"/>
    <cellStyle name="Normal 10 3 2 3 3 4 2" xfId="19504"/>
    <cellStyle name="Normal 10 3 2 3 3 4 2 2" xfId="19505"/>
    <cellStyle name="Normal 10 3 2 3 3 4 3" xfId="19506"/>
    <cellStyle name="Normal 10 3 2 3 3 5" xfId="19507"/>
    <cellStyle name="Normal 10 3 2 3 3 5 2" xfId="19508"/>
    <cellStyle name="Normal 10 3 2 3 3 6" xfId="19509"/>
    <cellStyle name="Normal 10 3 2 3 4" xfId="19510"/>
    <cellStyle name="Normal 10 3 2 3 4 2" xfId="19511"/>
    <cellStyle name="Normal 10 3 2 3 4 2 2" xfId="19512"/>
    <cellStyle name="Normal 10 3 2 3 4 2 2 2" xfId="19513"/>
    <cellStyle name="Normal 10 3 2 3 4 2 2 2 2" xfId="19514"/>
    <cellStyle name="Normal 10 3 2 3 4 2 2 2 2 2" xfId="19515"/>
    <cellStyle name="Normal 10 3 2 3 4 2 2 2 3" xfId="19516"/>
    <cellStyle name="Normal 10 3 2 3 4 2 2 3" xfId="19517"/>
    <cellStyle name="Normal 10 3 2 3 4 2 2 3 2" xfId="19518"/>
    <cellStyle name="Normal 10 3 2 3 4 2 2 4" xfId="19519"/>
    <cellStyle name="Normal 10 3 2 3 4 2 3" xfId="19520"/>
    <cellStyle name="Normal 10 3 2 3 4 2 3 2" xfId="19521"/>
    <cellStyle name="Normal 10 3 2 3 4 2 3 2 2" xfId="19522"/>
    <cellStyle name="Normal 10 3 2 3 4 2 3 3" xfId="19523"/>
    <cellStyle name="Normal 10 3 2 3 4 2 4" xfId="19524"/>
    <cellStyle name="Normal 10 3 2 3 4 2 4 2" xfId="19525"/>
    <cellStyle name="Normal 10 3 2 3 4 2 5" xfId="19526"/>
    <cellStyle name="Normal 10 3 2 3 4 3" xfId="19527"/>
    <cellStyle name="Normal 10 3 2 3 4 3 2" xfId="19528"/>
    <cellStyle name="Normal 10 3 2 3 4 3 2 2" xfId="19529"/>
    <cellStyle name="Normal 10 3 2 3 4 3 2 2 2" xfId="19530"/>
    <cellStyle name="Normal 10 3 2 3 4 3 2 3" xfId="19531"/>
    <cellStyle name="Normal 10 3 2 3 4 3 3" xfId="19532"/>
    <cellStyle name="Normal 10 3 2 3 4 3 3 2" xfId="19533"/>
    <cellStyle name="Normal 10 3 2 3 4 3 4" xfId="19534"/>
    <cellStyle name="Normal 10 3 2 3 4 4" xfId="19535"/>
    <cellStyle name="Normal 10 3 2 3 4 4 2" xfId="19536"/>
    <cellStyle name="Normal 10 3 2 3 4 4 2 2" xfId="19537"/>
    <cellStyle name="Normal 10 3 2 3 4 4 3" xfId="19538"/>
    <cellStyle name="Normal 10 3 2 3 4 5" xfId="19539"/>
    <cellStyle name="Normal 10 3 2 3 4 5 2" xfId="19540"/>
    <cellStyle name="Normal 10 3 2 3 4 6" xfId="19541"/>
    <cellStyle name="Normal 10 3 2 3 5" xfId="19542"/>
    <cellStyle name="Normal 10 3 2 3 5 2" xfId="19543"/>
    <cellStyle name="Normal 10 3 2 3 5 2 2" xfId="19544"/>
    <cellStyle name="Normal 10 3 2 3 5 2 2 2" xfId="19545"/>
    <cellStyle name="Normal 10 3 2 3 5 2 2 2 2" xfId="19546"/>
    <cellStyle name="Normal 10 3 2 3 5 2 2 3" xfId="19547"/>
    <cellStyle name="Normal 10 3 2 3 5 2 3" xfId="19548"/>
    <cellStyle name="Normal 10 3 2 3 5 2 3 2" xfId="19549"/>
    <cellStyle name="Normal 10 3 2 3 5 2 4" xfId="19550"/>
    <cellStyle name="Normal 10 3 2 3 5 3" xfId="19551"/>
    <cellStyle name="Normal 10 3 2 3 5 3 2" xfId="19552"/>
    <cellStyle name="Normal 10 3 2 3 5 3 2 2" xfId="19553"/>
    <cellStyle name="Normal 10 3 2 3 5 3 3" xfId="19554"/>
    <cellStyle name="Normal 10 3 2 3 5 4" xfId="19555"/>
    <cellStyle name="Normal 10 3 2 3 5 4 2" xfId="19556"/>
    <cellStyle name="Normal 10 3 2 3 5 5" xfId="19557"/>
    <cellStyle name="Normal 10 3 2 3 6" xfId="19558"/>
    <cellStyle name="Normal 10 3 2 3 6 2" xfId="19559"/>
    <cellStyle name="Normal 10 3 2 3 6 2 2" xfId="19560"/>
    <cellStyle name="Normal 10 3 2 3 6 2 2 2" xfId="19561"/>
    <cellStyle name="Normal 10 3 2 3 6 2 3" xfId="19562"/>
    <cellStyle name="Normal 10 3 2 3 6 3" xfId="19563"/>
    <cellStyle name="Normal 10 3 2 3 6 3 2" xfId="19564"/>
    <cellStyle name="Normal 10 3 2 3 6 4" xfId="19565"/>
    <cellStyle name="Normal 10 3 2 3 7" xfId="19566"/>
    <cellStyle name="Normal 10 3 2 3 7 2" xfId="19567"/>
    <cellStyle name="Normal 10 3 2 3 7 2 2" xfId="19568"/>
    <cellStyle name="Normal 10 3 2 3 7 3" xfId="19569"/>
    <cellStyle name="Normal 10 3 2 3 8" xfId="19570"/>
    <cellStyle name="Normal 10 3 2 3 8 2" xfId="19571"/>
    <cellStyle name="Normal 10 3 2 3 9" xfId="19572"/>
    <cellStyle name="Normal 10 3 2 4" xfId="19573"/>
    <cellStyle name="Normal 10 3 2 4 2" xfId="19574"/>
    <cellStyle name="Normal 10 3 2 4 2 2" xfId="19575"/>
    <cellStyle name="Normal 10 3 2 4 2 2 2" xfId="19576"/>
    <cellStyle name="Normal 10 3 2 4 2 2 2 2" xfId="19577"/>
    <cellStyle name="Normal 10 3 2 4 2 2 2 2 2" xfId="19578"/>
    <cellStyle name="Normal 10 3 2 4 2 2 2 2 2 2" xfId="19579"/>
    <cellStyle name="Normal 10 3 2 4 2 2 2 2 2 2 2" xfId="19580"/>
    <cellStyle name="Normal 10 3 2 4 2 2 2 2 2 3" xfId="19581"/>
    <cellStyle name="Normal 10 3 2 4 2 2 2 2 3" xfId="19582"/>
    <cellStyle name="Normal 10 3 2 4 2 2 2 2 3 2" xfId="19583"/>
    <cellStyle name="Normal 10 3 2 4 2 2 2 2 4" xfId="19584"/>
    <cellStyle name="Normal 10 3 2 4 2 2 2 3" xfId="19585"/>
    <cellStyle name="Normal 10 3 2 4 2 2 2 3 2" xfId="19586"/>
    <cellStyle name="Normal 10 3 2 4 2 2 2 3 2 2" xfId="19587"/>
    <cellStyle name="Normal 10 3 2 4 2 2 2 3 3" xfId="19588"/>
    <cellStyle name="Normal 10 3 2 4 2 2 2 4" xfId="19589"/>
    <cellStyle name="Normal 10 3 2 4 2 2 2 4 2" xfId="19590"/>
    <cellStyle name="Normal 10 3 2 4 2 2 2 5" xfId="19591"/>
    <cellStyle name="Normal 10 3 2 4 2 2 3" xfId="19592"/>
    <cellStyle name="Normal 10 3 2 4 2 2 3 2" xfId="19593"/>
    <cellStyle name="Normal 10 3 2 4 2 2 3 2 2" xfId="19594"/>
    <cellStyle name="Normal 10 3 2 4 2 2 3 2 2 2" xfId="19595"/>
    <cellStyle name="Normal 10 3 2 4 2 2 3 2 3" xfId="19596"/>
    <cellStyle name="Normal 10 3 2 4 2 2 3 3" xfId="19597"/>
    <cellStyle name="Normal 10 3 2 4 2 2 3 3 2" xfId="19598"/>
    <cellStyle name="Normal 10 3 2 4 2 2 3 4" xfId="19599"/>
    <cellStyle name="Normal 10 3 2 4 2 2 4" xfId="19600"/>
    <cellStyle name="Normal 10 3 2 4 2 2 4 2" xfId="19601"/>
    <cellStyle name="Normal 10 3 2 4 2 2 4 2 2" xfId="19602"/>
    <cellStyle name="Normal 10 3 2 4 2 2 4 3" xfId="19603"/>
    <cellStyle name="Normal 10 3 2 4 2 2 5" xfId="19604"/>
    <cellStyle name="Normal 10 3 2 4 2 2 5 2" xfId="19605"/>
    <cellStyle name="Normal 10 3 2 4 2 2 6" xfId="19606"/>
    <cellStyle name="Normal 10 3 2 4 2 3" xfId="19607"/>
    <cellStyle name="Normal 10 3 2 4 2 3 2" xfId="19608"/>
    <cellStyle name="Normal 10 3 2 4 2 3 2 2" xfId="19609"/>
    <cellStyle name="Normal 10 3 2 4 2 3 2 2 2" xfId="19610"/>
    <cellStyle name="Normal 10 3 2 4 2 3 2 2 2 2" xfId="19611"/>
    <cellStyle name="Normal 10 3 2 4 2 3 2 2 3" xfId="19612"/>
    <cellStyle name="Normal 10 3 2 4 2 3 2 3" xfId="19613"/>
    <cellStyle name="Normal 10 3 2 4 2 3 2 3 2" xfId="19614"/>
    <cellStyle name="Normal 10 3 2 4 2 3 2 4" xfId="19615"/>
    <cellStyle name="Normal 10 3 2 4 2 3 3" xfId="19616"/>
    <cellStyle name="Normal 10 3 2 4 2 3 3 2" xfId="19617"/>
    <cellStyle name="Normal 10 3 2 4 2 3 3 2 2" xfId="19618"/>
    <cellStyle name="Normal 10 3 2 4 2 3 3 3" xfId="19619"/>
    <cellStyle name="Normal 10 3 2 4 2 3 4" xfId="19620"/>
    <cellStyle name="Normal 10 3 2 4 2 3 4 2" xfId="19621"/>
    <cellStyle name="Normal 10 3 2 4 2 3 5" xfId="19622"/>
    <cellStyle name="Normal 10 3 2 4 2 4" xfId="19623"/>
    <cellStyle name="Normal 10 3 2 4 2 4 2" xfId="19624"/>
    <cellStyle name="Normal 10 3 2 4 2 4 2 2" xfId="19625"/>
    <cellStyle name="Normal 10 3 2 4 2 4 2 2 2" xfId="19626"/>
    <cellStyle name="Normal 10 3 2 4 2 4 2 3" xfId="19627"/>
    <cellStyle name="Normal 10 3 2 4 2 4 3" xfId="19628"/>
    <cellStyle name="Normal 10 3 2 4 2 4 3 2" xfId="19629"/>
    <cellStyle name="Normal 10 3 2 4 2 4 4" xfId="19630"/>
    <cellStyle name="Normal 10 3 2 4 2 5" xfId="19631"/>
    <cellStyle name="Normal 10 3 2 4 2 5 2" xfId="19632"/>
    <cellStyle name="Normal 10 3 2 4 2 5 2 2" xfId="19633"/>
    <cellStyle name="Normal 10 3 2 4 2 5 3" xfId="19634"/>
    <cellStyle name="Normal 10 3 2 4 2 6" xfId="19635"/>
    <cellStyle name="Normal 10 3 2 4 2 6 2" xfId="19636"/>
    <cellStyle name="Normal 10 3 2 4 2 7" xfId="19637"/>
    <cellStyle name="Normal 10 3 2 4 3" xfId="19638"/>
    <cellStyle name="Normal 10 3 2 4 3 2" xfId="19639"/>
    <cellStyle name="Normal 10 3 2 4 3 2 2" xfId="19640"/>
    <cellStyle name="Normal 10 3 2 4 3 2 2 2" xfId="19641"/>
    <cellStyle name="Normal 10 3 2 4 3 2 2 2 2" xfId="19642"/>
    <cellStyle name="Normal 10 3 2 4 3 2 2 2 2 2" xfId="19643"/>
    <cellStyle name="Normal 10 3 2 4 3 2 2 2 3" xfId="19644"/>
    <cellStyle name="Normal 10 3 2 4 3 2 2 3" xfId="19645"/>
    <cellStyle name="Normal 10 3 2 4 3 2 2 3 2" xfId="19646"/>
    <cellStyle name="Normal 10 3 2 4 3 2 2 4" xfId="19647"/>
    <cellStyle name="Normal 10 3 2 4 3 2 3" xfId="19648"/>
    <cellStyle name="Normal 10 3 2 4 3 2 3 2" xfId="19649"/>
    <cellStyle name="Normal 10 3 2 4 3 2 3 2 2" xfId="19650"/>
    <cellStyle name="Normal 10 3 2 4 3 2 3 3" xfId="19651"/>
    <cellStyle name="Normal 10 3 2 4 3 2 4" xfId="19652"/>
    <cellStyle name="Normal 10 3 2 4 3 2 4 2" xfId="19653"/>
    <cellStyle name="Normal 10 3 2 4 3 2 5" xfId="19654"/>
    <cellStyle name="Normal 10 3 2 4 3 3" xfId="19655"/>
    <cellStyle name="Normal 10 3 2 4 3 3 2" xfId="19656"/>
    <cellStyle name="Normal 10 3 2 4 3 3 2 2" xfId="19657"/>
    <cellStyle name="Normal 10 3 2 4 3 3 2 2 2" xfId="19658"/>
    <cellStyle name="Normal 10 3 2 4 3 3 2 3" xfId="19659"/>
    <cellStyle name="Normal 10 3 2 4 3 3 3" xfId="19660"/>
    <cellStyle name="Normal 10 3 2 4 3 3 3 2" xfId="19661"/>
    <cellStyle name="Normal 10 3 2 4 3 3 4" xfId="19662"/>
    <cellStyle name="Normal 10 3 2 4 3 4" xfId="19663"/>
    <cellStyle name="Normal 10 3 2 4 3 4 2" xfId="19664"/>
    <cellStyle name="Normal 10 3 2 4 3 4 2 2" xfId="19665"/>
    <cellStyle name="Normal 10 3 2 4 3 4 3" xfId="19666"/>
    <cellStyle name="Normal 10 3 2 4 3 5" xfId="19667"/>
    <cellStyle name="Normal 10 3 2 4 3 5 2" xfId="19668"/>
    <cellStyle name="Normal 10 3 2 4 3 6" xfId="19669"/>
    <cellStyle name="Normal 10 3 2 4 4" xfId="19670"/>
    <cellStyle name="Normal 10 3 2 4 4 2" xfId="19671"/>
    <cellStyle name="Normal 10 3 2 4 4 2 2" xfId="19672"/>
    <cellStyle name="Normal 10 3 2 4 4 2 2 2" xfId="19673"/>
    <cellStyle name="Normal 10 3 2 4 4 2 2 2 2" xfId="19674"/>
    <cellStyle name="Normal 10 3 2 4 4 2 2 2 2 2" xfId="19675"/>
    <cellStyle name="Normal 10 3 2 4 4 2 2 2 3" xfId="19676"/>
    <cellStyle name="Normal 10 3 2 4 4 2 2 3" xfId="19677"/>
    <cellStyle name="Normal 10 3 2 4 4 2 2 3 2" xfId="19678"/>
    <cellStyle name="Normal 10 3 2 4 4 2 2 4" xfId="19679"/>
    <cellStyle name="Normal 10 3 2 4 4 2 3" xfId="19680"/>
    <cellStyle name="Normal 10 3 2 4 4 2 3 2" xfId="19681"/>
    <cellStyle name="Normal 10 3 2 4 4 2 3 2 2" xfId="19682"/>
    <cellStyle name="Normal 10 3 2 4 4 2 3 3" xfId="19683"/>
    <cellStyle name="Normal 10 3 2 4 4 2 4" xfId="19684"/>
    <cellStyle name="Normal 10 3 2 4 4 2 4 2" xfId="19685"/>
    <cellStyle name="Normal 10 3 2 4 4 2 5" xfId="19686"/>
    <cellStyle name="Normal 10 3 2 4 4 3" xfId="19687"/>
    <cellStyle name="Normal 10 3 2 4 4 3 2" xfId="19688"/>
    <cellStyle name="Normal 10 3 2 4 4 3 2 2" xfId="19689"/>
    <cellStyle name="Normal 10 3 2 4 4 3 2 2 2" xfId="19690"/>
    <cellStyle name="Normal 10 3 2 4 4 3 2 3" xfId="19691"/>
    <cellStyle name="Normal 10 3 2 4 4 3 3" xfId="19692"/>
    <cellStyle name="Normal 10 3 2 4 4 3 3 2" xfId="19693"/>
    <cellStyle name="Normal 10 3 2 4 4 3 4" xfId="19694"/>
    <cellStyle name="Normal 10 3 2 4 4 4" xfId="19695"/>
    <cellStyle name="Normal 10 3 2 4 4 4 2" xfId="19696"/>
    <cellStyle name="Normal 10 3 2 4 4 4 2 2" xfId="19697"/>
    <cellStyle name="Normal 10 3 2 4 4 4 3" xfId="19698"/>
    <cellStyle name="Normal 10 3 2 4 4 5" xfId="19699"/>
    <cellStyle name="Normal 10 3 2 4 4 5 2" xfId="19700"/>
    <cellStyle name="Normal 10 3 2 4 4 6" xfId="19701"/>
    <cellStyle name="Normal 10 3 2 4 5" xfId="19702"/>
    <cellStyle name="Normal 10 3 2 4 5 2" xfId="19703"/>
    <cellStyle name="Normal 10 3 2 4 5 2 2" xfId="19704"/>
    <cellStyle name="Normal 10 3 2 4 5 2 2 2" xfId="19705"/>
    <cellStyle name="Normal 10 3 2 4 5 2 2 2 2" xfId="19706"/>
    <cellStyle name="Normal 10 3 2 4 5 2 2 3" xfId="19707"/>
    <cellStyle name="Normal 10 3 2 4 5 2 3" xfId="19708"/>
    <cellStyle name="Normal 10 3 2 4 5 2 3 2" xfId="19709"/>
    <cellStyle name="Normal 10 3 2 4 5 2 4" xfId="19710"/>
    <cellStyle name="Normal 10 3 2 4 5 3" xfId="19711"/>
    <cellStyle name="Normal 10 3 2 4 5 3 2" xfId="19712"/>
    <cellStyle name="Normal 10 3 2 4 5 3 2 2" xfId="19713"/>
    <cellStyle name="Normal 10 3 2 4 5 3 3" xfId="19714"/>
    <cellStyle name="Normal 10 3 2 4 5 4" xfId="19715"/>
    <cellStyle name="Normal 10 3 2 4 5 4 2" xfId="19716"/>
    <cellStyle name="Normal 10 3 2 4 5 5" xfId="19717"/>
    <cellStyle name="Normal 10 3 2 4 6" xfId="19718"/>
    <cellStyle name="Normal 10 3 2 4 6 2" xfId="19719"/>
    <cellStyle name="Normal 10 3 2 4 6 2 2" xfId="19720"/>
    <cellStyle name="Normal 10 3 2 4 6 2 2 2" xfId="19721"/>
    <cellStyle name="Normal 10 3 2 4 6 2 3" xfId="19722"/>
    <cellStyle name="Normal 10 3 2 4 6 3" xfId="19723"/>
    <cellStyle name="Normal 10 3 2 4 6 3 2" xfId="19724"/>
    <cellStyle name="Normal 10 3 2 4 6 4" xfId="19725"/>
    <cellStyle name="Normal 10 3 2 4 7" xfId="19726"/>
    <cellStyle name="Normal 10 3 2 4 7 2" xfId="19727"/>
    <cellStyle name="Normal 10 3 2 4 7 2 2" xfId="19728"/>
    <cellStyle name="Normal 10 3 2 4 7 3" xfId="19729"/>
    <cellStyle name="Normal 10 3 2 4 8" xfId="19730"/>
    <cellStyle name="Normal 10 3 2 4 8 2" xfId="19731"/>
    <cellStyle name="Normal 10 3 2 4 9" xfId="19732"/>
    <cellStyle name="Normal 10 3 2 5" xfId="19733"/>
    <cellStyle name="Normal 10 3 2 5 2" xfId="19734"/>
    <cellStyle name="Normal 10 3 2 5 2 2" xfId="19735"/>
    <cellStyle name="Normal 10 3 2 5 2 2 2" xfId="19736"/>
    <cellStyle name="Normal 10 3 2 5 2 2 2 2" xfId="19737"/>
    <cellStyle name="Normal 10 3 2 5 2 2 2 2 2" xfId="19738"/>
    <cellStyle name="Normal 10 3 2 5 2 2 2 2 2 2" xfId="19739"/>
    <cellStyle name="Normal 10 3 2 5 2 2 2 2 2 2 2" xfId="19740"/>
    <cellStyle name="Normal 10 3 2 5 2 2 2 2 2 3" xfId="19741"/>
    <cellStyle name="Normal 10 3 2 5 2 2 2 2 3" xfId="19742"/>
    <cellStyle name="Normal 10 3 2 5 2 2 2 2 3 2" xfId="19743"/>
    <cellStyle name="Normal 10 3 2 5 2 2 2 2 4" xfId="19744"/>
    <cellStyle name="Normal 10 3 2 5 2 2 2 3" xfId="19745"/>
    <cellStyle name="Normal 10 3 2 5 2 2 2 3 2" xfId="19746"/>
    <cellStyle name="Normal 10 3 2 5 2 2 2 3 2 2" xfId="19747"/>
    <cellStyle name="Normal 10 3 2 5 2 2 2 3 3" xfId="19748"/>
    <cellStyle name="Normal 10 3 2 5 2 2 2 4" xfId="19749"/>
    <cellStyle name="Normal 10 3 2 5 2 2 2 4 2" xfId="19750"/>
    <cellStyle name="Normal 10 3 2 5 2 2 2 5" xfId="19751"/>
    <cellStyle name="Normal 10 3 2 5 2 2 3" xfId="19752"/>
    <cellStyle name="Normal 10 3 2 5 2 2 3 2" xfId="19753"/>
    <cellStyle name="Normal 10 3 2 5 2 2 3 2 2" xfId="19754"/>
    <cellStyle name="Normal 10 3 2 5 2 2 3 2 2 2" xfId="19755"/>
    <cellStyle name="Normal 10 3 2 5 2 2 3 2 3" xfId="19756"/>
    <cellStyle name="Normal 10 3 2 5 2 2 3 3" xfId="19757"/>
    <cellStyle name="Normal 10 3 2 5 2 2 3 3 2" xfId="19758"/>
    <cellStyle name="Normal 10 3 2 5 2 2 3 4" xfId="19759"/>
    <cellStyle name="Normal 10 3 2 5 2 2 4" xfId="19760"/>
    <cellStyle name="Normal 10 3 2 5 2 2 4 2" xfId="19761"/>
    <cellStyle name="Normal 10 3 2 5 2 2 4 2 2" xfId="19762"/>
    <cellStyle name="Normal 10 3 2 5 2 2 4 3" xfId="19763"/>
    <cellStyle name="Normal 10 3 2 5 2 2 5" xfId="19764"/>
    <cellStyle name="Normal 10 3 2 5 2 2 5 2" xfId="19765"/>
    <cellStyle name="Normal 10 3 2 5 2 2 6" xfId="19766"/>
    <cellStyle name="Normal 10 3 2 5 2 3" xfId="19767"/>
    <cellStyle name="Normal 10 3 2 5 2 3 2" xfId="19768"/>
    <cellStyle name="Normal 10 3 2 5 2 3 2 2" xfId="19769"/>
    <cellStyle name="Normal 10 3 2 5 2 3 2 2 2" xfId="19770"/>
    <cellStyle name="Normal 10 3 2 5 2 3 2 2 2 2" xfId="19771"/>
    <cellStyle name="Normal 10 3 2 5 2 3 2 2 3" xfId="19772"/>
    <cellStyle name="Normal 10 3 2 5 2 3 2 3" xfId="19773"/>
    <cellStyle name="Normal 10 3 2 5 2 3 2 3 2" xfId="19774"/>
    <cellStyle name="Normal 10 3 2 5 2 3 2 4" xfId="19775"/>
    <cellStyle name="Normal 10 3 2 5 2 3 3" xfId="19776"/>
    <cellStyle name="Normal 10 3 2 5 2 3 3 2" xfId="19777"/>
    <cellStyle name="Normal 10 3 2 5 2 3 3 2 2" xfId="19778"/>
    <cellStyle name="Normal 10 3 2 5 2 3 3 3" xfId="19779"/>
    <cellStyle name="Normal 10 3 2 5 2 3 4" xfId="19780"/>
    <cellStyle name="Normal 10 3 2 5 2 3 4 2" xfId="19781"/>
    <cellStyle name="Normal 10 3 2 5 2 3 5" xfId="19782"/>
    <cellStyle name="Normal 10 3 2 5 2 4" xfId="19783"/>
    <cellStyle name="Normal 10 3 2 5 2 4 2" xfId="19784"/>
    <cellStyle name="Normal 10 3 2 5 2 4 2 2" xfId="19785"/>
    <cellStyle name="Normal 10 3 2 5 2 4 2 2 2" xfId="19786"/>
    <cellStyle name="Normal 10 3 2 5 2 4 2 3" xfId="19787"/>
    <cellStyle name="Normal 10 3 2 5 2 4 3" xfId="19788"/>
    <cellStyle name="Normal 10 3 2 5 2 4 3 2" xfId="19789"/>
    <cellStyle name="Normal 10 3 2 5 2 4 4" xfId="19790"/>
    <cellStyle name="Normal 10 3 2 5 2 5" xfId="19791"/>
    <cellStyle name="Normal 10 3 2 5 2 5 2" xfId="19792"/>
    <cellStyle name="Normal 10 3 2 5 2 5 2 2" xfId="19793"/>
    <cellStyle name="Normal 10 3 2 5 2 5 3" xfId="19794"/>
    <cellStyle name="Normal 10 3 2 5 2 6" xfId="19795"/>
    <cellStyle name="Normal 10 3 2 5 2 6 2" xfId="19796"/>
    <cellStyle name="Normal 10 3 2 5 2 7" xfId="19797"/>
    <cellStyle name="Normal 10 3 2 5 3" xfId="19798"/>
    <cellStyle name="Normal 10 3 2 5 3 2" xfId="19799"/>
    <cellStyle name="Normal 10 3 2 5 3 2 2" xfId="19800"/>
    <cellStyle name="Normal 10 3 2 5 3 2 2 2" xfId="19801"/>
    <cellStyle name="Normal 10 3 2 5 3 2 2 2 2" xfId="19802"/>
    <cellStyle name="Normal 10 3 2 5 3 2 2 2 2 2" xfId="19803"/>
    <cellStyle name="Normal 10 3 2 5 3 2 2 2 3" xfId="19804"/>
    <cellStyle name="Normal 10 3 2 5 3 2 2 3" xfId="19805"/>
    <cellStyle name="Normal 10 3 2 5 3 2 2 3 2" xfId="19806"/>
    <cellStyle name="Normal 10 3 2 5 3 2 2 4" xfId="19807"/>
    <cellStyle name="Normal 10 3 2 5 3 2 3" xfId="19808"/>
    <cellStyle name="Normal 10 3 2 5 3 2 3 2" xfId="19809"/>
    <cellStyle name="Normal 10 3 2 5 3 2 3 2 2" xfId="19810"/>
    <cellStyle name="Normal 10 3 2 5 3 2 3 3" xfId="19811"/>
    <cellStyle name="Normal 10 3 2 5 3 2 4" xfId="19812"/>
    <cellStyle name="Normal 10 3 2 5 3 2 4 2" xfId="19813"/>
    <cellStyle name="Normal 10 3 2 5 3 2 5" xfId="19814"/>
    <cellStyle name="Normal 10 3 2 5 3 3" xfId="19815"/>
    <cellStyle name="Normal 10 3 2 5 3 3 2" xfId="19816"/>
    <cellStyle name="Normal 10 3 2 5 3 3 2 2" xfId="19817"/>
    <cellStyle name="Normal 10 3 2 5 3 3 2 2 2" xfId="19818"/>
    <cellStyle name="Normal 10 3 2 5 3 3 2 3" xfId="19819"/>
    <cellStyle name="Normal 10 3 2 5 3 3 3" xfId="19820"/>
    <cellStyle name="Normal 10 3 2 5 3 3 3 2" xfId="19821"/>
    <cellStyle name="Normal 10 3 2 5 3 3 4" xfId="19822"/>
    <cellStyle name="Normal 10 3 2 5 3 4" xfId="19823"/>
    <cellStyle name="Normal 10 3 2 5 3 4 2" xfId="19824"/>
    <cellStyle name="Normal 10 3 2 5 3 4 2 2" xfId="19825"/>
    <cellStyle name="Normal 10 3 2 5 3 4 3" xfId="19826"/>
    <cellStyle name="Normal 10 3 2 5 3 5" xfId="19827"/>
    <cellStyle name="Normal 10 3 2 5 3 5 2" xfId="19828"/>
    <cellStyle name="Normal 10 3 2 5 3 6" xfId="19829"/>
    <cellStyle name="Normal 10 3 2 5 4" xfId="19830"/>
    <cellStyle name="Normal 10 3 2 5 4 2" xfId="19831"/>
    <cellStyle name="Normal 10 3 2 5 4 2 2" xfId="19832"/>
    <cellStyle name="Normal 10 3 2 5 4 2 2 2" xfId="19833"/>
    <cellStyle name="Normal 10 3 2 5 4 2 2 2 2" xfId="19834"/>
    <cellStyle name="Normal 10 3 2 5 4 2 2 2 2 2" xfId="19835"/>
    <cellStyle name="Normal 10 3 2 5 4 2 2 2 3" xfId="19836"/>
    <cellStyle name="Normal 10 3 2 5 4 2 2 3" xfId="19837"/>
    <cellStyle name="Normal 10 3 2 5 4 2 2 3 2" xfId="19838"/>
    <cellStyle name="Normal 10 3 2 5 4 2 2 4" xfId="19839"/>
    <cellStyle name="Normal 10 3 2 5 4 2 3" xfId="19840"/>
    <cellStyle name="Normal 10 3 2 5 4 2 3 2" xfId="19841"/>
    <cellStyle name="Normal 10 3 2 5 4 2 3 2 2" xfId="19842"/>
    <cellStyle name="Normal 10 3 2 5 4 2 3 3" xfId="19843"/>
    <cellStyle name="Normal 10 3 2 5 4 2 4" xfId="19844"/>
    <cellStyle name="Normal 10 3 2 5 4 2 4 2" xfId="19845"/>
    <cellStyle name="Normal 10 3 2 5 4 2 5" xfId="19846"/>
    <cellStyle name="Normal 10 3 2 5 4 3" xfId="19847"/>
    <cellStyle name="Normal 10 3 2 5 4 3 2" xfId="19848"/>
    <cellStyle name="Normal 10 3 2 5 4 3 2 2" xfId="19849"/>
    <cellStyle name="Normal 10 3 2 5 4 3 2 2 2" xfId="19850"/>
    <cellStyle name="Normal 10 3 2 5 4 3 2 3" xfId="19851"/>
    <cellStyle name="Normal 10 3 2 5 4 3 3" xfId="19852"/>
    <cellStyle name="Normal 10 3 2 5 4 3 3 2" xfId="19853"/>
    <cellStyle name="Normal 10 3 2 5 4 3 4" xfId="19854"/>
    <cellStyle name="Normal 10 3 2 5 4 4" xfId="19855"/>
    <cellStyle name="Normal 10 3 2 5 4 4 2" xfId="19856"/>
    <cellStyle name="Normal 10 3 2 5 4 4 2 2" xfId="19857"/>
    <cellStyle name="Normal 10 3 2 5 4 4 3" xfId="19858"/>
    <cellStyle name="Normal 10 3 2 5 4 5" xfId="19859"/>
    <cellStyle name="Normal 10 3 2 5 4 5 2" xfId="19860"/>
    <cellStyle name="Normal 10 3 2 5 4 6" xfId="19861"/>
    <cellStyle name="Normal 10 3 2 5 5" xfId="19862"/>
    <cellStyle name="Normal 10 3 2 5 5 2" xfId="19863"/>
    <cellStyle name="Normal 10 3 2 5 5 2 2" xfId="19864"/>
    <cellStyle name="Normal 10 3 2 5 5 2 2 2" xfId="19865"/>
    <cellStyle name="Normal 10 3 2 5 5 2 2 2 2" xfId="19866"/>
    <cellStyle name="Normal 10 3 2 5 5 2 2 3" xfId="19867"/>
    <cellStyle name="Normal 10 3 2 5 5 2 3" xfId="19868"/>
    <cellStyle name="Normal 10 3 2 5 5 2 3 2" xfId="19869"/>
    <cellStyle name="Normal 10 3 2 5 5 2 4" xfId="19870"/>
    <cellStyle name="Normal 10 3 2 5 5 3" xfId="19871"/>
    <cellStyle name="Normal 10 3 2 5 5 3 2" xfId="19872"/>
    <cellStyle name="Normal 10 3 2 5 5 3 2 2" xfId="19873"/>
    <cellStyle name="Normal 10 3 2 5 5 3 3" xfId="19874"/>
    <cellStyle name="Normal 10 3 2 5 5 4" xfId="19875"/>
    <cellStyle name="Normal 10 3 2 5 5 4 2" xfId="19876"/>
    <cellStyle name="Normal 10 3 2 5 5 5" xfId="19877"/>
    <cellStyle name="Normal 10 3 2 5 6" xfId="19878"/>
    <cellStyle name="Normal 10 3 2 5 6 2" xfId="19879"/>
    <cellStyle name="Normal 10 3 2 5 6 2 2" xfId="19880"/>
    <cellStyle name="Normal 10 3 2 5 6 2 2 2" xfId="19881"/>
    <cellStyle name="Normal 10 3 2 5 6 2 3" xfId="19882"/>
    <cellStyle name="Normal 10 3 2 5 6 3" xfId="19883"/>
    <cellStyle name="Normal 10 3 2 5 6 3 2" xfId="19884"/>
    <cellStyle name="Normal 10 3 2 5 6 4" xfId="19885"/>
    <cellStyle name="Normal 10 3 2 5 7" xfId="19886"/>
    <cellStyle name="Normal 10 3 2 5 7 2" xfId="19887"/>
    <cellStyle name="Normal 10 3 2 5 7 2 2" xfId="19888"/>
    <cellStyle name="Normal 10 3 2 5 7 3" xfId="19889"/>
    <cellStyle name="Normal 10 3 2 5 8" xfId="19890"/>
    <cellStyle name="Normal 10 3 2 5 8 2" xfId="19891"/>
    <cellStyle name="Normal 10 3 2 5 9" xfId="19892"/>
    <cellStyle name="Normal 10 3 2 6" xfId="19893"/>
    <cellStyle name="Normal 10 3 2 6 2" xfId="19894"/>
    <cellStyle name="Normal 10 3 2 6 2 2" xfId="19895"/>
    <cellStyle name="Normal 10 3 2 6 2 2 2" xfId="19896"/>
    <cellStyle name="Normal 10 3 2 6 2 2 2 2" xfId="19897"/>
    <cellStyle name="Normal 10 3 2 6 2 2 2 2 2" xfId="19898"/>
    <cellStyle name="Normal 10 3 2 6 2 2 2 2 2 2" xfId="19899"/>
    <cellStyle name="Normal 10 3 2 6 2 2 2 2 2 2 2" xfId="19900"/>
    <cellStyle name="Normal 10 3 2 6 2 2 2 2 2 3" xfId="19901"/>
    <cellStyle name="Normal 10 3 2 6 2 2 2 2 3" xfId="19902"/>
    <cellStyle name="Normal 10 3 2 6 2 2 2 2 3 2" xfId="19903"/>
    <cellStyle name="Normal 10 3 2 6 2 2 2 2 4" xfId="19904"/>
    <cellStyle name="Normal 10 3 2 6 2 2 2 3" xfId="19905"/>
    <cellStyle name="Normal 10 3 2 6 2 2 2 3 2" xfId="19906"/>
    <cellStyle name="Normal 10 3 2 6 2 2 2 3 2 2" xfId="19907"/>
    <cellStyle name="Normal 10 3 2 6 2 2 2 3 3" xfId="19908"/>
    <cellStyle name="Normal 10 3 2 6 2 2 2 4" xfId="19909"/>
    <cellStyle name="Normal 10 3 2 6 2 2 2 4 2" xfId="19910"/>
    <cellStyle name="Normal 10 3 2 6 2 2 2 5" xfId="19911"/>
    <cellStyle name="Normal 10 3 2 6 2 2 3" xfId="19912"/>
    <cellStyle name="Normal 10 3 2 6 2 2 3 2" xfId="19913"/>
    <cellStyle name="Normal 10 3 2 6 2 2 3 2 2" xfId="19914"/>
    <cellStyle name="Normal 10 3 2 6 2 2 3 2 2 2" xfId="19915"/>
    <cellStyle name="Normal 10 3 2 6 2 2 3 2 3" xfId="19916"/>
    <cellStyle name="Normal 10 3 2 6 2 2 3 3" xfId="19917"/>
    <cellStyle name="Normal 10 3 2 6 2 2 3 3 2" xfId="19918"/>
    <cellStyle name="Normal 10 3 2 6 2 2 3 4" xfId="19919"/>
    <cellStyle name="Normal 10 3 2 6 2 2 4" xfId="19920"/>
    <cellStyle name="Normal 10 3 2 6 2 2 4 2" xfId="19921"/>
    <cellStyle name="Normal 10 3 2 6 2 2 4 2 2" xfId="19922"/>
    <cellStyle name="Normal 10 3 2 6 2 2 4 3" xfId="19923"/>
    <cellStyle name="Normal 10 3 2 6 2 2 5" xfId="19924"/>
    <cellStyle name="Normal 10 3 2 6 2 2 5 2" xfId="19925"/>
    <cellStyle name="Normal 10 3 2 6 2 2 6" xfId="19926"/>
    <cellStyle name="Normal 10 3 2 6 2 3" xfId="19927"/>
    <cellStyle name="Normal 10 3 2 6 2 3 2" xfId="19928"/>
    <cellStyle name="Normal 10 3 2 6 2 3 2 2" xfId="19929"/>
    <cellStyle name="Normal 10 3 2 6 2 3 2 2 2" xfId="19930"/>
    <cellStyle name="Normal 10 3 2 6 2 3 2 2 2 2" xfId="19931"/>
    <cellStyle name="Normal 10 3 2 6 2 3 2 2 3" xfId="19932"/>
    <cellStyle name="Normal 10 3 2 6 2 3 2 3" xfId="19933"/>
    <cellStyle name="Normal 10 3 2 6 2 3 2 3 2" xfId="19934"/>
    <cellStyle name="Normal 10 3 2 6 2 3 2 4" xfId="19935"/>
    <cellStyle name="Normal 10 3 2 6 2 3 3" xfId="19936"/>
    <cellStyle name="Normal 10 3 2 6 2 3 3 2" xfId="19937"/>
    <cellStyle name="Normal 10 3 2 6 2 3 3 2 2" xfId="19938"/>
    <cellStyle name="Normal 10 3 2 6 2 3 3 3" xfId="19939"/>
    <cellStyle name="Normal 10 3 2 6 2 3 4" xfId="19940"/>
    <cellStyle name="Normal 10 3 2 6 2 3 4 2" xfId="19941"/>
    <cellStyle name="Normal 10 3 2 6 2 3 5" xfId="19942"/>
    <cellStyle name="Normal 10 3 2 6 2 4" xfId="19943"/>
    <cellStyle name="Normal 10 3 2 6 2 4 2" xfId="19944"/>
    <cellStyle name="Normal 10 3 2 6 2 4 2 2" xfId="19945"/>
    <cellStyle name="Normal 10 3 2 6 2 4 2 2 2" xfId="19946"/>
    <cellStyle name="Normal 10 3 2 6 2 4 2 3" xfId="19947"/>
    <cellStyle name="Normal 10 3 2 6 2 4 3" xfId="19948"/>
    <cellStyle name="Normal 10 3 2 6 2 4 3 2" xfId="19949"/>
    <cellStyle name="Normal 10 3 2 6 2 4 4" xfId="19950"/>
    <cellStyle name="Normal 10 3 2 6 2 5" xfId="19951"/>
    <cellStyle name="Normal 10 3 2 6 2 5 2" xfId="19952"/>
    <cellStyle name="Normal 10 3 2 6 2 5 2 2" xfId="19953"/>
    <cellStyle name="Normal 10 3 2 6 2 5 3" xfId="19954"/>
    <cellStyle name="Normal 10 3 2 6 2 6" xfId="19955"/>
    <cellStyle name="Normal 10 3 2 6 2 6 2" xfId="19956"/>
    <cellStyle name="Normal 10 3 2 6 2 7" xfId="19957"/>
    <cellStyle name="Normal 10 3 2 6 3" xfId="19958"/>
    <cellStyle name="Normal 10 3 2 6 3 2" xfId="19959"/>
    <cellStyle name="Normal 10 3 2 6 3 2 2" xfId="19960"/>
    <cellStyle name="Normal 10 3 2 6 3 2 2 2" xfId="19961"/>
    <cellStyle name="Normal 10 3 2 6 3 2 2 2 2" xfId="19962"/>
    <cellStyle name="Normal 10 3 2 6 3 2 2 2 2 2" xfId="19963"/>
    <cellStyle name="Normal 10 3 2 6 3 2 2 2 3" xfId="19964"/>
    <cellStyle name="Normal 10 3 2 6 3 2 2 3" xfId="19965"/>
    <cellStyle name="Normal 10 3 2 6 3 2 2 3 2" xfId="19966"/>
    <cellStyle name="Normal 10 3 2 6 3 2 2 4" xfId="19967"/>
    <cellStyle name="Normal 10 3 2 6 3 2 3" xfId="19968"/>
    <cellStyle name="Normal 10 3 2 6 3 2 3 2" xfId="19969"/>
    <cellStyle name="Normal 10 3 2 6 3 2 3 2 2" xfId="19970"/>
    <cellStyle name="Normal 10 3 2 6 3 2 3 3" xfId="19971"/>
    <cellStyle name="Normal 10 3 2 6 3 2 4" xfId="19972"/>
    <cellStyle name="Normal 10 3 2 6 3 2 4 2" xfId="19973"/>
    <cellStyle name="Normal 10 3 2 6 3 2 5" xfId="19974"/>
    <cellStyle name="Normal 10 3 2 6 3 3" xfId="19975"/>
    <cellStyle name="Normal 10 3 2 6 3 3 2" xfId="19976"/>
    <cellStyle name="Normal 10 3 2 6 3 3 2 2" xfId="19977"/>
    <cellStyle name="Normal 10 3 2 6 3 3 2 2 2" xfId="19978"/>
    <cellStyle name="Normal 10 3 2 6 3 3 2 3" xfId="19979"/>
    <cellStyle name="Normal 10 3 2 6 3 3 3" xfId="19980"/>
    <cellStyle name="Normal 10 3 2 6 3 3 3 2" xfId="19981"/>
    <cellStyle name="Normal 10 3 2 6 3 3 4" xfId="19982"/>
    <cellStyle name="Normal 10 3 2 6 3 4" xfId="19983"/>
    <cellStyle name="Normal 10 3 2 6 3 4 2" xfId="19984"/>
    <cellStyle name="Normal 10 3 2 6 3 4 2 2" xfId="19985"/>
    <cellStyle name="Normal 10 3 2 6 3 4 3" xfId="19986"/>
    <cellStyle name="Normal 10 3 2 6 3 5" xfId="19987"/>
    <cellStyle name="Normal 10 3 2 6 3 5 2" xfId="19988"/>
    <cellStyle name="Normal 10 3 2 6 3 6" xfId="19989"/>
    <cellStyle name="Normal 10 3 2 6 4" xfId="19990"/>
    <cellStyle name="Normal 10 3 2 6 4 2" xfId="19991"/>
    <cellStyle name="Normal 10 3 2 6 4 2 2" xfId="19992"/>
    <cellStyle name="Normal 10 3 2 6 4 2 2 2" xfId="19993"/>
    <cellStyle name="Normal 10 3 2 6 4 2 2 2 2" xfId="19994"/>
    <cellStyle name="Normal 10 3 2 6 4 2 2 2 2 2" xfId="19995"/>
    <cellStyle name="Normal 10 3 2 6 4 2 2 2 3" xfId="19996"/>
    <cellStyle name="Normal 10 3 2 6 4 2 2 3" xfId="19997"/>
    <cellStyle name="Normal 10 3 2 6 4 2 2 3 2" xfId="19998"/>
    <cellStyle name="Normal 10 3 2 6 4 2 2 4" xfId="19999"/>
    <cellStyle name="Normal 10 3 2 6 4 2 3" xfId="20000"/>
    <cellStyle name="Normal 10 3 2 6 4 2 3 2" xfId="20001"/>
    <cellStyle name="Normal 10 3 2 6 4 2 3 2 2" xfId="20002"/>
    <cellStyle name="Normal 10 3 2 6 4 2 3 3" xfId="20003"/>
    <cellStyle name="Normal 10 3 2 6 4 2 4" xfId="20004"/>
    <cellStyle name="Normal 10 3 2 6 4 2 4 2" xfId="20005"/>
    <cellStyle name="Normal 10 3 2 6 4 2 5" xfId="20006"/>
    <cellStyle name="Normal 10 3 2 6 4 3" xfId="20007"/>
    <cellStyle name="Normal 10 3 2 6 4 3 2" xfId="20008"/>
    <cellStyle name="Normal 10 3 2 6 4 3 2 2" xfId="20009"/>
    <cellStyle name="Normal 10 3 2 6 4 3 2 2 2" xfId="20010"/>
    <cellStyle name="Normal 10 3 2 6 4 3 2 3" xfId="20011"/>
    <cellStyle name="Normal 10 3 2 6 4 3 3" xfId="20012"/>
    <cellStyle name="Normal 10 3 2 6 4 3 3 2" xfId="20013"/>
    <cellStyle name="Normal 10 3 2 6 4 3 4" xfId="20014"/>
    <cellStyle name="Normal 10 3 2 6 4 4" xfId="20015"/>
    <cellStyle name="Normal 10 3 2 6 4 4 2" xfId="20016"/>
    <cellStyle name="Normal 10 3 2 6 4 4 2 2" xfId="20017"/>
    <cellStyle name="Normal 10 3 2 6 4 4 3" xfId="20018"/>
    <cellStyle name="Normal 10 3 2 6 4 5" xfId="20019"/>
    <cellStyle name="Normal 10 3 2 6 4 5 2" xfId="20020"/>
    <cellStyle name="Normal 10 3 2 6 4 6" xfId="20021"/>
    <cellStyle name="Normal 10 3 2 6 5" xfId="20022"/>
    <cellStyle name="Normal 10 3 2 6 5 2" xfId="20023"/>
    <cellStyle name="Normal 10 3 2 6 5 2 2" xfId="20024"/>
    <cellStyle name="Normal 10 3 2 6 5 2 2 2" xfId="20025"/>
    <cellStyle name="Normal 10 3 2 6 5 2 2 2 2" xfId="20026"/>
    <cellStyle name="Normal 10 3 2 6 5 2 2 3" xfId="20027"/>
    <cellStyle name="Normal 10 3 2 6 5 2 3" xfId="20028"/>
    <cellStyle name="Normal 10 3 2 6 5 2 3 2" xfId="20029"/>
    <cellStyle name="Normal 10 3 2 6 5 2 4" xfId="20030"/>
    <cellStyle name="Normal 10 3 2 6 5 3" xfId="20031"/>
    <cellStyle name="Normal 10 3 2 6 5 3 2" xfId="20032"/>
    <cellStyle name="Normal 10 3 2 6 5 3 2 2" xfId="20033"/>
    <cellStyle name="Normal 10 3 2 6 5 3 3" xfId="20034"/>
    <cellStyle name="Normal 10 3 2 6 5 4" xfId="20035"/>
    <cellStyle name="Normal 10 3 2 6 5 4 2" xfId="20036"/>
    <cellStyle name="Normal 10 3 2 6 5 5" xfId="20037"/>
    <cellStyle name="Normal 10 3 2 6 6" xfId="20038"/>
    <cellStyle name="Normal 10 3 2 6 6 2" xfId="20039"/>
    <cellStyle name="Normal 10 3 2 6 6 2 2" xfId="20040"/>
    <cellStyle name="Normal 10 3 2 6 6 2 2 2" xfId="20041"/>
    <cellStyle name="Normal 10 3 2 6 6 2 3" xfId="20042"/>
    <cellStyle name="Normal 10 3 2 6 6 3" xfId="20043"/>
    <cellStyle name="Normal 10 3 2 6 6 3 2" xfId="20044"/>
    <cellStyle name="Normal 10 3 2 6 6 4" xfId="20045"/>
    <cellStyle name="Normal 10 3 2 6 7" xfId="20046"/>
    <cellStyle name="Normal 10 3 2 6 7 2" xfId="20047"/>
    <cellStyle name="Normal 10 3 2 6 7 2 2" xfId="20048"/>
    <cellStyle name="Normal 10 3 2 6 7 3" xfId="20049"/>
    <cellStyle name="Normal 10 3 2 6 8" xfId="20050"/>
    <cellStyle name="Normal 10 3 2 6 8 2" xfId="20051"/>
    <cellStyle name="Normal 10 3 2 6 9" xfId="20052"/>
    <cellStyle name="Normal 10 3 2 7" xfId="20053"/>
    <cellStyle name="Normal 10 3 2 7 2" xfId="20054"/>
    <cellStyle name="Normal 10 3 2 7 2 2" xfId="20055"/>
    <cellStyle name="Normal 10 3 2 7 2 2 2" xfId="20056"/>
    <cellStyle name="Normal 10 3 2 7 2 2 2 2" xfId="20057"/>
    <cellStyle name="Normal 10 3 2 7 2 2 2 2 2" xfId="20058"/>
    <cellStyle name="Normal 10 3 2 7 2 2 2 2 2 2" xfId="20059"/>
    <cellStyle name="Normal 10 3 2 7 2 2 2 2 3" xfId="20060"/>
    <cellStyle name="Normal 10 3 2 7 2 2 2 3" xfId="20061"/>
    <cellStyle name="Normal 10 3 2 7 2 2 2 3 2" xfId="20062"/>
    <cellStyle name="Normal 10 3 2 7 2 2 2 4" xfId="20063"/>
    <cellStyle name="Normal 10 3 2 7 2 2 3" xfId="20064"/>
    <cellStyle name="Normal 10 3 2 7 2 2 3 2" xfId="20065"/>
    <cellStyle name="Normal 10 3 2 7 2 2 3 2 2" xfId="20066"/>
    <cellStyle name="Normal 10 3 2 7 2 2 3 3" xfId="20067"/>
    <cellStyle name="Normal 10 3 2 7 2 2 4" xfId="20068"/>
    <cellStyle name="Normal 10 3 2 7 2 2 4 2" xfId="20069"/>
    <cellStyle name="Normal 10 3 2 7 2 2 5" xfId="20070"/>
    <cellStyle name="Normal 10 3 2 7 2 3" xfId="20071"/>
    <cellStyle name="Normal 10 3 2 7 2 3 2" xfId="20072"/>
    <cellStyle name="Normal 10 3 2 7 2 3 2 2" xfId="20073"/>
    <cellStyle name="Normal 10 3 2 7 2 3 2 2 2" xfId="20074"/>
    <cellStyle name="Normal 10 3 2 7 2 3 2 3" xfId="20075"/>
    <cellStyle name="Normal 10 3 2 7 2 3 3" xfId="20076"/>
    <cellStyle name="Normal 10 3 2 7 2 3 3 2" xfId="20077"/>
    <cellStyle name="Normal 10 3 2 7 2 3 4" xfId="20078"/>
    <cellStyle name="Normal 10 3 2 7 2 4" xfId="20079"/>
    <cellStyle name="Normal 10 3 2 7 2 4 2" xfId="20080"/>
    <cellStyle name="Normal 10 3 2 7 2 4 2 2" xfId="20081"/>
    <cellStyle name="Normal 10 3 2 7 2 4 3" xfId="20082"/>
    <cellStyle name="Normal 10 3 2 7 2 5" xfId="20083"/>
    <cellStyle name="Normal 10 3 2 7 2 5 2" xfId="20084"/>
    <cellStyle name="Normal 10 3 2 7 2 6" xfId="20085"/>
    <cellStyle name="Normal 10 3 2 7 3" xfId="20086"/>
    <cellStyle name="Normal 10 3 2 7 3 2" xfId="20087"/>
    <cellStyle name="Normal 10 3 2 7 3 2 2" xfId="20088"/>
    <cellStyle name="Normal 10 3 2 7 3 2 2 2" xfId="20089"/>
    <cellStyle name="Normal 10 3 2 7 3 2 2 2 2" xfId="20090"/>
    <cellStyle name="Normal 10 3 2 7 3 2 2 3" xfId="20091"/>
    <cellStyle name="Normal 10 3 2 7 3 2 3" xfId="20092"/>
    <cellStyle name="Normal 10 3 2 7 3 2 3 2" xfId="20093"/>
    <cellStyle name="Normal 10 3 2 7 3 2 4" xfId="20094"/>
    <cellStyle name="Normal 10 3 2 7 3 3" xfId="20095"/>
    <cellStyle name="Normal 10 3 2 7 3 3 2" xfId="20096"/>
    <cellStyle name="Normal 10 3 2 7 3 3 2 2" xfId="20097"/>
    <cellStyle name="Normal 10 3 2 7 3 3 3" xfId="20098"/>
    <cellStyle name="Normal 10 3 2 7 3 4" xfId="20099"/>
    <cellStyle name="Normal 10 3 2 7 3 4 2" xfId="20100"/>
    <cellStyle name="Normal 10 3 2 7 3 5" xfId="20101"/>
    <cellStyle name="Normal 10 3 2 7 4" xfId="20102"/>
    <cellStyle name="Normal 10 3 2 7 4 2" xfId="20103"/>
    <cellStyle name="Normal 10 3 2 7 4 2 2" xfId="20104"/>
    <cellStyle name="Normal 10 3 2 7 4 2 2 2" xfId="20105"/>
    <cellStyle name="Normal 10 3 2 7 4 2 3" xfId="20106"/>
    <cellStyle name="Normal 10 3 2 7 4 3" xfId="20107"/>
    <cellStyle name="Normal 10 3 2 7 4 3 2" xfId="20108"/>
    <cellStyle name="Normal 10 3 2 7 4 4" xfId="20109"/>
    <cellStyle name="Normal 10 3 2 7 5" xfId="20110"/>
    <cellStyle name="Normal 10 3 2 7 5 2" xfId="20111"/>
    <cellStyle name="Normal 10 3 2 7 5 2 2" xfId="20112"/>
    <cellStyle name="Normal 10 3 2 7 5 3" xfId="20113"/>
    <cellStyle name="Normal 10 3 2 7 6" xfId="20114"/>
    <cellStyle name="Normal 10 3 2 7 6 2" xfId="20115"/>
    <cellStyle name="Normal 10 3 2 7 7" xfId="20116"/>
    <cellStyle name="Normal 10 3 2 8" xfId="20117"/>
    <cellStyle name="Normal 10 3 2 8 2" xfId="20118"/>
    <cellStyle name="Normal 10 3 2 8 2 2" xfId="20119"/>
    <cellStyle name="Normal 10 3 2 8 2 2 2" xfId="20120"/>
    <cellStyle name="Normal 10 3 2 8 2 2 2 2" xfId="20121"/>
    <cellStyle name="Normal 10 3 2 8 2 2 2 2 2" xfId="20122"/>
    <cellStyle name="Normal 10 3 2 8 2 2 2 3" xfId="20123"/>
    <cellStyle name="Normal 10 3 2 8 2 2 3" xfId="20124"/>
    <cellStyle name="Normal 10 3 2 8 2 2 3 2" xfId="20125"/>
    <cellStyle name="Normal 10 3 2 8 2 2 4" xfId="20126"/>
    <cellStyle name="Normal 10 3 2 8 2 3" xfId="20127"/>
    <cellStyle name="Normal 10 3 2 8 2 3 2" xfId="20128"/>
    <cellStyle name="Normal 10 3 2 8 2 3 2 2" xfId="20129"/>
    <cellStyle name="Normal 10 3 2 8 2 3 3" xfId="20130"/>
    <cellStyle name="Normal 10 3 2 8 2 4" xfId="20131"/>
    <cellStyle name="Normal 10 3 2 8 2 4 2" xfId="20132"/>
    <cellStyle name="Normal 10 3 2 8 2 5" xfId="20133"/>
    <cellStyle name="Normal 10 3 2 8 3" xfId="20134"/>
    <cellStyle name="Normal 10 3 2 8 3 2" xfId="20135"/>
    <cellStyle name="Normal 10 3 2 8 3 2 2" xfId="20136"/>
    <cellStyle name="Normal 10 3 2 8 3 2 2 2" xfId="20137"/>
    <cellStyle name="Normal 10 3 2 8 3 2 3" xfId="20138"/>
    <cellStyle name="Normal 10 3 2 8 3 3" xfId="20139"/>
    <cellStyle name="Normal 10 3 2 8 3 3 2" xfId="20140"/>
    <cellStyle name="Normal 10 3 2 8 3 4" xfId="20141"/>
    <cellStyle name="Normal 10 3 2 8 4" xfId="20142"/>
    <cellStyle name="Normal 10 3 2 8 4 2" xfId="20143"/>
    <cellStyle name="Normal 10 3 2 8 4 2 2" xfId="20144"/>
    <cellStyle name="Normal 10 3 2 8 4 3" xfId="20145"/>
    <cellStyle name="Normal 10 3 2 8 5" xfId="20146"/>
    <cellStyle name="Normal 10 3 2 8 5 2" xfId="20147"/>
    <cellStyle name="Normal 10 3 2 8 6" xfId="20148"/>
    <cellStyle name="Normal 10 3 2 9" xfId="20149"/>
    <cellStyle name="Normal 10 3 2 9 2" xfId="20150"/>
    <cellStyle name="Normal 10 3 2 9 2 2" xfId="20151"/>
    <cellStyle name="Normal 10 3 2 9 2 2 2" xfId="20152"/>
    <cellStyle name="Normal 10 3 2 9 2 2 2 2" xfId="20153"/>
    <cellStyle name="Normal 10 3 2 9 2 2 2 2 2" xfId="20154"/>
    <cellStyle name="Normal 10 3 2 9 2 2 2 3" xfId="20155"/>
    <cellStyle name="Normal 10 3 2 9 2 2 3" xfId="20156"/>
    <cellStyle name="Normal 10 3 2 9 2 2 3 2" xfId="20157"/>
    <cellStyle name="Normal 10 3 2 9 2 2 4" xfId="20158"/>
    <cellStyle name="Normal 10 3 2 9 2 3" xfId="20159"/>
    <cellStyle name="Normal 10 3 2 9 2 3 2" xfId="20160"/>
    <cellStyle name="Normal 10 3 2 9 2 3 2 2" xfId="20161"/>
    <cellStyle name="Normal 10 3 2 9 2 3 3" xfId="20162"/>
    <cellStyle name="Normal 10 3 2 9 2 4" xfId="20163"/>
    <cellStyle name="Normal 10 3 2 9 2 4 2" xfId="20164"/>
    <cellStyle name="Normal 10 3 2 9 2 5" xfId="20165"/>
    <cellStyle name="Normal 10 3 2 9 3" xfId="20166"/>
    <cellStyle name="Normal 10 3 2 9 3 2" xfId="20167"/>
    <cellStyle name="Normal 10 3 2 9 3 2 2" xfId="20168"/>
    <cellStyle name="Normal 10 3 2 9 3 2 2 2" xfId="20169"/>
    <cellStyle name="Normal 10 3 2 9 3 2 3" xfId="20170"/>
    <cellStyle name="Normal 10 3 2 9 3 3" xfId="20171"/>
    <cellStyle name="Normal 10 3 2 9 3 3 2" xfId="20172"/>
    <cellStyle name="Normal 10 3 2 9 3 4" xfId="20173"/>
    <cellStyle name="Normal 10 3 2 9 4" xfId="20174"/>
    <cellStyle name="Normal 10 3 2 9 4 2" xfId="20175"/>
    <cellStyle name="Normal 10 3 2 9 4 2 2" xfId="20176"/>
    <cellStyle name="Normal 10 3 2 9 4 3" xfId="20177"/>
    <cellStyle name="Normal 10 3 2 9 5" xfId="20178"/>
    <cellStyle name="Normal 10 3 2 9 5 2" xfId="20179"/>
    <cellStyle name="Normal 10 3 2 9 6" xfId="20180"/>
    <cellStyle name="Normal 10 3 3" xfId="20181"/>
    <cellStyle name="Normal 10 3 3 2" xfId="20182"/>
    <cellStyle name="Normal 10 3 3 2 2" xfId="20183"/>
    <cellStyle name="Normal 10 3 3 2 2 2" xfId="20184"/>
    <cellStyle name="Normal 10 3 3 2 2 2 2" xfId="20185"/>
    <cellStyle name="Normal 10 3 3 2 2 2 2 2" xfId="20186"/>
    <cellStyle name="Normal 10 3 3 2 2 2 2 2 2" xfId="20187"/>
    <cellStyle name="Normal 10 3 3 2 2 2 2 2 2 2" xfId="20188"/>
    <cellStyle name="Normal 10 3 3 2 2 2 2 2 3" xfId="20189"/>
    <cellStyle name="Normal 10 3 3 2 2 2 2 3" xfId="20190"/>
    <cellStyle name="Normal 10 3 3 2 2 2 2 3 2" xfId="20191"/>
    <cellStyle name="Normal 10 3 3 2 2 2 2 4" xfId="20192"/>
    <cellStyle name="Normal 10 3 3 2 2 2 3" xfId="20193"/>
    <cellStyle name="Normal 10 3 3 2 2 2 3 2" xfId="20194"/>
    <cellStyle name="Normal 10 3 3 2 2 2 3 2 2" xfId="20195"/>
    <cellStyle name="Normal 10 3 3 2 2 2 3 3" xfId="20196"/>
    <cellStyle name="Normal 10 3 3 2 2 2 4" xfId="20197"/>
    <cellStyle name="Normal 10 3 3 2 2 2 4 2" xfId="20198"/>
    <cellStyle name="Normal 10 3 3 2 2 2 5" xfId="20199"/>
    <cellStyle name="Normal 10 3 3 2 2 3" xfId="20200"/>
    <cellStyle name="Normal 10 3 3 2 2 3 2" xfId="20201"/>
    <cellStyle name="Normal 10 3 3 2 2 3 2 2" xfId="20202"/>
    <cellStyle name="Normal 10 3 3 2 2 3 2 2 2" xfId="20203"/>
    <cellStyle name="Normal 10 3 3 2 2 3 2 3" xfId="20204"/>
    <cellStyle name="Normal 10 3 3 2 2 3 3" xfId="20205"/>
    <cellStyle name="Normal 10 3 3 2 2 3 3 2" xfId="20206"/>
    <cellStyle name="Normal 10 3 3 2 2 3 4" xfId="20207"/>
    <cellStyle name="Normal 10 3 3 2 2 4" xfId="20208"/>
    <cellStyle name="Normal 10 3 3 2 2 4 2" xfId="20209"/>
    <cellStyle name="Normal 10 3 3 2 2 4 2 2" xfId="20210"/>
    <cellStyle name="Normal 10 3 3 2 2 4 3" xfId="20211"/>
    <cellStyle name="Normal 10 3 3 2 2 5" xfId="20212"/>
    <cellStyle name="Normal 10 3 3 2 2 5 2" xfId="20213"/>
    <cellStyle name="Normal 10 3 3 2 2 6" xfId="20214"/>
    <cellStyle name="Normal 10 3 3 2 3" xfId="20215"/>
    <cellStyle name="Normal 10 3 3 2 3 2" xfId="20216"/>
    <cellStyle name="Normal 10 3 3 2 3 2 2" xfId="20217"/>
    <cellStyle name="Normal 10 3 3 2 3 2 2 2" xfId="20218"/>
    <cellStyle name="Normal 10 3 3 2 3 2 2 2 2" xfId="20219"/>
    <cellStyle name="Normal 10 3 3 2 3 2 2 3" xfId="20220"/>
    <cellStyle name="Normal 10 3 3 2 3 2 3" xfId="20221"/>
    <cellStyle name="Normal 10 3 3 2 3 2 3 2" xfId="20222"/>
    <cellStyle name="Normal 10 3 3 2 3 2 4" xfId="20223"/>
    <cellStyle name="Normal 10 3 3 2 3 3" xfId="20224"/>
    <cellStyle name="Normal 10 3 3 2 3 3 2" xfId="20225"/>
    <cellStyle name="Normal 10 3 3 2 3 3 2 2" xfId="20226"/>
    <cellStyle name="Normal 10 3 3 2 3 3 3" xfId="20227"/>
    <cellStyle name="Normal 10 3 3 2 3 4" xfId="20228"/>
    <cellStyle name="Normal 10 3 3 2 3 4 2" xfId="20229"/>
    <cellStyle name="Normal 10 3 3 2 3 5" xfId="20230"/>
    <cellStyle name="Normal 10 3 3 2 4" xfId="20231"/>
    <cellStyle name="Normal 10 3 3 2 4 2" xfId="20232"/>
    <cellStyle name="Normal 10 3 3 2 4 2 2" xfId="20233"/>
    <cellStyle name="Normal 10 3 3 2 4 2 2 2" xfId="20234"/>
    <cellStyle name="Normal 10 3 3 2 4 2 3" xfId="20235"/>
    <cellStyle name="Normal 10 3 3 2 4 3" xfId="20236"/>
    <cellStyle name="Normal 10 3 3 2 4 3 2" xfId="20237"/>
    <cellStyle name="Normal 10 3 3 2 4 4" xfId="20238"/>
    <cellStyle name="Normal 10 3 3 2 5" xfId="20239"/>
    <cellStyle name="Normal 10 3 3 2 5 2" xfId="20240"/>
    <cellStyle name="Normal 10 3 3 2 5 2 2" xfId="20241"/>
    <cellStyle name="Normal 10 3 3 2 5 3" xfId="20242"/>
    <cellStyle name="Normal 10 3 3 2 6" xfId="20243"/>
    <cellStyle name="Normal 10 3 3 2 6 2" xfId="20244"/>
    <cellStyle name="Normal 10 3 3 2 7" xfId="20245"/>
    <cellStyle name="Normal 10 3 3 3" xfId="20246"/>
    <cellStyle name="Normal 10 3 3 3 2" xfId="20247"/>
    <cellStyle name="Normal 10 3 3 3 2 2" xfId="20248"/>
    <cellStyle name="Normal 10 3 3 3 2 2 2" xfId="20249"/>
    <cellStyle name="Normal 10 3 3 3 2 2 2 2" xfId="20250"/>
    <cellStyle name="Normal 10 3 3 3 2 2 2 2 2" xfId="20251"/>
    <cellStyle name="Normal 10 3 3 3 2 2 2 3" xfId="20252"/>
    <cellStyle name="Normal 10 3 3 3 2 2 3" xfId="20253"/>
    <cellStyle name="Normal 10 3 3 3 2 2 3 2" xfId="20254"/>
    <cellStyle name="Normal 10 3 3 3 2 2 4" xfId="20255"/>
    <cellStyle name="Normal 10 3 3 3 2 3" xfId="20256"/>
    <cellStyle name="Normal 10 3 3 3 2 3 2" xfId="20257"/>
    <cellStyle name="Normal 10 3 3 3 2 3 2 2" xfId="20258"/>
    <cellStyle name="Normal 10 3 3 3 2 3 3" xfId="20259"/>
    <cellStyle name="Normal 10 3 3 3 2 4" xfId="20260"/>
    <cellStyle name="Normal 10 3 3 3 2 4 2" xfId="20261"/>
    <cellStyle name="Normal 10 3 3 3 2 5" xfId="20262"/>
    <cellStyle name="Normal 10 3 3 3 3" xfId="20263"/>
    <cellStyle name="Normal 10 3 3 3 3 2" xfId="20264"/>
    <cellStyle name="Normal 10 3 3 3 3 2 2" xfId="20265"/>
    <cellStyle name="Normal 10 3 3 3 3 2 2 2" xfId="20266"/>
    <cellStyle name="Normal 10 3 3 3 3 2 3" xfId="20267"/>
    <cellStyle name="Normal 10 3 3 3 3 3" xfId="20268"/>
    <cellStyle name="Normal 10 3 3 3 3 3 2" xfId="20269"/>
    <cellStyle name="Normal 10 3 3 3 3 4" xfId="20270"/>
    <cellStyle name="Normal 10 3 3 3 4" xfId="20271"/>
    <cellStyle name="Normal 10 3 3 3 4 2" xfId="20272"/>
    <cellStyle name="Normal 10 3 3 3 4 2 2" xfId="20273"/>
    <cellStyle name="Normal 10 3 3 3 4 3" xfId="20274"/>
    <cellStyle name="Normal 10 3 3 3 5" xfId="20275"/>
    <cellStyle name="Normal 10 3 3 3 5 2" xfId="20276"/>
    <cellStyle name="Normal 10 3 3 3 6" xfId="20277"/>
    <cellStyle name="Normal 10 3 3 4" xfId="20278"/>
    <cellStyle name="Normal 10 3 3 4 2" xfId="20279"/>
    <cellStyle name="Normal 10 3 3 4 2 2" xfId="20280"/>
    <cellStyle name="Normal 10 3 3 4 2 2 2" xfId="20281"/>
    <cellStyle name="Normal 10 3 3 4 2 2 2 2" xfId="20282"/>
    <cellStyle name="Normal 10 3 3 4 2 2 2 2 2" xfId="20283"/>
    <cellStyle name="Normal 10 3 3 4 2 2 2 3" xfId="20284"/>
    <cellStyle name="Normal 10 3 3 4 2 2 3" xfId="20285"/>
    <cellStyle name="Normal 10 3 3 4 2 2 3 2" xfId="20286"/>
    <cellStyle name="Normal 10 3 3 4 2 2 4" xfId="20287"/>
    <cellStyle name="Normal 10 3 3 4 2 3" xfId="20288"/>
    <cellStyle name="Normal 10 3 3 4 2 3 2" xfId="20289"/>
    <cellStyle name="Normal 10 3 3 4 2 3 2 2" xfId="20290"/>
    <cellStyle name="Normal 10 3 3 4 2 3 3" xfId="20291"/>
    <cellStyle name="Normal 10 3 3 4 2 4" xfId="20292"/>
    <cellStyle name="Normal 10 3 3 4 2 4 2" xfId="20293"/>
    <cellStyle name="Normal 10 3 3 4 2 5" xfId="20294"/>
    <cellStyle name="Normal 10 3 3 4 3" xfId="20295"/>
    <cellStyle name="Normal 10 3 3 4 3 2" xfId="20296"/>
    <cellStyle name="Normal 10 3 3 4 3 2 2" xfId="20297"/>
    <cellStyle name="Normal 10 3 3 4 3 2 2 2" xfId="20298"/>
    <cellStyle name="Normal 10 3 3 4 3 2 3" xfId="20299"/>
    <cellStyle name="Normal 10 3 3 4 3 3" xfId="20300"/>
    <cellStyle name="Normal 10 3 3 4 3 3 2" xfId="20301"/>
    <cellStyle name="Normal 10 3 3 4 3 4" xfId="20302"/>
    <cellStyle name="Normal 10 3 3 4 4" xfId="20303"/>
    <cellStyle name="Normal 10 3 3 4 4 2" xfId="20304"/>
    <cellStyle name="Normal 10 3 3 4 4 2 2" xfId="20305"/>
    <cellStyle name="Normal 10 3 3 4 4 3" xfId="20306"/>
    <cellStyle name="Normal 10 3 3 4 5" xfId="20307"/>
    <cellStyle name="Normal 10 3 3 4 5 2" xfId="20308"/>
    <cellStyle name="Normal 10 3 3 4 6" xfId="20309"/>
    <cellStyle name="Normal 10 3 3 5" xfId="20310"/>
    <cellStyle name="Normal 10 3 3 5 2" xfId="20311"/>
    <cellStyle name="Normal 10 3 3 5 2 2" xfId="20312"/>
    <cellStyle name="Normal 10 3 3 5 2 2 2" xfId="20313"/>
    <cellStyle name="Normal 10 3 3 5 2 2 2 2" xfId="20314"/>
    <cellStyle name="Normal 10 3 3 5 2 2 3" xfId="20315"/>
    <cellStyle name="Normal 10 3 3 5 2 3" xfId="20316"/>
    <cellStyle name="Normal 10 3 3 5 2 3 2" xfId="20317"/>
    <cellStyle name="Normal 10 3 3 5 2 4" xfId="20318"/>
    <cellStyle name="Normal 10 3 3 5 3" xfId="20319"/>
    <cellStyle name="Normal 10 3 3 5 3 2" xfId="20320"/>
    <cellStyle name="Normal 10 3 3 5 3 2 2" xfId="20321"/>
    <cellStyle name="Normal 10 3 3 5 3 3" xfId="20322"/>
    <cellStyle name="Normal 10 3 3 5 4" xfId="20323"/>
    <cellStyle name="Normal 10 3 3 5 4 2" xfId="20324"/>
    <cellStyle name="Normal 10 3 3 5 5" xfId="20325"/>
    <cellStyle name="Normal 10 3 3 6" xfId="20326"/>
    <cellStyle name="Normal 10 3 3 6 2" xfId="20327"/>
    <cellStyle name="Normal 10 3 3 6 2 2" xfId="20328"/>
    <cellStyle name="Normal 10 3 3 6 2 2 2" xfId="20329"/>
    <cellStyle name="Normal 10 3 3 6 2 3" xfId="20330"/>
    <cellStyle name="Normal 10 3 3 6 3" xfId="20331"/>
    <cellStyle name="Normal 10 3 3 6 3 2" xfId="20332"/>
    <cellStyle name="Normal 10 3 3 6 4" xfId="20333"/>
    <cellStyle name="Normal 10 3 3 7" xfId="20334"/>
    <cellStyle name="Normal 10 3 3 7 2" xfId="20335"/>
    <cellStyle name="Normal 10 3 3 7 2 2" xfId="20336"/>
    <cellStyle name="Normal 10 3 3 7 3" xfId="20337"/>
    <cellStyle name="Normal 10 3 3 8" xfId="20338"/>
    <cellStyle name="Normal 10 3 3 8 2" xfId="20339"/>
    <cellStyle name="Normal 10 3 3 9" xfId="20340"/>
    <cellStyle name="Normal 10 3 4" xfId="20341"/>
    <cellStyle name="Normal 10 3 4 2" xfId="20342"/>
    <cellStyle name="Normal 10 3 4 2 2" xfId="20343"/>
    <cellStyle name="Normal 10 3 4 2 2 2" xfId="20344"/>
    <cellStyle name="Normal 10 3 4 2 2 2 2" xfId="20345"/>
    <cellStyle name="Normal 10 3 4 2 2 2 2 2" xfId="20346"/>
    <cellStyle name="Normal 10 3 4 2 2 2 2 2 2" xfId="20347"/>
    <cellStyle name="Normal 10 3 4 2 2 2 2 2 2 2" xfId="20348"/>
    <cellStyle name="Normal 10 3 4 2 2 2 2 2 3" xfId="20349"/>
    <cellStyle name="Normal 10 3 4 2 2 2 2 3" xfId="20350"/>
    <cellStyle name="Normal 10 3 4 2 2 2 2 3 2" xfId="20351"/>
    <cellStyle name="Normal 10 3 4 2 2 2 2 4" xfId="20352"/>
    <cellStyle name="Normal 10 3 4 2 2 2 3" xfId="20353"/>
    <cellStyle name="Normal 10 3 4 2 2 2 3 2" xfId="20354"/>
    <cellStyle name="Normal 10 3 4 2 2 2 3 2 2" xfId="20355"/>
    <cellStyle name="Normal 10 3 4 2 2 2 3 3" xfId="20356"/>
    <cellStyle name="Normal 10 3 4 2 2 2 4" xfId="20357"/>
    <cellStyle name="Normal 10 3 4 2 2 2 4 2" xfId="20358"/>
    <cellStyle name="Normal 10 3 4 2 2 2 5" xfId="20359"/>
    <cellStyle name="Normal 10 3 4 2 2 3" xfId="20360"/>
    <cellStyle name="Normal 10 3 4 2 2 3 2" xfId="20361"/>
    <cellStyle name="Normal 10 3 4 2 2 3 2 2" xfId="20362"/>
    <cellStyle name="Normal 10 3 4 2 2 3 2 2 2" xfId="20363"/>
    <cellStyle name="Normal 10 3 4 2 2 3 2 3" xfId="20364"/>
    <cellStyle name="Normal 10 3 4 2 2 3 3" xfId="20365"/>
    <cellStyle name="Normal 10 3 4 2 2 3 3 2" xfId="20366"/>
    <cellStyle name="Normal 10 3 4 2 2 3 4" xfId="20367"/>
    <cellStyle name="Normal 10 3 4 2 2 4" xfId="20368"/>
    <cellStyle name="Normal 10 3 4 2 2 4 2" xfId="20369"/>
    <cellStyle name="Normal 10 3 4 2 2 4 2 2" xfId="20370"/>
    <cellStyle name="Normal 10 3 4 2 2 4 3" xfId="20371"/>
    <cellStyle name="Normal 10 3 4 2 2 5" xfId="20372"/>
    <cellStyle name="Normal 10 3 4 2 2 5 2" xfId="20373"/>
    <cellStyle name="Normal 10 3 4 2 2 6" xfId="20374"/>
    <cellStyle name="Normal 10 3 4 2 3" xfId="20375"/>
    <cellStyle name="Normal 10 3 4 2 3 2" xfId="20376"/>
    <cellStyle name="Normal 10 3 4 2 3 2 2" xfId="20377"/>
    <cellStyle name="Normal 10 3 4 2 3 2 2 2" xfId="20378"/>
    <cellStyle name="Normal 10 3 4 2 3 2 2 2 2" xfId="20379"/>
    <cellStyle name="Normal 10 3 4 2 3 2 2 3" xfId="20380"/>
    <cellStyle name="Normal 10 3 4 2 3 2 3" xfId="20381"/>
    <cellStyle name="Normal 10 3 4 2 3 2 3 2" xfId="20382"/>
    <cellStyle name="Normal 10 3 4 2 3 2 4" xfId="20383"/>
    <cellStyle name="Normal 10 3 4 2 3 3" xfId="20384"/>
    <cellStyle name="Normal 10 3 4 2 3 3 2" xfId="20385"/>
    <cellStyle name="Normal 10 3 4 2 3 3 2 2" xfId="20386"/>
    <cellStyle name="Normal 10 3 4 2 3 3 3" xfId="20387"/>
    <cellStyle name="Normal 10 3 4 2 3 4" xfId="20388"/>
    <cellStyle name="Normal 10 3 4 2 3 4 2" xfId="20389"/>
    <cellStyle name="Normal 10 3 4 2 3 5" xfId="20390"/>
    <cellStyle name="Normal 10 3 4 2 4" xfId="20391"/>
    <cellStyle name="Normal 10 3 4 2 4 2" xfId="20392"/>
    <cellStyle name="Normal 10 3 4 2 4 2 2" xfId="20393"/>
    <cellStyle name="Normal 10 3 4 2 4 2 2 2" xfId="20394"/>
    <cellStyle name="Normal 10 3 4 2 4 2 3" xfId="20395"/>
    <cellStyle name="Normal 10 3 4 2 4 3" xfId="20396"/>
    <cellStyle name="Normal 10 3 4 2 4 3 2" xfId="20397"/>
    <cellStyle name="Normal 10 3 4 2 4 4" xfId="20398"/>
    <cellStyle name="Normal 10 3 4 2 5" xfId="20399"/>
    <cellStyle name="Normal 10 3 4 2 5 2" xfId="20400"/>
    <cellStyle name="Normal 10 3 4 2 5 2 2" xfId="20401"/>
    <cellStyle name="Normal 10 3 4 2 5 3" xfId="20402"/>
    <cellStyle name="Normal 10 3 4 2 6" xfId="20403"/>
    <cellStyle name="Normal 10 3 4 2 6 2" xfId="20404"/>
    <cellStyle name="Normal 10 3 4 2 7" xfId="20405"/>
    <cellStyle name="Normal 10 3 4 3" xfId="20406"/>
    <cellStyle name="Normal 10 3 4 3 2" xfId="20407"/>
    <cellStyle name="Normal 10 3 4 3 2 2" xfId="20408"/>
    <cellStyle name="Normal 10 3 4 3 2 2 2" xfId="20409"/>
    <cellStyle name="Normal 10 3 4 3 2 2 2 2" xfId="20410"/>
    <cellStyle name="Normal 10 3 4 3 2 2 2 2 2" xfId="20411"/>
    <cellStyle name="Normal 10 3 4 3 2 2 2 3" xfId="20412"/>
    <cellStyle name="Normal 10 3 4 3 2 2 3" xfId="20413"/>
    <cellStyle name="Normal 10 3 4 3 2 2 3 2" xfId="20414"/>
    <cellStyle name="Normal 10 3 4 3 2 2 4" xfId="20415"/>
    <cellStyle name="Normal 10 3 4 3 2 3" xfId="20416"/>
    <cellStyle name="Normal 10 3 4 3 2 3 2" xfId="20417"/>
    <cellStyle name="Normal 10 3 4 3 2 3 2 2" xfId="20418"/>
    <cellStyle name="Normal 10 3 4 3 2 3 3" xfId="20419"/>
    <cellStyle name="Normal 10 3 4 3 2 4" xfId="20420"/>
    <cellStyle name="Normal 10 3 4 3 2 4 2" xfId="20421"/>
    <cellStyle name="Normal 10 3 4 3 2 5" xfId="20422"/>
    <cellStyle name="Normal 10 3 4 3 3" xfId="20423"/>
    <cellStyle name="Normal 10 3 4 3 3 2" xfId="20424"/>
    <cellStyle name="Normal 10 3 4 3 3 2 2" xfId="20425"/>
    <cellStyle name="Normal 10 3 4 3 3 2 2 2" xfId="20426"/>
    <cellStyle name="Normal 10 3 4 3 3 2 3" xfId="20427"/>
    <cellStyle name="Normal 10 3 4 3 3 3" xfId="20428"/>
    <cellStyle name="Normal 10 3 4 3 3 3 2" xfId="20429"/>
    <cellStyle name="Normal 10 3 4 3 3 4" xfId="20430"/>
    <cellStyle name="Normal 10 3 4 3 4" xfId="20431"/>
    <cellStyle name="Normal 10 3 4 3 4 2" xfId="20432"/>
    <cellStyle name="Normal 10 3 4 3 4 2 2" xfId="20433"/>
    <cellStyle name="Normal 10 3 4 3 4 3" xfId="20434"/>
    <cellStyle name="Normal 10 3 4 3 5" xfId="20435"/>
    <cellStyle name="Normal 10 3 4 3 5 2" xfId="20436"/>
    <cellStyle name="Normal 10 3 4 3 6" xfId="20437"/>
    <cellStyle name="Normal 10 3 4 4" xfId="20438"/>
    <cellStyle name="Normal 10 3 4 4 2" xfId="20439"/>
    <cellStyle name="Normal 10 3 4 4 2 2" xfId="20440"/>
    <cellStyle name="Normal 10 3 4 4 2 2 2" xfId="20441"/>
    <cellStyle name="Normal 10 3 4 4 2 2 2 2" xfId="20442"/>
    <cellStyle name="Normal 10 3 4 4 2 2 2 2 2" xfId="20443"/>
    <cellStyle name="Normal 10 3 4 4 2 2 2 3" xfId="20444"/>
    <cellStyle name="Normal 10 3 4 4 2 2 3" xfId="20445"/>
    <cellStyle name="Normal 10 3 4 4 2 2 3 2" xfId="20446"/>
    <cellStyle name="Normal 10 3 4 4 2 2 4" xfId="20447"/>
    <cellStyle name="Normal 10 3 4 4 2 3" xfId="20448"/>
    <cellStyle name="Normal 10 3 4 4 2 3 2" xfId="20449"/>
    <cellStyle name="Normal 10 3 4 4 2 3 2 2" xfId="20450"/>
    <cellStyle name="Normal 10 3 4 4 2 3 3" xfId="20451"/>
    <cellStyle name="Normal 10 3 4 4 2 4" xfId="20452"/>
    <cellStyle name="Normal 10 3 4 4 2 4 2" xfId="20453"/>
    <cellStyle name="Normal 10 3 4 4 2 5" xfId="20454"/>
    <cellStyle name="Normal 10 3 4 4 3" xfId="20455"/>
    <cellStyle name="Normal 10 3 4 4 3 2" xfId="20456"/>
    <cellStyle name="Normal 10 3 4 4 3 2 2" xfId="20457"/>
    <cellStyle name="Normal 10 3 4 4 3 2 2 2" xfId="20458"/>
    <cellStyle name="Normal 10 3 4 4 3 2 3" xfId="20459"/>
    <cellStyle name="Normal 10 3 4 4 3 3" xfId="20460"/>
    <cellStyle name="Normal 10 3 4 4 3 3 2" xfId="20461"/>
    <cellStyle name="Normal 10 3 4 4 3 4" xfId="20462"/>
    <cellStyle name="Normal 10 3 4 4 4" xfId="20463"/>
    <cellStyle name="Normal 10 3 4 4 4 2" xfId="20464"/>
    <cellStyle name="Normal 10 3 4 4 4 2 2" xfId="20465"/>
    <cellStyle name="Normal 10 3 4 4 4 3" xfId="20466"/>
    <cellStyle name="Normal 10 3 4 4 5" xfId="20467"/>
    <cellStyle name="Normal 10 3 4 4 5 2" xfId="20468"/>
    <cellStyle name="Normal 10 3 4 4 6" xfId="20469"/>
    <cellStyle name="Normal 10 3 4 5" xfId="20470"/>
    <cellStyle name="Normal 10 3 4 5 2" xfId="20471"/>
    <cellStyle name="Normal 10 3 4 5 2 2" xfId="20472"/>
    <cellStyle name="Normal 10 3 4 5 2 2 2" xfId="20473"/>
    <cellStyle name="Normal 10 3 4 5 2 2 2 2" xfId="20474"/>
    <cellStyle name="Normal 10 3 4 5 2 2 3" xfId="20475"/>
    <cellStyle name="Normal 10 3 4 5 2 3" xfId="20476"/>
    <cellStyle name="Normal 10 3 4 5 2 3 2" xfId="20477"/>
    <cellStyle name="Normal 10 3 4 5 2 4" xfId="20478"/>
    <cellStyle name="Normal 10 3 4 5 3" xfId="20479"/>
    <cellStyle name="Normal 10 3 4 5 3 2" xfId="20480"/>
    <cellStyle name="Normal 10 3 4 5 3 2 2" xfId="20481"/>
    <cellStyle name="Normal 10 3 4 5 3 3" xfId="20482"/>
    <cellStyle name="Normal 10 3 4 5 4" xfId="20483"/>
    <cellStyle name="Normal 10 3 4 5 4 2" xfId="20484"/>
    <cellStyle name="Normal 10 3 4 5 5" xfId="20485"/>
    <cellStyle name="Normal 10 3 4 6" xfId="20486"/>
    <cellStyle name="Normal 10 3 4 6 2" xfId="20487"/>
    <cellStyle name="Normal 10 3 4 6 2 2" xfId="20488"/>
    <cellStyle name="Normal 10 3 4 6 2 2 2" xfId="20489"/>
    <cellStyle name="Normal 10 3 4 6 2 3" xfId="20490"/>
    <cellStyle name="Normal 10 3 4 6 3" xfId="20491"/>
    <cellStyle name="Normal 10 3 4 6 3 2" xfId="20492"/>
    <cellStyle name="Normal 10 3 4 6 4" xfId="20493"/>
    <cellStyle name="Normal 10 3 4 7" xfId="20494"/>
    <cellStyle name="Normal 10 3 4 7 2" xfId="20495"/>
    <cellStyle name="Normal 10 3 4 7 2 2" xfId="20496"/>
    <cellStyle name="Normal 10 3 4 7 3" xfId="20497"/>
    <cellStyle name="Normal 10 3 4 8" xfId="20498"/>
    <cellStyle name="Normal 10 3 4 8 2" xfId="20499"/>
    <cellStyle name="Normal 10 3 4 9" xfId="20500"/>
    <cellStyle name="Normal 10 3 5" xfId="20501"/>
    <cellStyle name="Normal 10 3 5 2" xfId="20502"/>
    <cellStyle name="Normal 10 3 5 2 2" xfId="20503"/>
    <cellStyle name="Normal 10 3 5 2 2 2" xfId="20504"/>
    <cellStyle name="Normal 10 3 5 2 2 2 2" xfId="20505"/>
    <cellStyle name="Normal 10 3 5 2 2 2 2 2" xfId="20506"/>
    <cellStyle name="Normal 10 3 5 2 2 2 2 2 2" xfId="20507"/>
    <cellStyle name="Normal 10 3 5 2 2 2 2 2 2 2" xfId="20508"/>
    <cellStyle name="Normal 10 3 5 2 2 2 2 2 3" xfId="20509"/>
    <cellStyle name="Normal 10 3 5 2 2 2 2 3" xfId="20510"/>
    <cellStyle name="Normal 10 3 5 2 2 2 2 3 2" xfId="20511"/>
    <cellStyle name="Normal 10 3 5 2 2 2 2 4" xfId="20512"/>
    <cellStyle name="Normal 10 3 5 2 2 2 3" xfId="20513"/>
    <cellStyle name="Normal 10 3 5 2 2 2 3 2" xfId="20514"/>
    <cellStyle name="Normal 10 3 5 2 2 2 3 2 2" xfId="20515"/>
    <cellStyle name="Normal 10 3 5 2 2 2 3 3" xfId="20516"/>
    <cellStyle name="Normal 10 3 5 2 2 2 4" xfId="20517"/>
    <cellStyle name="Normal 10 3 5 2 2 2 4 2" xfId="20518"/>
    <cellStyle name="Normal 10 3 5 2 2 2 5" xfId="20519"/>
    <cellStyle name="Normal 10 3 5 2 2 3" xfId="20520"/>
    <cellStyle name="Normal 10 3 5 2 2 3 2" xfId="20521"/>
    <cellStyle name="Normal 10 3 5 2 2 3 2 2" xfId="20522"/>
    <cellStyle name="Normal 10 3 5 2 2 3 2 2 2" xfId="20523"/>
    <cellStyle name="Normal 10 3 5 2 2 3 2 3" xfId="20524"/>
    <cellStyle name="Normal 10 3 5 2 2 3 3" xfId="20525"/>
    <cellStyle name="Normal 10 3 5 2 2 3 3 2" xfId="20526"/>
    <cellStyle name="Normal 10 3 5 2 2 3 4" xfId="20527"/>
    <cellStyle name="Normal 10 3 5 2 2 4" xfId="20528"/>
    <cellStyle name="Normal 10 3 5 2 2 4 2" xfId="20529"/>
    <cellStyle name="Normal 10 3 5 2 2 4 2 2" xfId="20530"/>
    <cellStyle name="Normal 10 3 5 2 2 4 3" xfId="20531"/>
    <cellStyle name="Normal 10 3 5 2 2 5" xfId="20532"/>
    <cellStyle name="Normal 10 3 5 2 2 5 2" xfId="20533"/>
    <cellStyle name="Normal 10 3 5 2 2 6" xfId="20534"/>
    <cellStyle name="Normal 10 3 5 2 3" xfId="20535"/>
    <cellStyle name="Normal 10 3 5 2 3 2" xfId="20536"/>
    <cellStyle name="Normal 10 3 5 2 3 2 2" xfId="20537"/>
    <cellStyle name="Normal 10 3 5 2 3 2 2 2" xfId="20538"/>
    <cellStyle name="Normal 10 3 5 2 3 2 2 2 2" xfId="20539"/>
    <cellStyle name="Normal 10 3 5 2 3 2 2 3" xfId="20540"/>
    <cellStyle name="Normal 10 3 5 2 3 2 3" xfId="20541"/>
    <cellStyle name="Normal 10 3 5 2 3 2 3 2" xfId="20542"/>
    <cellStyle name="Normal 10 3 5 2 3 2 4" xfId="20543"/>
    <cellStyle name="Normal 10 3 5 2 3 3" xfId="20544"/>
    <cellStyle name="Normal 10 3 5 2 3 3 2" xfId="20545"/>
    <cellStyle name="Normal 10 3 5 2 3 3 2 2" xfId="20546"/>
    <cellStyle name="Normal 10 3 5 2 3 3 3" xfId="20547"/>
    <cellStyle name="Normal 10 3 5 2 3 4" xfId="20548"/>
    <cellStyle name="Normal 10 3 5 2 3 4 2" xfId="20549"/>
    <cellStyle name="Normal 10 3 5 2 3 5" xfId="20550"/>
    <cellStyle name="Normal 10 3 5 2 4" xfId="20551"/>
    <cellStyle name="Normal 10 3 5 2 4 2" xfId="20552"/>
    <cellStyle name="Normal 10 3 5 2 4 2 2" xfId="20553"/>
    <cellStyle name="Normal 10 3 5 2 4 2 2 2" xfId="20554"/>
    <cellStyle name="Normal 10 3 5 2 4 2 3" xfId="20555"/>
    <cellStyle name="Normal 10 3 5 2 4 3" xfId="20556"/>
    <cellStyle name="Normal 10 3 5 2 4 3 2" xfId="20557"/>
    <cellStyle name="Normal 10 3 5 2 4 4" xfId="20558"/>
    <cellStyle name="Normal 10 3 5 2 5" xfId="20559"/>
    <cellStyle name="Normal 10 3 5 2 5 2" xfId="20560"/>
    <cellStyle name="Normal 10 3 5 2 5 2 2" xfId="20561"/>
    <cellStyle name="Normal 10 3 5 2 5 3" xfId="20562"/>
    <cellStyle name="Normal 10 3 5 2 6" xfId="20563"/>
    <cellStyle name="Normal 10 3 5 2 6 2" xfId="20564"/>
    <cellStyle name="Normal 10 3 5 2 7" xfId="20565"/>
    <cellStyle name="Normal 10 3 5 3" xfId="20566"/>
    <cellStyle name="Normal 10 3 5 3 2" xfId="20567"/>
    <cellStyle name="Normal 10 3 5 3 2 2" xfId="20568"/>
    <cellStyle name="Normal 10 3 5 3 2 2 2" xfId="20569"/>
    <cellStyle name="Normal 10 3 5 3 2 2 2 2" xfId="20570"/>
    <cellStyle name="Normal 10 3 5 3 2 2 2 2 2" xfId="20571"/>
    <cellStyle name="Normal 10 3 5 3 2 2 2 3" xfId="20572"/>
    <cellStyle name="Normal 10 3 5 3 2 2 3" xfId="20573"/>
    <cellStyle name="Normal 10 3 5 3 2 2 3 2" xfId="20574"/>
    <cellStyle name="Normal 10 3 5 3 2 2 4" xfId="20575"/>
    <cellStyle name="Normal 10 3 5 3 2 3" xfId="20576"/>
    <cellStyle name="Normal 10 3 5 3 2 3 2" xfId="20577"/>
    <cellStyle name="Normal 10 3 5 3 2 3 2 2" xfId="20578"/>
    <cellStyle name="Normal 10 3 5 3 2 3 3" xfId="20579"/>
    <cellStyle name="Normal 10 3 5 3 2 4" xfId="20580"/>
    <cellStyle name="Normal 10 3 5 3 2 4 2" xfId="20581"/>
    <cellStyle name="Normal 10 3 5 3 2 5" xfId="20582"/>
    <cellStyle name="Normal 10 3 5 3 3" xfId="20583"/>
    <cellStyle name="Normal 10 3 5 3 3 2" xfId="20584"/>
    <cellStyle name="Normal 10 3 5 3 3 2 2" xfId="20585"/>
    <cellStyle name="Normal 10 3 5 3 3 2 2 2" xfId="20586"/>
    <cellStyle name="Normal 10 3 5 3 3 2 3" xfId="20587"/>
    <cellStyle name="Normal 10 3 5 3 3 3" xfId="20588"/>
    <cellStyle name="Normal 10 3 5 3 3 3 2" xfId="20589"/>
    <cellStyle name="Normal 10 3 5 3 3 4" xfId="20590"/>
    <cellStyle name="Normal 10 3 5 3 4" xfId="20591"/>
    <cellStyle name="Normal 10 3 5 3 4 2" xfId="20592"/>
    <cellStyle name="Normal 10 3 5 3 4 2 2" xfId="20593"/>
    <cellStyle name="Normal 10 3 5 3 4 3" xfId="20594"/>
    <cellStyle name="Normal 10 3 5 3 5" xfId="20595"/>
    <cellStyle name="Normal 10 3 5 3 5 2" xfId="20596"/>
    <cellStyle name="Normal 10 3 5 3 6" xfId="20597"/>
    <cellStyle name="Normal 10 3 5 4" xfId="20598"/>
    <cellStyle name="Normal 10 3 5 4 2" xfId="20599"/>
    <cellStyle name="Normal 10 3 5 4 2 2" xfId="20600"/>
    <cellStyle name="Normal 10 3 5 4 2 2 2" xfId="20601"/>
    <cellStyle name="Normal 10 3 5 4 2 2 2 2" xfId="20602"/>
    <cellStyle name="Normal 10 3 5 4 2 2 2 2 2" xfId="20603"/>
    <cellStyle name="Normal 10 3 5 4 2 2 2 3" xfId="20604"/>
    <cellStyle name="Normal 10 3 5 4 2 2 3" xfId="20605"/>
    <cellStyle name="Normal 10 3 5 4 2 2 3 2" xfId="20606"/>
    <cellStyle name="Normal 10 3 5 4 2 2 4" xfId="20607"/>
    <cellStyle name="Normal 10 3 5 4 2 3" xfId="20608"/>
    <cellStyle name="Normal 10 3 5 4 2 3 2" xfId="20609"/>
    <cellStyle name="Normal 10 3 5 4 2 3 2 2" xfId="20610"/>
    <cellStyle name="Normal 10 3 5 4 2 3 3" xfId="20611"/>
    <cellStyle name="Normal 10 3 5 4 2 4" xfId="20612"/>
    <cellStyle name="Normal 10 3 5 4 2 4 2" xfId="20613"/>
    <cellStyle name="Normal 10 3 5 4 2 5" xfId="20614"/>
    <cellStyle name="Normal 10 3 5 4 3" xfId="20615"/>
    <cellStyle name="Normal 10 3 5 4 3 2" xfId="20616"/>
    <cellStyle name="Normal 10 3 5 4 3 2 2" xfId="20617"/>
    <cellStyle name="Normal 10 3 5 4 3 2 2 2" xfId="20618"/>
    <cellStyle name="Normal 10 3 5 4 3 2 3" xfId="20619"/>
    <cellStyle name="Normal 10 3 5 4 3 3" xfId="20620"/>
    <cellStyle name="Normal 10 3 5 4 3 3 2" xfId="20621"/>
    <cellStyle name="Normal 10 3 5 4 3 4" xfId="20622"/>
    <cellStyle name="Normal 10 3 5 4 4" xfId="20623"/>
    <cellStyle name="Normal 10 3 5 4 4 2" xfId="20624"/>
    <cellStyle name="Normal 10 3 5 4 4 2 2" xfId="20625"/>
    <cellStyle name="Normal 10 3 5 4 4 3" xfId="20626"/>
    <cellStyle name="Normal 10 3 5 4 5" xfId="20627"/>
    <cellStyle name="Normal 10 3 5 4 5 2" xfId="20628"/>
    <cellStyle name="Normal 10 3 5 4 6" xfId="20629"/>
    <cellStyle name="Normal 10 3 5 5" xfId="20630"/>
    <cellStyle name="Normal 10 3 5 5 2" xfId="20631"/>
    <cellStyle name="Normal 10 3 5 5 2 2" xfId="20632"/>
    <cellStyle name="Normal 10 3 5 5 2 2 2" xfId="20633"/>
    <cellStyle name="Normal 10 3 5 5 2 2 2 2" xfId="20634"/>
    <cellStyle name="Normal 10 3 5 5 2 2 3" xfId="20635"/>
    <cellStyle name="Normal 10 3 5 5 2 3" xfId="20636"/>
    <cellStyle name="Normal 10 3 5 5 2 3 2" xfId="20637"/>
    <cellStyle name="Normal 10 3 5 5 2 4" xfId="20638"/>
    <cellStyle name="Normal 10 3 5 5 3" xfId="20639"/>
    <cellStyle name="Normal 10 3 5 5 3 2" xfId="20640"/>
    <cellStyle name="Normal 10 3 5 5 3 2 2" xfId="20641"/>
    <cellStyle name="Normal 10 3 5 5 3 3" xfId="20642"/>
    <cellStyle name="Normal 10 3 5 5 4" xfId="20643"/>
    <cellStyle name="Normal 10 3 5 5 4 2" xfId="20644"/>
    <cellStyle name="Normal 10 3 5 5 5" xfId="20645"/>
    <cellStyle name="Normal 10 3 5 6" xfId="20646"/>
    <cellStyle name="Normal 10 3 5 6 2" xfId="20647"/>
    <cellStyle name="Normal 10 3 5 6 2 2" xfId="20648"/>
    <cellStyle name="Normal 10 3 5 6 2 2 2" xfId="20649"/>
    <cellStyle name="Normal 10 3 5 6 2 3" xfId="20650"/>
    <cellStyle name="Normal 10 3 5 6 3" xfId="20651"/>
    <cellStyle name="Normal 10 3 5 6 3 2" xfId="20652"/>
    <cellStyle name="Normal 10 3 5 6 4" xfId="20653"/>
    <cellStyle name="Normal 10 3 5 7" xfId="20654"/>
    <cellStyle name="Normal 10 3 5 7 2" xfId="20655"/>
    <cellStyle name="Normal 10 3 5 7 2 2" xfId="20656"/>
    <cellStyle name="Normal 10 3 5 7 3" xfId="20657"/>
    <cellStyle name="Normal 10 3 5 8" xfId="20658"/>
    <cellStyle name="Normal 10 3 5 8 2" xfId="20659"/>
    <cellStyle name="Normal 10 3 5 9" xfId="20660"/>
    <cellStyle name="Normal 10 3 6" xfId="20661"/>
    <cellStyle name="Normal 10 3 6 2" xfId="20662"/>
    <cellStyle name="Normal 10 3 6 2 2" xfId="20663"/>
    <cellStyle name="Normal 10 3 6 2 2 2" xfId="20664"/>
    <cellStyle name="Normal 10 3 6 2 2 2 2" xfId="20665"/>
    <cellStyle name="Normal 10 3 6 2 2 2 2 2" xfId="20666"/>
    <cellStyle name="Normal 10 3 6 2 2 2 2 2 2" xfId="20667"/>
    <cellStyle name="Normal 10 3 6 2 2 2 2 2 2 2" xfId="20668"/>
    <cellStyle name="Normal 10 3 6 2 2 2 2 2 3" xfId="20669"/>
    <cellStyle name="Normal 10 3 6 2 2 2 2 3" xfId="20670"/>
    <cellStyle name="Normal 10 3 6 2 2 2 2 3 2" xfId="20671"/>
    <cellStyle name="Normal 10 3 6 2 2 2 2 4" xfId="20672"/>
    <cellStyle name="Normal 10 3 6 2 2 2 3" xfId="20673"/>
    <cellStyle name="Normal 10 3 6 2 2 2 3 2" xfId="20674"/>
    <cellStyle name="Normal 10 3 6 2 2 2 3 2 2" xfId="20675"/>
    <cellStyle name="Normal 10 3 6 2 2 2 3 3" xfId="20676"/>
    <cellStyle name="Normal 10 3 6 2 2 2 4" xfId="20677"/>
    <cellStyle name="Normal 10 3 6 2 2 2 4 2" xfId="20678"/>
    <cellStyle name="Normal 10 3 6 2 2 2 5" xfId="20679"/>
    <cellStyle name="Normal 10 3 6 2 2 3" xfId="20680"/>
    <cellStyle name="Normal 10 3 6 2 2 3 2" xfId="20681"/>
    <cellStyle name="Normal 10 3 6 2 2 3 2 2" xfId="20682"/>
    <cellStyle name="Normal 10 3 6 2 2 3 2 2 2" xfId="20683"/>
    <cellStyle name="Normal 10 3 6 2 2 3 2 3" xfId="20684"/>
    <cellStyle name="Normal 10 3 6 2 2 3 3" xfId="20685"/>
    <cellStyle name="Normal 10 3 6 2 2 3 3 2" xfId="20686"/>
    <cellStyle name="Normal 10 3 6 2 2 3 4" xfId="20687"/>
    <cellStyle name="Normal 10 3 6 2 2 4" xfId="20688"/>
    <cellStyle name="Normal 10 3 6 2 2 4 2" xfId="20689"/>
    <cellStyle name="Normal 10 3 6 2 2 4 2 2" xfId="20690"/>
    <cellStyle name="Normal 10 3 6 2 2 4 3" xfId="20691"/>
    <cellStyle name="Normal 10 3 6 2 2 5" xfId="20692"/>
    <cellStyle name="Normal 10 3 6 2 2 5 2" xfId="20693"/>
    <cellStyle name="Normal 10 3 6 2 2 6" xfId="20694"/>
    <cellStyle name="Normal 10 3 6 2 3" xfId="20695"/>
    <cellStyle name="Normal 10 3 6 2 3 2" xfId="20696"/>
    <cellStyle name="Normal 10 3 6 2 3 2 2" xfId="20697"/>
    <cellStyle name="Normal 10 3 6 2 3 2 2 2" xfId="20698"/>
    <cellStyle name="Normal 10 3 6 2 3 2 2 2 2" xfId="20699"/>
    <cellStyle name="Normal 10 3 6 2 3 2 2 3" xfId="20700"/>
    <cellStyle name="Normal 10 3 6 2 3 2 3" xfId="20701"/>
    <cellStyle name="Normal 10 3 6 2 3 2 3 2" xfId="20702"/>
    <cellStyle name="Normal 10 3 6 2 3 2 4" xfId="20703"/>
    <cellStyle name="Normal 10 3 6 2 3 3" xfId="20704"/>
    <cellStyle name="Normal 10 3 6 2 3 3 2" xfId="20705"/>
    <cellStyle name="Normal 10 3 6 2 3 3 2 2" xfId="20706"/>
    <cellStyle name="Normal 10 3 6 2 3 3 3" xfId="20707"/>
    <cellStyle name="Normal 10 3 6 2 3 4" xfId="20708"/>
    <cellStyle name="Normal 10 3 6 2 3 4 2" xfId="20709"/>
    <cellStyle name="Normal 10 3 6 2 3 5" xfId="20710"/>
    <cellStyle name="Normal 10 3 6 2 4" xfId="20711"/>
    <cellStyle name="Normal 10 3 6 2 4 2" xfId="20712"/>
    <cellStyle name="Normal 10 3 6 2 4 2 2" xfId="20713"/>
    <cellStyle name="Normal 10 3 6 2 4 2 2 2" xfId="20714"/>
    <cellStyle name="Normal 10 3 6 2 4 2 3" xfId="20715"/>
    <cellStyle name="Normal 10 3 6 2 4 3" xfId="20716"/>
    <cellStyle name="Normal 10 3 6 2 4 3 2" xfId="20717"/>
    <cellStyle name="Normal 10 3 6 2 4 4" xfId="20718"/>
    <cellStyle name="Normal 10 3 6 2 5" xfId="20719"/>
    <cellStyle name="Normal 10 3 6 2 5 2" xfId="20720"/>
    <cellStyle name="Normal 10 3 6 2 5 2 2" xfId="20721"/>
    <cellStyle name="Normal 10 3 6 2 5 3" xfId="20722"/>
    <cellStyle name="Normal 10 3 6 2 6" xfId="20723"/>
    <cellStyle name="Normal 10 3 6 2 6 2" xfId="20724"/>
    <cellStyle name="Normal 10 3 6 2 7" xfId="20725"/>
    <cellStyle name="Normal 10 3 6 3" xfId="20726"/>
    <cellStyle name="Normal 10 3 6 3 2" xfId="20727"/>
    <cellStyle name="Normal 10 3 6 3 2 2" xfId="20728"/>
    <cellStyle name="Normal 10 3 6 3 2 2 2" xfId="20729"/>
    <cellStyle name="Normal 10 3 6 3 2 2 2 2" xfId="20730"/>
    <cellStyle name="Normal 10 3 6 3 2 2 2 2 2" xfId="20731"/>
    <cellStyle name="Normal 10 3 6 3 2 2 2 3" xfId="20732"/>
    <cellStyle name="Normal 10 3 6 3 2 2 3" xfId="20733"/>
    <cellStyle name="Normal 10 3 6 3 2 2 3 2" xfId="20734"/>
    <cellStyle name="Normal 10 3 6 3 2 2 4" xfId="20735"/>
    <cellStyle name="Normal 10 3 6 3 2 3" xfId="20736"/>
    <cellStyle name="Normal 10 3 6 3 2 3 2" xfId="20737"/>
    <cellStyle name="Normal 10 3 6 3 2 3 2 2" xfId="20738"/>
    <cellStyle name="Normal 10 3 6 3 2 3 3" xfId="20739"/>
    <cellStyle name="Normal 10 3 6 3 2 4" xfId="20740"/>
    <cellStyle name="Normal 10 3 6 3 2 4 2" xfId="20741"/>
    <cellStyle name="Normal 10 3 6 3 2 5" xfId="20742"/>
    <cellStyle name="Normal 10 3 6 3 3" xfId="20743"/>
    <cellStyle name="Normal 10 3 6 3 3 2" xfId="20744"/>
    <cellStyle name="Normal 10 3 6 3 3 2 2" xfId="20745"/>
    <cellStyle name="Normal 10 3 6 3 3 2 2 2" xfId="20746"/>
    <cellStyle name="Normal 10 3 6 3 3 2 3" xfId="20747"/>
    <cellStyle name="Normal 10 3 6 3 3 3" xfId="20748"/>
    <cellStyle name="Normal 10 3 6 3 3 3 2" xfId="20749"/>
    <cellStyle name="Normal 10 3 6 3 3 4" xfId="20750"/>
    <cellStyle name="Normal 10 3 6 3 4" xfId="20751"/>
    <cellStyle name="Normal 10 3 6 3 4 2" xfId="20752"/>
    <cellStyle name="Normal 10 3 6 3 4 2 2" xfId="20753"/>
    <cellStyle name="Normal 10 3 6 3 4 3" xfId="20754"/>
    <cellStyle name="Normal 10 3 6 3 5" xfId="20755"/>
    <cellStyle name="Normal 10 3 6 3 5 2" xfId="20756"/>
    <cellStyle name="Normal 10 3 6 3 6" xfId="20757"/>
    <cellStyle name="Normal 10 3 6 4" xfId="20758"/>
    <cellStyle name="Normal 10 3 6 4 2" xfId="20759"/>
    <cellStyle name="Normal 10 3 6 4 2 2" xfId="20760"/>
    <cellStyle name="Normal 10 3 6 4 2 2 2" xfId="20761"/>
    <cellStyle name="Normal 10 3 6 4 2 2 2 2" xfId="20762"/>
    <cellStyle name="Normal 10 3 6 4 2 2 2 2 2" xfId="20763"/>
    <cellStyle name="Normal 10 3 6 4 2 2 2 3" xfId="20764"/>
    <cellStyle name="Normal 10 3 6 4 2 2 3" xfId="20765"/>
    <cellStyle name="Normal 10 3 6 4 2 2 3 2" xfId="20766"/>
    <cellStyle name="Normal 10 3 6 4 2 2 4" xfId="20767"/>
    <cellStyle name="Normal 10 3 6 4 2 3" xfId="20768"/>
    <cellStyle name="Normal 10 3 6 4 2 3 2" xfId="20769"/>
    <cellStyle name="Normal 10 3 6 4 2 3 2 2" xfId="20770"/>
    <cellStyle name="Normal 10 3 6 4 2 3 3" xfId="20771"/>
    <cellStyle name="Normal 10 3 6 4 2 4" xfId="20772"/>
    <cellStyle name="Normal 10 3 6 4 2 4 2" xfId="20773"/>
    <cellStyle name="Normal 10 3 6 4 2 5" xfId="20774"/>
    <cellStyle name="Normal 10 3 6 4 3" xfId="20775"/>
    <cellStyle name="Normal 10 3 6 4 3 2" xfId="20776"/>
    <cellStyle name="Normal 10 3 6 4 3 2 2" xfId="20777"/>
    <cellStyle name="Normal 10 3 6 4 3 2 2 2" xfId="20778"/>
    <cellStyle name="Normal 10 3 6 4 3 2 3" xfId="20779"/>
    <cellStyle name="Normal 10 3 6 4 3 3" xfId="20780"/>
    <cellStyle name="Normal 10 3 6 4 3 3 2" xfId="20781"/>
    <cellStyle name="Normal 10 3 6 4 3 4" xfId="20782"/>
    <cellStyle name="Normal 10 3 6 4 4" xfId="20783"/>
    <cellStyle name="Normal 10 3 6 4 4 2" xfId="20784"/>
    <cellStyle name="Normal 10 3 6 4 4 2 2" xfId="20785"/>
    <cellStyle name="Normal 10 3 6 4 4 3" xfId="20786"/>
    <cellStyle name="Normal 10 3 6 4 5" xfId="20787"/>
    <cellStyle name="Normal 10 3 6 4 5 2" xfId="20788"/>
    <cellStyle name="Normal 10 3 6 4 6" xfId="20789"/>
    <cellStyle name="Normal 10 3 6 5" xfId="20790"/>
    <cellStyle name="Normal 10 3 6 5 2" xfId="20791"/>
    <cellStyle name="Normal 10 3 6 5 2 2" xfId="20792"/>
    <cellStyle name="Normal 10 3 6 5 2 2 2" xfId="20793"/>
    <cellStyle name="Normal 10 3 6 5 2 2 2 2" xfId="20794"/>
    <cellStyle name="Normal 10 3 6 5 2 2 3" xfId="20795"/>
    <cellStyle name="Normal 10 3 6 5 2 3" xfId="20796"/>
    <cellStyle name="Normal 10 3 6 5 2 3 2" xfId="20797"/>
    <cellStyle name="Normal 10 3 6 5 2 4" xfId="20798"/>
    <cellStyle name="Normal 10 3 6 5 3" xfId="20799"/>
    <cellStyle name="Normal 10 3 6 5 3 2" xfId="20800"/>
    <cellStyle name="Normal 10 3 6 5 3 2 2" xfId="20801"/>
    <cellStyle name="Normal 10 3 6 5 3 3" xfId="20802"/>
    <cellStyle name="Normal 10 3 6 5 4" xfId="20803"/>
    <cellStyle name="Normal 10 3 6 5 4 2" xfId="20804"/>
    <cellStyle name="Normal 10 3 6 5 5" xfId="20805"/>
    <cellStyle name="Normal 10 3 6 6" xfId="20806"/>
    <cellStyle name="Normal 10 3 6 6 2" xfId="20807"/>
    <cellStyle name="Normal 10 3 6 6 2 2" xfId="20808"/>
    <cellStyle name="Normal 10 3 6 6 2 2 2" xfId="20809"/>
    <cellStyle name="Normal 10 3 6 6 2 3" xfId="20810"/>
    <cellStyle name="Normal 10 3 6 6 3" xfId="20811"/>
    <cellStyle name="Normal 10 3 6 6 3 2" xfId="20812"/>
    <cellStyle name="Normal 10 3 6 6 4" xfId="20813"/>
    <cellStyle name="Normal 10 3 6 7" xfId="20814"/>
    <cellStyle name="Normal 10 3 6 7 2" xfId="20815"/>
    <cellStyle name="Normal 10 3 6 7 2 2" xfId="20816"/>
    <cellStyle name="Normal 10 3 6 7 3" xfId="20817"/>
    <cellStyle name="Normal 10 3 6 8" xfId="20818"/>
    <cellStyle name="Normal 10 3 6 8 2" xfId="20819"/>
    <cellStyle name="Normal 10 3 6 9" xfId="20820"/>
    <cellStyle name="Normal 10 3 7" xfId="20821"/>
    <cellStyle name="Normal 10 3 7 2" xfId="20822"/>
    <cellStyle name="Normal 10 3 7 2 2" xfId="20823"/>
    <cellStyle name="Normal 10 3 7 2 2 2" xfId="20824"/>
    <cellStyle name="Normal 10 3 7 2 2 2 2" xfId="20825"/>
    <cellStyle name="Normal 10 3 7 2 2 2 2 2" xfId="20826"/>
    <cellStyle name="Normal 10 3 7 2 2 2 2 2 2" xfId="20827"/>
    <cellStyle name="Normal 10 3 7 2 2 2 2 2 2 2" xfId="20828"/>
    <cellStyle name="Normal 10 3 7 2 2 2 2 2 3" xfId="20829"/>
    <cellStyle name="Normal 10 3 7 2 2 2 2 3" xfId="20830"/>
    <cellStyle name="Normal 10 3 7 2 2 2 2 3 2" xfId="20831"/>
    <cellStyle name="Normal 10 3 7 2 2 2 2 4" xfId="20832"/>
    <cellStyle name="Normal 10 3 7 2 2 2 3" xfId="20833"/>
    <cellStyle name="Normal 10 3 7 2 2 2 3 2" xfId="20834"/>
    <cellStyle name="Normal 10 3 7 2 2 2 3 2 2" xfId="20835"/>
    <cellStyle name="Normal 10 3 7 2 2 2 3 3" xfId="20836"/>
    <cellStyle name="Normal 10 3 7 2 2 2 4" xfId="20837"/>
    <cellStyle name="Normal 10 3 7 2 2 2 4 2" xfId="20838"/>
    <cellStyle name="Normal 10 3 7 2 2 2 5" xfId="20839"/>
    <cellStyle name="Normal 10 3 7 2 2 3" xfId="20840"/>
    <cellStyle name="Normal 10 3 7 2 2 3 2" xfId="20841"/>
    <cellStyle name="Normal 10 3 7 2 2 3 2 2" xfId="20842"/>
    <cellStyle name="Normal 10 3 7 2 2 3 2 2 2" xfId="20843"/>
    <cellStyle name="Normal 10 3 7 2 2 3 2 3" xfId="20844"/>
    <cellStyle name="Normal 10 3 7 2 2 3 3" xfId="20845"/>
    <cellStyle name="Normal 10 3 7 2 2 3 3 2" xfId="20846"/>
    <cellStyle name="Normal 10 3 7 2 2 3 4" xfId="20847"/>
    <cellStyle name="Normal 10 3 7 2 2 4" xfId="20848"/>
    <cellStyle name="Normal 10 3 7 2 2 4 2" xfId="20849"/>
    <cellStyle name="Normal 10 3 7 2 2 4 2 2" xfId="20850"/>
    <cellStyle name="Normal 10 3 7 2 2 4 3" xfId="20851"/>
    <cellStyle name="Normal 10 3 7 2 2 5" xfId="20852"/>
    <cellStyle name="Normal 10 3 7 2 2 5 2" xfId="20853"/>
    <cellStyle name="Normal 10 3 7 2 2 6" xfId="20854"/>
    <cellStyle name="Normal 10 3 7 2 3" xfId="20855"/>
    <cellStyle name="Normal 10 3 7 2 3 2" xfId="20856"/>
    <cellStyle name="Normal 10 3 7 2 3 2 2" xfId="20857"/>
    <cellStyle name="Normal 10 3 7 2 3 2 2 2" xfId="20858"/>
    <cellStyle name="Normal 10 3 7 2 3 2 2 2 2" xfId="20859"/>
    <cellStyle name="Normal 10 3 7 2 3 2 2 3" xfId="20860"/>
    <cellStyle name="Normal 10 3 7 2 3 2 3" xfId="20861"/>
    <cellStyle name="Normal 10 3 7 2 3 2 3 2" xfId="20862"/>
    <cellStyle name="Normal 10 3 7 2 3 2 4" xfId="20863"/>
    <cellStyle name="Normal 10 3 7 2 3 3" xfId="20864"/>
    <cellStyle name="Normal 10 3 7 2 3 3 2" xfId="20865"/>
    <cellStyle name="Normal 10 3 7 2 3 3 2 2" xfId="20866"/>
    <cellStyle name="Normal 10 3 7 2 3 3 3" xfId="20867"/>
    <cellStyle name="Normal 10 3 7 2 3 4" xfId="20868"/>
    <cellStyle name="Normal 10 3 7 2 3 4 2" xfId="20869"/>
    <cellStyle name="Normal 10 3 7 2 3 5" xfId="20870"/>
    <cellStyle name="Normal 10 3 7 2 4" xfId="20871"/>
    <cellStyle name="Normal 10 3 7 2 4 2" xfId="20872"/>
    <cellStyle name="Normal 10 3 7 2 4 2 2" xfId="20873"/>
    <cellStyle name="Normal 10 3 7 2 4 2 2 2" xfId="20874"/>
    <cellStyle name="Normal 10 3 7 2 4 2 3" xfId="20875"/>
    <cellStyle name="Normal 10 3 7 2 4 3" xfId="20876"/>
    <cellStyle name="Normal 10 3 7 2 4 3 2" xfId="20877"/>
    <cellStyle name="Normal 10 3 7 2 4 4" xfId="20878"/>
    <cellStyle name="Normal 10 3 7 2 5" xfId="20879"/>
    <cellStyle name="Normal 10 3 7 2 5 2" xfId="20880"/>
    <cellStyle name="Normal 10 3 7 2 5 2 2" xfId="20881"/>
    <cellStyle name="Normal 10 3 7 2 5 3" xfId="20882"/>
    <cellStyle name="Normal 10 3 7 2 6" xfId="20883"/>
    <cellStyle name="Normal 10 3 7 2 6 2" xfId="20884"/>
    <cellStyle name="Normal 10 3 7 2 7" xfId="20885"/>
    <cellStyle name="Normal 10 3 7 3" xfId="20886"/>
    <cellStyle name="Normal 10 3 7 3 2" xfId="20887"/>
    <cellStyle name="Normal 10 3 7 3 2 2" xfId="20888"/>
    <cellStyle name="Normal 10 3 7 3 2 2 2" xfId="20889"/>
    <cellStyle name="Normal 10 3 7 3 2 2 2 2" xfId="20890"/>
    <cellStyle name="Normal 10 3 7 3 2 2 2 2 2" xfId="20891"/>
    <cellStyle name="Normal 10 3 7 3 2 2 2 3" xfId="20892"/>
    <cellStyle name="Normal 10 3 7 3 2 2 3" xfId="20893"/>
    <cellStyle name="Normal 10 3 7 3 2 2 3 2" xfId="20894"/>
    <cellStyle name="Normal 10 3 7 3 2 2 4" xfId="20895"/>
    <cellStyle name="Normal 10 3 7 3 2 3" xfId="20896"/>
    <cellStyle name="Normal 10 3 7 3 2 3 2" xfId="20897"/>
    <cellStyle name="Normal 10 3 7 3 2 3 2 2" xfId="20898"/>
    <cellStyle name="Normal 10 3 7 3 2 3 3" xfId="20899"/>
    <cellStyle name="Normal 10 3 7 3 2 4" xfId="20900"/>
    <cellStyle name="Normal 10 3 7 3 2 4 2" xfId="20901"/>
    <cellStyle name="Normal 10 3 7 3 2 5" xfId="20902"/>
    <cellStyle name="Normal 10 3 7 3 3" xfId="20903"/>
    <cellStyle name="Normal 10 3 7 3 3 2" xfId="20904"/>
    <cellStyle name="Normal 10 3 7 3 3 2 2" xfId="20905"/>
    <cellStyle name="Normal 10 3 7 3 3 2 2 2" xfId="20906"/>
    <cellStyle name="Normal 10 3 7 3 3 2 3" xfId="20907"/>
    <cellStyle name="Normal 10 3 7 3 3 3" xfId="20908"/>
    <cellStyle name="Normal 10 3 7 3 3 3 2" xfId="20909"/>
    <cellStyle name="Normal 10 3 7 3 3 4" xfId="20910"/>
    <cellStyle name="Normal 10 3 7 3 4" xfId="20911"/>
    <cellStyle name="Normal 10 3 7 3 4 2" xfId="20912"/>
    <cellStyle name="Normal 10 3 7 3 4 2 2" xfId="20913"/>
    <cellStyle name="Normal 10 3 7 3 4 3" xfId="20914"/>
    <cellStyle name="Normal 10 3 7 3 5" xfId="20915"/>
    <cellStyle name="Normal 10 3 7 3 5 2" xfId="20916"/>
    <cellStyle name="Normal 10 3 7 3 6" xfId="20917"/>
    <cellStyle name="Normal 10 3 7 4" xfId="20918"/>
    <cellStyle name="Normal 10 3 7 4 2" xfId="20919"/>
    <cellStyle name="Normal 10 3 7 4 2 2" xfId="20920"/>
    <cellStyle name="Normal 10 3 7 4 2 2 2" xfId="20921"/>
    <cellStyle name="Normal 10 3 7 4 2 2 2 2" xfId="20922"/>
    <cellStyle name="Normal 10 3 7 4 2 2 2 2 2" xfId="20923"/>
    <cellStyle name="Normal 10 3 7 4 2 2 2 3" xfId="20924"/>
    <cellStyle name="Normal 10 3 7 4 2 2 3" xfId="20925"/>
    <cellStyle name="Normal 10 3 7 4 2 2 3 2" xfId="20926"/>
    <cellStyle name="Normal 10 3 7 4 2 2 4" xfId="20927"/>
    <cellStyle name="Normal 10 3 7 4 2 3" xfId="20928"/>
    <cellStyle name="Normal 10 3 7 4 2 3 2" xfId="20929"/>
    <cellStyle name="Normal 10 3 7 4 2 3 2 2" xfId="20930"/>
    <cellStyle name="Normal 10 3 7 4 2 3 3" xfId="20931"/>
    <cellStyle name="Normal 10 3 7 4 2 4" xfId="20932"/>
    <cellStyle name="Normal 10 3 7 4 2 4 2" xfId="20933"/>
    <cellStyle name="Normal 10 3 7 4 2 5" xfId="20934"/>
    <cellStyle name="Normal 10 3 7 4 3" xfId="20935"/>
    <cellStyle name="Normal 10 3 7 4 3 2" xfId="20936"/>
    <cellStyle name="Normal 10 3 7 4 3 2 2" xfId="20937"/>
    <cellStyle name="Normal 10 3 7 4 3 2 2 2" xfId="20938"/>
    <cellStyle name="Normal 10 3 7 4 3 2 3" xfId="20939"/>
    <cellStyle name="Normal 10 3 7 4 3 3" xfId="20940"/>
    <cellStyle name="Normal 10 3 7 4 3 3 2" xfId="20941"/>
    <cellStyle name="Normal 10 3 7 4 3 4" xfId="20942"/>
    <cellStyle name="Normal 10 3 7 4 4" xfId="20943"/>
    <cellStyle name="Normal 10 3 7 4 4 2" xfId="20944"/>
    <cellStyle name="Normal 10 3 7 4 4 2 2" xfId="20945"/>
    <cellStyle name="Normal 10 3 7 4 4 3" xfId="20946"/>
    <cellStyle name="Normal 10 3 7 4 5" xfId="20947"/>
    <cellStyle name="Normal 10 3 7 4 5 2" xfId="20948"/>
    <cellStyle name="Normal 10 3 7 4 6" xfId="20949"/>
    <cellStyle name="Normal 10 3 7 5" xfId="20950"/>
    <cellStyle name="Normal 10 3 7 5 2" xfId="20951"/>
    <cellStyle name="Normal 10 3 7 5 2 2" xfId="20952"/>
    <cellStyle name="Normal 10 3 7 5 2 2 2" xfId="20953"/>
    <cellStyle name="Normal 10 3 7 5 2 2 2 2" xfId="20954"/>
    <cellStyle name="Normal 10 3 7 5 2 2 3" xfId="20955"/>
    <cellStyle name="Normal 10 3 7 5 2 3" xfId="20956"/>
    <cellStyle name="Normal 10 3 7 5 2 3 2" xfId="20957"/>
    <cellStyle name="Normal 10 3 7 5 2 4" xfId="20958"/>
    <cellStyle name="Normal 10 3 7 5 3" xfId="20959"/>
    <cellStyle name="Normal 10 3 7 5 3 2" xfId="20960"/>
    <cellStyle name="Normal 10 3 7 5 3 2 2" xfId="20961"/>
    <cellStyle name="Normal 10 3 7 5 3 3" xfId="20962"/>
    <cellStyle name="Normal 10 3 7 5 4" xfId="20963"/>
    <cellStyle name="Normal 10 3 7 5 4 2" xfId="20964"/>
    <cellStyle name="Normal 10 3 7 5 5" xfId="20965"/>
    <cellStyle name="Normal 10 3 7 6" xfId="20966"/>
    <cellStyle name="Normal 10 3 7 6 2" xfId="20967"/>
    <cellStyle name="Normal 10 3 7 6 2 2" xfId="20968"/>
    <cellStyle name="Normal 10 3 7 6 2 2 2" xfId="20969"/>
    <cellStyle name="Normal 10 3 7 6 2 3" xfId="20970"/>
    <cellStyle name="Normal 10 3 7 6 3" xfId="20971"/>
    <cellStyle name="Normal 10 3 7 6 3 2" xfId="20972"/>
    <cellStyle name="Normal 10 3 7 6 4" xfId="20973"/>
    <cellStyle name="Normal 10 3 7 7" xfId="20974"/>
    <cellStyle name="Normal 10 3 7 7 2" xfId="20975"/>
    <cellStyle name="Normal 10 3 7 7 2 2" xfId="20976"/>
    <cellStyle name="Normal 10 3 7 7 3" xfId="20977"/>
    <cellStyle name="Normal 10 3 7 8" xfId="20978"/>
    <cellStyle name="Normal 10 3 7 8 2" xfId="20979"/>
    <cellStyle name="Normal 10 3 7 9" xfId="20980"/>
    <cellStyle name="Normal 10 3 8" xfId="20981"/>
    <cellStyle name="Normal 10 3 8 2" xfId="20982"/>
    <cellStyle name="Normal 10 3 8 2 2" xfId="20983"/>
    <cellStyle name="Normal 10 3 8 2 2 2" xfId="20984"/>
    <cellStyle name="Normal 10 3 8 2 2 2 2" xfId="20985"/>
    <cellStyle name="Normal 10 3 8 2 2 2 2 2" xfId="20986"/>
    <cellStyle name="Normal 10 3 8 2 2 2 2 2 2" xfId="20987"/>
    <cellStyle name="Normal 10 3 8 2 2 2 2 3" xfId="20988"/>
    <cellStyle name="Normal 10 3 8 2 2 2 3" xfId="20989"/>
    <cellStyle name="Normal 10 3 8 2 2 2 3 2" xfId="20990"/>
    <cellStyle name="Normal 10 3 8 2 2 2 4" xfId="20991"/>
    <cellStyle name="Normal 10 3 8 2 2 3" xfId="20992"/>
    <cellStyle name="Normal 10 3 8 2 2 3 2" xfId="20993"/>
    <cellStyle name="Normal 10 3 8 2 2 3 2 2" xfId="20994"/>
    <cellStyle name="Normal 10 3 8 2 2 3 3" xfId="20995"/>
    <cellStyle name="Normal 10 3 8 2 2 4" xfId="20996"/>
    <cellStyle name="Normal 10 3 8 2 2 4 2" xfId="20997"/>
    <cellStyle name="Normal 10 3 8 2 2 5" xfId="20998"/>
    <cellStyle name="Normal 10 3 8 2 3" xfId="20999"/>
    <cellStyle name="Normal 10 3 8 2 3 2" xfId="21000"/>
    <cellStyle name="Normal 10 3 8 2 3 2 2" xfId="21001"/>
    <cellStyle name="Normal 10 3 8 2 3 2 2 2" xfId="21002"/>
    <cellStyle name="Normal 10 3 8 2 3 2 3" xfId="21003"/>
    <cellStyle name="Normal 10 3 8 2 3 3" xfId="21004"/>
    <cellStyle name="Normal 10 3 8 2 3 3 2" xfId="21005"/>
    <cellStyle name="Normal 10 3 8 2 3 4" xfId="21006"/>
    <cellStyle name="Normal 10 3 8 2 4" xfId="21007"/>
    <cellStyle name="Normal 10 3 8 2 4 2" xfId="21008"/>
    <cellStyle name="Normal 10 3 8 2 4 2 2" xfId="21009"/>
    <cellStyle name="Normal 10 3 8 2 4 3" xfId="21010"/>
    <cellStyle name="Normal 10 3 8 2 5" xfId="21011"/>
    <cellStyle name="Normal 10 3 8 2 5 2" xfId="21012"/>
    <cellStyle name="Normal 10 3 8 2 6" xfId="21013"/>
    <cellStyle name="Normal 10 3 8 3" xfId="21014"/>
    <cellStyle name="Normal 10 3 8 3 2" xfId="21015"/>
    <cellStyle name="Normal 10 3 8 3 2 2" xfId="21016"/>
    <cellStyle name="Normal 10 3 8 3 2 2 2" xfId="21017"/>
    <cellStyle name="Normal 10 3 8 3 2 2 2 2" xfId="21018"/>
    <cellStyle name="Normal 10 3 8 3 2 2 3" xfId="21019"/>
    <cellStyle name="Normal 10 3 8 3 2 3" xfId="21020"/>
    <cellStyle name="Normal 10 3 8 3 2 3 2" xfId="21021"/>
    <cellStyle name="Normal 10 3 8 3 2 4" xfId="21022"/>
    <cellStyle name="Normal 10 3 8 3 3" xfId="21023"/>
    <cellStyle name="Normal 10 3 8 3 3 2" xfId="21024"/>
    <cellStyle name="Normal 10 3 8 3 3 2 2" xfId="21025"/>
    <cellStyle name="Normal 10 3 8 3 3 3" xfId="21026"/>
    <cellStyle name="Normal 10 3 8 3 4" xfId="21027"/>
    <cellStyle name="Normal 10 3 8 3 4 2" xfId="21028"/>
    <cellStyle name="Normal 10 3 8 3 5" xfId="21029"/>
    <cellStyle name="Normal 10 3 8 4" xfId="21030"/>
    <cellStyle name="Normal 10 3 8 4 2" xfId="21031"/>
    <cellStyle name="Normal 10 3 8 4 2 2" xfId="21032"/>
    <cellStyle name="Normal 10 3 8 4 2 2 2" xfId="21033"/>
    <cellStyle name="Normal 10 3 8 4 2 3" xfId="21034"/>
    <cellStyle name="Normal 10 3 8 4 3" xfId="21035"/>
    <cellStyle name="Normal 10 3 8 4 3 2" xfId="21036"/>
    <cellStyle name="Normal 10 3 8 4 4" xfId="21037"/>
    <cellStyle name="Normal 10 3 8 5" xfId="21038"/>
    <cellStyle name="Normal 10 3 8 5 2" xfId="21039"/>
    <cellStyle name="Normal 10 3 8 5 2 2" xfId="21040"/>
    <cellStyle name="Normal 10 3 8 5 3" xfId="21041"/>
    <cellStyle name="Normal 10 3 8 6" xfId="21042"/>
    <cellStyle name="Normal 10 3 8 6 2" xfId="21043"/>
    <cellStyle name="Normal 10 3 8 7" xfId="21044"/>
    <cellStyle name="Normal 10 3 9" xfId="21045"/>
    <cellStyle name="Normal 10 3 9 2" xfId="21046"/>
    <cellStyle name="Normal 10 3 9 2 2" xfId="21047"/>
    <cellStyle name="Normal 10 3 9 2 2 2" xfId="21048"/>
    <cellStyle name="Normal 10 3 9 2 2 2 2" xfId="21049"/>
    <cellStyle name="Normal 10 3 9 2 2 2 2 2" xfId="21050"/>
    <cellStyle name="Normal 10 3 9 2 2 2 3" xfId="21051"/>
    <cellStyle name="Normal 10 3 9 2 2 3" xfId="21052"/>
    <cellStyle name="Normal 10 3 9 2 2 3 2" xfId="21053"/>
    <cellStyle name="Normal 10 3 9 2 2 4" xfId="21054"/>
    <cellStyle name="Normal 10 3 9 2 3" xfId="21055"/>
    <cellStyle name="Normal 10 3 9 2 3 2" xfId="21056"/>
    <cellStyle name="Normal 10 3 9 2 3 2 2" xfId="21057"/>
    <cellStyle name="Normal 10 3 9 2 3 3" xfId="21058"/>
    <cellStyle name="Normal 10 3 9 2 4" xfId="21059"/>
    <cellStyle name="Normal 10 3 9 2 4 2" xfId="21060"/>
    <cellStyle name="Normal 10 3 9 2 5" xfId="21061"/>
    <cellStyle name="Normal 10 3 9 3" xfId="21062"/>
    <cellStyle name="Normal 10 3 9 3 2" xfId="21063"/>
    <cellStyle name="Normal 10 3 9 3 2 2" xfId="21064"/>
    <cellStyle name="Normal 10 3 9 3 2 2 2" xfId="21065"/>
    <cellStyle name="Normal 10 3 9 3 2 3" xfId="21066"/>
    <cellStyle name="Normal 10 3 9 3 3" xfId="21067"/>
    <cellStyle name="Normal 10 3 9 3 3 2" xfId="21068"/>
    <cellStyle name="Normal 10 3 9 3 4" xfId="21069"/>
    <cellStyle name="Normal 10 3 9 4" xfId="21070"/>
    <cellStyle name="Normal 10 3 9 4 2" xfId="21071"/>
    <cellStyle name="Normal 10 3 9 4 2 2" xfId="21072"/>
    <cellStyle name="Normal 10 3 9 4 3" xfId="21073"/>
    <cellStyle name="Normal 10 3 9 5" xfId="21074"/>
    <cellStyle name="Normal 10 3 9 5 2" xfId="21075"/>
    <cellStyle name="Normal 10 3 9 6" xfId="21076"/>
    <cellStyle name="Normal 10 4" xfId="21077"/>
    <cellStyle name="Normal 10 4 10" xfId="21078"/>
    <cellStyle name="Normal 10 4 2" xfId="21079"/>
    <cellStyle name="Normal 10 4 2 2" xfId="21080"/>
    <cellStyle name="Normal 10 4 2 2 2" xfId="21081"/>
    <cellStyle name="Normal 10 4 2 2 2 2" xfId="21082"/>
    <cellStyle name="Normal 10 4 2 2 2 2 2" xfId="21083"/>
    <cellStyle name="Normal 10 4 2 2 2 2 2 2" xfId="21084"/>
    <cellStyle name="Normal 10 4 2 2 2 2 2 2 2" xfId="21085"/>
    <cellStyle name="Normal 10 4 2 2 2 2 2 2 2 2" xfId="21086"/>
    <cellStyle name="Normal 10 4 2 2 2 2 2 2 3" xfId="21087"/>
    <cellStyle name="Normal 10 4 2 2 2 2 2 3" xfId="21088"/>
    <cellStyle name="Normal 10 4 2 2 2 2 2 3 2" xfId="21089"/>
    <cellStyle name="Normal 10 4 2 2 2 2 2 4" xfId="21090"/>
    <cellStyle name="Normal 10 4 2 2 2 2 3" xfId="21091"/>
    <cellStyle name="Normal 10 4 2 2 2 2 3 2" xfId="21092"/>
    <cellStyle name="Normal 10 4 2 2 2 2 3 2 2" xfId="21093"/>
    <cellStyle name="Normal 10 4 2 2 2 2 3 3" xfId="21094"/>
    <cellStyle name="Normal 10 4 2 2 2 2 4" xfId="21095"/>
    <cellStyle name="Normal 10 4 2 2 2 2 4 2" xfId="21096"/>
    <cellStyle name="Normal 10 4 2 2 2 2 5" xfId="21097"/>
    <cellStyle name="Normal 10 4 2 2 2 3" xfId="21098"/>
    <cellStyle name="Normal 10 4 2 2 2 3 2" xfId="21099"/>
    <cellStyle name="Normal 10 4 2 2 2 3 2 2" xfId="21100"/>
    <cellStyle name="Normal 10 4 2 2 2 3 2 2 2" xfId="21101"/>
    <cellStyle name="Normal 10 4 2 2 2 3 2 3" xfId="21102"/>
    <cellStyle name="Normal 10 4 2 2 2 3 3" xfId="21103"/>
    <cellStyle name="Normal 10 4 2 2 2 3 3 2" xfId="21104"/>
    <cellStyle name="Normal 10 4 2 2 2 3 4" xfId="21105"/>
    <cellStyle name="Normal 10 4 2 2 2 4" xfId="21106"/>
    <cellStyle name="Normal 10 4 2 2 2 4 2" xfId="21107"/>
    <cellStyle name="Normal 10 4 2 2 2 4 2 2" xfId="21108"/>
    <cellStyle name="Normal 10 4 2 2 2 4 3" xfId="21109"/>
    <cellStyle name="Normal 10 4 2 2 2 5" xfId="21110"/>
    <cellStyle name="Normal 10 4 2 2 2 5 2" xfId="21111"/>
    <cellStyle name="Normal 10 4 2 2 2 6" xfId="21112"/>
    <cellStyle name="Normal 10 4 2 2 3" xfId="21113"/>
    <cellStyle name="Normal 10 4 2 2 3 2" xfId="21114"/>
    <cellStyle name="Normal 10 4 2 2 3 2 2" xfId="21115"/>
    <cellStyle name="Normal 10 4 2 2 3 2 2 2" xfId="21116"/>
    <cellStyle name="Normal 10 4 2 2 3 2 2 2 2" xfId="21117"/>
    <cellStyle name="Normal 10 4 2 2 3 2 2 3" xfId="21118"/>
    <cellStyle name="Normal 10 4 2 2 3 2 3" xfId="21119"/>
    <cellStyle name="Normal 10 4 2 2 3 2 3 2" xfId="21120"/>
    <cellStyle name="Normal 10 4 2 2 3 2 4" xfId="21121"/>
    <cellStyle name="Normal 10 4 2 2 3 3" xfId="21122"/>
    <cellStyle name="Normal 10 4 2 2 3 3 2" xfId="21123"/>
    <cellStyle name="Normal 10 4 2 2 3 3 2 2" xfId="21124"/>
    <cellStyle name="Normal 10 4 2 2 3 3 3" xfId="21125"/>
    <cellStyle name="Normal 10 4 2 2 3 4" xfId="21126"/>
    <cellStyle name="Normal 10 4 2 2 3 4 2" xfId="21127"/>
    <cellStyle name="Normal 10 4 2 2 3 5" xfId="21128"/>
    <cellStyle name="Normal 10 4 2 2 4" xfId="21129"/>
    <cellStyle name="Normal 10 4 2 2 4 2" xfId="21130"/>
    <cellStyle name="Normal 10 4 2 2 4 2 2" xfId="21131"/>
    <cellStyle name="Normal 10 4 2 2 4 2 2 2" xfId="21132"/>
    <cellStyle name="Normal 10 4 2 2 4 2 3" xfId="21133"/>
    <cellStyle name="Normal 10 4 2 2 4 3" xfId="21134"/>
    <cellStyle name="Normal 10 4 2 2 4 3 2" xfId="21135"/>
    <cellStyle name="Normal 10 4 2 2 4 4" xfId="21136"/>
    <cellStyle name="Normal 10 4 2 2 5" xfId="21137"/>
    <cellStyle name="Normal 10 4 2 2 5 2" xfId="21138"/>
    <cellStyle name="Normal 10 4 2 2 5 2 2" xfId="21139"/>
    <cellStyle name="Normal 10 4 2 2 5 3" xfId="21140"/>
    <cellStyle name="Normal 10 4 2 2 6" xfId="21141"/>
    <cellStyle name="Normal 10 4 2 2 6 2" xfId="21142"/>
    <cellStyle name="Normal 10 4 2 2 7" xfId="21143"/>
    <cellStyle name="Normal 10 4 2 3" xfId="21144"/>
    <cellStyle name="Normal 10 4 2 3 2" xfId="21145"/>
    <cellStyle name="Normal 10 4 2 3 2 2" xfId="21146"/>
    <cellStyle name="Normal 10 4 2 3 2 2 2" xfId="21147"/>
    <cellStyle name="Normal 10 4 2 3 2 2 2 2" xfId="21148"/>
    <cellStyle name="Normal 10 4 2 3 2 2 2 2 2" xfId="21149"/>
    <cellStyle name="Normal 10 4 2 3 2 2 2 3" xfId="21150"/>
    <cellStyle name="Normal 10 4 2 3 2 2 3" xfId="21151"/>
    <cellStyle name="Normal 10 4 2 3 2 2 3 2" xfId="21152"/>
    <cellStyle name="Normal 10 4 2 3 2 2 4" xfId="21153"/>
    <cellStyle name="Normal 10 4 2 3 2 3" xfId="21154"/>
    <cellStyle name="Normal 10 4 2 3 2 3 2" xfId="21155"/>
    <cellStyle name="Normal 10 4 2 3 2 3 2 2" xfId="21156"/>
    <cellStyle name="Normal 10 4 2 3 2 3 3" xfId="21157"/>
    <cellStyle name="Normal 10 4 2 3 2 4" xfId="21158"/>
    <cellStyle name="Normal 10 4 2 3 2 4 2" xfId="21159"/>
    <cellStyle name="Normal 10 4 2 3 2 5" xfId="21160"/>
    <cellStyle name="Normal 10 4 2 3 3" xfId="21161"/>
    <cellStyle name="Normal 10 4 2 3 3 2" xfId="21162"/>
    <cellStyle name="Normal 10 4 2 3 3 2 2" xfId="21163"/>
    <cellStyle name="Normal 10 4 2 3 3 2 2 2" xfId="21164"/>
    <cellStyle name="Normal 10 4 2 3 3 2 3" xfId="21165"/>
    <cellStyle name="Normal 10 4 2 3 3 3" xfId="21166"/>
    <cellStyle name="Normal 10 4 2 3 3 3 2" xfId="21167"/>
    <cellStyle name="Normal 10 4 2 3 3 4" xfId="21168"/>
    <cellStyle name="Normal 10 4 2 3 4" xfId="21169"/>
    <cellStyle name="Normal 10 4 2 3 4 2" xfId="21170"/>
    <cellStyle name="Normal 10 4 2 3 4 2 2" xfId="21171"/>
    <cellStyle name="Normal 10 4 2 3 4 3" xfId="21172"/>
    <cellStyle name="Normal 10 4 2 3 5" xfId="21173"/>
    <cellStyle name="Normal 10 4 2 3 5 2" xfId="21174"/>
    <cellStyle name="Normal 10 4 2 3 6" xfId="21175"/>
    <cellStyle name="Normal 10 4 2 4" xfId="21176"/>
    <cellStyle name="Normal 10 4 2 4 2" xfId="21177"/>
    <cellStyle name="Normal 10 4 2 4 2 2" xfId="21178"/>
    <cellStyle name="Normal 10 4 2 4 2 2 2" xfId="21179"/>
    <cellStyle name="Normal 10 4 2 4 2 2 2 2" xfId="21180"/>
    <cellStyle name="Normal 10 4 2 4 2 2 2 2 2" xfId="21181"/>
    <cellStyle name="Normal 10 4 2 4 2 2 2 3" xfId="21182"/>
    <cellStyle name="Normal 10 4 2 4 2 2 3" xfId="21183"/>
    <cellStyle name="Normal 10 4 2 4 2 2 3 2" xfId="21184"/>
    <cellStyle name="Normal 10 4 2 4 2 2 4" xfId="21185"/>
    <cellStyle name="Normal 10 4 2 4 2 3" xfId="21186"/>
    <cellStyle name="Normal 10 4 2 4 2 3 2" xfId="21187"/>
    <cellStyle name="Normal 10 4 2 4 2 3 2 2" xfId="21188"/>
    <cellStyle name="Normal 10 4 2 4 2 3 3" xfId="21189"/>
    <cellStyle name="Normal 10 4 2 4 2 4" xfId="21190"/>
    <cellStyle name="Normal 10 4 2 4 2 4 2" xfId="21191"/>
    <cellStyle name="Normal 10 4 2 4 2 5" xfId="21192"/>
    <cellStyle name="Normal 10 4 2 4 3" xfId="21193"/>
    <cellStyle name="Normal 10 4 2 4 3 2" xfId="21194"/>
    <cellStyle name="Normal 10 4 2 4 3 2 2" xfId="21195"/>
    <cellStyle name="Normal 10 4 2 4 3 2 2 2" xfId="21196"/>
    <cellStyle name="Normal 10 4 2 4 3 2 3" xfId="21197"/>
    <cellStyle name="Normal 10 4 2 4 3 3" xfId="21198"/>
    <cellStyle name="Normal 10 4 2 4 3 3 2" xfId="21199"/>
    <cellStyle name="Normal 10 4 2 4 3 4" xfId="21200"/>
    <cellStyle name="Normal 10 4 2 4 4" xfId="21201"/>
    <cellStyle name="Normal 10 4 2 4 4 2" xfId="21202"/>
    <cellStyle name="Normal 10 4 2 4 4 2 2" xfId="21203"/>
    <cellStyle name="Normal 10 4 2 4 4 3" xfId="21204"/>
    <cellStyle name="Normal 10 4 2 4 5" xfId="21205"/>
    <cellStyle name="Normal 10 4 2 4 5 2" xfId="21206"/>
    <cellStyle name="Normal 10 4 2 4 6" xfId="21207"/>
    <cellStyle name="Normal 10 4 2 5" xfId="21208"/>
    <cellStyle name="Normal 10 4 2 5 2" xfId="21209"/>
    <cellStyle name="Normal 10 4 2 5 2 2" xfId="21210"/>
    <cellStyle name="Normal 10 4 2 5 2 2 2" xfId="21211"/>
    <cellStyle name="Normal 10 4 2 5 2 2 2 2" xfId="21212"/>
    <cellStyle name="Normal 10 4 2 5 2 2 3" xfId="21213"/>
    <cellStyle name="Normal 10 4 2 5 2 3" xfId="21214"/>
    <cellStyle name="Normal 10 4 2 5 2 3 2" xfId="21215"/>
    <cellStyle name="Normal 10 4 2 5 2 4" xfId="21216"/>
    <cellStyle name="Normal 10 4 2 5 3" xfId="21217"/>
    <cellStyle name="Normal 10 4 2 5 3 2" xfId="21218"/>
    <cellStyle name="Normal 10 4 2 5 3 2 2" xfId="21219"/>
    <cellStyle name="Normal 10 4 2 5 3 3" xfId="21220"/>
    <cellStyle name="Normal 10 4 2 5 4" xfId="21221"/>
    <cellStyle name="Normal 10 4 2 5 4 2" xfId="21222"/>
    <cellStyle name="Normal 10 4 2 5 5" xfId="21223"/>
    <cellStyle name="Normal 10 4 2 6" xfId="21224"/>
    <cellStyle name="Normal 10 4 2 6 2" xfId="21225"/>
    <cellStyle name="Normal 10 4 2 6 2 2" xfId="21226"/>
    <cellStyle name="Normal 10 4 2 6 2 2 2" xfId="21227"/>
    <cellStyle name="Normal 10 4 2 6 2 3" xfId="21228"/>
    <cellStyle name="Normal 10 4 2 6 3" xfId="21229"/>
    <cellStyle name="Normal 10 4 2 6 3 2" xfId="21230"/>
    <cellStyle name="Normal 10 4 2 6 4" xfId="21231"/>
    <cellStyle name="Normal 10 4 2 7" xfId="21232"/>
    <cellStyle name="Normal 10 4 2 7 2" xfId="21233"/>
    <cellStyle name="Normal 10 4 2 7 2 2" xfId="21234"/>
    <cellStyle name="Normal 10 4 2 7 3" xfId="21235"/>
    <cellStyle name="Normal 10 4 2 8" xfId="21236"/>
    <cellStyle name="Normal 10 4 2 8 2" xfId="21237"/>
    <cellStyle name="Normal 10 4 2 9" xfId="21238"/>
    <cellStyle name="Normal 10 4 3" xfId="21239"/>
    <cellStyle name="Normal 10 4 3 2" xfId="21240"/>
    <cellStyle name="Normal 10 4 3 2 2" xfId="21241"/>
    <cellStyle name="Normal 10 4 3 2 2 2" xfId="21242"/>
    <cellStyle name="Normal 10 4 3 2 2 2 2" xfId="21243"/>
    <cellStyle name="Normal 10 4 3 2 2 2 2 2" xfId="21244"/>
    <cellStyle name="Normal 10 4 3 2 2 2 2 2 2" xfId="21245"/>
    <cellStyle name="Normal 10 4 3 2 2 2 2 3" xfId="21246"/>
    <cellStyle name="Normal 10 4 3 2 2 2 3" xfId="21247"/>
    <cellStyle name="Normal 10 4 3 2 2 2 3 2" xfId="21248"/>
    <cellStyle name="Normal 10 4 3 2 2 2 4" xfId="21249"/>
    <cellStyle name="Normal 10 4 3 2 2 3" xfId="21250"/>
    <cellStyle name="Normal 10 4 3 2 2 3 2" xfId="21251"/>
    <cellStyle name="Normal 10 4 3 2 2 3 2 2" xfId="21252"/>
    <cellStyle name="Normal 10 4 3 2 2 3 3" xfId="21253"/>
    <cellStyle name="Normal 10 4 3 2 2 4" xfId="21254"/>
    <cellStyle name="Normal 10 4 3 2 2 4 2" xfId="21255"/>
    <cellStyle name="Normal 10 4 3 2 2 5" xfId="21256"/>
    <cellStyle name="Normal 10 4 3 2 3" xfId="21257"/>
    <cellStyle name="Normal 10 4 3 2 3 2" xfId="21258"/>
    <cellStyle name="Normal 10 4 3 2 3 2 2" xfId="21259"/>
    <cellStyle name="Normal 10 4 3 2 3 2 2 2" xfId="21260"/>
    <cellStyle name="Normal 10 4 3 2 3 2 3" xfId="21261"/>
    <cellStyle name="Normal 10 4 3 2 3 3" xfId="21262"/>
    <cellStyle name="Normal 10 4 3 2 3 3 2" xfId="21263"/>
    <cellStyle name="Normal 10 4 3 2 3 4" xfId="21264"/>
    <cellStyle name="Normal 10 4 3 2 4" xfId="21265"/>
    <cellStyle name="Normal 10 4 3 2 4 2" xfId="21266"/>
    <cellStyle name="Normal 10 4 3 2 4 2 2" xfId="21267"/>
    <cellStyle name="Normal 10 4 3 2 4 3" xfId="21268"/>
    <cellStyle name="Normal 10 4 3 2 5" xfId="21269"/>
    <cellStyle name="Normal 10 4 3 2 5 2" xfId="21270"/>
    <cellStyle name="Normal 10 4 3 2 6" xfId="21271"/>
    <cellStyle name="Normal 10 4 3 3" xfId="21272"/>
    <cellStyle name="Normal 10 4 3 3 2" xfId="21273"/>
    <cellStyle name="Normal 10 4 3 3 2 2" xfId="21274"/>
    <cellStyle name="Normal 10 4 3 3 2 2 2" xfId="21275"/>
    <cellStyle name="Normal 10 4 3 3 2 2 2 2" xfId="21276"/>
    <cellStyle name="Normal 10 4 3 3 2 2 3" xfId="21277"/>
    <cellStyle name="Normal 10 4 3 3 2 3" xfId="21278"/>
    <cellStyle name="Normal 10 4 3 3 2 3 2" xfId="21279"/>
    <cellStyle name="Normal 10 4 3 3 2 4" xfId="21280"/>
    <cellStyle name="Normal 10 4 3 3 3" xfId="21281"/>
    <cellStyle name="Normal 10 4 3 3 3 2" xfId="21282"/>
    <cellStyle name="Normal 10 4 3 3 3 2 2" xfId="21283"/>
    <cellStyle name="Normal 10 4 3 3 3 3" xfId="21284"/>
    <cellStyle name="Normal 10 4 3 3 4" xfId="21285"/>
    <cellStyle name="Normal 10 4 3 3 4 2" xfId="21286"/>
    <cellStyle name="Normal 10 4 3 3 5" xfId="21287"/>
    <cellStyle name="Normal 10 4 3 4" xfId="21288"/>
    <cellStyle name="Normal 10 4 3 4 2" xfId="21289"/>
    <cellStyle name="Normal 10 4 3 4 2 2" xfId="21290"/>
    <cellStyle name="Normal 10 4 3 4 2 2 2" xfId="21291"/>
    <cellStyle name="Normal 10 4 3 4 2 3" xfId="21292"/>
    <cellStyle name="Normal 10 4 3 4 3" xfId="21293"/>
    <cellStyle name="Normal 10 4 3 4 3 2" xfId="21294"/>
    <cellStyle name="Normal 10 4 3 4 4" xfId="21295"/>
    <cellStyle name="Normal 10 4 3 5" xfId="21296"/>
    <cellStyle name="Normal 10 4 3 5 2" xfId="21297"/>
    <cellStyle name="Normal 10 4 3 5 2 2" xfId="21298"/>
    <cellStyle name="Normal 10 4 3 5 3" xfId="21299"/>
    <cellStyle name="Normal 10 4 3 6" xfId="21300"/>
    <cellStyle name="Normal 10 4 3 6 2" xfId="21301"/>
    <cellStyle name="Normal 10 4 3 7" xfId="21302"/>
    <cellStyle name="Normal 10 4 4" xfId="21303"/>
    <cellStyle name="Normal 10 4 4 2" xfId="21304"/>
    <cellStyle name="Normal 10 4 4 2 2" xfId="21305"/>
    <cellStyle name="Normal 10 4 4 2 2 2" xfId="21306"/>
    <cellStyle name="Normal 10 4 4 2 2 2 2" xfId="21307"/>
    <cellStyle name="Normal 10 4 4 2 2 2 2 2" xfId="21308"/>
    <cellStyle name="Normal 10 4 4 2 2 2 3" xfId="21309"/>
    <cellStyle name="Normal 10 4 4 2 2 3" xfId="21310"/>
    <cellStyle name="Normal 10 4 4 2 2 3 2" xfId="21311"/>
    <cellStyle name="Normal 10 4 4 2 2 4" xfId="21312"/>
    <cellStyle name="Normal 10 4 4 2 3" xfId="21313"/>
    <cellStyle name="Normal 10 4 4 2 3 2" xfId="21314"/>
    <cellStyle name="Normal 10 4 4 2 3 2 2" xfId="21315"/>
    <cellStyle name="Normal 10 4 4 2 3 3" xfId="21316"/>
    <cellStyle name="Normal 10 4 4 2 4" xfId="21317"/>
    <cellStyle name="Normal 10 4 4 2 4 2" xfId="21318"/>
    <cellStyle name="Normal 10 4 4 2 5" xfId="21319"/>
    <cellStyle name="Normal 10 4 4 3" xfId="21320"/>
    <cellStyle name="Normal 10 4 4 3 2" xfId="21321"/>
    <cellStyle name="Normal 10 4 4 3 2 2" xfId="21322"/>
    <cellStyle name="Normal 10 4 4 3 2 2 2" xfId="21323"/>
    <cellStyle name="Normal 10 4 4 3 2 3" xfId="21324"/>
    <cellStyle name="Normal 10 4 4 3 3" xfId="21325"/>
    <cellStyle name="Normal 10 4 4 3 3 2" xfId="21326"/>
    <cellStyle name="Normal 10 4 4 3 4" xfId="21327"/>
    <cellStyle name="Normal 10 4 4 4" xfId="21328"/>
    <cellStyle name="Normal 10 4 4 4 2" xfId="21329"/>
    <cellStyle name="Normal 10 4 4 4 2 2" xfId="21330"/>
    <cellStyle name="Normal 10 4 4 4 3" xfId="21331"/>
    <cellStyle name="Normal 10 4 4 5" xfId="21332"/>
    <cellStyle name="Normal 10 4 4 5 2" xfId="21333"/>
    <cellStyle name="Normal 10 4 4 6" xfId="21334"/>
    <cellStyle name="Normal 10 4 5" xfId="21335"/>
    <cellStyle name="Normal 10 4 5 2" xfId="21336"/>
    <cellStyle name="Normal 10 4 5 2 2" xfId="21337"/>
    <cellStyle name="Normal 10 4 5 2 2 2" xfId="21338"/>
    <cellStyle name="Normal 10 4 5 2 2 2 2" xfId="21339"/>
    <cellStyle name="Normal 10 4 5 2 2 2 2 2" xfId="21340"/>
    <cellStyle name="Normal 10 4 5 2 2 2 3" xfId="21341"/>
    <cellStyle name="Normal 10 4 5 2 2 3" xfId="21342"/>
    <cellStyle name="Normal 10 4 5 2 2 3 2" xfId="21343"/>
    <cellStyle name="Normal 10 4 5 2 2 4" xfId="21344"/>
    <cellStyle name="Normal 10 4 5 2 3" xfId="21345"/>
    <cellStyle name="Normal 10 4 5 2 3 2" xfId="21346"/>
    <cellStyle name="Normal 10 4 5 2 3 2 2" xfId="21347"/>
    <cellStyle name="Normal 10 4 5 2 3 3" xfId="21348"/>
    <cellStyle name="Normal 10 4 5 2 4" xfId="21349"/>
    <cellStyle name="Normal 10 4 5 2 4 2" xfId="21350"/>
    <cellStyle name="Normal 10 4 5 2 5" xfId="21351"/>
    <cellStyle name="Normal 10 4 5 3" xfId="21352"/>
    <cellStyle name="Normal 10 4 5 3 2" xfId="21353"/>
    <cellStyle name="Normal 10 4 5 3 2 2" xfId="21354"/>
    <cellStyle name="Normal 10 4 5 3 2 2 2" xfId="21355"/>
    <cellStyle name="Normal 10 4 5 3 2 3" xfId="21356"/>
    <cellStyle name="Normal 10 4 5 3 3" xfId="21357"/>
    <cellStyle name="Normal 10 4 5 3 3 2" xfId="21358"/>
    <cellStyle name="Normal 10 4 5 3 4" xfId="21359"/>
    <cellStyle name="Normal 10 4 5 4" xfId="21360"/>
    <cellStyle name="Normal 10 4 5 4 2" xfId="21361"/>
    <cellStyle name="Normal 10 4 5 4 2 2" xfId="21362"/>
    <cellStyle name="Normal 10 4 5 4 3" xfId="21363"/>
    <cellStyle name="Normal 10 4 5 5" xfId="21364"/>
    <cellStyle name="Normal 10 4 5 5 2" xfId="21365"/>
    <cellStyle name="Normal 10 4 5 6" xfId="21366"/>
    <cellStyle name="Normal 10 4 6" xfId="21367"/>
    <cellStyle name="Normal 10 4 6 2" xfId="21368"/>
    <cellStyle name="Normal 10 4 6 2 2" xfId="21369"/>
    <cellStyle name="Normal 10 4 6 2 2 2" xfId="21370"/>
    <cellStyle name="Normal 10 4 6 2 2 2 2" xfId="21371"/>
    <cellStyle name="Normal 10 4 6 2 2 3" xfId="21372"/>
    <cellStyle name="Normal 10 4 6 2 3" xfId="21373"/>
    <cellStyle name="Normal 10 4 6 2 3 2" xfId="21374"/>
    <cellStyle name="Normal 10 4 6 2 4" xfId="21375"/>
    <cellStyle name="Normal 10 4 6 3" xfId="21376"/>
    <cellStyle name="Normal 10 4 6 3 2" xfId="21377"/>
    <cellStyle name="Normal 10 4 6 3 2 2" xfId="21378"/>
    <cellStyle name="Normal 10 4 6 3 3" xfId="21379"/>
    <cellStyle name="Normal 10 4 6 4" xfId="21380"/>
    <cellStyle name="Normal 10 4 6 4 2" xfId="21381"/>
    <cellStyle name="Normal 10 4 6 5" xfId="21382"/>
    <cellStyle name="Normal 10 4 7" xfId="21383"/>
    <cellStyle name="Normal 10 4 7 2" xfId="21384"/>
    <cellStyle name="Normal 10 4 7 2 2" xfId="21385"/>
    <cellStyle name="Normal 10 4 7 2 2 2" xfId="21386"/>
    <cellStyle name="Normal 10 4 7 2 3" xfId="21387"/>
    <cellStyle name="Normal 10 4 7 3" xfId="21388"/>
    <cellStyle name="Normal 10 4 7 3 2" xfId="21389"/>
    <cellStyle name="Normal 10 4 7 4" xfId="21390"/>
    <cellStyle name="Normal 10 4 8" xfId="21391"/>
    <cellStyle name="Normal 10 4 8 2" xfId="21392"/>
    <cellStyle name="Normal 10 4 8 2 2" xfId="21393"/>
    <cellStyle name="Normal 10 4 8 3" xfId="21394"/>
    <cellStyle name="Normal 10 4 9" xfId="21395"/>
    <cellStyle name="Normal 10 4 9 2" xfId="21396"/>
    <cellStyle name="Normal 10 5" xfId="21397"/>
    <cellStyle name="Normal 10 5 2" xfId="21398"/>
    <cellStyle name="Normal 10 5 2 2" xfId="21399"/>
    <cellStyle name="Normal 10 5 2 2 2" xfId="21400"/>
    <cellStyle name="Normal 10 5 2 2 2 2" xfId="21401"/>
    <cellStyle name="Normal 10 5 2 2 2 2 2" xfId="21402"/>
    <cellStyle name="Normal 10 5 2 2 2 2 2 2" xfId="21403"/>
    <cellStyle name="Normal 10 5 2 2 2 2 2 2 2" xfId="21404"/>
    <cellStyle name="Normal 10 5 2 2 2 2 2 3" xfId="21405"/>
    <cellStyle name="Normal 10 5 2 2 2 2 3" xfId="21406"/>
    <cellStyle name="Normal 10 5 2 2 2 2 3 2" xfId="21407"/>
    <cellStyle name="Normal 10 5 2 2 2 2 4" xfId="21408"/>
    <cellStyle name="Normal 10 5 2 2 2 3" xfId="21409"/>
    <cellStyle name="Normal 10 5 2 2 2 3 2" xfId="21410"/>
    <cellStyle name="Normal 10 5 2 2 2 3 2 2" xfId="21411"/>
    <cellStyle name="Normal 10 5 2 2 2 3 3" xfId="21412"/>
    <cellStyle name="Normal 10 5 2 2 2 4" xfId="21413"/>
    <cellStyle name="Normal 10 5 2 2 2 4 2" xfId="21414"/>
    <cellStyle name="Normal 10 5 2 2 2 5" xfId="21415"/>
    <cellStyle name="Normal 10 5 2 2 3" xfId="21416"/>
    <cellStyle name="Normal 10 5 2 2 3 2" xfId="21417"/>
    <cellStyle name="Normal 10 5 2 2 3 2 2" xfId="21418"/>
    <cellStyle name="Normal 10 5 2 2 3 2 2 2" xfId="21419"/>
    <cellStyle name="Normal 10 5 2 2 3 2 3" xfId="21420"/>
    <cellStyle name="Normal 10 5 2 2 3 3" xfId="21421"/>
    <cellStyle name="Normal 10 5 2 2 3 3 2" xfId="21422"/>
    <cellStyle name="Normal 10 5 2 2 3 4" xfId="21423"/>
    <cellStyle name="Normal 10 5 2 2 4" xfId="21424"/>
    <cellStyle name="Normal 10 5 2 2 4 2" xfId="21425"/>
    <cellStyle name="Normal 10 5 2 2 4 2 2" xfId="21426"/>
    <cellStyle name="Normal 10 5 2 2 4 3" xfId="21427"/>
    <cellStyle name="Normal 10 5 2 2 5" xfId="21428"/>
    <cellStyle name="Normal 10 5 2 2 5 2" xfId="21429"/>
    <cellStyle name="Normal 10 5 2 2 6" xfId="21430"/>
    <cellStyle name="Normal 10 5 2 3" xfId="21431"/>
    <cellStyle name="Normal 10 5 2 3 2" xfId="21432"/>
    <cellStyle name="Normal 10 5 2 3 2 2" xfId="21433"/>
    <cellStyle name="Normal 10 5 2 3 2 2 2" xfId="21434"/>
    <cellStyle name="Normal 10 5 2 3 2 2 2 2" xfId="21435"/>
    <cellStyle name="Normal 10 5 2 3 2 2 3" xfId="21436"/>
    <cellStyle name="Normal 10 5 2 3 2 3" xfId="21437"/>
    <cellStyle name="Normal 10 5 2 3 2 3 2" xfId="21438"/>
    <cellStyle name="Normal 10 5 2 3 2 4" xfId="21439"/>
    <cellStyle name="Normal 10 5 2 3 3" xfId="21440"/>
    <cellStyle name="Normal 10 5 2 3 3 2" xfId="21441"/>
    <cellStyle name="Normal 10 5 2 3 3 2 2" xfId="21442"/>
    <cellStyle name="Normal 10 5 2 3 3 3" xfId="21443"/>
    <cellStyle name="Normal 10 5 2 3 4" xfId="21444"/>
    <cellStyle name="Normal 10 5 2 3 4 2" xfId="21445"/>
    <cellStyle name="Normal 10 5 2 3 5" xfId="21446"/>
    <cellStyle name="Normal 10 5 2 4" xfId="21447"/>
    <cellStyle name="Normal 10 5 2 4 2" xfId="21448"/>
    <cellStyle name="Normal 10 5 2 4 2 2" xfId="21449"/>
    <cellStyle name="Normal 10 5 2 4 2 2 2" xfId="21450"/>
    <cellStyle name="Normal 10 5 2 4 2 3" xfId="21451"/>
    <cellStyle name="Normal 10 5 2 4 3" xfId="21452"/>
    <cellStyle name="Normal 10 5 2 4 3 2" xfId="21453"/>
    <cellStyle name="Normal 10 5 2 4 4" xfId="21454"/>
    <cellStyle name="Normal 10 5 2 5" xfId="21455"/>
    <cellStyle name="Normal 10 5 2 5 2" xfId="21456"/>
    <cellStyle name="Normal 10 5 2 5 2 2" xfId="21457"/>
    <cellStyle name="Normal 10 5 2 5 3" xfId="21458"/>
    <cellStyle name="Normal 10 5 2 6" xfId="21459"/>
    <cellStyle name="Normal 10 5 2 6 2" xfId="21460"/>
    <cellStyle name="Normal 10 5 2 7" xfId="21461"/>
    <cellStyle name="Normal 10 5 3" xfId="21462"/>
    <cellStyle name="Normal 10 5 3 2" xfId="21463"/>
    <cellStyle name="Normal 10 5 3 2 2" xfId="21464"/>
    <cellStyle name="Normal 10 5 3 2 2 2" xfId="21465"/>
    <cellStyle name="Normal 10 5 3 2 2 2 2" xfId="21466"/>
    <cellStyle name="Normal 10 5 3 2 2 2 2 2" xfId="21467"/>
    <cellStyle name="Normal 10 5 3 2 2 2 3" xfId="21468"/>
    <cellStyle name="Normal 10 5 3 2 2 3" xfId="21469"/>
    <cellStyle name="Normal 10 5 3 2 2 3 2" xfId="21470"/>
    <cellStyle name="Normal 10 5 3 2 2 4" xfId="21471"/>
    <cellStyle name="Normal 10 5 3 2 3" xfId="21472"/>
    <cellStyle name="Normal 10 5 3 2 3 2" xfId="21473"/>
    <cellStyle name="Normal 10 5 3 2 3 2 2" xfId="21474"/>
    <cellStyle name="Normal 10 5 3 2 3 3" xfId="21475"/>
    <cellStyle name="Normal 10 5 3 2 4" xfId="21476"/>
    <cellStyle name="Normal 10 5 3 2 4 2" xfId="21477"/>
    <cellStyle name="Normal 10 5 3 2 5" xfId="21478"/>
    <cellStyle name="Normal 10 5 3 3" xfId="21479"/>
    <cellStyle name="Normal 10 5 3 3 2" xfId="21480"/>
    <cellStyle name="Normal 10 5 3 3 2 2" xfId="21481"/>
    <cellStyle name="Normal 10 5 3 3 2 2 2" xfId="21482"/>
    <cellStyle name="Normal 10 5 3 3 2 3" xfId="21483"/>
    <cellStyle name="Normal 10 5 3 3 3" xfId="21484"/>
    <cellStyle name="Normal 10 5 3 3 3 2" xfId="21485"/>
    <cellStyle name="Normal 10 5 3 3 4" xfId="21486"/>
    <cellStyle name="Normal 10 5 3 4" xfId="21487"/>
    <cellStyle name="Normal 10 5 3 4 2" xfId="21488"/>
    <cellStyle name="Normal 10 5 3 4 2 2" xfId="21489"/>
    <cellStyle name="Normal 10 5 3 4 3" xfId="21490"/>
    <cellStyle name="Normal 10 5 3 5" xfId="21491"/>
    <cellStyle name="Normal 10 5 3 5 2" xfId="21492"/>
    <cellStyle name="Normal 10 5 3 6" xfId="21493"/>
    <cellStyle name="Normal 10 5 4" xfId="21494"/>
    <cellStyle name="Normal 10 5 4 2" xfId="21495"/>
    <cellStyle name="Normal 10 5 4 2 2" xfId="21496"/>
    <cellStyle name="Normal 10 5 4 2 2 2" xfId="21497"/>
    <cellStyle name="Normal 10 5 4 2 2 2 2" xfId="21498"/>
    <cellStyle name="Normal 10 5 4 2 2 2 2 2" xfId="21499"/>
    <cellStyle name="Normal 10 5 4 2 2 2 3" xfId="21500"/>
    <cellStyle name="Normal 10 5 4 2 2 3" xfId="21501"/>
    <cellStyle name="Normal 10 5 4 2 2 3 2" xfId="21502"/>
    <cellStyle name="Normal 10 5 4 2 2 4" xfId="21503"/>
    <cellStyle name="Normal 10 5 4 2 3" xfId="21504"/>
    <cellStyle name="Normal 10 5 4 2 3 2" xfId="21505"/>
    <cellStyle name="Normal 10 5 4 2 3 2 2" xfId="21506"/>
    <cellStyle name="Normal 10 5 4 2 3 3" xfId="21507"/>
    <cellStyle name="Normal 10 5 4 2 4" xfId="21508"/>
    <cellStyle name="Normal 10 5 4 2 4 2" xfId="21509"/>
    <cellStyle name="Normal 10 5 4 2 5" xfId="21510"/>
    <cellStyle name="Normal 10 5 4 3" xfId="21511"/>
    <cellStyle name="Normal 10 5 4 3 2" xfId="21512"/>
    <cellStyle name="Normal 10 5 4 3 2 2" xfId="21513"/>
    <cellStyle name="Normal 10 5 4 3 2 2 2" xfId="21514"/>
    <cellStyle name="Normal 10 5 4 3 2 3" xfId="21515"/>
    <cellStyle name="Normal 10 5 4 3 3" xfId="21516"/>
    <cellStyle name="Normal 10 5 4 3 3 2" xfId="21517"/>
    <cellStyle name="Normal 10 5 4 3 4" xfId="21518"/>
    <cellStyle name="Normal 10 5 4 4" xfId="21519"/>
    <cellStyle name="Normal 10 5 4 4 2" xfId="21520"/>
    <cellStyle name="Normal 10 5 4 4 2 2" xfId="21521"/>
    <cellStyle name="Normal 10 5 4 4 3" xfId="21522"/>
    <cellStyle name="Normal 10 5 4 5" xfId="21523"/>
    <cellStyle name="Normal 10 5 4 5 2" xfId="21524"/>
    <cellStyle name="Normal 10 5 4 6" xfId="21525"/>
    <cellStyle name="Normal 10 5 5" xfId="21526"/>
    <cellStyle name="Normal 10 5 5 2" xfId="21527"/>
    <cellStyle name="Normal 10 5 5 2 2" xfId="21528"/>
    <cellStyle name="Normal 10 5 5 2 2 2" xfId="21529"/>
    <cellStyle name="Normal 10 5 5 2 2 2 2" xfId="21530"/>
    <cellStyle name="Normal 10 5 5 2 2 3" xfId="21531"/>
    <cellStyle name="Normal 10 5 5 2 3" xfId="21532"/>
    <cellStyle name="Normal 10 5 5 2 3 2" xfId="21533"/>
    <cellStyle name="Normal 10 5 5 2 4" xfId="21534"/>
    <cellStyle name="Normal 10 5 5 3" xfId="21535"/>
    <cellStyle name="Normal 10 5 5 3 2" xfId="21536"/>
    <cellStyle name="Normal 10 5 5 3 2 2" xfId="21537"/>
    <cellStyle name="Normal 10 5 5 3 3" xfId="21538"/>
    <cellStyle name="Normal 10 5 5 4" xfId="21539"/>
    <cellStyle name="Normal 10 5 5 4 2" xfId="21540"/>
    <cellStyle name="Normal 10 5 5 5" xfId="21541"/>
    <cellStyle name="Normal 10 5 6" xfId="21542"/>
    <cellStyle name="Normal 10 5 6 2" xfId="21543"/>
    <cellStyle name="Normal 10 5 6 2 2" xfId="21544"/>
    <cellStyle name="Normal 10 5 6 2 2 2" xfId="21545"/>
    <cellStyle name="Normal 10 5 6 2 3" xfId="21546"/>
    <cellStyle name="Normal 10 5 6 3" xfId="21547"/>
    <cellStyle name="Normal 10 5 6 3 2" xfId="21548"/>
    <cellStyle name="Normal 10 5 6 4" xfId="21549"/>
    <cellStyle name="Normal 10 5 7" xfId="21550"/>
    <cellStyle name="Normal 10 5 7 2" xfId="21551"/>
    <cellStyle name="Normal 10 5 7 2 2" xfId="21552"/>
    <cellStyle name="Normal 10 5 7 3" xfId="21553"/>
    <cellStyle name="Normal 10 5 8" xfId="21554"/>
    <cellStyle name="Normal 10 5 8 2" xfId="21555"/>
    <cellStyle name="Normal 10 5 9" xfId="21556"/>
    <cellStyle name="Normal 10 6" xfId="21557"/>
    <cellStyle name="Normal 10 6 2" xfId="21558"/>
    <cellStyle name="Normal 10 6 2 2" xfId="21559"/>
    <cellStyle name="Normal 10 6 2 2 2" xfId="21560"/>
    <cellStyle name="Normal 10 6 2 2 2 2" xfId="21561"/>
    <cellStyle name="Normal 10 6 2 2 2 2 2" xfId="21562"/>
    <cellStyle name="Normal 10 6 2 2 2 2 2 2" xfId="21563"/>
    <cellStyle name="Normal 10 6 2 2 2 2 2 2 2" xfId="21564"/>
    <cellStyle name="Normal 10 6 2 2 2 2 2 3" xfId="21565"/>
    <cellStyle name="Normal 10 6 2 2 2 2 3" xfId="21566"/>
    <cellStyle name="Normal 10 6 2 2 2 2 3 2" xfId="21567"/>
    <cellStyle name="Normal 10 6 2 2 2 2 4" xfId="21568"/>
    <cellStyle name="Normal 10 6 2 2 2 3" xfId="21569"/>
    <cellStyle name="Normal 10 6 2 2 2 3 2" xfId="21570"/>
    <cellStyle name="Normal 10 6 2 2 2 3 2 2" xfId="21571"/>
    <cellStyle name="Normal 10 6 2 2 2 3 3" xfId="21572"/>
    <cellStyle name="Normal 10 6 2 2 2 4" xfId="21573"/>
    <cellStyle name="Normal 10 6 2 2 2 4 2" xfId="21574"/>
    <cellStyle name="Normal 10 6 2 2 2 5" xfId="21575"/>
    <cellStyle name="Normal 10 6 2 2 3" xfId="21576"/>
    <cellStyle name="Normal 10 6 2 2 3 2" xfId="21577"/>
    <cellStyle name="Normal 10 6 2 2 3 2 2" xfId="21578"/>
    <cellStyle name="Normal 10 6 2 2 3 2 2 2" xfId="21579"/>
    <cellStyle name="Normal 10 6 2 2 3 2 3" xfId="21580"/>
    <cellStyle name="Normal 10 6 2 2 3 3" xfId="21581"/>
    <cellStyle name="Normal 10 6 2 2 3 3 2" xfId="21582"/>
    <cellStyle name="Normal 10 6 2 2 3 4" xfId="21583"/>
    <cellStyle name="Normal 10 6 2 2 4" xfId="21584"/>
    <cellStyle name="Normal 10 6 2 2 4 2" xfId="21585"/>
    <cellStyle name="Normal 10 6 2 2 4 2 2" xfId="21586"/>
    <cellStyle name="Normal 10 6 2 2 4 3" xfId="21587"/>
    <cellStyle name="Normal 10 6 2 2 5" xfId="21588"/>
    <cellStyle name="Normal 10 6 2 2 5 2" xfId="21589"/>
    <cellStyle name="Normal 10 6 2 2 6" xfId="21590"/>
    <cellStyle name="Normal 10 6 2 3" xfId="21591"/>
    <cellStyle name="Normal 10 6 2 3 2" xfId="21592"/>
    <cellStyle name="Normal 10 6 2 3 2 2" xfId="21593"/>
    <cellStyle name="Normal 10 6 2 3 2 2 2" xfId="21594"/>
    <cellStyle name="Normal 10 6 2 3 2 2 2 2" xfId="21595"/>
    <cellStyle name="Normal 10 6 2 3 2 2 3" xfId="21596"/>
    <cellStyle name="Normal 10 6 2 3 2 3" xfId="21597"/>
    <cellStyle name="Normal 10 6 2 3 2 3 2" xfId="21598"/>
    <cellStyle name="Normal 10 6 2 3 2 4" xfId="21599"/>
    <cellStyle name="Normal 10 6 2 3 3" xfId="21600"/>
    <cellStyle name="Normal 10 6 2 3 3 2" xfId="21601"/>
    <cellStyle name="Normal 10 6 2 3 3 2 2" xfId="21602"/>
    <cellStyle name="Normal 10 6 2 3 3 3" xfId="21603"/>
    <cellStyle name="Normal 10 6 2 3 4" xfId="21604"/>
    <cellStyle name="Normal 10 6 2 3 4 2" xfId="21605"/>
    <cellStyle name="Normal 10 6 2 3 5" xfId="21606"/>
    <cellStyle name="Normal 10 6 2 4" xfId="21607"/>
    <cellStyle name="Normal 10 6 2 4 2" xfId="21608"/>
    <cellStyle name="Normal 10 6 2 4 2 2" xfId="21609"/>
    <cellStyle name="Normal 10 6 2 4 2 2 2" xfId="21610"/>
    <cellStyle name="Normal 10 6 2 4 2 3" xfId="21611"/>
    <cellStyle name="Normal 10 6 2 4 3" xfId="21612"/>
    <cellStyle name="Normal 10 6 2 4 3 2" xfId="21613"/>
    <cellStyle name="Normal 10 6 2 4 4" xfId="21614"/>
    <cellStyle name="Normal 10 6 2 5" xfId="21615"/>
    <cellStyle name="Normal 10 6 2 5 2" xfId="21616"/>
    <cellStyle name="Normal 10 6 2 5 2 2" xfId="21617"/>
    <cellStyle name="Normal 10 6 2 5 3" xfId="21618"/>
    <cellStyle name="Normal 10 6 2 6" xfId="21619"/>
    <cellStyle name="Normal 10 6 2 6 2" xfId="21620"/>
    <cellStyle name="Normal 10 6 2 7" xfId="21621"/>
    <cellStyle name="Normal 10 6 3" xfId="21622"/>
    <cellStyle name="Normal 10 6 3 2" xfId="21623"/>
    <cellStyle name="Normal 10 6 3 2 2" xfId="21624"/>
    <cellStyle name="Normal 10 6 3 2 2 2" xfId="21625"/>
    <cellStyle name="Normal 10 6 3 2 2 2 2" xfId="21626"/>
    <cellStyle name="Normal 10 6 3 2 2 2 2 2" xfId="21627"/>
    <cellStyle name="Normal 10 6 3 2 2 2 3" xfId="21628"/>
    <cellStyle name="Normal 10 6 3 2 2 3" xfId="21629"/>
    <cellStyle name="Normal 10 6 3 2 2 3 2" xfId="21630"/>
    <cellStyle name="Normal 10 6 3 2 2 4" xfId="21631"/>
    <cellStyle name="Normal 10 6 3 2 3" xfId="21632"/>
    <cellStyle name="Normal 10 6 3 2 3 2" xfId="21633"/>
    <cellStyle name="Normal 10 6 3 2 3 2 2" xfId="21634"/>
    <cellStyle name="Normal 10 6 3 2 3 3" xfId="21635"/>
    <cellStyle name="Normal 10 6 3 2 4" xfId="21636"/>
    <cellStyle name="Normal 10 6 3 2 4 2" xfId="21637"/>
    <cellStyle name="Normal 10 6 3 2 5" xfId="21638"/>
    <cellStyle name="Normal 10 6 3 3" xfId="21639"/>
    <cellStyle name="Normal 10 6 3 3 2" xfId="21640"/>
    <cellStyle name="Normal 10 6 3 3 2 2" xfId="21641"/>
    <cellStyle name="Normal 10 6 3 3 2 2 2" xfId="21642"/>
    <cellStyle name="Normal 10 6 3 3 2 3" xfId="21643"/>
    <cellStyle name="Normal 10 6 3 3 3" xfId="21644"/>
    <cellStyle name="Normal 10 6 3 3 3 2" xfId="21645"/>
    <cellStyle name="Normal 10 6 3 3 4" xfId="21646"/>
    <cellStyle name="Normal 10 6 3 4" xfId="21647"/>
    <cellStyle name="Normal 10 6 3 4 2" xfId="21648"/>
    <cellStyle name="Normal 10 6 3 4 2 2" xfId="21649"/>
    <cellStyle name="Normal 10 6 3 4 3" xfId="21650"/>
    <cellStyle name="Normal 10 6 3 5" xfId="21651"/>
    <cellStyle name="Normal 10 6 3 5 2" xfId="21652"/>
    <cellStyle name="Normal 10 6 3 6" xfId="21653"/>
    <cellStyle name="Normal 10 6 4" xfId="21654"/>
    <cellStyle name="Normal 10 6 4 2" xfId="21655"/>
    <cellStyle name="Normal 10 6 4 2 2" xfId="21656"/>
    <cellStyle name="Normal 10 6 4 2 2 2" xfId="21657"/>
    <cellStyle name="Normal 10 6 4 2 2 2 2" xfId="21658"/>
    <cellStyle name="Normal 10 6 4 2 2 2 2 2" xfId="21659"/>
    <cellStyle name="Normal 10 6 4 2 2 2 3" xfId="21660"/>
    <cellStyle name="Normal 10 6 4 2 2 3" xfId="21661"/>
    <cellStyle name="Normal 10 6 4 2 2 3 2" xfId="21662"/>
    <cellStyle name="Normal 10 6 4 2 2 4" xfId="21663"/>
    <cellStyle name="Normal 10 6 4 2 3" xfId="21664"/>
    <cellStyle name="Normal 10 6 4 2 3 2" xfId="21665"/>
    <cellStyle name="Normal 10 6 4 2 3 2 2" xfId="21666"/>
    <cellStyle name="Normal 10 6 4 2 3 3" xfId="21667"/>
    <cellStyle name="Normal 10 6 4 2 4" xfId="21668"/>
    <cellStyle name="Normal 10 6 4 2 4 2" xfId="21669"/>
    <cellStyle name="Normal 10 6 4 2 5" xfId="21670"/>
    <cellStyle name="Normal 10 6 4 3" xfId="21671"/>
    <cellStyle name="Normal 10 6 4 3 2" xfId="21672"/>
    <cellStyle name="Normal 10 6 4 3 2 2" xfId="21673"/>
    <cellStyle name="Normal 10 6 4 3 2 2 2" xfId="21674"/>
    <cellStyle name="Normal 10 6 4 3 2 3" xfId="21675"/>
    <cellStyle name="Normal 10 6 4 3 3" xfId="21676"/>
    <cellStyle name="Normal 10 6 4 3 3 2" xfId="21677"/>
    <cellStyle name="Normal 10 6 4 3 4" xfId="21678"/>
    <cellStyle name="Normal 10 6 4 4" xfId="21679"/>
    <cellStyle name="Normal 10 6 4 4 2" xfId="21680"/>
    <cellStyle name="Normal 10 6 4 4 2 2" xfId="21681"/>
    <cellStyle name="Normal 10 6 4 4 3" xfId="21682"/>
    <cellStyle name="Normal 10 6 4 5" xfId="21683"/>
    <cellStyle name="Normal 10 6 4 5 2" xfId="21684"/>
    <cellStyle name="Normal 10 6 4 6" xfId="21685"/>
    <cellStyle name="Normal 10 6 5" xfId="21686"/>
    <cellStyle name="Normal 10 6 5 2" xfId="21687"/>
    <cellStyle name="Normal 10 6 5 2 2" xfId="21688"/>
    <cellStyle name="Normal 10 6 5 2 2 2" xfId="21689"/>
    <cellStyle name="Normal 10 6 5 2 2 2 2" xfId="21690"/>
    <cellStyle name="Normal 10 6 5 2 2 3" xfId="21691"/>
    <cellStyle name="Normal 10 6 5 2 3" xfId="21692"/>
    <cellStyle name="Normal 10 6 5 2 3 2" xfId="21693"/>
    <cellStyle name="Normal 10 6 5 2 4" xfId="21694"/>
    <cellStyle name="Normal 10 6 5 3" xfId="21695"/>
    <cellStyle name="Normal 10 6 5 3 2" xfId="21696"/>
    <cellStyle name="Normal 10 6 5 3 2 2" xfId="21697"/>
    <cellStyle name="Normal 10 6 5 3 3" xfId="21698"/>
    <cellStyle name="Normal 10 6 5 4" xfId="21699"/>
    <cellStyle name="Normal 10 6 5 4 2" xfId="21700"/>
    <cellStyle name="Normal 10 6 5 5" xfId="21701"/>
    <cellStyle name="Normal 10 6 6" xfId="21702"/>
    <cellStyle name="Normal 10 6 6 2" xfId="21703"/>
    <cellStyle name="Normal 10 6 6 2 2" xfId="21704"/>
    <cellStyle name="Normal 10 6 6 2 2 2" xfId="21705"/>
    <cellStyle name="Normal 10 6 6 2 3" xfId="21706"/>
    <cellStyle name="Normal 10 6 6 3" xfId="21707"/>
    <cellStyle name="Normal 10 6 6 3 2" xfId="21708"/>
    <cellStyle name="Normal 10 6 6 4" xfId="21709"/>
    <cellStyle name="Normal 10 6 7" xfId="21710"/>
    <cellStyle name="Normal 10 6 7 2" xfId="21711"/>
    <cellStyle name="Normal 10 6 7 2 2" xfId="21712"/>
    <cellStyle name="Normal 10 6 7 3" xfId="21713"/>
    <cellStyle name="Normal 10 6 8" xfId="21714"/>
    <cellStyle name="Normal 10 6 8 2" xfId="21715"/>
    <cellStyle name="Normal 10 6 9" xfId="21716"/>
    <cellStyle name="Normal 10 7" xfId="21717"/>
    <cellStyle name="Normal 10 7 2" xfId="21718"/>
    <cellStyle name="Normal 10 7 2 2" xfId="21719"/>
    <cellStyle name="Normal 10 7 2 2 2" xfId="21720"/>
    <cellStyle name="Normal 10 7 2 2 2 2" xfId="21721"/>
    <cellStyle name="Normal 10 7 2 2 2 2 2" xfId="21722"/>
    <cellStyle name="Normal 10 7 2 2 2 2 2 2" xfId="21723"/>
    <cellStyle name="Normal 10 7 2 2 2 2 2 2 2" xfId="21724"/>
    <cellStyle name="Normal 10 7 2 2 2 2 2 3" xfId="21725"/>
    <cellStyle name="Normal 10 7 2 2 2 2 3" xfId="21726"/>
    <cellStyle name="Normal 10 7 2 2 2 2 3 2" xfId="21727"/>
    <cellStyle name="Normal 10 7 2 2 2 2 4" xfId="21728"/>
    <cellStyle name="Normal 10 7 2 2 2 3" xfId="21729"/>
    <cellStyle name="Normal 10 7 2 2 2 3 2" xfId="21730"/>
    <cellStyle name="Normal 10 7 2 2 2 3 2 2" xfId="21731"/>
    <cellStyle name="Normal 10 7 2 2 2 3 3" xfId="21732"/>
    <cellStyle name="Normal 10 7 2 2 2 4" xfId="21733"/>
    <cellStyle name="Normal 10 7 2 2 2 4 2" xfId="21734"/>
    <cellStyle name="Normal 10 7 2 2 2 5" xfId="21735"/>
    <cellStyle name="Normal 10 7 2 2 3" xfId="21736"/>
    <cellStyle name="Normal 10 7 2 2 3 2" xfId="21737"/>
    <cellStyle name="Normal 10 7 2 2 3 2 2" xfId="21738"/>
    <cellStyle name="Normal 10 7 2 2 3 2 2 2" xfId="21739"/>
    <cellStyle name="Normal 10 7 2 2 3 2 3" xfId="21740"/>
    <cellStyle name="Normal 10 7 2 2 3 3" xfId="21741"/>
    <cellStyle name="Normal 10 7 2 2 3 3 2" xfId="21742"/>
    <cellStyle name="Normal 10 7 2 2 3 4" xfId="21743"/>
    <cellStyle name="Normal 10 7 2 2 4" xfId="21744"/>
    <cellStyle name="Normal 10 7 2 2 4 2" xfId="21745"/>
    <cellStyle name="Normal 10 7 2 2 4 2 2" xfId="21746"/>
    <cellStyle name="Normal 10 7 2 2 4 3" xfId="21747"/>
    <cellStyle name="Normal 10 7 2 2 5" xfId="21748"/>
    <cellStyle name="Normal 10 7 2 2 5 2" xfId="21749"/>
    <cellStyle name="Normal 10 7 2 2 6" xfId="21750"/>
    <cellStyle name="Normal 10 7 2 3" xfId="21751"/>
    <cellStyle name="Normal 10 7 2 3 2" xfId="21752"/>
    <cellStyle name="Normal 10 7 2 3 2 2" xfId="21753"/>
    <cellStyle name="Normal 10 7 2 3 2 2 2" xfId="21754"/>
    <cellStyle name="Normal 10 7 2 3 2 2 2 2" xfId="21755"/>
    <cellStyle name="Normal 10 7 2 3 2 2 3" xfId="21756"/>
    <cellStyle name="Normal 10 7 2 3 2 3" xfId="21757"/>
    <cellStyle name="Normal 10 7 2 3 2 3 2" xfId="21758"/>
    <cellStyle name="Normal 10 7 2 3 2 4" xfId="21759"/>
    <cellStyle name="Normal 10 7 2 3 3" xfId="21760"/>
    <cellStyle name="Normal 10 7 2 3 3 2" xfId="21761"/>
    <cellStyle name="Normal 10 7 2 3 3 2 2" xfId="21762"/>
    <cellStyle name="Normal 10 7 2 3 3 3" xfId="21763"/>
    <cellStyle name="Normal 10 7 2 3 4" xfId="21764"/>
    <cellStyle name="Normal 10 7 2 3 4 2" xfId="21765"/>
    <cellStyle name="Normal 10 7 2 3 5" xfId="21766"/>
    <cellStyle name="Normal 10 7 2 4" xfId="21767"/>
    <cellStyle name="Normal 10 7 2 4 2" xfId="21768"/>
    <cellStyle name="Normal 10 7 2 4 2 2" xfId="21769"/>
    <cellStyle name="Normal 10 7 2 4 2 2 2" xfId="21770"/>
    <cellStyle name="Normal 10 7 2 4 2 3" xfId="21771"/>
    <cellStyle name="Normal 10 7 2 4 3" xfId="21772"/>
    <cellStyle name="Normal 10 7 2 4 3 2" xfId="21773"/>
    <cellStyle name="Normal 10 7 2 4 4" xfId="21774"/>
    <cellStyle name="Normal 10 7 2 5" xfId="21775"/>
    <cellStyle name="Normal 10 7 2 5 2" xfId="21776"/>
    <cellStyle name="Normal 10 7 2 5 2 2" xfId="21777"/>
    <cellStyle name="Normal 10 7 2 5 3" xfId="21778"/>
    <cellStyle name="Normal 10 7 2 6" xfId="21779"/>
    <cellStyle name="Normal 10 7 2 6 2" xfId="21780"/>
    <cellStyle name="Normal 10 7 2 7" xfId="21781"/>
    <cellStyle name="Normal 10 7 3" xfId="21782"/>
    <cellStyle name="Normal 10 7 3 2" xfId="21783"/>
    <cellStyle name="Normal 10 7 3 2 2" xfId="21784"/>
    <cellStyle name="Normal 10 7 3 2 2 2" xfId="21785"/>
    <cellStyle name="Normal 10 7 3 2 2 2 2" xfId="21786"/>
    <cellStyle name="Normal 10 7 3 2 2 2 2 2" xfId="21787"/>
    <cellStyle name="Normal 10 7 3 2 2 2 3" xfId="21788"/>
    <cellStyle name="Normal 10 7 3 2 2 3" xfId="21789"/>
    <cellStyle name="Normal 10 7 3 2 2 3 2" xfId="21790"/>
    <cellStyle name="Normal 10 7 3 2 2 4" xfId="21791"/>
    <cellStyle name="Normal 10 7 3 2 3" xfId="21792"/>
    <cellStyle name="Normal 10 7 3 2 3 2" xfId="21793"/>
    <cellStyle name="Normal 10 7 3 2 3 2 2" xfId="21794"/>
    <cellStyle name="Normal 10 7 3 2 3 3" xfId="21795"/>
    <cellStyle name="Normal 10 7 3 2 4" xfId="21796"/>
    <cellStyle name="Normal 10 7 3 2 4 2" xfId="21797"/>
    <cellStyle name="Normal 10 7 3 2 5" xfId="21798"/>
    <cellStyle name="Normal 10 7 3 3" xfId="21799"/>
    <cellStyle name="Normal 10 7 3 3 2" xfId="21800"/>
    <cellStyle name="Normal 10 7 3 3 2 2" xfId="21801"/>
    <cellStyle name="Normal 10 7 3 3 2 2 2" xfId="21802"/>
    <cellStyle name="Normal 10 7 3 3 2 3" xfId="21803"/>
    <cellStyle name="Normal 10 7 3 3 3" xfId="21804"/>
    <cellStyle name="Normal 10 7 3 3 3 2" xfId="21805"/>
    <cellStyle name="Normal 10 7 3 3 4" xfId="21806"/>
    <cellStyle name="Normal 10 7 3 4" xfId="21807"/>
    <cellStyle name="Normal 10 7 3 4 2" xfId="21808"/>
    <cellStyle name="Normal 10 7 3 4 2 2" xfId="21809"/>
    <cellStyle name="Normal 10 7 3 4 3" xfId="21810"/>
    <cellStyle name="Normal 10 7 3 5" xfId="21811"/>
    <cellStyle name="Normal 10 7 3 5 2" xfId="21812"/>
    <cellStyle name="Normal 10 7 3 6" xfId="21813"/>
    <cellStyle name="Normal 10 7 4" xfId="21814"/>
    <cellStyle name="Normal 10 7 4 2" xfId="21815"/>
    <cellStyle name="Normal 10 7 4 2 2" xfId="21816"/>
    <cellStyle name="Normal 10 7 4 2 2 2" xfId="21817"/>
    <cellStyle name="Normal 10 7 4 2 2 2 2" xfId="21818"/>
    <cellStyle name="Normal 10 7 4 2 2 2 2 2" xfId="21819"/>
    <cellStyle name="Normal 10 7 4 2 2 2 3" xfId="21820"/>
    <cellStyle name="Normal 10 7 4 2 2 3" xfId="21821"/>
    <cellStyle name="Normal 10 7 4 2 2 3 2" xfId="21822"/>
    <cellStyle name="Normal 10 7 4 2 2 4" xfId="21823"/>
    <cellStyle name="Normal 10 7 4 2 3" xfId="21824"/>
    <cellStyle name="Normal 10 7 4 2 3 2" xfId="21825"/>
    <cellStyle name="Normal 10 7 4 2 3 2 2" xfId="21826"/>
    <cellStyle name="Normal 10 7 4 2 3 3" xfId="21827"/>
    <cellStyle name="Normal 10 7 4 2 4" xfId="21828"/>
    <cellStyle name="Normal 10 7 4 2 4 2" xfId="21829"/>
    <cellStyle name="Normal 10 7 4 2 5" xfId="21830"/>
    <cellStyle name="Normal 10 7 4 3" xfId="21831"/>
    <cellStyle name="Normal 10 7 4 3 2" xfId="21832"/>
    <cellStyle name="Normal 10 7 4 3 2 2" xfId="21833"/>
    <cellStyle name="Normal 10 7 4 3 2 2 2" xfId="21834"/>
    <cellStyle name="Normal 10 7 4 3 2 3" xfId="21835"/>
    <cellStyle name="Normal 10 7 4 3 3" xfId="21836"/>
    <cellStyle name="Normal 10 7 4 3 3 2" xfId="21837"/>
    <cellStyle name="Normal 10 7 4 3 4" xfId="21838"/>
    <cellStyle name="Normal 10 7 4 4" xfId="21839"/>
    <cellStyle name="Normal 10 7 4 4 2" xfId="21840"/>
    <cellStyle name="Normal 10 7 4 4 2 2" xfId="21841"/>
    <cellStyle name="Normal 10 7 4 4 3" xfId="21842"/>
    <cellStyle name="Normal 10 7 4 5" xfId="21843"/>
    <cellStyle name="Normal 10 7 4 5 2" xfId="21844"/>
    <cellStyle name="Normal 10 7 4 6" xfId="21845"/>
    <cellStyle name="Normal 10 7 5" xfId="21846"/>
    <cellStyle name="Normal 10 7 5 2" xfId="21847"/>
    <cellStyle name="Normal 10 7 5 2 2" xfId="21848"/>
    <cellStyle name="Normal 10 7 5 2 2 2" xfId="21849"/>
    <cellStyle name="Normal 10 7 5 2 2 2 2" xfId="21850"/>
    <cellStyle name="Normal 10 7 5 2 2 3" xfId="21851"/>
    <cellStyle name="Normal 10 7 5 2 3" xfId="21852"/>
    <cellStyle name="Normal 10 7 5 2 3 2" xfId="21853"/>
    <cellStyle name="Normal 10 7 5 2 4" xfId="21854"/>
    <cellStyle name="Normal 10 7 5 3" xfId="21855"/>
    <cellStyle name="Normal 10 7 5 3 2" xfId="21856"/>
    <cellStyle name="Normal 10 7 5 3 2 2" xfId="21857"/>
    <cellStyle name="Normal 10 7 5 3 3" xfId="21858"/>
    <cellStyle name="Normal 10 7 5 4" xfId="21859"/>
    <cellStyle name="Normal 10 7 5 4 2" xfId="21860"/>
    <cellStyle name="Normal 10 7 5 5" xfId="21861"/>
    <cellStyle name="Normal 10 7 6" xfId="21862"/>
    <cellStyle name="Normal 10 7 6 2" xfId="21863"/>
    <cellStyle name="Normal 10 7 6 2 2" xfId="21864"/>
    <cellStyle name="Normal 10 7 6 2 2 2" xfId="21865"/>
    <cellStyle name="Normal 10 7 6 2 3" xfId="21866"/>
    <cellStyle name="Normal 10 7 6 3" xfId="21867"/>
    <cellStyle name="Normal 10 7 6 3 2" xfId="21868"/>
    <cellStyle name="Normal 10 7 6 4" xfId="21869"/>
    <cellStyle name="Normal 10 7 7" xfId="21870"/>
    <cellStyle name="Normal 10 7 7 2" xfId="21871"/>
    <cellStyle name="Normal 10 7 7 2 2" xfId="21872"/>
    <cellStyle name="Normal 10 7 7 3" xfId="21873"/>
    <cellStyle name="Normal 10 7 8" xfId="21874"/>
    <cellStyle name="Normal 10 7 8 2" xfId="21875"/>
    <cellStyle name="Normal 10 7 9" xfId="21876"/>
    <cellStyle name="Normal 10 8" xfId="21877"/>
    <cellStyle name="Normal 10 8 2" xfId="21878"/>
    <cellStyle name="Normal 10 8 2 2" xfId="21879"/>
    <cellStyle name="Normal 10 8 2 2 2" xfId="21880"/>
    <cellStyle name="Normal 10 8 2 2 2 2" xfId="21881"/>
    <cellStyle name="Normal 10 8 2 2 2 2 2" xfId="21882"/>
    <cellStyle name="Normal 10 8 2 2 2 2 2 2" xfId="21883"/>
    <cellStyle name="Normal 10 8 2 2 2 2 2 2 2" xfId="21884"/>
    <cellStyle name="Normal 10 8 2 2 2 2 2 3" xfId="21885"/>
    <cellStyle name="Normal 10 8 2 2 2 2 3" xfId="21886"/>
    <cellStyle name="Normal 10 8 2 2 2 2 3 2" xfId="21887"/>
    <cellStyle name="Normal 10 8 2 2 2 2 4" xfId="21888"/>
    <cellStyle name="Normal 10 8 2 2 2 3" xfId="21889"/>
    <cellStyle name="Normal 10 8 2 2 2 3 2" xfId="21890"/>
    <cellStyle name="Normal 10 8 2 2 2 3 2 2" xfId="21891"/>
    <cellStyle name="Normal 10 8 2 2 2 3 3" xfId="21892"/>
    <cellStyle name="Normal 10 8 2 2 2 4" xfId="21893"/>
    <cellStyle name="Normal 10 8 2 2 2 4 2" xfId="21894"/>
    <cellStyle name="Normal 10 8 2 2 2 5" xfId="21895"/>
    <cellStyle name="Normal 10 8 2 2 3" xfId="21896"/>
    <cellStyle name="Normal 10 8 2 2 3 2" xfId="21897"/>
    <cellStyle name="Normal 10 8 2 2 3 2 2" xfId="21898"/>
    <cellStyle name="Normal 10 8 2 2 3 2 2 2" xfId="21899"/>
    <cellStyle name="Normal 10 8 2 2 3 2 3" xfId="21900"/>
    <cellStyle name="Normal 10 8 2 2 3 3" xfId="21901"/>
    <cellStyle name="Normal 10 8 2 2 3 3 2" xfId="21902"/>
    <cellStyle name="Normal 10 8 2 2 3 4" xfId="21903"/>
    <cellStyle name="Normal 10 8 2 2 4" xfId="21904"/>
    <cellStyle name="Normal 10 8 2 2 4 2" xfId="21905"/>
    <cellStyle name="Normal 10 8 2 2 4 2 2" xfId="21906"/>
    <cellStyle name="Normal 10 8 2 2 4 3" xfId="21907"/>
    <cellStyle name="Normal 10 8 2 2 5" xfId="21908"/>
    <cellStyle name="Normal 10 8 2 2 5 2" xfId="21909"/>
    <cellStyle name="Normal 10 8 2 2 6" xfId="21910"/>
    <cellStyle name="Normal 10 8 2 3" xfId="21911"/>
    <cellStyle name="Normal 10 8 2 3 2" xfId="21912"/>
    <cellStyle name="Normal 10 8 2 3 2 2" xfId="21913"/>
    <cellStyle name="Normal 10 8 2 3 2 2 2" xfId="21914"/>
    <cellStyle name="Normal 10 8 2 3 2 2 2 2" xfId="21915"/>
    <cellStyle name="Normal 10 8 2 3 2 2 3" xfId="21916"/>
    <cellStyle name="Normal 10 8 2 3 2 3" xfId="21917"/>
    <cellStyle name="Normal 10 8 2 3 2 3 2" xfId="21918"/>
    <cellStyle name="Normal 10 8 2 3 2 4" xfId="21919"/>
    <cellStyle name="Normal 10 8 2 3 3" xfId="21920"/>
    <cellStyle name="Normal 10 8 2 3 3 2" xfId="21921"/>
    <cellStyle name="Normal 10 8 2 3 3 2 2" xfId="21922"/>
    <cellStyle name="Normal 10 8 2 3 3 3" xfId="21923"/>
    <cellStyle name="Normal 10 8 2 3 4" xfId="21924"/>
    <cellStyle name="Normal 10 8 2 3 4 2" xfId="21925"/>
    <cellStyle name="Normal 10 8 2 3 5" xfId="21926"/>
    <cellStyle name="Normal 10 8 2 4" xfId="21927"/>
    <cellStyle name="Normal 10 8 2 4 2" xfId="21928"/>
    <cellStyle name="Normal 10 8 2 4 2 2" xfId="21929"/>
    <cellStyle name="Normal 10 8 2 4 2 2 2" xfId="21930"/>
    <cellStyle name="Normal 10 8 2 4 2 3" xfId="21931"/>
    <cellStyle name="Normal 10 8 2 4 3" xfId="21932"/>
    <cellStyle name="Normal 10 8 2 4 3 2" xfId="21933"/>
    <cellStyle name="Normal 10 8 2 4 4" xfId="21934"/>
    <cellStyle name="Normal 10 8 2 5" xfId="21935"/>
    <cellStyle name="Normal 10 8 2 5 2" xfId="21936"/>
    <cellStyle name="Normal 10 8 2 5 2 2" xfId="21937"/>
    <cellStyle name="Normal 10 8 2 5 3" xfId="21938"/>
    <cellStyle name="Normal 10 8 2 6" xfId="21939"/>
    <cellStyle name="Normal 10 8 2 6 2" xfId="21940"/>
    <cellStyle name="Normal 10 8 2 7" xfId="21941"/>
    <cellStyle name="Normal 10 8 3" xfId="21942"/>
    <cellStyle name="Normal 10 8 3 2" xfId="21943"/>
    <cellStyle name="Normal 10 8 3 2 2" xfId="21944"/>
    <cellStyle name="Normal 10 8 3 2 2 2" xfId="21945"/>
    <cellStyle name="Normal 10 8 3 2 2 2 2" xfId="21946"/>
    <cellStyle name="Normal 10 8 3 2 2 2 2 2" xfId="21947"/>
    <cellStyle name="Normal 10 8 3 2 2 2 3" xfId="21948"/>
    <cellStyle name="Normal 10 8 3 2 2 3" xfId="21949"/>
    <cellStyle name="Normal 10 8 3 2 2 3 2" xfId="21950"/>
    <cellStyle name="Normal 10 8 3 2 2 4" xfId="21951"/>
    <cellStyle name="Normal 10 8 3 2 3" xfId="21952"/>
    <cellStyle name="Normal 10 8 3 2 3 2" xfId="21953"/>
    <cellStyle name="Normal 10 8 3 2 3 2 2" xfId="21954"/>
    <cellStyle name="Normal 10 8 3 2 3 3" xfId="21955"/>
    <cellStyle name="Normal 10 8 3 2 4" xfId="21956"/>
    <cellStyle name="Normal 10 8 3 2 4 2" xfId="21957"/>
    <cellStyle name="Normal 10 8 3 2 5" xfId="21958"/>
    <cellStyle name="Normal 10 8 3 3" xfId="21959"/>
    <cellStyle name="Normal 10 8 3 3 2" xfId="21960"/>
    <cellStyle name="Normal 10 8 3 3 2 2" xfId="21961"/>
    <cellStyle name="Normal 10 8 3 3 2 2 2" xfId="21962"/>
    <cellStyle name="Normal 10 8 3 3 2 3" xfId="21963"/>
    <cellStyle name="Normal 10 8 3 3 3" xfId="21964"/>
    <cellStyle name="Normal 10 8 3 3 3 2" xfId="21965"/>
    <cellStyle name="Normal 10 8 3 3 4" xfId="21966"/>
    <cellStyle name="Normal 10 8 3 4" xfId="21967"/>
    <cellStyle name="Normal 10 8 3 4 2" xfId="21968"/>
    <cellStyle name="Normal 10 8 3 4 2 2" xfId="21969"/>
    <cellStyle name="Normal 10 8 3 4 3" xfId="21970"/>
    <cellStyle name="Normal 10 8 3 5" xfId="21971"/>
    <cellStyle name="Normal 10 8 3 5 2" xfId="21972"/>
    <cellStyle name="Normal 10 8 3 6" xfId="21973"/>
    <cellStyle name="Normal 10 8 4" xfId="21974"/>
    <cellStyle name="Normal 10 8 4 2" xfId="21975"/>
    <cellStyle name="Normal 10 8 4 2 2" xfId="21976"/>
    <cellStyle name="Normal 10 8 4 2 2 2" xfId="21977"/>
    <cellStyle name="Normal 10 8 4 2 2 2 2" xfId="21978"/>
    <cellStyle name="Normal 10 8 4 2 2 2 2 2" xfId="21979"/>
    <cellStyle name="Normal 10 8 4 2 2 2 3" xfId="21980"/>
    <cellStyle name="Normal 10 8 4 2 2 3" xfId="21981"/>
    <cellStyle name="Normal 10 8 4 2 2 3 2" xfId="21982"/>
    <cellStyle name="Normal 10 8 4 2 2 4" xfId="21983"/>
    <cellStyle name="Normal 10 8 4 2 3" xfId="21984"/>
    <cellStyle name="Normal 10 8 4 2 3 2" xfId="21985"/>
    <cellStyle name="Normal 10 8 4 2 3 2 2" xfId="21986"/>
    <cellStyle name="Normal 10 8 4 2 3 3" xfId="21987"/>
    <cellStyle name="Normal 10 8 4 2 4" xfId="21988"/>
    <cellStyle name="Normal 10 8 4 2 4 2" xfId="21989"/>
    <cellStyle name="Normal 10 8 4 2 5" xfId="21990"/>
    <cellStyle name="Normal 10 8 4 3" xfId="21991"/>
    <cellStyle name="Normal 10 8 4 3 2" xfId="21992"/>
    <cellStyle name="Normal 10 8 4 3 2 2" xfId="21993"/>
    <cellStyle name="Normal 10 8 4 3 2 2 2" xfId="21994"/>
    <cellStyle name="Normal 10 8 4 3 2 3" xfId="21995"/>
    <cellStyle name="Normal 10 8 4 3 3" xfId="21996"/>
    <cellStyle name="Normal 10 8 4 3 3 2" xfId="21997"/>
    <cellStyle name="Normal 10 8 4 3 4" xfId="21998"/>
    <cellStyle name="Normal 10 8 4 4" xfId="21999"/>
    <cellStyle name="Normal 10 8 4 4 2" xfId="22000"/>
    <cellStyle name="Normal 10 8 4 4 2 2" xfId="22001"/>
    <cellStyle name="Normal 10 8 4 4 3" xfId="22002"/>
    <cellStyle name="Normal 10 8 4 5" xfId="22003"/>
    <cellStyle name="Normal 10 8 4 5 2" xfId="22004"/>
    <cellStyle name="Normal 10 8 4 6" xfId="22005"/>
    <cellStyle name="Normal 10 8 5" xfId="22006"/>
    <cellStyle name="Normal 10 8 5 2" xfId="22007"/>
    <cellStyle name="Normal 10 8 5 2 2" xfId="22008"/>
    <cellStyle name="Normal 10 8 5 2 2 2" xfId="22009"/>
    <cellStyle name="Normal 10 8 5 2 2 2 2" xfId="22010"/>
    <cellStyle name="Normal 10 8 5 2 2 3" xfId="22011"/>
    <cellStyle name="Normal 10 8 5 2 3" xfId="22012"/>
    <cellStyle name="Normal 10 8 5 2 3 2" xfId="22013"/>
    <cellStyle name="Normal 10 8 5 2 4" xfId="22014"/>
    <cellStyle name="Normal 10 8 5 3" xfId="22015"/>
    <cellStyle name="Normal 10 8 5 3 2" xfId="22016"/>
    <cellStyle name="Normal 10 8 5 3 2 2" xfId="22017"/>
    <cellStyle name="Normal 10 8 5 3 3" xfId="22018"/>
    <cellStyle name="Normal 10 8 5 4" xfId="22019"/>
    <cellStyle name="Normal 10 8 5 4 2" xfId="22020"/>
    <cellStyle name="Normal 10 8 5 5" xfId="22021"/>
    <cellStyle name="Normal 10 8 6" xfId="22022"/>
    <cellStyle name="Normal 10 8 6 2" xfId="22023"/>
    <cellStyle name="Normal 10 8 6 2 2" xfId="22024"/>
    <cellStyle name="Normal 10 8 6 2 2 2" xfId="22025"/>
    <cellStyle name="Normal 10 8 6 2 3" xfId="22026"/>
    <cellStyle name="Normal 10 8 6 3" xfId="22027"/>
    <cellStyle name="Normal 10 8 6 3 2" xfId="22028"/>
    <cellStyle name="Normal 10 8 6 4" xfId="22029"/>
    <cellStyle name="Normal 10 8 7" xfId="22030"/>
    <cellStyle name="Normal 10 8 7 2" xfId="22031"/>
    <cellStyle name="Normal 10 8 7 2 2" xfId="22032"/>
    <cellStyle name="Normal 10 8 7 3" xfId="22033"/>
    <cellStyle name="Normal 10 8 8" xfId="22034"/>
    <cellStyle name="Normal 10 8 8 2" xfId="22035"/>
    <cellStyle name="Normal 10 8 9" xfId="22036"/>
    <cellStyle name="Normal 10 9" xfId="22037"/>
    <cellStyle name="Normal 10 9 2" xfId="22038"/>
    <cellStyle name="Normal 10 9 2 2" xfId="22039"/>
    <cellStyle name="Normal 10 9 2 2 2" xfId="22040"/>
    <cellStyle name="Normal 10 9 2 2 2 2" xfId="22041"/>
    <cellStyle name="Normal 10 9 2 2 2 2 2" xfId="22042"/>
    <cellStyle name="Normal 10 9 2 2 2 2 2 2" xfId="22043"/>
    <cellStyle name="Normal 10 9 2 2 2 2 3" xfId="22044"/>
    <cellStyle name="Normal 10 9 2 2 2 3" xfId="22045"/>
    <cellStyle name="Normal 10 9 2 2 2 3 2" xfId="22046"/>
    <cellStyle name="Normal 10 9 2 2 2 4" xfId="22047"/>
    <cellStyle name="Normal 10 9 2 2 3" xfId="22048"/>
    <cellStyle name="Normal 10 9 2 2 3 2" xfId="22049"/>
    <cellStyle name="Normal 10 9 2 2 3 2 2" xfId="22050"/>
    <cellStyle name="Normal 10 9 2 2 3 3" xfId="22051"/>
    <cellStyle name="Normal 10 9 2 2 4" xfId="22052"/>
    <cellStyle name="Normal 10 9 2 2 4 2" xfId="22053"/>
    <cellStyle name="Normal 10 9 2 2 5" xfId="22054"/>
    <cellStyle name="Normal 10 9 2 3" xfId="22055"/>
    <cellStyle name="Normal 10 9 2 3 2" xfId="22056"/>
    <cellStyle name="Normal 10 9 2 3 2 2" xfId="22057"/>
    <cellStyle name="Normal 10 9 2 3 2 2 2" xfId="22058"/>
    <cellStyle name="Normal 10 9 2 3 2 3" xfId="22059"/>
    <cellStyle name="Normal 10 9 2 3 3" xfId="22060"/>
    <cellStyle name="Normal 10 9 2 3 3 2" xfId="22061"/>
    <cellStyle name="Normal 10 9 2 3 4" xfId="22062"/>
    <cellStyle name="Normal 10 9 2 4" xfId="22063"/>
    <cellStyle name="Normal 10 9 2 4 2" xfId="22064"/>
    <cellStyle name="Normal 10 9 2 4 2 2" xfId="22065"/>
    <cellStyle name="Normal 10 9 2 4 3" xfId="22066"/>
    <cellStyle name="Normal 10 9 2 5" xfId="22067"/>
    <cellStyle name="Normal 10 9 2 5 2" xfId="22068"/>
    <cellStyle name="Normal 10 9 2 6" xfId="22069"/>
    <cellStyle name="Normal 10 9 3" xfId="22070"/>
    <cellStyle name="Normal 10 9 3 2" xfId="22071"/>
    <cellStyle name="Normal 10 9 3 2 2" xfId="22072"/>
    <cellStyle name="Normal 10 9 3 2 2 2" xfId="22073"/>
    <cellStyle name="Normal 10 9 3 2 2 2 2" xfId="22074"/>
    <cellStyle name="Normal 10 9 3 2 2 3" xfId="22075"/>
    <cellStyle name="Normal 10 9 3 2 3" xfId="22076"/>
    <cellStyle name="Normal 10 9 3 2 3 2" xfId="22077"/>
    <cellStyle name="Normal 10 9 3 2 4" xfId="22078"/>
    <cellStyle name="Normal 10 9 3 3" xfId="22079"/>
    <cellStyle name="Normal 10 9 3 3 2" xfId="22080"/>
    <cellStyle name="Normal 10 9 3 3 2 2" xfId="22081"/>
    <cellStyle name="Normal 10 9 3 3 3" xfId="22082"/>
    <cellStyle name="Normal 10 9 3 4" xfId="22083"/>
    <cellStyle name="Normal 10 9 3 4 2" xfId="22084"/>
    <cellStyle name="Normal 10 9 3 5" xfId="22085"/>
    <cellStyle name="Normal 10 9 4" xfId="22086"/>
    <cellStyle name="Normal 10 9 4 2" xfId="22087"/>
    <cellStyle name="Normal 10 9 4 2 2" xfId="22088"/>
    <cellStyle name="Normal 10 9 4 2 2 2" xfId="22089"/>
    <cellStyle name="Normal 10 9 4 2 3" xfId="22090"/>
    <cellStyle name="Normal 10 9 4 3" xfId="22091"/>
    <cellStyle name="Normal 10 9 4 3 2" xfId="22092"/>
    <cellStyle name="Normal 10 9 4 4" xfId="22093"/>
    <cellStyle name="Normal 10 9 5" xfId="22094"/>
    <cellStyle name="Normal 10 9 5 2" xfId="22095"/>
    <cellStyle name="Normal 10 9 5 2 2" xfId="22096"/>
    <cellStyle name="Normal 10 9 5 3" xfId="22097"/>
    <cellStyle name="Normal 10 9 6" xfId="22098"/>
    <cellStyle name="Normal 10 9 6 2" xfId="22099"/>
    <cellStyle name="Normal 10 9 7" xfId="22100"/>
    <cellStyle name="Normal 10_BS split by product" xfId="57736"/>
    <cellStyle name="Normal 100" xfId="22101"/>
    <cellStyle name="Normal 100 2" xfId="22102"/>
    <cellStyle name="Normal 101" xfId="22103"/>
    <cellStyle name="Normal 101 2" xfId="22104"/>
    <cellStyle name="Normal 102" xfId="22105"/>
    <cellStyle name="Normal 102 2" xfId="22106"/>
    <cellStyle name="Normal 103" xfId="22107"/>
    <cellStyle name="Normal 103 2" xfId="22108"/>
    <cellStyle name="Normal 104" xfId="22109"/>
    <cellStyle name="Normal 104 2" xfId="22110"/>
    <cellStyle name="Normal 105" xfId="22111"/>
    <cellStyle name="Normal 105 2" xfId="22112"/>
    <cellStyle name="Normal 106" xfId="22113"/>
    <cellStyle name="Normal 106 2" xfId="22114"/>
    <cellStyle name="Normal 107" xfId="22115"/>
    <cellStyle name="Normal 107 2" xfId="22116"/>
    <cellStyle name="Normal 107 3" xfId="22117"/>
    <cellStyle name="Normal 108" xfId="22118"/>
    <cellStyle name="Normal 109" xfId="22119"/>
    <cellStyle name="Normal 109 2" xfId="22120"/>
    <cellStyle name="Normal 11" xfId="22121"/>
    <cellStyle name="Normal 11 10" xfId="22122"/>
    <cellStyle name="Normal 11 10 2" xfId="22123"/>
    <cellStyle name="Normal 11 11" xfId="22124"/>
    <cellStyle name="Normal 11 2" xfId="22125"/>
    <cellStyle name="Normal 11 2 2" xfId="22126"/>
    <cellStyle name="Normal 11 2 3" xfId="22127"/>
    <cellStyle name="Normal 11 3" xfId="22128"/>
    <cellStyle name="Normal 11 3 2" xfId="22129"/>
    <cellStyle name="Normal 11 3 2 2" xfId="22130"/>
    <cellStyle name="Normal 11 3 2 2 2" xfId="22131"/>
    <cellStyle name="Normal 11 3 2 2 2 2" xfId="22132"/>
    <cellStyle name="Normal 11 3 2 2 2 2 2" xfId="22133"/>
    <cellStyle name="Normal 11 3 2 2 2 2 2 2" xfId="22134"/>
    <cellStyle name="Normal 11 3 2 2 2 2 2 2 2" xfId="22135"/>
    <cellStyle name="Normal 11 3 2 2 2 2 2 3" xfId="22136"/>
    <cellStyle name="Normal 11 3 2 2 2 2 3" xfId="22137"/>
    <cellStyle name="Normal 11 3 2 2 2 2 3 2" xfId="22138"/>
    <cellStyle name="Normal 11 3 2 2 2 2 4" xfId="22139"/>
    <cellStyle name="Normal 11 3 2 2 2 3" xfId="22140"/>
    <cellStyle name="Normal 11 3 2 2 2 3 2" xfId="22141"/>
    <cellStyle name="Normal 11 3 2 2 2 3 2 2" xfId="22142"/>
    <cellStyle name="Normal 11 3 2 2 2 3 3" xfId="22143"/>
    <cellStyle name="Normal 11 3 2 2 2 4" xfId="22144"/>
    <cellStyle name="Normal 11 3 2 2 2 4 2" xfId="22145"/>
    <cellStyle name="Normal 11 3 2 2 2 5" xfId="22146"/>
    <cellStyle name="Normal 11 3 2 2 3" xfId="22147"/>
    <cellStyle name="Normal 11 3 2 2 3 2" xfId="22148"/>
    <cellStyle name="Normal 11 3 2 2 3 2 2" xfId="22149"/>
    <cellStyle name="Normal 11 3 2 2 3 2 2 2" xfId="22150"/>
    <cellStyle name="Normal 11 3 2 2 3 2 3" xfId="22151"/>
    <cellStyle name="Normal 11 3 2 2 3 3" xfId="22152"/>
    <cellStyle name="Normal 11 3 2 2 3 3 2" xfId="22153"/>
    <cellStyle name="Normal 11 3 2 2 3 4" xfId="22154"/>
    <cellStyle name="Normal 11 3 2 2 4" xfId="22155"/>
    <cellStyle name="Normal 11 3 2 2 4 2" xfId="22156"/>
    <cellStyle name="Normal 11 3 2 2 4 2 2" xfId="22157"/>
    <cellStyle name="Normal 11 3 2 2 4 3" xfId="22158"/>
    <cellStyle name="Normal 11 3 2 2 5" xfId="22159"/>
    <cellStyle name="Normal 11 3 2 2 5 2" xfId="22160"/>
    <cellStyle name="Normal 11 3 2 2 6" xfId="22161"/>
    <cellStyle name="Normal 11 3 2 3" xfId="22162"/>
    <cellStyle name="Normal 11 3 2 3 2" xfId="22163"/>
    <cellStyle name="Normal 11 3 2 3 2 2" xfId="22164"/>
    <cellStyle name="Normal 11 3 2 3 2 2 2" xfId="22165"/>
    <cellStyle name="Normal 11 3 2 3 2 2 2 2" xfId="22166"/>
    <cellStyle name="Normal 11 3 2 3 2 2 3" xfId="22167"/>
    <cellStyle name="Normal 11 3 2 3 2 3" xfId="22168"/>
    <cellStyle name="Normal 11 3 2 3 2 3 2" xfId="22169"/>
    <cellStyle name="Normal 11 3 2 3 2 4" xfId="22170"/>
    <cellStyle name="Normal 11 3 2 3 3" xfId="22171"/>
    <cellStyle name="Normal 11 3 2 3 3 2" xfId="22172"/>
    <cellStyle name="Normal 11 3 2 3 3 2 2" xfId="22173"/>
    <cellStyle name="Normal 11 3 2 3 3 3" xfId="22174"/>
    <cellStyle name="Normal 11 3 2 3 4" xfId="22175"/>
    <cellStyle name="Normal 11 3 2 3 4 2" xfId="22176"/>
    <cellStyle name="Normal 11 3 2 3 5" xfId="22177"/>
    <cellStyle name="Normal 11 3 2 4" xfId="22178"/>
    <cellStyle name="Normal 11 3 2 4 2" xfId="22179"/>
    <cellStyle name="Normal 11 3 2 4 2 2" xfId="22180"/>
    <cellStyle name="Normal 11 3 2 4 2 2 2" xfId="22181"/>
    <cellStyle name="Normal 11 3 2 4 2 3" xfId="22182"/>
    <cellStyle name="Normal 11 3 2 4 3" xfId="22183"/>
    <cellStyle name="Normal 11 3 2 4 3 2" xfId="22184"/>
    <cellStyle name="Normal 11 3 2 4 4" xfId="22185"/>
    <cellStyle name="Normal 11 3 2 5" xfId="22186"/>
    <cellStyle name="Normal 11 3 2 5 2" xfId="22187"/>
    <cellStyle name="Normal 11 3 2 5 2 2" xfId="22188"/>
    <cellStyle name="Normal 11 3 2 5 3" xfId="22189"/>
    <cellStyle name="Normal 11 3 2 6" xfId="22190"/>
    <cellStyle name="Normal 11 3 2 6 2" xfId="22191"/>
    <cellStyle name="Normal 11 3 2 7" xfId="22192"/>
    <cellStyle name="Normal 11 3 3" xfId="22193"/>
    <cellStyle name="Normal 11 3 3 2" xfId="22194"/>
    <cellStyle name="Normal 11 3 3 2 2" xfId="22195"/>
    <cellStyle name="Normal 11 3 3 2 2 2" xfId="22196"/>
    <cellStyle name="Normal 11 3 3 2 2 2 2" xfId="22197"/>
    <cellStyle name="Normal 11 3 3 2 2 2 2 2" xfId="22198"/>
    <cellStyle name="Normal 11 3 3 2 2 2 3" xfId="22199"/>
    <cellStyle name="Normal 11 3 3 2 2 3" xfId="22200"/>
    <cellStyle name="Normal 11 3 3 2 2 3 2" xfId="22201"/>
    <cellStyle name="Normal 11 3 3 2 2 4" xfId="22202"/>
    <cellStyle name="Normal 11 3 3 2 3" xfId="22203"/>
    <cellStyle name="Normal 11 3 3 2 3 2" xfId="22204"/>
    <cellStyle name="Normal 11 3 3 2 3 2 2" xfId="22205"/>
    <cellStyle name="Normal 11 3 3 2 3 3" xfId="22206"/>
    <cellStyle name="Normal 11 3 3 2 4" xfId="22207"/>
    <cellStyle name="Normal 11 3 3 2 4 2" xfId="22208"/>
    <cellStyle name="Normal 11 3 3 2 5" xfId="22209"/>
    <cellStyle name="Normal 11 3 3 3" xfId="22210"/>
    <cellStyle name="Normal 11 3 3 3 2" xfId="22211"/>
    <cellStyle name="Normal 11 3 3 3 2 2" xfId="22212"/>
    <cellStyle name="Normal 11 3 3 3 2 2 2" xfId="22213"/>
    <cellStyle name="Normal 11 3 3 3 2 3" xfId="22214"/>
    <cellStyle name="Normal 11 3 3 3 3" xfId="22215"/>
    <cellStyle name="Normal 11 3 3 3 3 2" xfId="22216"/>
    <cellStyle name="Normal 11 3 3 3 4" xfId="22217"/>
    <cellStyle name="Normal 11 3 3 4" xfId="22218"/>
    <cellStyle name="Normal 11 3 3 4 2" xfId="22219"/>
    <cellStyle name="Normal 11 3 3 4 2 2" xfId="22220"/>
    <cellStyle name="Normal 11 3 3 4 3" xfId="22221"/>
    <cellStyle name="Normal 11 3 3 5" xfId="22222"/>
    <cellStyle name="Normal 11 3 3 5 2" xfId="22223"/>
    <cellStyle name="Normal 11 3 3 6" xfId="22224"/>
    <cellStyle name="Normal 11 3 4" xfId="22225"/>
    <cellStyle name="Normal 11 3 4 2" xfId="22226"/>
    <cellStyle name="Normal 11 3 4 2 2" xfId="22227"/>
    <cellStyle name="Normal 11 3 4 2 2 2" xfId="22228"/>
    <cellStyle name="Normal 11 3 4 2 2 2 2" xfId="22229"/>
    <cellStyle name="Normal 11 3 4 2 2 2 2 2" xfId="22230"/>
    <cellStyle name="Normal 11 3 4 2 2 2 3" xfId="22231"/>
    <cellStyle name="Normal 11 3 4 2 2 3" xfId="22232"/>
    <cellStyle name="Normal 11 3 4 2 2 3 2" xfId="22233"/>
    <cellStyle name="Normal 11 3 4 2 2 4" xfId="22234"/>
    <cellStyle name="Normal 11 3 4 2 3" xfId="22235"/>
    <cellStyle name="Normal 11 3 4 2 3 2" xfId="22236"/>
    <cellStyle name="Normal 11 3 4 2 3 2 2" xfId="22237"/>
    <cellStyle name="Normal 11 3 4 2 3 3" xfId="22238"/>
    <cellStyle name="Normal 11 3 4 2 4" xfId="22239"/>
    <cellStyle name="Normal 11 3 4 2 4 2" xfId="22240"/>
    <cellStyle name="Normal 11 3 4 2 5" xfId="22241"/>
    <cellStyle name="Normal 11 3 4 3" xfId="22242"/>
    <cellStyle name="Normal 11 3 4 3 2" xfId="22243"/>
    <cellStyle name="Normal 11 3 4 3 2 2" xfId="22244"/>
    <cellStyle name="Normal 11 3 4 3 2 2 2" xfId="22245"/>
    <cellStyle name="Normal 11 3 4 3 2 3" xfId="22246"/>
    <cellStyle name="Normal 11 3 4 3 3" xfId="22247"/>
    <cellStyle name="Normal 11 3 4 3 3 2" xfId="22248"/>
    <cellStyle name="Normal 11 3 4 3 4" xfId="22249"/>
    <cellStyle name="Normal 11 3 4 4" xfId="22250"/>
    <cellStyle name="Normal 11 3 4 4 2" xfId="22251"/>
    <cellStyle name="Normal 11 3 4 4 2 2" xfId="22252"/>
    <cellStyle name="Normal 11 3 4 4 3" xfId="22253"/>
    <cellStyle name="Normal 11 3 4 5" xfId="22254"/>
    <cellStyle name="Normal 11 3 4 5 2" xfId="22255"/>
    <cellStyle name="Normal 11 3 4 6" xfId="22256"/>
    <cellStyle name="Normal 11 3 5" xfId="22257"/>
    <cellStyle name="Normal 11 3 5 2" xfId="22258"/>
    <cellStyle name="Normal 11 3 5 2 2" xfId="22259"/>
    <cellStyle name="Normal 11 3 5 2 2 2" xfId="22260"/>
    <cellStyle name="Normal 11 3 5 2 2 2 2" xfId="22261"/>
    <cellStyle name="Normal 11 3 5 2 2 3" xfId="22262"/>
    <cellStyle name="Normal 11 3 5 2 3" xfId="22263"/>
    <cellStyle name="Normal 11 3 5 2 3 2" xfId="22264"/>
    <cellStyle name="Normal 11 3 5 2 4" xfId="22265"/>
    <cellStyle name="Normal 11 3 5 3" xfId="22266"/>
    <cellStyle name="Normal 11 3 5 3 2" xfId="22267"/>
    <cellStyle name="Normal 11 3 5 3 2 2" xfId="22268"/>
    <cellStyle name="Normal 11 3 5 3 3" xfId="22269"/>
    <cellStyle name="Normal 11 3 5 4" xfId="22270"/>
    <cellStyle name="Normal 11 3 5 4 2" xfId="22271"/>
    <cellStyle name="Normal 11 3 5 5" xfId="22272"/>
    <cellStyle name="Normal 11 3 6" xfId="22273"/>
    <cellStyle name="Normal 11 3 6 2" xfId="22274"/>
    <cellStyle name="Normal 11 3 6 2 2" xfId="22275"/>
    <cellStyle name="Normal 11 3 6 2 2 2" xfId="22276"/>
    <cellStyle name="Normal 11 3 6 2 3" xfId="22277"/>
    <cellStyle name="Normal 11 3 6 3" xfId="22278"/>
    <cellStyle name="Normal 11 3 6 3 2" xfId="22279"/>
    <cellStyle name="Normal 11 3 6 4" xfId="22280"/>
    <cellStyle name="Normal 11 3 7" xfId="22281"/>
    <cellStyle name="Normal 11 3 7 2" xfId="22282"/>
    <cellStyle name="Normal 11 3 7 2 2" xfId="22283"/>
    <cellStyle name="Normal 11 3 7 3" xfId="22284"/>
    <cellStyle name="Normal 11 3 8" xfId="22285"/>
    <cellStyle name="Normal 11 3 8 2" xfId="22286"/>
    <cellStyle name="Normal 11 3 9" xfId="22287"/>
    <cellStyle name="Normal 11 4" xfId="22288"/>
    <cellStyle name="Normal 11 4 2" xfId="22289"/>
    <cellStyle name="Normal 11 4 2 2" xfId="22290"/>
    <cellStyle name="Normal 11 4 2 2 2" xfId="22291"/>
    <cellStyle name="Normal 11 4 2 2 2 2" xfId="22292"/>
    <cellStyle name="Normal 11 4 2 2 2 2 2" xfId="22293"/>
    <cellStyle name="Normal 11 4 2 2 2 2 2 2" xfId="22294"/>
    <cellStyle name="Normal 11 4 2 2 2 2 3" xfId="22295"/>
    <cellStyle name="Normal 11 4 2 2 2 3" xfId="22296"/>
    <cellStyle name="Normal 11 4 2 2 2 3 2" xfId="22297"/>
    <cellStyle name="Normal 11 4 2 2 2 4" xfId="22298"/>
    <cellStyle name="Normal 11 4 2 2 3" xfId="22299"/>
    <cellStyle name="Normal 11 4 2 2 3 2" xfId="22300"/>
    <cellStyle name="Normal 11 4 2 2 3 2 2" xfId="22301"/>
    <cellStyle name="Normal 11 4 2 2 3 3" xfId="22302"/>
    <cellStyle name="Normal 11 4 2 2 4" xfId="22303"/>
    <cellStyle name="Normal 11 4 2 2 4 2" xfId="22304"/>
    <cellStyle name="Normal 11 4 2 2 5" xfId="22305"/>
    <cellStyle name="Normal 11 4 2 3" xfId="22306"/>
    <cellStyle name="Normal 11 4 2 3 2" xfId="22307"/>
    <cellStyle name="Normal 11 4 2 3 2 2" xfId="22308"/>
    <cellStyle name="Normal 11 4 2 3 2 2 2" xfId="22309"/>
    <cellStyle name="Normal 11 4 2 3 2 3" xfId="22310"/>
    <cellStyle name="Normal 11 4 2 3 3" xfId="22311"/>
    <cellStyle name="Normal 11 4 2 3 3 2" xfId="22312"/>
    <cellStyle name="Normal 11 4 2 3 4" xfId="22313"/>
    <cellStyle name="Normal 11 4 2 4" xfId="22314"/>
    <cellStyle name="Normal 11 4 2 4 2" xfId="22315"/>
    <cellStyle name="Normal 11 4 2 4 2 2" xfId="22316"/>
    <cellStyle name="Normal 11 4 2 4 3" xfId="22317"/>
    <cellStyle name="Normal 11 4 2 5" xfId="22318"/>
    <cellStyle name="Normal 11 4 2 5 2" xfId="22319"/>
    <cellStyle name="Normal 11 4 2 6" xfId="22320"/>
    <cellStyle name="Normal 11 4 3" xfId="22321"/>
    <cellStyle name="Normal 11 4 3 2" xfId="22322"/>
    <cellStyle name="Normal 11 4 3 2 2" xfId="22323"/>
    <cellStyle name="Normal 11 4 3 2 2 2" xfId="22324"/>
    <cellStyle name="Normal 11 4 3 2 2 2 2" xfId="22325"/>
    <cellStyle name="Normal 11 4 3 2 2 3" xfId="22326"/>
    <cellStyle name="Normal 11 4 3 2 3" xfId="22327"/>
    <cellStyle name="Normal 11 4 3 2 3 2" xfId="22328"/>
    <cellStyle name="Normal 11 4 3 2 4" xfId="22329"/>
    <cellStyle name="Normal 11 4 3 3" xfId="22330"/>
    <cellStyle name="Normal 11 4 3 3 2" xfId="22331"/>
    <cellStyle name="Normal 11 4 3 3 2 2" xfId="22332"/>
    <cellStyle name="Normal 11 4 3 3 3" xfId="22333"/>
    <cellStyle name="Normal 11 4 3 4" xfId="22334"/>
    <cellStyle name="Normal 11 4 3 4 2" xfId="22335"/>
    <cellStyle name="Normal 11 4 3 5" xfId="22336"/>
    <cellStyle name="Normal 11 4 4" xfId="22337"/>
    <cellStyle name="Normal 11 4 4 2" xfId="22338"/>
    <cellStyle name="Normal 11 4 4 2 2" xfId="22339"/>
    <cellStyle name="Normal 11 4 4 2 2 2" xfId="22340"/>
    <cellStyle name="Normal 11 4 4 2 3" xfId="22341"/>
    <cellStyle name="Normal 11 4 4 3" xfId="22342"/>
    <cellStyle name="Normal 11 4 4 3 2" xfId="22343"/>
    <cellStyle name="Normal 11 4 4 4" xfId="22344"/>
    <cellStyle name="Normal 11 4 5" xfId="22345"/>
    <cellStyle name="Normal 11 4 5 2" xfId="22346"/>
    <cellStyle name="Normal 11 4 5 2 2" xfId="22347"/>
    <cellStyle name="Normal 11 4 5 3" xfId="22348"/>
    <cellStyle name="Normal 11 4 6" xfId="22349"/>
    <cellStyle name="Normal 11 4 6 2" xfId="22350"/>
    <cellStyle name="Normal 11 4 7" xfId="22351"/>
    <cellStyle name="Normal 11 5" xfId="22352"/>
    <cellStyle name="Normal 11 5 2" xfId="22353"/>
    <cellStyle name="Normal 11 5 2 2" xfId="22354"/>
    <cellStyle name="Normal 11 5 2 2 2" xfId="22355"/>
    <cellStyle name="Normal 11 5 2 2 2 2" xfId="22356"/>
    <cellStyle name="Normal 11 5 2 2 2 2 2" xfId="22357"/>
    <cellStyle name="Normal 11 5 2 2 2 3" xfId="22358"/>
    <cellStyle name="Normal 11 5 2 2 3" xfId="22359"/>
    <cellStyle name="Normal 11 5 2 2 3 2" xfId="22360"/>
    <cellStyle name="Normal 11 5 2 2 4" xfId="22361"/>
    <cellStyle name="Normal 11 5 2 3" xfId="22362"/>
    <cellStyle name="Normal 11 5 2 3 2" xfId="22363"/>
    <cellStyle name="Normal 11 5 2 3 2 2" xfId="22364"/>
    <cellStyle name="Normal 11 5 2 3 3" xfId="22365"/>
    <cellStyle name="Normal 11 5 2 4" xfId="22366"/>
    <cellStyle name="Normal 11 5 2 4 2" xfId="22367"/>
    <cellStyle name="Normal 11 5 2 5" xfId="22368"/>
    <cellStyle name="Normal 11 5 3" xfId="22369"/>
    <cellStyle name="Normal 11 5 3 2" xfId="22370"/>
    <cellStyle name="Normal 11 5 3 2 2" xfId="22371"/>
    <cellStyle name="Normal 11 5 3 2 2 2" xfId="22372"/>
    <cellStyle name="Normal 11 5 3 2 3" xfId="22373"/>
    <cellStyle name="Normal 11 5 3 3" xfId="22374"/>
    <cellStyle name="Normal 11 5 3 3 2" xfId="22375"/>
    <cellStyle name="Normal 11 5 3 4" xfId="22376"/>
    <cellStyle name="Normal 11 5 4" xfId="22377"/>
    <cellStyle name="Normal 11 5 4 2" xfId="22378"/>
    <cellStyle name="Normal 11 5 4 2 2" xfId="22379"/>
    <cellStyle name="Normal 11 5 4 3" xfId="22380"/>
    <cellStyle name="Normal 11 5 5" xfId="22381"/>
    <cellStyle name="Normal 11 5 5 2" xfId="22382"/>
    <cellStyle name="Normal 11 5 6" xfId="22383"/>
    <cellStyle name="Normal 11 6" xfId="22384"/>
    <cellStyle name="Normal 11 6 2" xfId="22385"/>
    <cellStyle name="Normal 11 6 2 2" xfId="22386"/>
    <cellStyle name="Normal 11 6 2 2 2" xfId="22387"/>
    <cellStyle name="Normal 11 6 2 2 2 2" xfId="22388"/>
    <cellStyle name="Normal 11 6 2 2 2 2 2" xfId="22389"/>
    <cellStyle name="Normal 11 6 2 2 2 3" xfId="22390"/>
    <cellStyle name="Normal 11 6 2 2 3" xfId="22391"/>
    <cellStyle name="Normal 11 6 2 2 3 2" xfId="22392"/>
    <cellStyle name="Normal 11 6 2 2 4" xfId="22393"/>
    <cellStyle name="Normal 11 6 2 3" xfId="22394"/>
    <cellStyle name="Normal 11 6 2 3 2" xfId="22395"/>
    <cellStyle name="Normal 11 6 2 3 2 2" xfId="22396"/>
    <cellStyle name="Normal 11 6 2 3 3" xfId="22397"/>
    <cellStyle name="Normal 11 6 2 4" xfId="22398"/>
    <cellStyle name="Normal 11 6 2 4 2" xfId="22399"/>
    <cellStyle name="Normal 11 6 2 5" xfId="22400"/>
    <cellStyle name="Normal 11 6 3" xfId="22401"/>
    <cellStyle name="Normal 11 6 3 2" xfId="22402"/>
    <cellStyle name="Normal 11 6 3 2 2" xfId="22403"/>
    <cellStyle name="Normal 11 6 3 2 2 2" xfId="22404"/>
    <cellStyle name="Normal 11 6 3 2 3" xfId="22405"/>
    <cellStyle name="Normal 11 6 3 3" xfId="22406"/>
    <cellStyle name="Normal 11 6 3 3 2" xfId="22407"/>
    <cellStyle name="Normal 11 6 3 4" xfId="22408"/>
    <cellStyle name="Normal 11 6 4" xfId="22409"/>
    <cellStyle name="Normal 11 6 4 2" xfId="22410"/>
    <cellStyle name="Normal 11 6 4 2 2" xfId="22411"/>
    <cellStyle name="Normal 11 6 4 3" xfId="22412"/>
    <cellStyle name="Normal 11 6 5" xfId="22413"/>
    <cellStyle name="Normal 11 6 5 2" xfId="22414"/>
    <cellStyle name="Normal 11 6 6" xfId="22415"/>
    <cellStyle name="Normal 11 7" xfId="22416"/>
    <cellStyle name="Normal 11 7 2" xfId="22417"/>
    <cellStyle name="Normal 11 7 2 2" xfId="22418"/>
    <cellStyle name="Normal 11 7 2 2 2" xfId="22419"/>
    <cellStyle name="Normal 11 7 2 2 2 2" xfId="22420"/>
    <cellStyle name="Normal 11 7 2 2 3" xfId="22421"/>
    <cellStyle name="Normal 11 7 2 3" xfId="22422"/>
    <cellStyle name="Normal 11 7 2 3 2" xfId="22423"/>
    <cellStyle name="Normal 11 7 2 4" xfId="22424"/>
    <cellStyle name="Normal 11 7 3" xfId="22425"/>
    <cellStyle name="Normal 11 7 3 2" xfId="22426"/>
    <cellStyle name="Normal 11 7 3 2 2" xfId="22427"/>
    <cellStyle name="Normal 11 7 3 3" xfId="22428"/>
    <cellStyle name="Normal 11 7 4" xfId="22429"/>
    <cellStyle name="Normal 11 7 4 2" xfId="22430"/>
    <cellStyle name="Normal 11 7 5" xfId="22431"/>
    <cellStyle name="Normal 11 8" xfId="22432"/>
    <cellStyle name="Normal 11 8 2" xfId="22433"/>
    <cellStyle name="Normal 11 8 2 2" xfId="22434"/>
    <cellStyle name="Normal 11 8 2 2 2" xfId="22435"/>
    <cellStyle name="Normal 11 8 2 3" xfId="22436"/>
    <cellStyle name="Normal 11 8 3" xfId="22437"/>
    <cellStyle name="Normal 11 8 3 2" xfId="22438"/>
    <cellStyle name="Normal 11 8 4" xfId="22439"/>
    <cellStyle name="Normal 11 9" xfId="22440"/>
    <cellStyle name="Normal 11 9 2" xfId="22441"/>
    <cellStyle name="Normal 11 9 2 2" xfId="22442"/>
    <cellStyle name="Normal 11 9 3" xfId="22443"/>
    <cellStyle name="Normal 11_Wealth Mgmt - Life &amp; Pension" xfId="57737"/>
    <cellStyle name="Normal 110" xfId="22444"/>
    <cellStyle name="Normal 110 2" xfId="22445"/>
    <cellStyle name="Normal 111" xfId="22446"/>
    <cellStyle name="Normal 111 2" xfId="22447"/>
    <cellStyle name="Normal 112" xfId="22448"/>
    <cellStyle name="Normal 112 2" xfId="22449"/>
    <cellStyle name="Normal 113" xfId="22450"/>
    <cellStyle name="Normal 113 2" xfId="22451"/>
    <cellStyle name="Normal 114" xfId="22452"/>
    <cellStyle name="Normal 114 2" xfId="22453"/>
    <cellStyle name="Normal 115" xfId="22454"/>
    <cellStyle name="Normal 116" xfId="22455"/>
    <cellStyle name="Normal 116 2" xfId="22456"/>
    <cellStyle name="Normal 117" xfId="22457"/>
    <cellStyle name="Normal 117 2" xfId="22458"/>
    <cellStyle name="Normal 118" xfId="22459"/>
    <cellStyle name="Normal 118 2" xfId="22460"/>
    <cellStyle name="Normal 119" xfId="22461"/>
    <cellStyle name="Normal 119 2" xfId="22462"/>
    <cellStyle name="Normal 12" xfId="22463"/>
    <cellStyle name="Normal 12 10" xfId="22464"/>
    <cellStyle name="Normal 12 10 2" xfId="22465"/>
    <cellStyle name="Normal 12 10 2 2" xfId="22466"/>
    <cellStyle name="Normal 12 10 2 2 2" xfId="22467"/>
    <cellStyle name="Normal 12 10 2 2 2 2" xfId="22468"/>
    <cellStyle name="Normal 12 10 2 2 2 2 2" xfId="22469"/>
    <cellStyle name="Normal 12 10 2 2 2 2 2 2" xfId="22470"/>
    <cellStyle name="Normal 12 10 2 2 2 2 2 2 2" xfId="22471"/>
    <cellStyle name="Normal 12 10 2 2 2 2 2 3" xfId="22472"/>
    <cellStyle name="Normal 12 10 2 2 2 2 3" xfId="22473"/>
    <cellStyle name="Normal 12 10 2 2 2 2 3 2" xfId="22474"/>
    <cellStyle name="Normal 12 10 2 2 2 2 4" xfId="22475"/>
    <cellStyle name="Normal 12 10 2 2 2 3" xfId="22476"/>
    <cellStyle name="Normal 12 10 2 2 2 3 2" xfId="22477"/>
    <cellStyle name="Normal 12 10 2 2 2 3 2 2" xfId="22478"/>
    <cellStyle name="Normal 12 10 2 2 2 3 3" xfId="22479"/>
    <cellStyle name="Normal 12 10 2 2 2 4" xfId="22480"/>
    <cellStyle name="Normal 12 10 2 2 2 4 2" xfId="22481"/>
    <cellStyle name="Normal 12 10 2 2 2 5" xfId="22482"/>
    <cellStyle name="Normal 12 10 2 2 3" xfId="22483"/>
    <cellStyle name="Normal 12 10 2 2 3 2" xfId="22484"/>
    <cellStyle name="Normal 12 10 2 2 3 2 2" xfId="22485"/>
    <cellStyle name="Normal 12 10 2 2 3 2 2 2" xfId="22486"/>
    <cellStyle name="Normal 12 10 2 2 3 2 3" xfId="22487"/>
    <cellStyle name="Normal 12 10 2 2 3 3" xfId="22488"/>
    <cellStyle name="Normal 12 10 2 2 3 3 2" xfId="22489"/>
    <cellStyle name="Normal 12 10 2 2 3 4" xfId="22490"/>
    <cellStyle name="Normal 12 10 2 2 4" xfId="22491"/>
    <cellStyle name="Normal 12 10 2 2 4 2" xfId="22492"/>
    <cellStyle name="Normal 12 10 2 2 4 2 2" xfId="22493"/>
    <cellStyle name="Normal 12 10 2 2 4 3" xfId="22494"/>
    <cellStyle name="Normal 12 10 2 2 5" xfId="22495"/>
    <cellStyle name="Normal 12 10 2 2 5 2" xfId="22496"/>
    <cellStyle name="Normal 12 10 2 2 6" xfId="22497"/>
    <cellStyle name="Normal 12 10 2 3" xfId="22498"/>
    <cellStyle name="Normal 12 10 2 3 2" xfId="22499"/>
    <cellStyle name="Normal 12 10 2 3 2 2" xfId="22500"/>
    <cellStyle name="Normal 12 10 2 3 2 2 2" xfId="22501"/>
    <cellStyle name="Normal 12 10 2 3 2 2 2 2" xfId="22502"/>
    <cellStyle name="Normal 12 10 2 3 2 2 3" xfId="22503"/>
    <cellStyle name="Normal 12 10 2 3 2 3" xfId="22504"/>
    <cellStyle name="Normal 12 10 2 3 2 3 2" xfId="22505"/>
    <cellStyle name="Normal 12 10 2 3 2 4" xfId="22506"/>
    <cellStyle name="Normal 12 10 2 3 3" xfId="22507"/>
    <cellStyle name="Normal 12 10 2 3 3 2" xfId="22508"/>
    <cellStyle name="Normal 12 10 2 3 3 2 2" xfId="22509"/>
    <cellStyle name="Normal 12 10 2 3 3 3" xfId="22510"/>
    <cellStyle name="Normal 12 10 2 3 4" xfId="22511"/>
    <cellStyle name="Normal 12 10 2 3 4 2" xfId="22512"/>
    <cellStyle name="Normal 12 10 2 3 5" xfId="22513"/>
    <cellStyle name="Normal 12 10 2 4" xfId="22514"/>
    <cellStyle name="Normal 12 10 2 4 2" xfId="22515"/>
    <cellStyle name="Normal 12 10 2 4 2 2" xfId="22516"/>
    <cellStyle name="Normal 12 10 2 4 2 2 2" xfId="22517"/>
    <cellStyle name="Normal 12 10 2 4 2 3" xfId="22518"/>
    <cellStyle name="Normal 12 10 2 4 3" xfId="22519"/>
    <cellStyle name="Normal 12 10 2 4 3 2" xfId="22520"/>
    <cellStyle name="Normal 12 10 2 4 4" xfId="22521"/>
    <cellStyle name="Normal 12 10 2 5" xfId="22522"/>
    <cellStyle name="Normal 12 10 2 5 2" xfId="22523"/>
    <cellStyle name="Normal 12 10 2 5 2 2" xfId="22524"/>
    <cellStyle name="Normal 12 10 2 5 3" xfId="22525"/>
    <cellStyle name="Normal 12 10 2 6" xfId="22526"/>
    <cellStyle name="Normal 12 10 2 6 2" xfId="22527"/>
    <cellStyle name="Normal 12 10 2 7" xfId="22528"/>
    <cellStyle name="Normal 12 10 3" xfId="22529"/>
    <cellStyle name="Normal 12 10 3 2" xfId="22530"/>
    <cellStyle name="Normal 12 10 3 2 2" xfId="22531"/>
    <cellStyle name="Normal 12 10 3 2 2 2" xfId="22532"/>
    <cellStyle name="Normal 12 10 3 2 2 2 2" xfId="22533"/>
    <cellStyle name="Normal 12 10 3 2 2 2 2 2" xfId="22534"/>
    <cellStyle name="Normal 12 10 3 2 2 2 3" xfId="22535"/>
    <cellStyle name="Normal 12 10 3 2 2 3" xfId="22536"/>
    <cellStyle name="Normal 12 10 3 2 2 3 2" xfId="22537"/>
    <cellStyle name="Normal 12 10 3 2 2 4" xfId="22538"/>
    <cellStyle name="Normal 12 10 3 2 3" xfId="22539"/>
    <cellStyle name="Normal 12 10 3 2 3 2" xfId="22540"/>
    <cellStyle name="Normal 12 10 3 2 3 2 2" xfId="22541"/>
    <cellStyle name="Normal 12 10 3 2 3 3" xfId="22542"/>
    <cellStyle name="Normal 12 10 3 2 4" xfId="22543"/>
    <cellStyle name="Normal 12 10 3 2 4 2" xfId="22544"/>
    <cellStyle name="Normal 12 10 3 2 5" xfId="22545"/>
    <cellStyle name="Normal 12 10 3 3" xfId="22546"/>
    <cellStyle name="Normal 12 10 3 3 2" xfId="22547"/>
    <cellStyle name="Normal 12 10 3 3 2 2" xfId="22548"/>
    <cellStyle name="Normal 12 10 3 3 2 2 2" xfId="22549"/>
    <cellStyle name="Normal 12 10 3 3 2 3" xfId="22550"/>
    <cellStyle name="Normal 12 10 3 3 3" xfId="22551"/>
    <cellStyle name="Normal 12 10 3 3 3 2" xfId="22552"/>
    <cellStyle name="Normal 12 10 3 3 4" xfId="22553"/>
    <cellStyle name="Normal 12 10 3 4" xfId="22554"/>
    <cellStyle name="Normal 12 10 3 4 2" xfId="22555"/>
    <cellStyle name="Normal 12 10 3 4 2 2" xfId="22556"/>
    <cellStyle name="Normal 12 10 3 4 3" xfId="22557"/>
    <cellStyle name="Normal 12 10 3 5" xfId="22558"/>
    <cellStyle name="Normal 12 10 3 5 2" xfId="22559"/>
    <cellStyle name="Normal 12 10 3 6" xfId="22560"/>
    <cellStyle name="Normal 12 10 4" xfId="22561"/>
    <cellStyle name="Normal 12 10 4 2" xfId="22562"/>
    <cellStyle name="Normal 12 10 4 2 2" xfId="22563"/>
    <cellStyle name="Normal 12 10 4 2 2 2" xfId="22564"/>
    <cellStyle name="Normal 12 10 4 2 2 2 2" xfId="22565"/>
    <cellStyle name="Normal 12 10 4 2 2 2 2 2" xfId="22566"/>
    <cellStyle name="Normal 12 10 4 2 2 2 3" xfId="22567"/>
    <cellStyle name="Normal 12 10 4 2 2 3" xfId="22568"/>
    <cellStyle name="Normal 12 10 4 2 2 3 2" xfId="22569"/>
    <cellStyle name="Normal 12 10 4 2 2 4" xfId="22570"/>
    <cellStyle name="Normal 12 10 4 2 3" xfId="22571"/>
    <cellStyle name="Normal 12 10 4 2 3 2" xfId="22572"/>
    <cellStyle name="Normal 12 10 4 2 3 2 2" xfId="22573"/>
    <cellStyle name="Normal 12 10 4 2 3 3" xfId="22574"/>
    <cellStyle name="Normal 12 10 4 2 4" xfId="22575"/>
    <cellStyle name="Normal 12 10 4 2 4 2" xfId="22576"/>
    <cellStyle name="Normal 12 10 4 2 5" xfId="22577"/>
    <cellStyle name="Normal 12 10 4 3" xfId="22578"/>
    <cellStyle name="Normal 12 10 4 3 2" xfId="22579"/>
    <cellStyle name="Normal 12 10 4 3 2 2" xfId="22580"/>
    <cellStyle name="Normal 12 10 4 3 2 2 2" xfId="22581"/>
    <cellStyle name="Normal 12 10 4 3 2 3" xfId="22582"/>
    <cellStyle name="Normal 12 10 4 3 3" xfId="22583"/>
    <cellStyle name="Normal 12 10 4 3 3 2" xfId="22584"/>
    <cellStyle name="Normal 12 10 4 3 4" xfId="22585"/>
    <cellStyle name="Normal 12 10 4 4" xfId="22586"/>
    <cellStyle name="Normal 12 10 4 4 2" xfId="22587"/>
    <cellStyle name="Normal 12 10 4 4 2 2" xfId="22588"/>
    <cellStyle name="Normal 12 10 4 4 3" xfId="22589"/>
    <cellStyle name="Normal 12 10 4 5" xfId="22590"/>
    <cellStyle name="Normal 12 10 4 5 2" xfId="22591"/>
    <cellStyle name="Normal 12 10 4 6" xfId="22592"/>
    <cellStyle name="Normal 12 10 5" xfId="22593"/>
    <cellStyle name="Normal 12 10 5 2" xfId="22594"/>
    <cellStyle name="Normal 12 10 5 2 2" xfId="22595"/>
    <cellStyle name="Normal 12 10 5 2 2 2" xfId="22596"/>
    <cellStyle name="Normal 12 10 5 2 2 2 2" xfId="22597"/>
    <cellStyle name="Normal 12 10 5 2 2 3" xfId="22598"/>
    <cellStyle name="Normal 12 10 5 2 3" xfId="22599"/>
    <cellStyle name="Normal 12 10 5 2 3 2" xfId="22600"/>
    <cellStyle name="Normal 12 10 5 2 4" xfId="22601"/>
    <cellStyle name="Normal 12 10 5 3" xfId="22602"/>
    <cellStyle name="Normal 12 10 5 3 2" xfId="22603"/>
    <cellStyle name="Normal 12 10 5 3 2 2" xfId="22604"/>
    <cellStyle name="Normal 12 10 5 3 3" xfId="22605"/>
    <cellStyle name="Normal 12 10 5 4" xfId="22606"/>
    <cellStyle name="Normal 12 10 5 4 2" xfId="22607"/>
    <cellStyle name="Normal 12 10 5 5" xfId="22608"/>
    <cellStyle name="Normal 12 10 6" xfId="22609"/>
    <cellStyle name="Normal 12 10 6 2" xfId="22610"/>
    <cellStyle name="Normal 12 10 6 2 2" xfId="22611"/>
    <cellStyle name="Normal 12 10 6 2 2 2" xfId="22612"/>
    <cellStyle name="Normal 12 10 6 2 3" xfId="22613"/>
    <cellStyle name="Normal 12 10 6 3" xfId="22614"/>
    <cellStyle name="Normal 12 10 6 3 2" xfId="22615"/>
    <cellStyle name="Normal 12 10 6 4" xfId="22616"/>
    <cellStyle name="Normal 12 10 7" xfId="22617"/>
    <cellStyle name="Normal 12 10 7 2" xfId="22618"/>
    <cellStyle name="Normal 12 10 7 2 2" xfId="22619"/>
    <cellStyle name="Normal 12 10 7 3" xfId="22620"/>
    <cellStyle name="Normal 12 10 8" xfId="22621"/>
    <cellStyle name="Normal 12 10 8 2" xfId="22622"/>
    <cellStyle name="Normal 12 10 9" xfId="22623"/>
    <cellStyle name="Normal 12 11" xfId="22624"/>
    <cellStyle name="Normal 12 11 2" xfId="22625"/>
    <cellStyle name="Normal 12 11 2 2" xfId="22626"/>
    <cellStyle name="Normal 12 11 2 2 2" xfId="22627"/>
    <cellStyle name="Normal 12 11 2 2 2 2" xfId="22628"/>
    <cellStyle name="Normal 12 11 2 2 2 2 2" xfId="22629"/>
    <cellStyle name="Normal 12 11 2 2 2 2 2 2" xfId="22630"/>
    <cellStyle name="Normal 12 11 2 2 2 2 2 2 2" xfId="22631"/>
    <cellStyle name="Normal 12 11 2 2 2 2 2 3" xfId="22632"/>
    <cellStyle name="Normal 12 11 2 2 2 2 3" xfId="22633"/>
    <cellStyle name="Normal 12 11 2 2 2 2 3 2" xfId="22634"/>
    <cellStyle name="Normal 12 11 2 2 2 2 4" xfId="22635"/>
    <cellStyle name="Normal 12 11 2 2 2 3" xfId="22636"/>
    <cellStyle name="Normal 12 11 2 2 2 3 2" xfId="22637"/>
    <cellStyle name="Normal 12 11 2 2 2 3 2 2" xfId="22638"/>
    <cellStyle name="Normal 12 11 2 2 2 3 3" xfId="22639"/>
    <cellStyle name="Normal 12 11 2 2 2 4" xfId="22640"/>
    <cellStyle name="Normal 12 11 2 2 2 4 2" xfId="22641"/>
    <cellStyle name="Normal 12 11 2 2 2 5" xfId="22642"/>
    <cellStyle name="Normal 12 11 2 2 3" xfId="22643"/>
    <cellStyle name="Normal 12 11 2 2 3 2" xfId="22644"/>
    <cellStyle name="Normal 12 11 2 2 3 2 2" xfId="22645"/>
    <cellStyle name="Normal 12 11 2 2 3 2 2 2" xfId="22646"/>
    <cellStyle name="Normal 12 11 2 2 3 2 3" xfId="22647"/>
    <cellStyle name="Normal 12 11 2 2 3 3" xfId="22648"/>
    <cellStyle name="Normal 12 11 2 2 3 3 2" xfId="22649"/>
    <cellStyle name="Normal 12 11 2 2 3 4" xfId="22650"/>
    <cellStyle name="Normal 12 11 2 2 4" xfId="22651"/>
    <cellStyle name="Normal 12 11 2 2 4 2" xfId="22652"/>
    <cellStyle name="Normal 12 11 2 2 4 2 2" xfId="22653"/>
    <cellStyle name="Normal 12 11 2 2 4 3" xfId="22654"/>
    <cellStyle name="Normal 12 11 2 2 5" xfId="22655"/>
    <cellStyle name="Normal 12 11 2 2 5 2" xfId="22656"/>
    <cellStyle name="Normal 12 11 2 2 6" xfId="22657"/>
    <cellStyle name="Normal 12 11 2 3" xfId="22658"/>
    <cellStyle name="Normal 12 11 2 3 2" xfId="22659"/>
    <cellStyle name="Normal 12 11 2 3 2 2" xfId="22660"/>
    <cellStyle name="Normal 12 11 2 3 2 2 2" xfId="22661"/>
    <cellStyle name="Normal 12 11 2 3 2 2 2 2" xfId="22662"/>
    <cellStyle name="Normal 12 11 2 3 2 2 3" xfId="22663"/>
    <cellStyle name="Normal 12 11 2 3 2 3" xfId="22664"/>
    <cellStyle name="Normal 12 11 2 3 2 3 2" xfId="22665"/>
    <cellStyle name="Normal 12 11 2 3 2 4" xfId="22666"/>
    <cellStyle name="Normal 12 11 2 3 3" xfId="22667"/>
    <cellStyle name="Normal 12 11 2 3 3 2" xfId="22668"/>
    <cellStyle name="Normal 12 11 2 3 3 2 2" xfId="22669"/>
    <cellStyle name="Normal 12 11 2 3 3 3" xfId="22670"/>
    <cellStyle name="Normal 12 11 2 3 4" xfId="22671"/>
    <cellStyle name="Normal 12 11 2 3 4 2" xfId="22672"/>
    <cellStyle name="Normal 12 11 2 3 5" xfId="22673"/>
    <cellStyle name="Normal 12 11 2 4" xfId="22674"/>
    <cellStyle name="Normal 12 11 2 4 2" xfId="22675"/>
    <cellStyle name="Normal 12 11 2 4 2 2" xfId="22676"/>
    <cellStyle name="Normal 12 11 2 4 2 2 2" xfId="22677"/>
    <cellStyle name="Normal 12 11 2 4 2 3" xfId="22678"/>
    <cellStyle name="Normal 12 11 2 4 3" xfId="22679"/>
    <cellStyle name="Normal 12 11 2 4 3 2" xfId="22680"/>
    <cellStyle name="Normal 12 11 2 4 4" xfId="22681"/>
    <cellStyle name="Normal 12 11 2 5" xfId="22682"/>
    <cellStyle name="Normal 12 11 2 5 2" xfId="22683"/>
    <cellStyle name="Normal 12 11 2 5 2 2" xfId="22684"/>
    <cellStyle name="Normal 12 11 2 5 3" xfId="22685"/>
    <cellStyle name="Normal 12 11 2 6" xfId="22686"/>
    <cellStyle name="Normal 12 11 2 6 2" xfId="22687"/>
    <cellStyle name="Normal 12 11 2 7" xfId="22688"/>
    <cellStyle name="Normal 12 11 3" xfId="22689"/>
    <cellStyle name="Normal 12 11 3 2" xfId="22690"/>
    <cellStyle name="Normal 12 11 3 2 2" xfId="22691"/>
    <cellStyle name="Normal 12 11 3 2 2 2" xfId="22692"/>
    <cellStyle name="Normal 12 11 3 2 2 2 2" xfId="22693"/>
    <cellStyle name="Normal 12 11 3 2 2 2 2 2" xfId="22694"/>
    <cellStyle name="Normal 12 11 3 2 2 2 3" xfId="22695"/>
    <cellStyle name="Normal 12 11 3 2 2 3" xfId="22696"/>
    <cellStyle name="Normal 12 11 3 2 2 3 2" xfId="22697"/>
    <cellStyle name="Normal 12 11 3 2 2 4" xfId="22698"/>
    <cellStyle name="Normal 12 11 3 2 3" xfId="22699"/>
    <cellStyle name="Normal 12 11 3 2 3 2" xfId="22700"/>
    <cellStyle name="Normal 12 11 3 2 3 2 2" xfId="22701"/>
    <cellStyle name="Normal 12 11 3 2 3 3" xfId="22702"/>
    <cellStyle name="Normal 12 11 3 2 4" xfId="22703"/>
    <cellStyle name="Normal 12 11 3 2 4 2" xfId="22704"/>
    <cellStyle name="Normal 12 11 3 2 5" xfId="22705"/>
    <cellStyle name="Normal 12 11 3 3" xfId="22706"/>
    <cellStyle name="Normal 12 11 3 3 2" xfId="22707"/>
    <cellStyle name="Normal 12 11 3 3 2 2" xfId="22708"/>
    <cellStyle name="Normal 12 11 3 3 2 2 2" xfId="22709"/>
    <cellStyle name="Normal 12 11 3 3 2 3" xfId="22710"/>
    <cellStyle name="Normal 12 11 3 3 3" xfId="22711"/>
    <cellStyle name="Normal 12 11 3 3 3 2" xfId="22712"/>
    <cellStyle name="Normal 12 11 3 3 4" xfId="22713"/>
    <cellStyle name="Normal 12 11 3 4" xfId="22714"/>
    <cellStyle name="Normal 12 11 3 4 2" xfId="22715"/>
    <cellStyle name="Normal 12 11 3 4 2 2" xfId="22716"/>
    <cellStyle name="Normal 12 11 3 4 3" xfId="22717"/>
    <cellStyle name="Normal 12 11 3 5" xfId="22718"/>
    <cellStyle name="Normal 12 11 3 5 2" xfId="22719"/>
    <cellStyle name="Normal 12 11 3 6" xfId="22720"/>
    <cellStyle name="Normal 12 11 4" xfId="22721"/>
    <cellStyle name="Normal 12 11 4 2" xfId="22722"/>
    <cellStyle name="Normal 12 11 4 2 2" xfId="22723"/>
    <cellStyle name="Normal 12 11 4 2 2 2" xfId="22724"/>
    <cellStyle name="Normal 12 11 4 2 2 2 2" xfId="22725"/>
    <cellStyle name="Normal 12 11 4 2 2 2 2 2" xfId="22726"/>
    <cellStyle name="Normal 12 11 4 2 2 2 3" xfId="22727"/>
    <cellStyle name="Normal 12 11 4 2 2 3" xfId="22728"/>
    <cellStyle name="Normal 12 11 4 2 2 3 2" xfId="22729"/>
    <cellStyle name="Normal 12 11 4 2 2 4" xfId="22730"/>
    <cellStyle name="Normal 12 11 4 2 3" xfId="22731"/>
    <cellStyle name="Normal 12 11 4 2 3 2" xfId="22732"/>
    <cellStyle name="Normal 12 11 4 2 3 2 2" xfId="22733"/>
    <cellStyle name="Normal 12 11 4 2 3 3" xfId="22734"/>
    <cellStyle name="Normal 12 11 4 2 4" xfId="22735"/>
    <cellStyle name="Normal 12 11 4 2 4 2" xfId="22736"/>
    <cellStyle name="Normal 12 11 4 2 5" xfId="22737"/>
    <cellStyle name="Normal 12 11 4 3" xfId="22738"/>
    <cellStyle name="Normal 12 11 4 3 2" xfId="22739"/>
    <cellStyle name="Normal 12 11 4 3 2 2" xfId="22740"/>
    <cellStyle name="Normal 12 11 4 3 2 2 2" xfId="22741"/>
    <cellStyle name="Normal 12 11 4 3 2 3" xfId="22742"/>
    <cellStyle name="Normal 12 11 4 3 3" xfId="22743"/>
    <cellStyle name="Normal 12 11 4 3 3 2" xfId="22744"/>
    <cellStyle name="Normal 12 11 4 3 4" xfId="22745"/>
    <cellStyle name="Normal 12 11 4 4" xfId="22746"/>
    <cellStyle name="Normal 12 11 4 4 2" xfId="22747"/>
    <cellStyle name="Normal 12 11 4 4 2 2" xfId="22748"/>
    <cellStyle name="Normal 12 11 4 4 3" xfId="22749"/>
    <cellStyle name="Normal 12 11 4 5" xfId="22750"/>
    <cellStyle name="Normal 12 11 4 5 2" xfId="22751"/>
    <cellStyle name="Normal 12 11 4 6" xfId="22752"/>
    <cellStyle name="Normal 12 11 5" xfId="22753"/>
    <cellStyle name="Normal 12 11 5 2" xfId="22754"/>
    <cellStyle name="Normal 12 11 5 2 2" xfId="22755"/>
    <cellStyle name="Normal 12 11 5 2 2 2" xfId="22756"/>
    <cellStyle name="Normal 12 11 5 2 2 2 2" xfId="22757"/>
    <cellStyle name="Normal 12 11 5 2 2 3" xfId="22758"/>
    <cellStyle name="Normal 12 11 5 2 3" xfId="22759"/>
    <cellStyle name="Normal 12 11 5 2 3 2" xfId="22760"/>
    <cellStyle name="Normal 12 11 5 2 4" xfId="22761"/>
    <cellStyle name="Normal 12 11 5 3" xfId="22762"/>
    <cellStyle name="Normal 12 11 5 3 2" xfId="22763"/>
    <cellStyle name="Normal 12 11 5 3 2 2" xfId="22764"/>
    <cellStyle name="Normal 12 11 5 3 3" xfId="22765"/>
    <cellStyle name="Normal 12 11 5 4" xfId="22766"/>
    <cellStyle name="Normal 12 11 5 4 2" xfId="22767"/>
    <cellStyle name="Normal 12 11 5 5" xfId="22768"/>
    <cellStyle name="Normal 12 11 6" xfId="22769"/>
    <cellStyle name="Normal 12 11 6 2" xfId="22770"/>
    <cellStyle name="Normal 12 11 6 2 2" xfId="22771"/>
    <cellStyle name="Normal 12 11 6 2 2 2" xfId="22772"/>
    <cellStyle name="Normal 12 11 6 2 3" xfId="22773"/>
    <cellStyle name="Normal 12 11 6 3" xfId="22774"/>
    <cellStyle name="Normal 12 11 6 3 2" xfId="22775"/>
    <cellStyle name="Normal 12 11 6 4" xfId="22776"/>
    <cellStyle name="Normal 12 11 7" xfId="22777"/>
    <cellStyle name="Normal 12 11 7 2" xfId="22778"/>
    <cellStyle name="Normal 12 11 7 2 2" xfId="22779"/>
    <cellStyle name="Normal 12 11 7 3" xfId="22780"/>
    <cellStyle name="Normal 12 11 8" xfId="22781"/>
    <cellStyle name="Normal 12 11 8 2" xfId="22782"/>
    <cellStyle name="Normal 12 11 9" xfId="22783"/>
    <cellStyle name="Normal 12 12" xfId="22784"/>
    <cellStyle name="Normal 12 12 2" xfId="22785"/>
    <cellStyle name="Normal 12 12 2 2" xfId="22786"/>
    <cellStyle name="Normal 12 12 2 2 2" xfId="22787"/>
    <cellStyle name="Normal 12 12 2 2 2 2" xfId="22788"/>
    <cellStyle name="Normal 12 12 2 2 2 2 2" xfId="22789"/>
    <cellStyle name="Normal 12 12 2 2 2 2 2 2" xfId="22790"/>
    <cellStyle name="Normal 12 12 2 2 2 2 3" xfId="22791"/>
    <cellStyle name="Normal 12 12 2 2 2 3" xfId="22792"/>
    <cellStyle name="Normal 12 12 2 2 2 3 2" xfId="22793"/>
    <cellStyle name="Normal 12 12 2 2 2 4" xfId="22794"/>
    <cellStyle name="Normal 12 12 2 2 3" xfId="22795"/>
    <cellStyle name="Normal 12 12 2 2 3 2" xfId="22796"/>
    <cellStyle name="Normal 12 12 2 2 3 2 2" xfId="22797"/>
    <cellStyle name="Normal 12 12 2 2 3 3" xfId="22798"/>
    <cellStyle name="Normal 12 12 2 2 4" xfId="22799"/>
    <cellStyle name="Normal 12 12 2 2 4 2" xfId="22800"/>
    <cellStyle name="Normal 12 12 2 2 5" xfId="22801"/>
    <cellStyle name="Normal 12 12 2 3" xfId="22802"/>
    <cellStyle name="Normal 12 12 2 3 2" xfId="22803"/>
    <cellStyle name="Normal 12 12 2 3 2 2" xfId="22804"/>
    <cellStyle name="Normal 12 12 2 3 2 2 2" xfId="22805"/>
    <cellStyle name="Normal 12 12 2 3 2 3" xfId="22806"/>
    <cellStyle name="Normal 12 12 2 3 3" xfId="22807"/>
    <cellStyle name="Normal 12 12 2 3 3 2" xfId="22808"/>
    <cellStyle name="Normal 12 12 2 3 4" xfId="22809"/>
    <cellStyle name="Normal 12 12 2 4" xfId="22810"/>
    <cellStyle name="Normal 12 12 2 4 2" xfId="22811"/>
    <cellStyle name="Normal 12 12 2 4 2 2" xfId="22812"/>
    <cellStyle name="Normal 12 12 2 4 3" xfId="22813"/>
    <cellStyle name="Normal 12 12 2 5" xfId="22814"/>
    <cellStyle name="Normal 12 12 2 5 2" xfId="22815"/>
    <cellStyle name="Normal 12 12 2 6" xfId="22816"/>
    <cellStyle name="Normal 12 12 3" xfId="22817"/>
    <cellStyle name="Normal 12 12 3 2" xfId="22818"/>
    <cellStyle name="Normal 12 12 3 2 2" xfId="22819"/>
    <cellStyle name="Normal 12 12 3 2 2 2" xfId="22820"/>
    <cellStyle name="Normal 12 12 3 2 2 2 2" xfId="22821"/>
    <cellStyle name="Normal 12 12 3 2 2 3" xfId="22822"/>
    <cellStyle name="Normal 12 12 3 2 3" xfId="22823"/>
    <cellStyle name="Normal 12 12 3 2 3 2" xfId="22824"/>
    <cellStyle name="Normal 12 12 3 2 4" xfId="22825"/>
    <cellStyle name="Normal 12 12 3 3" xfId="22826"/>
    <cellStyle name="Normal 12 12 3 3 2" xfId="22827"/>
    <cellStyle name="Normal 12 12 3 3 2 2" xfId="22828"/>
    <cellStyle name="Normal 12 12 3 3 3" xfId="22829"/>
    <cellStyle name="Normal 12 12 3 4" xfId="22830"/>
    <cellStyle name="Normal 12 12 3 4 2" xfId="22831"/>
    <cellStyle name="Normal 12 12 3 5" xfId="22832"/>
    <cellStyle name="Normal 12 12 4" xfId="22833"/>
    <cellStyle name="Normal 12 12 4 2" xfId="22834"/>
    <cellStyle name="Normal 12 12 4 2 2" xfId="22835"/>
    <cellStyle name="Normal 12 12 4 2 2 2" xfId="22836"/>
    <cellStyle name="Normal 12 12 4 2 3" xfId="22837"/>
    <cellStyle name="Normal 12 12 4 3" xfId="22838"/>
    <cellStyle name="Normal 12 12 4 3 2" xfId="22839"/>
    <cellStyle name="Normal 12 12 4 4" xfId="22840"/>
    <cellStyle name="Normal 12 12 5" xfId="22841"/>
    <cellStyle name="Normal 12 12 5 2" xfId="22842"/>
    <cellStyle name="Normal 12 12 5 2 2" xfId="22843"/>
    <cellStyle name="Normal 12 12 5 3" xfId="22844"/>
    <cellStyle name="Normal 12 12 6" xfId="22845"/>
    <cellStyle name="Normal 12 12 6 2" xfId="22846"/>
    <cellStyle name="Normal 12 12 7" xfId="22847"/>
    <cellStyle name="Normal 12 13" xfId="22848"/>
    <cellStyle name="Normal 12 13 2" xfId="22849"/>
    <cellStyle name="Normal 12 13 2 2" xfId="22850"/>
    <cellStyle name="Normal 12 13 2 2 2" xfId="22851"/>
    <cellStyle name="Normal 12 13 2 2 2 2" xfId="22852"/>
    <cellStyle name="Normal 12 13 2 2 2 2 2" xfId="22853"/>
    <cellStyle name="Normal 12 13 2 2 2 2 2 2" xfId="22854"/>
    <cellStyle name="Normal 12 13 2 2 2 2 3" xfId="22855"/>
    <cellStyle name="Normal 12 13 2 2 2 3" xfId="22856"/>
    <cellStyle name="Normal 12 13 2 2 2 3 2" xfId="22857"/>
    <cellStyle name="Normal 12 13 2 2 2 4" xfId="22858"/>
    <cellStyle name="Normal 12 13 2 2 3" xfId="22859"/>
    <cellStyle name="Normal 12 13 2 2 3 2" xfId="22860"/>
    <cellStyle name="Normal 12 13 2 2 3 2 2" xfId="22861"/>
    <cellStyle name="Normal 12 13 2 2 3 3" xfId="22862"/>
    <cellStyle name="Normal 12 13 2 2 4" xfId="22863"/>
    <cellStyle name="Normal 12 13 2 2 4 2" xfId="22864"/>
    <cellStyle name="Normal 12 13 2 2 5" xfId="22865"/>
    <cellStyle name="Normal 12 13 2 3" xfId="22866"/>
    <cellStyle name="Normal 12 13 2 3 2" xfId="22867"/>
    <cellStyle name="Normal 12 13 2 3 2 2" xfId="22868"/>
    <cellStyle name="Normal 12 13 2 3 2 2 2" xfId="22869"/>
    <cellStyle name="Normal 12 13 2 3 2 3" xfId="22870"/>
    <cellStyle name="Normal 12 13 2 3 3" xfId="22871"/>
    <cellStyle name="Normal 12 13 2 3 3 2" xfId="22872"/>
    <cellStyle name="Normal 12 13 2 3 4" xfId="22873"/>
    <cellStyle name="Normal 12 13 2 4" xfId="22874"/>
    <cellStyle name="Normal 12 13 2 4 2" xfId="22875"/>
    <cellStyle name="Normal 12 13 2 4 2 2" xfId="22876"/>
    <cellStyle name="Normal 12 13 2 4 3" xfId="22877"/>
    <cellStyle name="Normal 12 13 2 5" xfId="22878"/>
    <cellStyle name="Normal 12 13 2 5 2" xfId="22879"/>
    <cellStyle name="Normal 12 13 2 6" xfId="22880"/>
    <cellStyle name="Normal 12 13 3" xfId="22881"/>
    <cellStyle name="Normal 12 13 3 2" xfId="22882"/>
    <cellStyle name="Normal 12 13 3 2 2" xfId="22883"/>
    <cellStyle name="Normal 12 13 3 2 2 2" xfId="22884"/>
    <cellStyle name="Normal 12 13 3 2 2 2 2" xfId="22885"/>
    <cellStyle name="Normal 12 13 3 2 2 3" xfId="22886"/>
    <cellStyle name="Normal 12 13 3 2 3" xfId="22887"/>
    <cellStyle name="Normal 12 13 3 2 3 2" xfId="22888"/>
    <cellStyle name="Normal 12 13 3 2 4" xfId="22889"/>
    <cellStyle name="Normal 12 13 3 3" xfId="22890"/>
    <cellStyle name="Normal 12 13 3 3 2" xfId="22891"/>
    <cellStyle name="Normal 12 13 3 3 2 2" xfId="22892"/>
    <cellStyle name="Normal 12 13 3 3 3" xfId="22893"/>
    <cellStyle name="Normal 12 13 3 4" xfId="22894"/>
    <cellStyle name="Normal 12 13 3 4 2" xfId="22895"/>
    <cellStyle name="Normal 12 13 3 5" xfId="22896"/>
    <cellStyle name="Normal 12 13 4" xfId="22897"/>
    <cellStyle name="Normal 12 13 4 2" xfId="22898"/>
    <cellStyle name="Normal 12 13 4 2 2" xfId="22899"/>
    <cellStyle name="Normal 12 13 4 2 2 2" xfId="22900"/>
    <cellStyle name="Normal 12 13 4 2 3" xfId="22901"/>
    <cellStyle name="Normal 12 13 4 3" xfId="22902"/>
    <cellStyle name="Normal 12 13 4 3 2" xfId="22903"/>
    <cellStyle name="Normal 12 13 4 4" xfId="22904"/>
    <cellStyle name="Normal 12 13 5" xfId="22905"/>
    <cellStyle name="Normal 12 13 5 2" xfId="22906"/>
    <cellStyle name="Normal 12 13 5 2 2" xfId="22907"/>
    <cellStyle name="Normal 12 13 5 3" xfId="22908"/>
    <cellStyle name="Normal 12 13 6" xfId="22909"/>
    <cellStyle name="Normal 12 13 6 2" xfId="22910"/>
    <cellStyle name="Normal 12 13 7" xfId="22911"/>
    <cellStyle name="Normal 12 14" xfId="22912"/>
    <cellStyle name="Normal 12 14 2" xfId="22913"/>
    <cellStyle name="Normal 12 14 2 2" xfId="22914"/>
    <cellStyle name="Normal 12 14 2 2 2" xfId="22915"/>
    <cellStyle name="Normal 12 14 2 2 2 2" xfId="22916"/>
    <cellStyle name="Normal 12 14 2 2 2 2 2" xfId="22917"/>
    <cellStyle name="Normal 12 14 2 2 2 3" xfId="22918"/>
    <cellStyle name="Normal 12 14 2 2 3" xfId="22919"/>
    <cellStyle name="Normal 12 14 2 2 3 2" xfId="22920"/>
    <cellStyle name="Normal 12 14 2 2 4" xfId="22921"/>
    <cellStyle name="Normal 12 14 2 3" xfId="22922"/>
    <cellStyle name="Normal 12 14 2 3 2" xfId="22923"/>
    <cellStyle name="Normal 12 14 2 3 2 2" xfId="22924"/>
    <cellStyle name="Normal 12 14 2 3 3" xfId="22925"/>
    <cellStyle name="Normal 12 14 2 4" xfId="22926"/>
    <cellStyle name="Normal 12 14 2 4 2" xfId="22927"/>
    <cellStyle name="Normal 12 14 2 5" xfId="22928"/>
    <cellStyle name="Normal 12 14 3" xfId="22929"/>
    <cellStyle name="Normal 12 14 3 2" xfId="22930"/>
    <cellStyle name="Normal 12 14 3 2 2" xfId="22931"/>
    <cellStyle name="Normal 12 14 3 2 2 2" xfId="22932"/>
    <cellStyle name="Normal 12 14 3 2 3" xfId="22933"/>
    <cellStyle name="Normal 12 14 3 3" xfId="22934"/>
    <cellStyle name="Normal 12 14 3 3 2" xfId="22935"/>
    <cellStyle name="Normal 12 14 3 4" xfId="22936"/>
    <cellStyle name="Normal 12 14 4" xfId="22937"/>
    <cellStyle name="Normal 12 14 4 2" xfId="22938"/>
    <cellStyle name="Normal 12 14 4 2 2" xfId="22939"/>
    <cellStyle name="Normal 12 14 4 3" xfId="22940"/>
    <cellStyle name="Normal 12 14 5" xfId="22941"/>
    <cellStyle name="Normal 12 14 5 2" xfId="22942"/>
    <cellStyle name="Normal 12 14 6" xfId="22943"/>
    <cellStyle name="Normal 12 15" xfId="22944"/>
    <cellStyle name="Normal 12 15 2" xfId="22945"/>
    <cellStyle name="Normal 12 15 2 2" xfId="22946"/>
    <cellStyle name="Normal 12 15 2 2 2" xfId="22947"/>
    <cellStyle name="Normal 12 15 2 2 2 2" xfId="22948"/>
    <cellStyle name="Normal 12 15 2 2 2 2 2" xfId="22949"/>
    <cellStyle name="Normal 12 15 2 2 2 3" xfId="22950"/>
    <cellStyle name="Normal 12 15 2 2 3" xfId="22951"/>
    <cellStyle name="Normal 12 15 2 2 3 2" xfId="22952"/>
    <cellStyle name="Normal 12 15 2 2 4" xfId="22953"/>
    <cellStyle name="Normal 12 15 2 3" xfId="22954"/>
    <cellStyle name="Normal 12 15 2 3 2" xfId="22955"/>
    <cellStyle name="Normal 12 15 2 3 2 2" xfId="22956"/>
    <cellStyle name="Normal 12 15 2 3 3" xfId="22957"/>
    <cellStyle name="Normal 12 15 2 4" xfId="22958"/>
    <cellStyle name="Normal 12 15 2 4 2" xfId="22959"/>
    <cellStyle name="Normal 12 15 2 5" xfId="22960"/>
    <cellStyle name="Normal 12 15 3" xfId="22961"/>
    <cellStyle name="Normal 12 15 3 2" xfId="22962"/>
    <cellStyle name="Normal 12 15 3 2 2" xfId="22963"/>
    <cellStyle name="Normal 12 15 3 2 2 2" xfId="22964"/>
    <cellStyle name="Normal 12 15 3 2 3" xfId="22965"/>
    <cellStyle name="Normal 12 15 3 3" xfId="22966"/>
    <cellStyle name="Normal 12 15 3 3 2" xfId="22967"/>
    <cellStyle name="Normal 12 15 3 4" xfId="22968"/>
    <cellStyle name="Normal 12 15 4" xfId="22969"/>
    <cellStyle name="Normal 12 15 4 2" xfId="22970"/>
    <cellStyle name="Normal 12 15 4 2 2" xfId="22971"/>
    <cellStyle name="Normal 12 15 4 3" xfId="22972"/>
    <cellStyle name="Normal 12 15 5" xfId="22973"/>
    <cellStyle name="Normal 12 15 5 2" xfId="22974"/>
    <cellStyle name="Normal 12 15 6" xfId="22975"/>
    <cellStyle name="Normal 12 16" xfId="22976"/>
    <cellStyle name="Normal 12 16 2" xfId="22977"/>
    <cellStyle name="Normal 12 16 2 2" xfId="22978"/>
    <cellStyle name="Normal 12 16 2 2 2" xfId="22979"/>
    <cellStyle name="Normal 12 16 2 2 2 2" xfId="22980"/>
    <cellStyle name="Normal 12 16 2 2 2 2 2" xfId="22981"/>
    <cellStyle name="Normal 12 16 2 2 2 3" xfId="22982"/>
    <cellStyle name="Normal 12 16 2 2 3" xfId="22983"/>
    <cellStyle name="Normal 12 16 2 2 3 2" xfId="22984"/>
    <cellStyle name="Normal 12 16 2 2 4" xfId="22985"/>
    <cellStyle name="Normal 12 16 2 3" xfId="22986"/>
    <cellStyle name="Normal 12 16 2 3 2" xfId="22987"/>
    <cellStyle name="Normal 12 16 2 3 2 2" xfId="22988"/>
    <cellStyle name="Normal 12 16 2 3 3" xfId="22989"/>
    <cellStyle name="Normal 12 16 2 4" xfId="22990"/>
    <cellStyle name="Normal 12 16 2 4 2" xfId="22991"/>
    <cellStyle name="Normal 12 16 2 5" xfId="22992"/>
    <cellStyle name="Normal 12 16 3" xfId="22993"/>
    <cellStyle name="Normal 12 16 3 2" xfId="22994"/>
    <cellStyle name="Normal 12 16 3 2 2" xfId="22995"/>
    <cellStyle name="Normal 12 16 3 2 2 2" xfId="22996"/>
    <cellStyle name="Normal 12 16 3 2 3" xfId="22997"/>
    <cellStyle name="Normal 12 16 3 3" xfId="22998"/>
    <cellStyle name="Normal 12 16 3 3 2" xfId="22999"/>
    <cellStyle name="Normal 12 16 3 4" xfId="23000"/>
    <cellStyle name="Normal 12 16 4" xfId="23001"/>
    <cellStyle name="Normal 12 16 4 2" xfId="23002"/>
    <cellStyle name="Normal 12 16 4 2 2" xfId="23003"/>
    <cellStyle name="Normal 12 16 4 3" xfId="23004"/>
    <cellStyle name="Normal 12 16 5" xfId="23005"/>
    <cellStyle name="Normal 12 16 5 2" xfId="23006"/>
    <cellStyle name="Normal 12 16 6" xfId="23007"/>
    <cellStyle name="Normal 12 17" xfId="23008"/>
    <cellStyle name="Normal 12 17 2" xfId="23009"/>
    <cellStyle name="Normal 12 17 2 2" xfId="23010"/>
    <cellStyle name="Normal 12 17 2 2 2" xfId="23011"/>
    <cellStyle name="Normal 12 17 2 2 2 2" xfId="23012"/>
    <cellStyle name="Normal 12 17 2 2 2 2 2" xfId="23013"/>
    <cellStyle name="Normal 12 17 2 2 2 3" xfId="23014"/>
    <cellStyle name="Normal 12 17 2 2 3" xfId="23015"/>
    <cellStyle name="Normal 12 17 2 2 3 2" xfId="23016"/>
    <cellStyle name="Normal 12 17 2 2 4" xfId="23017"/>
    <cellStyle name="Normal 12 17 2 3" xfId="23018"/>
    <cellStyle name="Normal 12 17 2 3 2" xfId="23019"/>
    <cellStyle name="Normal 12 17 2 3 2 2" xfId="23020"/>
    <cellStyle name="Normal 12 17 2 3 3" xfId="23021"/>
    <cellStyle name="Normal 12 17 2 4" xfId="23022"/>
    <cellStyle name="Normal 12 17 2 4 2" xfId="23023"/>
    <cellStyle name="Normal 12 17 2 5" xfId="23024"/>
    <cellStyle name="Normal 12 17 3" xfId="23025"/>
    <cellStyle name="Normal 12 17 3 2" xfId="23026"/>
    <cellStyle name="Normal 12 17 3 2 2" xfId="23027"/>
    <cellStyle name="Normal 12 17 3 2 2 2" xfId="23028"/>
    <cellStyle name="Normal 12 17 3 2 3" xfId="23029"/>
    <cellStyle name="Normal 12 17 3 3" xfId="23030"/>
    <cellStyle name="Normal 12 17 3 3 2" xfId="23031"/>
    <cellStyle name="Normal 12 17 3 4" xfId="23032"/>
    <cellStyle name="Normal 12 17 4" xfId="23033"/>
    <cellStyle name="Normal 12 17 4 2" xfId="23034"/>
    <cellStyle name="Normal 12 17 4 2 2" xfId="23035"/>
    <cellStyle name="Normal 12 17 4 3" xfId="23036"/>
    <cellStyle name="Normal 12 17 5" xfId="23037"/>
    <cellStyle name="Normal 12 17 5 2" xfId="23038"/>
    <cellStyle name="Normal 12 17 6" xfId="23039"/>
    <cellStyle name="Normal 12 18" xfId="23040"/>
    <cellStyle name="Normal 12 18 2" xfId="23041"/>
    <cellStyle name="Normal 12 18 2 2" xfId="23042"/>
    <cellStyle name="Normal 12 18 2 2 2" xfId="23043"/>
    <cellStyle name="Normal 12 18 2 2 2 2" xfId="23044"/>
    <cellStyle name="Normal 12 18 2 2 2 2 2" xfId="23045"/>
    <cellStyle name="Normal 12 18 2 2 2 3" xfId="23046"/>
    <cellStyle name="Normal 12 18 2 2 3" xfId="23047"/>
    <cellStyle name="Normal 12 18 2 2 3 2" xfId="23048"/>
    <cellStyle name="Normal 12 18 2 2 4" xfId="23049"/>
    <cellStyle name="Normal 12 18 2 3" xfId="23050"/>
    <cellStyle name="Normal 12 18 2 3 2" xfId="23051"/>
    <cellStyle name="Normal 12 18 2 3 2 2" xfId="23052"/>
    <cellStyle name="Normal 12 18 2 3 3" xfId="23053"/>
    <cellStyle name="Normal 12 18 2 4" xfId="23054"/>
    <cellStyle name="Normal 12 18 2 4 2" xfId="23055"/>
    <cellStyle name="Normal 12 18 2 5" xfId="23056"/>
    <cellStyle name="Normal 12 18 3" xfId="23057"/>
    <cellStyle name="Normal 12 18 3 2" xfId="23058"/>
    <cellStyle name="Normal 12 18 3 2 2" xfId="23059"/>
    <cellStyle name="Normal 12 18 3 2 2 2" xfId="23060"/>
    <cellStyle name="Normal 12 18 3 2 3" xfId="23061"/>
    <cellStyle name="Normal 12 18 3 3" xfId="23062"/>
    <cellStyle name="Normal 12 18 3 3 2" xfId="23063"/>
    <cellStyle name="Normal 12 18 3 4" xfId="23064"/>
    <cellStyle name="Normal 12 18 4" xfId="23065"/>
    <cellStyle name="Normal 12 18 4 2" xfId="23066"/>
    <cellStyle name="Normal 12 18 4 2 2" xfId="23067"/>
    <cellStyle name="Normal 12 18 4 3" xfId="23068"/>
    <cellStyle name="Normal 12 18 5" xfId="23069"/>
    <cellStyle name="Normal 12 18 5 2" xfId="23070"/>
    <cellStyle name="Normal 12 18 6" xfId="23071"/>
    <cellStyle name="Normal 12 19" xfId="23072"/>
    <cellStyle name="Normal 12 19 2" xfId="23073"/>
    <cellStyle name="Normal 12 19 2 2" xfId="23074"/>
    <cellStyle name="Normal 12 19 2 2 2" xfId="23075"/>
    <cellStyle name="Normal 12 19 2 2 2 2" xfId="23076"/>
    <cellStyle name="Normal 12 19 2 2 2 2 2" xfId="23077"/>
    <cellStyle name="Normal 12 19 2 2 2 3" xfId="23078"/>
    <cellStyle name="Normal 12 19 2 2 3" xfId="23079"/>
    <cellStyle name="Normal 12 19 2 2 3 2" xfId="23080"/>
    <cellStyle name="Normal 12 19 2 2 4" xfId="23081"/>
    <cellStyle name="Normal 12 19 2 3" xfId="23082"/>
    <cellStyle name="Normal 12 19 2 3 2" xfId="23083"/>
    <cellStyle name="Normal 12 19 2 3 2 2" xfId="23084"/>
    <cellStyle name="Normal 12 19 2 3 3" xfId="23085"/>
    <cellStyle name="Normal 12 19 2 4" xfId="23086"/>
    <cellStyle name="Normal 12 19 2 4 2" xfId="23087"/>
    <cellStyle name="Normal 12 19 2 5" xfId="23088"/>
    <cellStyle name="Normal 12 19 3" xfId="23089"/>
    <cellStyle name="Normal 12 19 3 2" xfId="23090"/>
    <cellStyle name="Normal 12 19 3 2 2" xfId="23091"/>
    <cellStyle name="Normal 12 19 3 2 2 2" xfId="23092"/>
    <cellStyle name="Normal 12 19 3 2 3" xfId="23093"/>
    <cellStyle name="Normal 12 19 3 3" xfId="23094"/>
    <cellStyle name="Normal 12 19 3 3 2" xfId="23095"/>
    <cellStyle name="Normal 12 19 3 4" xfId="23096"/>
    <cellStyle name="Normal 12 19 4" xfId="23097"/>
    <cellStyle name="Normal 12 19 4 2" xfId="23098"/>
    <cellStyle name="Normal 12 19 4 2 2" xfId="23099"/>
    <cellStyle name="Normal 12 19 4 3" xfId="23100"/>
    <cellStyle name="Normal 12 19 5" xfId="23101"/>
    <cellStyle name="Normal 12 19 5 2" xfId="23102"/>
    <cellStyle name="Normal 12 19 6" xfId="23103"/>
    <cellStyle name="Normal 12 2" xfId="23104"/>
    <cellStyle name="Normal 12 2 10" xfId="23105"/>
    <cellStyle name="Normal 12 2 10 2" xfId="23106"/>
    <cellStyle name="Normal 12 2 10 2 2" xfId="23107"/>
    <cellStyle name="Normal 12 2 10 2 2 2" xfId="23108"/>
    <cellStyle name="Normal 12 2 10 2 2 2 2" xfId="23109"/>
    <cellStyle name="Normal 12 2 10 2 2 2 2 2" xfId="23110"/>
    <cellStyle name="Normal 12 2 10 2 2 2 3" xfId="23111"/>
    <cellStyle name="Normal 12 2 10 2 2 3" xfId="23112"/>
    <cellStyle name="Normal 12 2 10 2 2 3 2" xfId="23113"/>
    <cellStyle name="Normal 12 2 10 2 2 4" xfId="23114"/>
    <cellStyle name="Normal 12 2 10 2 3" xfId="23115"/>
    <cellStyle name="Normal 12 2 10 2 3 2" xfId="23116"/>
    <cellStyle name="Normal 12 2 10 2 3 2 2" xfId="23117"/>
    <cellStyle name="Normal 12 2 10 2 3 3" xfId="23118"/>
    <cellStyle name="Normal 12 2 10 2 4" xfId="23119"/>
    <cellStyle name="Normal 12 2 10 2 4 2" xfId="23120"/>
    <cellStyle name="Normal 12 2 10 2 5" xfId="23121"/>
    <cellStyle name="Normal 12 2 10 3" xfId="23122"/>
    <cellStyle name="Normal 12 2 10 3 2" xfId="23123"/>
    <cellStyle name="Normal 12 2 10 3 2 2" xfId="23124"/>
    <cellStyle name="Normal 12 2 10 3 2 2 2" xfId="23125"/>
    <cellStyle name="Normal 12 2 10 3 2 3" xfId="23126"/>
    <cellStyle name="Normal 12 2 10 3 3" xfId="23127"/>
    <cellStyle name="Normal 12 2 10 3 3 2" xfId="23128"/>
    <cellStyle name="Normal 12 2 10 3 4" xfId="23129"/>
    <cellStyle name="Normal 12 2 10 4" xfId="23130"/>
    <cellStyle name="Normal 12 2 10 4 2" xfId="23131"/>
    <cellStyle name="Normal 12 2 10 4 2 2" xfId="23132"/>
    <cellStyle name="Normal 12 2 10 4 3" xfId="23133"/>
    <cellStyle name="Normal 12 2 10 5" xfId="23134"/>
    <cellStyle name="Normal 12 2 10 5 2" xfId="23135"/>
    <cellStyle name="Normal 12 2 10 6" xfId="23136"/>
    <cellStyle name="Normal 12 2 11" xfId="23137"/>
    <cellStyle name="Normal 12 2 11 2" xfId="23138"/>
    <cellStyle name="Normal 12 2 11 2 2" xfId="23139"/>
    <cellStyle name="Normal 12 2 11 2 2 2" xfId="23140"/>
    <cellStyle name="Normal 12 2 11 2 2 2 2" xfId="23141"/>
    <cellStyle name="Normal 12 2 11 2 2 2 2 2" xfId="23142"/>
    <cellStyle name="Normal 12 2 11 2 2 2 3" xfId="23143"/>
    <cellStyle name="Normal 12 2 11 2 2 3" xfId="23144"/>
    <cellStyle name="Normal 12 2 11 2 2 3 2" xfId="23145"/>
    <cellStyle name="Normal 12 2 11 2 2 4" xfId="23146"/>
    <cellStyle name="Normal 12 2 11 2 3" xfId="23147"/>
    <cellStyle name="Normal 12 2 11 2 3 2" xfId="23148"/>
    <cellStyle name="Normal 12 2 11 2 3 2 2" xfId="23149"/>
    <cellStyle name="Normal 12 2 11 2 3 3" xfId="23150"/>
    <cellStyle name="Normal 12 2 11 2 4" xfId="23151"/>
    <cellStyle name="Normal 12 2 11 2 4 2" xfId="23152"/>
    <cellStyle name="Normal 12 2 11 2 5" xfId="23153"/>
    <cellStyle name="Normal 12 2 11 3" xfId="23154"/>
    <cellStyle name="Normal 12 2 11 3 2" xfId="23155"/>
    <cellStyle name="Normal 12 2 11 3 2 2" xfId="23156"/>
    <cellStyle name="Normal 12 2 11 3 2 2 2" xfId="23157"/>
    <cellStyle name="Normal 12 2 11 3 2 3" xfId="23158"/>
    <cellStyle name="Normal 12 2 11 3 3" xfId="23159"/>
    <cellStyle name="Normal 12 2 11 3 3 2" xfId="23160"/>
    <cellStyle name="Normal 12 2 11 3 4" xfId="23161"/>
    <cellStyle name="Normal 12 2 11 4" xfId="23162"/>
    <cellStyle name="Normal 12 2 11 4 2" xfId="23163"/>
    <cellStyle name="Normal 12 2 11 4 2 2" xfId="23164"/>
    <cellStyle name="Normal 12 2 11 4 3" xfId="23165"/>
    <cellStyle name="Normal 12 2 11 5" xfId="23166"/>
    <cellStyle name="Normal 12 2 11 5 2" xfId="23167"/>
    <cellStyle name="Normal 12 2 11 6" xfId="23168"/>
    <cellStyle name="Normal 12 2 12" xfId="23169"/>
    <cellStyle name="Normal 12 2 12 2" xfId="23170"/>
    <cellStyle name="Normal 12 2 12 2 2" xfId="23171"/>
    <cellStyle name="Normal 12 2 12 2 2 2" xfId="23172"/>
    <cellStyle name="Normal 12 2 12 2 2 2 2" xfId="23173"/>
    <cellStyle name="Normal 12 2 12 2 2 3" xfId="23174"/>
    <cellStyle name="Normal 12 2 12 2 3" xfId="23175"/>
    <cellStyle name="Normal 12 2 12 2 3 2" xfId="23176"/>
    <cellStyle name="Normal 12 2 12 2 4" xfId="23177"/>
    <cellStyle name="Normal 12 2 12 3" xfId="23178"/>
    <cellStyle name="Normal 12 2 12 3 2" xfId="23179"/>
    <cellStyle name="Normal 12 2 12 3 2 2" xfId="23180"/>
    <cellStyle name="Normal 12 2 12 3 3" xfId="23181"/>
    <cellStyle name="Normal 12 2 12 4" xfId="23182"/>
    <cellStyle name="Normal 12 2 12 4 2" xfId="23183"/>
    <cellStyle name="Normal 12 2 12 5" xfId="23184"/>
    <cellStyle name="Normal 12 2 13" xfId="23185"/>
    <cellStyle name="Normal 12 2 13 2" xfId="23186"/>
    <cellStyle name="Normal 12 2 13 2 2" xfId="23187"/>
    <cellStyle name="Normal 12 2 13 2 2 2" xfId="23188"/>
    <cellStyle name="Normal 12 2 13 2 3" xfId="23189"/>
    <cellStyle name="Normal 12 2 13 3" xfId="23190"/>
    <cellStyle name="Normal 12 2 13 3 2" xfId="23191"/>
    <cellStyle name="Normal 12 2 13 4" xfId="23192"/>
    <cellStyle name="Normal 12 2 14" xfId="23193"/>
    <cellStyle name="Normal 12 2 14 2" xfId="23194"/>
    <cellStyle name="Normal 12 2 14 2 2" xfId="23195"/>
    <cellStyle name="Normal 12 2 14 3" xfId="23196"/>
    <cellStyle name="Normal 12 2 15" xfId="23197"/>
    <cellStyle name="Normal 12 2 15 2" xfId="23198"/>
    <cellStyle name="Normal 12 2 16" xfId="23199"/>
    <cellStyle name="Normal 12 2 17" xfId="23200"/>
    <cellStyle name="Normal 12 2 2" xfId="23201"/>
    <cellStyle name="Normal 12 2 2 2" xfId="23202"/>
    <cellStyle name="Normal 12 2 2 2 2" xfId="23203"/>
    <cellStyle name="Normal 12 2 2 2 2 2" xfId="23204"/>
    <cellStyle name="Normal 12 2 2 2 2 2 2" xfId="23205"/>
    <cellStyle name="Normal 12 2 2 2 2 2 2 2" xfId="23206"/>
    <cellStyle name="Normal 12 2 2 2 2 2 2 2 2" xfId="23207"/>
    <cellStyle name="Normal 12 2 2 2 2 2 2 2 2 2" xfId="23208"/>
    <cellStyle name="Normal 12 2 2 2 2 2 2 2 3" xfId="23209"/>
    <cellStyle name="Normal 12 2 2 2 2 2 2 3" xfId="23210"/>
    <cellStyle name="Normal 12 2 2 2 2 2 2 3 2" xfId="23211"/>
    <cellStyle name="Normal 12 2 2 2 2 2 2 4" xfId="23212"/>
    <cellStyle name="Normal 12 2 2 2 2 2 3" xfId="23213"/>
    <cellStyle name="Normal 12 2 2 2 2 2 3 2" xfId="23214"/>
    <cellStyle name="Normal 12 2 2 2 2 2 3 2 2" xfId="23215"/>
    <cellStyle name="Normal 12 2 2 2 2 2 3 3" xfId="23216"/>
    <cellStyle name="Normal 12 2 2 2 2 2 4" xfId="23217"/>
    <cellStyle name="Normal 12 2 2 2 2 2 4 2" xfId="23218"/>
    <cellStyle name="Normal 12 2 2 2 2 2 5" xfId="23219"/>
    <cellStyle name="Normal 12 2 2 2 2 3" xfId="23220"/>
    <cellStyle name="Normal 12 2 2 2 2 3 2" xfId="23221"/>
    <cellStyle name="Normal 12 2 2 2 2 3 2 2" xfId="23222"/>
    <cellStyle name="Normal 12 2 2 2 2 3 2 2 2" xfId="23223"/>
    <cellStyle name="Normal 12 2 2 2 2 3 2 3" xfId="23224"/>
    <cellStyle name="Normal 12 2 2 2 2 3 3" xfId="23225"/>
    <cellStyle name="Normal 12 2 2 2 2 3 3 2" xfId="23226"/>
    <cellStyle name="Normal 12 2 2 2 2 3 4" xfId="23227"/>
    <cellStyle name="Normal 12 2 2 2 2 4" xfId="23228"/>
    <cellStyle name="Normal 12 2 2 2 2 4 2" xfId="23229"/>
    <cellStyle name="Normal 12 2 2 2 2 4 2 2" xfId="23230"/>
    <cellStyle name="Normal 12 2 2 2 2 4 3" xfId="23231"/>
    <cellStyle name="Normal 12 2 2 2 2 5" xfId="23232"/>
    <cellStyle name="Normal 12 2 2 2 2 5 2" xfId="23233"/>
    <cellStyle name="Normal 12 2 2 2 2 6" xfId="23234"/>
    <cellStyle name="Normal 12 2 2 2 3" xfId="23235"/>
    <cellStyle name="Normal 12 2 2 2 3 2" xfId="23236"/>
    <cellStyle name="Normal 12 2 2 2 3 2 2" xfId="23237"/>
    <cellStyle name="Normal 12 2 2 2 3 2 2 2" xfId="23238"/>
    <cellStyle name="Normal 12 2 2 2 3 2 2 2 2" xfId="23239"/>
    <cellStyle name="Normal 12 2 2 2 3 2 2 3" xfId="23240"/>
    <cellStyle name="Normal 12 2 2 2 3 2 3" xfId="23241"/>
    <cellStyle name="Normal 12 2 2 2 3 2 3 2" xfId="23242"/>
    <cellStyle name="Normal 12 2 2 2 3 2 4" xfId="23243"/>
    <cellStyle name="Normal 12 2 2 2 3 3" xfId="23244"/>
    <cellStyle name="Normal 12 2 2 2 3 3 2" xfId="23245"/>
    <cellStyle name="Normal 12 2 2 2 3 3 2 2" xfId="23246"/>
    <cellStyle name="Normal 12 2 2 2 3 3 3" xfId="23247"/>
    <cellStyle name="Normal 12 2 2 2 3 4" xfId="23248"/>
    <cellStyle name="Normal 12 2 2 2 3 4 2" xfId="23249"/>
    <cellStyle name="Normal 12 2 2 2 3 5" xfId="23250"/>
    <cellStyle name="Normal 12 2 2 2 4" xfId="23251"/>
    <cellStyle name="Normal 12 2 2 2 4 2" xfId="23252"/>
    <cellStyle name="Normal 12 2 2 2 4 2 2" xfId="23253"/>
    <cellStyle name="Normal 12 2 2 2 4 2 2 2" xfId="23254"/>
    <cellStyle name="Normal 12 2 2 2 4 2 3" xfId="23255"/>
    <cellStyle name="Normal 12 2 2 2 4 3" xfId="23256"/>
    <cellStyle name="Normal 12 2 2 2 4 3 2" xfId="23257"/>
    <cellStyle name="Normal 12 2 2 2 4 4" xfId="23258"/>
    <cellStyle name="Normal 12 2 2 2 5" xfId="23259"/>
    <cellStyle name="Normal 12 2 2 2 5 2" xfId="23260"/>
    <cellStyle name="Normal 12 2 2 2 5 2 2" xfId="23261"/>
    <cellStyle name="Normal 12 2 2 2 5 3" xfId="23262"/>
    <cellStyle name="Normal 12 2 2 2 6" xfId="23263"/>
    <cellStyle name="Normal 12 2 2 2 6 2" xfId="23264"/>
    <cellStyle name="Normal 12 2 2 2 7" xfId="23265"/>
    <cellStyle name="Normal 12 2 2 3" xfId="23266"/>
    <cellStyle name="Normal 12 2 2 3 2" xfId="23267"/>
    <cellStyle name="Normal 12 2 2 3 2 2" xfId="23268"/>
    <cellStyle name="Normal 12 2 2 3 2 2 2" xfId="23269"/>
    <cellStyle name="Normal 12 2 2 3 2 2 2 2" xfId="23270"/>
    <cellStyle name="Normal 12 2 2 3 2 2 2 2 2" xfId="23271"/>
    <cellStyle name="Normal 12 2 2 3 2 2 2 3" xfId="23272"/>
    <cellStyle name="Normal 12 2 2 3 2 2 3" xfId="23273"/>
    <cellStyle name="Normal 12 2 2 3 2 2 3 2" xfId="23274"/>
    <cellStyle name="Normal 12 2 2 3 2 2 4" xfId="23275"/>
    <cellStyle name="Normal 12 2 2 3 2 3" xfId="23276"/>
    <cellStyle name="Normal 12 2 2 3 2 3 2" xfId="23277"/>
    <cellStyle name="Normal 12 2 2 3 2 3 2 2" xfId="23278"/>
    <cellStyle name="Normal 12 2 2 3 2 3 3" xfId="23279"/>
    <cellStyle name="Normal 12 2 2 3 2 4" xfId="23280"/>
    <cellStyle name="Normal 12 2 2 3 2 4 2" xfId="23281"/>
    <cellStyle name="Normal 12 2 2 3 2 5" xfId="23282"/>
    <cellStyle name="Normal 12 2 2 3 3" xfId="23283"/>
    <cellStyle name="Normal 12 2 2 3 3 2" xfId="23284"/>
    <cellStyle name="Normal 12 2 2 3 3 2 2" xfId="23285"/>
    <cellStyle name="Normal 12 2 2 3 3 2 2 2" xfId="23286"/>
    <cellStyle name="Normal 12 2 2 3 3 2 3" xfId="23287"/>
    <cellStyle name="Normal 12 2 2 3 3 3" xfId="23288"/>
    <cellStyle name="Normal 12 2 2 3 3 3 2" xfId="23289"/>
    <cellStyle name="Normal 12 2 2 3 3 4" xfId="23290"/>
    <cellStyle name="Normal 12 2 2 3 4" xfId="23291"/>
    <cellStyle name="Normal 12 2 2 3 4 2" xfId="23292"/>
    <cellStyle name="Normal 12 2 2 3 4 2 2" xfId="23293"/>
    <cellStyle name="Normal 12 2 2 3 4 3" xfId="23294"/>
    <cellStyle name="Normal 12 2 2 3 5" xfId="23295"/>
    <cellStyle name="Normal 12 2 2 3 5 2" xfId="23296"/>
    <cellStyle name="Normal 12 2 2 3 6" xfId="23297"/>
    <cellStyle name="Normal 12 2 2 4" xfId="23298"/>
    <cellStyle name="Normal 12 2 2 4 2" xfId="23299"/>
    <cellStyle name="Normal 12 2 2 4 2 2" xfId="23300"/>
    <cellStyle name="Normal 12 2 2 4 2 2 2" xfId="23301"/>
    <cellStyle name="Normal 12 2 2 4 2 2 2 2" xfId="23302"/>
    <cellStyle name="Normal 12 2 2 4 2 2 2 2 2" xfId="23303"/>
    <cellStyle name="Normal 12 2 2 4 2 2 2 3" xfId="23304"/>
    <cellStyle name="Normal 12 2 2 4 2 2 3" xfId="23305"/>
    <cellStyle name="Normal 12 2 2 4 2 2 3 2" xfId="23306"/>
    <cellStyle name="Normal 12 2 2 4 2 2 4" xfId="23307"/>
    <cellStyle name="Normal 12 2 2 4 2 3" xfId="23308"/>
    <cellStyle name="Normal 12 2 2 4 2 3 2" xfId="23309"/>
    <cellStyle name="Normal 12 2 2 4 2 3 2 2" xfId="23310"/>
    <cellStyle name="Normal 12 2 2 4 2 3 3" xfId="23311"/>
    <cellStyle name="Normal 12 2 2 4 2 4" xfId="23312"/>
    <cellStyle name="Normal 12 2 2 4 2 4 2" xfId="23313"/>
    <cellStyle name="Normal 12 2 2 4 2 5" xfId="23314"/>
    <cellStyle name="Normal 12 2 2 4 3" xfId="23315"/>
    <cellStyle name="Normal 12 2 2 4 3 2" xfId="23316"/>
    <cellStyle name="Normal 12 2 2 4 3 2 2" xfId="23317"/>
    <cellStyle name="Normal 12 2 2 4 3 2 2 2" xfId="23318"/>
    <cellStyle name="Normal 12 2 2 4 3 2 3" xfId="23319"/>
    <cellStyle name="Normal 12 2 2 4 3 3" xfId="23320"/>
    <cellStyle name="Normal 12 2 2 4 3 3 2" xfId="23321"/>
    <cellStyle name="Normal 12 2 2 4 3 4" xfId="23322"/>
    <cellStyle name="Normal 12 2 2 4 4" xfId="23323"/>
    <cellStyle name="Normal 12 2 2 4 4 2" xfId="23324"/>
    <cellStyle name="Normal 12 2 2 4 4 2 2" xfId="23325"/>
    <cellStyle name="Normal 12 2 2 4 4 3" xfId="23326"/>
    <cellStyle name="Normal 12 2 2 4 5" xfId="23327"/>
    <cellStyle name="Normal 12 2 2 4 5 2" xfId="23328"/>
    <cellStyle name="Normal 12 2 2 4 6" xfId="23329"/>
    <cellStyle name="Normal 12 2 2 5" xfId="23330"/>
    <cellStyle name="Normal 12 2 2 5 2" xfId="23331"/>
    <cellStyle name="Normal 12 2 2 5 2 2" xfId="23332"/>
    <cellStyle name="Normal 12 2 2 5 2 2 2" xfId="23333"/>
    <cellStyle name="Normal 12 2 2 5 2 2 2 2" xfId="23334"/>
    <cellStyle name="Normal 12 2 2 5 2 2 3" xfId="23335"/>
    <cellStyle name="Normal 12 2 2 5 2 3" xfId="23336"/>
    <cellStyle name="Normal 12 2 2 5 2 3 2" xfId="23337"/>
    <cellStyle name="Normal 12 2 2 5 2 4" xfId="23338"/>
    <cellStyle name="Normal 12 2 2 5 3" xfId="23339"/>
    <cellStyle name="Normal 12 2 2 5 3 2" xfId="23340"/>
    <cellStyle name="Normal 12 2 2 5 3 2 2" xfId="23341"/>
    <cellStyle name="Normal 12 2 2 5 3 3" xfId="23342"/>
    <cellStyle name="Normal 12 2 2 5 4" xfId="23343"/>
    <cellStyle name="Normal 12 2 2 5 4 2" xfId="23344"/>
    <cellStyle name="Normal 12 2 2 5 5" xfId="23345"/>
    <cellStyle name="Normal 12 2 2 6" xfId="23346"/>
    <cellStyle name="Normal 12 2 2 6 2" xfId="23347"/>
    <cellStyle name="Normal 12 2 2 6 2 2" xfId="23348"/>
    <cellStyle name="Normal 12 2 2 6 2 2 2" xfId="23349"/>
    <cellStyle name="Normal 12 2 2 6 2 3" xfId="23350"/>
    <cellStyle name="Normal 12 2 2 6 3" xfId="23351"/>
    <cellStyle name="Normal 12 2 2 6 3 2" xfId="23352"/>
    <cellStyle name="Normal 12 2 2 6 4" xfId="23353"/>
    <cellStyle name="Normal 12 2 2 7" xfId="23354"/>
    <cellStyle name="Normal 12 2 2 7 2" xfId="23355"/>
    <cellStyle name="Normal 12 2 2 7 2 2" xfId="23356"/>
    <cellStyle name="Normal 12 2 2 7 3" xfId="23357"/>
    <cellStyle name="Normal 12 2 2 8" xfId="23358"/>
    <cellStyle name="Normal 12 2 2 8 2" xfId="23359"/>
    <cellStyle name="Normal 12 2 2 9" xfId="23360"/>
    <cellStyle name="Normal 12 2 3" xfId="23361"/>
    <cellStyle name="Normal 12 2 3 2" xfId="23362"/>
    <cellStyle name="Normal 12 2 3 2 2" xfId="23363"/>
    <cellStyle name="Normal 12 2 3 2 2 2" xfId="23364"/>
    <cellStyle name="Normal 12 2 3 2 2 2 2" xfId="23365"/>
    <cellStyle name="Normal 12 2 3 2 2 2 2 2" xfId="23366"/>
    <cellStyle name="Normal 12 2 3 2 2 2 2 2 2" xfId="23367"/>
    <cellStyle name="Normal 12 2 3 2 2 2 2 2 2 2" xfId="23368"/>
    <cellStyle name="Normal 12 2 3 2 2 2 2 2 3" xfId="23369"/>
    <cellStyle name="Normal 12 2 3 2 2 2 2 3" xfId="23370"/>
    <cellStyle name="Normal 12 2 3 2 2 2 2 3 2" xfId="23371"/>
    <cellStyle name="Normal 12 2 3 2 2 2 2 4" xfId="23372"/>
    <cellStyle name="Normal 12 2 3 2 2 2 3" xfId="23373"/>
    <cellStyle name="Normal 12 2 3 2 2 2 3 2" xfId="23374"/>
    <cellStyle name="Normal 12 2 3 2 2 2 3 2 2" xfId="23375"/>
    <cellStyle name="Normal 12 2 3 2 2 2 3 3" xfId="23376"/>
    <cellStyle name="Normal 12 2 3 2 2 2 4" xfId="23377"/>
    <cellStyle name="Normal 12 2 3 2 2 2 4 2" xfId="23378"/>
    <cellStyle name="Normal 12 2 3 2 2 2 5" xfId="23379"/>
    <cellStyle name="Normal 12 2 3 2 2 3" xfId="23380"/>
    <cellStyle name="Normal 12 2 3 2 2 3 2" xfId="23381"/>
    <cellStyle name="Normal 12 2 3 2 2 3 2 2" xfId="23382"/>
    <cellStyle name="Normal 12 2 3 2 2 3 2 2 2" xfId="23383"/>
    <cellStyle name="Normal 12 2 3 2 2 3 2 3" xfId="23384"/>
    <cellStyle name="Normal 12 2 3 2 2 3 3" xfId="23385"/>
    <cellStyle name="Normal 12 2 3 2 2 3 3 2" xfId="23386"/>
    <cellStyle name="Normal 12 2 3 2 2 3 4" xfId="23387"/>
    <cellStyle name="Normal 12 2 3 2 2 4" xfId="23388"/>
    <cellStyle name="Normal 12 2 3 2 2 4 2" xfId="23389"/>
    <cellStyle name="Normal 12 2 3 2 2 4 2 2" xfId="23390"/>
    <cellStyle name="Normal 12 2 3 2 2 4 3" xfId="23391"/>
    <cellStyle name="Normal 12 2 3 2 2 5" xfId="23392"/>
    <cellStyle name="Normal 12 2 3 2 2 5 2" xfId="23393"/>
    <cellStyle name="Normal 12 2 3 2 2 6" xfId="23394"/>
    <cellStyle name="Normal 12 2 3 2 3" xfId="23395"/>
    <cellStyle name="Normal 12 2 3 2 3 2" xfId="23396"/>
    <cellStyle name="Normal 12 2 3 2 3 2 2" xfId="23397"/>
    <cellStyle name="Normal 12 2 3 2 3 2 2 2" xfId="23398"/>
    <cellStyle name="Normal 12 2 3 2 3 2 2 2 2" xfId="23399"/>
    <cellStyle name="Normal 12 2 3 2 3 2 2 3" xfId="23400"/>
    <cellStyle name="Normal 12 2 3 2 3 2 3" xfId="23401"/>
    <cellStyle name="Normal 12 2 3 2 3 2 3 2" xfId="23402"/>
    <cellStyle name="Normal 12 2 3 2 3 2 4" xfId="23403"/>
    <cellStyle name="Normal 12 2 3 2 3 3" xfId="23404"/>
    <cellStyle name="Normal 12 2 3 2 3 3 2" xfId="23405"/>
    <cellStyle name="Normal 12 2 3 2 3 3 2 2" xfId="23406"/>
    <cellStyle name="Normal 12 2 3 2 3 3 3" xfId="23407"/>
    <cellStyle name="Normal 12 2 3 2 3 4" xfId="23408"/>
    <cellStyle name="Normal 12 2 3 2 3 4 2" xfId="23409"/>
    <cellStyle name="Normal 12 2 3 2 3 5" xfId="23410"/>
    <cellStyle name="Normal 12 2 3 2 4" xfId="23411"/>
    <cellStyle name="Normal 12 2 3 2 4 2" xfId="23412"/>
    <cellStyle name="Normal 12 2 3 2 4 2 2" xfId="23413"/>
    <cellStyle name="Normal 12 2 3 2 4 2 2 2" xfId="23414"/>
    <cellStyle name="Normal 12 2 3 2 4 2 3" xfId="23415"/>
    <cellStyle name="Normal 12 2 3 2 4 3" xfId="23416"/>
    <cellStyle name="Normal 12 2 3 2 4 3 2" xfId="23417"/>
    <cellStyle name="Normal 12 2 3 2 4 4" xfId="23418"/>
    <cellStyle name="Normal 12 2 3 2 5" xfId="23419"/>
    <cellStyle name="Normal 12 2 3 2 5 2" xfId="23420"/>
    <cellStyle name="Normal 12 2 3 2 5 2 2" xfId="23421"/>
    <cellStyle name="Normal 12 2 3 2 5 3" xfId="23422"/>
    <cellStyle name="Normal 12 2 3 2 6" xfId="23423"/>
    <cellStyle name="Normal 12 2 3 2 6 2" xfId="23424"/>
    <cellStyle name="Normal 12 2 3 2 7" xfId="23425"/>
    <cellStyle name="Normal 12 2 3 3" xfId="23426"/>
    <cellStyle name="Normal 12 2 3 3 2" xfId="23427"/>
    <cellStyle name="Normal 12 2 3 3 2 2" xfId="23428"/>
    <cellStyle name="Normal 12 2 3 3 2 2 2" xfId="23429"/>
    <cellStyle name="Normal 12 2 3 3 2 2 2 2" xfId="23430"/>
    <cellStyle name="Normal 12 2 3 3 2 2 2 2 2" xfId="23431"/>
    <cellStyle name="Normal 12 2 3 3 2 2 2 3" xfId="23432"/>
    <cellStyle name="Normal 12 2 3 3 2 2 3" xfId="23433"/>
    <cellStyle name="Normal 12 2 3 3 2 2 3 2" xfId="23434"/>
    <cellStyle name="Normal 12 2 3 3 2 2 4" xfId="23435"/>
    <cellStyle name="Normal 12 2 3 3 2 3" xfId="23436"/>
    <cellStyle name="Normal 12 2 3 3 2 3 2" xfId="23437"/>
    <cellStyle name="Normal 12 2 3 3 2 3 2 2" xfId="23438"/>
    <cellStyle name="Normal 12 2 3 3 2 3 3" xfId="23439"/>
    <cellStyle name="Normal 12 2 3 3 2 4" xfId="23440"/>
    <cellStyle name="Normal 12 2 3 3 2 4 2" xfId="23441"/>
    <cellStyle name="Normal 12 2 3 3 2 5" xfId="23442"/>
    <cellStyle name="Normal 12 2 3 3 3" xfId="23443"/>
    <cellStyle name="Normal 12 2 3 3 3 2" xfId="23444"/>
    <cellStyle name="Normal 12 2 3 3 3 2 2" xfId="23445"/>
    <cellStyle name="Normal 12 2 3 3 3 2 2 2" xfId="23446"/>
    <cellStyle name="Normal 12 2 3 3 3 2 3" xfId="23447"/>
    <cellStyle name="Normal 12 2 3 3 3 3" xfId="23448"/>
    <cellStyle name="Normal 12 2 3 3 3 3 2" xfId="23449"/>
    <cellStyle name="Normal 12 2 3 3 3 4" xfId="23450"/>
    <cellStyle name="Normal 12 2 3 3 4" xfId="23451"/>
    <cellStyle name="Normal 12 2 3 3 4 2" xfId="23452"/>
    <cellStyle name="Normal 12 2 3 3 4 2 2" xfId="23453"/>
    <cellStyle name="Normal 12 2 3 3 4 3" xfId="23454"/>
    <cellStyle name="Normal 12 2 3 3 5" xfId="23455"/>
    <cellStyle name="Normal 12 2 3 3 5 2" xfId="23456"/>
    <cellStyle name="Normal 12 2 3 3 6" xfId="23457"/>
    <cellStyle name="Normal 12 2 3 4" xfId="23458"/>
    <cellStyle name="Normal 12 2 3 4 2" xfId="23459"/>
    <cellStyle name="Normal 12 2 3 4 2 2" xfId="23460"/>
    <cellStyle name="Normal 12 2 3 4 2 2 2" xfId="23461"/>
    <cellStyle name="Normal 12 2 3 4 2 2 2 2" xfId="23462"/>
    <cellStyle name="Normal 12 2 3 4 2 2 2 2 2" xfId="23463"/>
    <cellStyle name="Normal 12 2 3 4 2 2 2 3" xfId="23464"/>
    <cellStyle name="Normal 12 2 3 4 2 2 3" xfId="23465"/>
    <cellStyle name="Normal 12 2 3 4 2 2 3 2" xfId="23466"/>
    <cellStyle name="Normal 12 2 3 4 2 2 4" xfId="23467"/>
    <cellStyle name="Normal 12 2 3 4 2 3" xfId="23468"/>
    <cellStyle name="Normal 12 2 3 4 2 3 2" xfId="23469"/>
    <cellStyle name="Normal 12 2 3 4 2 3 2 2" xfId="23470"/>
    <cellStyle name="Normal 12 2 3 4 2 3 3" xfId="23471"/>
    <cellStyle name="Normal 12 2 3 4 2 4" xfId="23472"/>
    <cellStyle name="Normal 12 2 3 4 2 4 2" xfId="23473"/>
    <cellStyle name="Normal 12 2 3 4 2 5" xfId="23474"/>
    <cellStyle name="Normal 12 2 3 4 3" xfId="23475"/>
    <cellStyle name="Normal 12 2 3 4 3 2" xfId="23476"/>
    <cellStyle name="Normal 12 2 3 4 3 2 2" xfId="23477"/>
    <cellStyle name="Normal 12 2 3 4 3 2 2 2" xfId="23478"/>
    <cellStyle name="Normal 12 2 3 4 3 2 3" xfId="23479"/>
    <cellStyle name="Normal 12 2 3 4 3 3" xfId="23480"/>
    <cellStyle name="Normal 12 2 3 4 3 3 2" xfId="23481"/>
    <cellStyle name="Normal 12 2 3 4 3 4" xfId="23482"/>
    <cellStyle name="Normal 12 2 3 4 4" xfId="23483"/>
    <cellStyle name="Normal 12 2 3 4 4 2" xfId="23484"/>
    <cellStyle name="Normal 12 2 3 4 4 2 2" xfId="23485"/>
    <cellStyle name="Normal 12 2 3 4 4 3" xfId="23486"/>
    <cellStyle name="Normal 12 2 3 4 5" xfId="23487"/>
    <cellStyle name="Normal 12 2 3 4 5 2" xfId="23488"/>
    <cellStyle name="Normal 12 2 3 4 6" xfId="23489"/>
    <cellStyle name="Normal 12 2 3 5" xfId="23490"/>
    <cellStyle name="Normal 12 2 3 5 2" xfId="23491"/>
    <cellStyle name="Normal 12 2 3 5 2 2" xfId="23492"/>
    <cellStyle name="Normal 12 2 3 5 2 2 2" xfId="23493"/>
    <cellStyle name="Normal 12 2 3 5 2 2 2 2" xfId="23494"/>
    <cellStyle name="Normal 12 2 3 5 2 2 3" xfId="23495"/>
    <cellStyle name="Normal 12 2 3 5 2 3" xfId="23496"/>
    <cellStyle name="Normal 12 2 3 5 2 3 2" xfId="23497"/>
    <cellStyle name="Normal 12 2 3 5 2 4" xfId="23498"/>
    <cellStyle name="Normal 12 2 3 5 3" xfId="23499"/>
    <cellStyle name="Normal 12 2 3 5 3 2" xfId="23500"/>
    <cellStyle name="Normal 12 2 3 5 3 2 2" xfId="23501"/>
    <cellStyle name="Normal 12 2 3 5 3 3" xfId="23502"/>
    <cellStyle name="Normal 12 2 3 5 4" xfId="23503"/>
    <cellStyle name="Normal 12 2 3 5 4 2" xfId="23504"/>
    <cellStyle name="Normal 12 2 3 5 5" xfId="23505"/>
    <cellStyle name="Normal 12 2 3 6" xfId="23506"/>
    <cellStyle name="Normal 12 2 3 6 2" xfId="23507"/>
    <cellStyle name="Normal 12 2 3 6 2 2" xfId="23508"/>
    <cellStyle name="Normal 12 2 3 6 2 2 2" xfId="23509"/>
    <cellStyle name="Normal 12 2 3 6 2 3" xfId="23510"/>
    <cellStyle name="Normal 12 2 3 6 3" xfId="23511"/>
    <cellStyle name="Normal 12 2 3 6 3 2" xfId="23512"/>
    <cellStyle name="Normal 12 2 3 6 4" xfId="23513"/>
    <cellStyle name="Normal 12 2 3 7" xfId="23514"/>
    <cellStyle name="Normal 12 2 3 7 2" xfId="23515"/>
    <cellStyle name="Normal 12 2 3 7 2 2" xfId="23516"/>
    <cellStyle name="Normal 12 2 3 7 3" xfId="23517"/>
    <cellStyle name="Normal 12 2 3 8" xfId="23518"/>
    <cellStyle name="Normal 12 2 3 8 2" xfId="23519"/>
    <cellStyle name="Normal 12 2 3 9" xfId="23520"/>
    <cellStyle name="Normal 12 2 4" xfId="23521"/>
    <cellStyle name="Normal 12 2 4 2" xfId="23522"/>
    <cellStyle name="Normal 12 2 4 2 2" xfId="23523"/>
    <cellStyle name="Normal 12 2 4 2 2 2" xfId="23524"/>
    <cellStyle name="Normal 12 2 4 2 2 2 2" xfId="23525"/>
    <cellStyle name="Normal 12 2 4 2 2 2 2 2" xfId="23526"/>
    <cellStyle name="Normal 12 2 4 2 2 2 2 2 2" xfId="23527"/>
    <cellStyle name="Normal 12 2 4 2 2 2 2 2 2 2" xfId="23528"/>
    <cellStyle name="Normal 12 2 4 2 2 2 2 2 3" xfId="23529"/>
    <cellStyle name="Normal 12 2 4 2 2 2 2 3" xfId="23530"/>
    <cellStyle name="Normal 12 2 4 2 2 2 2 3 2" xfId="23531"/>
    <cellStyle name="Normal 12 2 4 2 2 2 2 4" xfId="23532"/>
    <cellStyle name="Normal 12 2 4 2 2 2 3" xfId="23533"/>
    <cellStyle name="Normal 12 2 4 2 2 2 3 2" xfId="23534"/>
    <cellStyle name="Normal 12 2 4 2 2 2 3 2 2" xfId="23535"/>
    <cellStyle name="Normal 12 2 4 2 2 2 3 3" xfId="23536"/>
    <cellStyle name="Normal 12 2 4 2 2 2 4" xfId="23537"/>
    <cellStyle name="Normal 12 2 4 2 2 2 4 2" xfId="23538"/>
    <cellStyle name="Normal 12 2 4 2 2 2 5" xfId="23539"/>
    <cellStyle name="Normal 12 2 4 2 2 3" xfId="23540"/>
    <cellStyle name="Normal 12 2 4 2 2 3 2" xfId="23541"/>
    <cellStyle name="Normal 12 2 4 2 2 3 2 2" xfId="23542"/>
    <cellStyle name="Normal 12 2 4 2 2 3 2 2 2" xfId="23543"/>
    <cellStyle name="Normal 12 2 4 2 2 3 2 3" xfId="23544"/>
    <cellStyle name="Normal 12 2 4 2 2 3 3" xfId="23545"/>
    <cellStyle name="Normal 12 2 4 2 2 3 3 2" xfId="23546"/>
    <cellStyle name="Normal 12 2 4 2 2 3 4" xfId="23547"/>
    <cellStyle name="Normal 12 2 4 2 2 4" xfId="23548"/>
    <cellStyle name="Normal 12 2 4 2 2 4 2" xfId="23549"/>
    <cellStyle name="Normal 12 2 4 2 2 4 2 2" xfId="23550"/>
    <cellStyle name="Normal 12 2 4 2 2 4 3" xfId="23551"/>
    <cellStyle name="Normal 12 2 4 2 2 5" xfId="23552"/>
    <cellStyle name="Normal 12 2 4 2 2 5 2" xfId="23553"/>
    <cellStyle name="Normal 12 2 4 2 2 6" xfId="23554"/>
    <cellStyle name="Normal 12 2 4 2 3" xfId="23555"/>
    <cellStyle name="Normal 12 2 4 2 3 2" xfId="23556"/>
    <cellStyle name="Normal 12 2 4 2 3 2 2" xfId="23557"/>
    <cellStyle name="Normal 12 2 4 2 3 2 2 2" xfId="23558"/>
    <cellStyle name="Normal 12 2 4 2 3 2 2 2 2" xfId="23559"/>
    <cellStyle name="Normal 12 2 4 2 3 2 2 3" xfId="23560"/>
    <cellStyle name="Normal 12 2 4 2 3 2 3" xfId="23561"/>
    <cellStyle name="Normal 12 2 4 2 3 2 3 2" xfId="23562"/>
    <cellStyle name="Normal 12 2 4 2 3 2 4" xfId="23563"/>
    <cellStyle name="Normal 12 2 4 2 3 3" xfId="23564"/>
    <cellStyle name="Normal 12 2 4 2 3 3 2" xfId="23565"/>
    <cellStyle name="Normal 12 2 4 2 3 3 2 2" xfId="23566"/>
    <cellStyle name="Normal 12 2 4 2 3 3 3" xfId="23567"/>
    <cellStyle name="Normal 12 2 4 2 3 4" xfId="23568"/>
    <cellStyle name="Normal 12 2 4 2 3 4 2" xfId="23569"/>
    <cellStyle name="Normal 12 2 4 2 3 5" xfId="23570"/>
    <cellStyle name="Normal 12 2 4 2 4" xfId="23571"/>
    <cellStyle name="Normal 12 2 4 2 4 2" xfId="23572"/>
    <cellStyle name="Normal 12 2 4 2 4 2 2" xfId="23573"/>
    <cellStyle name="Normal 12 2 4 2 4 2 2 2" xfId="23574"/>
    <cellStyle name="Normal 12 2 4 2 4 2 3" xfId="23575"/>
    <cellStyle name="Normal 12 2 4 2 4 3" xfId="23576"/>
    <cellStyle name="Normal 12 2 4 2 4 3 2" xfId="23577"/>
    <cellStyle name="Normal 12 2 4 2 4 4" xfId="23578"/>
    <cellStyle name="Normal 12 2 4 2 5" xfId="23579"/>
    <cellStyle name="Normal 12 2 4 2 5 2" xfId="23580"/>
    <cellStyle name="Normal 12 2 4 2 5 2 2" xfId="23581"/>
    <cellStyle name="Normal 12 2 4 2 5 3" xfId="23582"/>
    <cellStyle name="Normal 12 2 4 2 6" xfId="23583"/>
    <cellStyle name="Normal 12 2 4 2 6 2" xfId="23584"/>
    <cellStyle name="Normal 12 2 4 2 7" xfId="23585"/>
    <cellStyle name="Normal 12 2 4 3" xfId="23586"/>
    <cellStyle name="Normal 12 2 4 3 2" xfId="23587"/>
    <cellStyle name="Normal 12 2 4 3 2 2" xfId="23588"/>
    <cellStyle name="Normal 12 2 4 3 2 2 2" xfId="23589"/>
    <cellStyle name="Normal 12 2 4 3 2 2 2 2" xfId="23590"/>
    <cellStyle name="Normal 12 2 4 3 2 2 2 2 2" xfId="23591"/>
    <cellStyle name="Normal 12 2 4 3 2 2 2 3" xfId="23592"/>
    <cellStyle name="Normal 12 2 4 3 2 2 3" xfId="23593"/>
    <cellStyle name="Normal 12 2 4 3 2 2 3 2" xfId="23594"/>
    <cellStyle name="Normal 12 2 4 3 2 2 4" xfId="23595"/>
    <cellStyle name="Normal 12 2 4 3 2 3" xfId="23596"/>
    <cellStyle name="Normal 12 2 4 3 2 3 2" xfId="23597"/>
    <cellStyle name="Normal 12 2 4 3 2 3 2 2" xfId="23598"/>
    <cellStyle name="Normal 12 2 4 3 2 3 3" xfId="23599"/>
    <cellStyle name="Normal 12 2 4 3 2 4" xfId="23600"/>
    <cellStyle name="Normal 12 2 4 3 2 4 2" xfId="23601"/>
    <cellStyle name="Normal 12 2 4 3 2 5" xfId="23602"/>
    <cellStyle name="Normal 12 2 4 3 3" xfId="23603"/>
    <cellStyle name="Normal 12 2 4 3 3 2" xfId="23604"/>
    <cellStyle name="Normal 12 2 4 3 3 2 2" xfId="23605"/>
    <cellStyle name="Normal 12 2 4 3 3 2 2 2" xfId="23606"/>
    <cellStyle name="Normal 12 2 4 3 3 2 3" xfId="23607"/>
    <cellStyle name="Normal 12 2 4 3 3 3" xfId="23608"/>
    <cellStyle name="Normal 12 2 4 3 3 3 2" xfId="23609"/>
    <cellStyle name="Normal 12 2 4 3 3 4" xfId="23610"/>
    <cellStyle name="Normal 12 2 4 3 4" xfId="23611"/>
    <cellStyle name="Normal 12 2 4 3 4 2" xfId="23612"/>
    <cellStyle name="Normal 12 2 4 3 4 2 2" xfId="23613"/>
    <cellStyle name="Normal 12 2 4 3 4 3" xfId="23614"/>
    <cellStyle name="Normal 12 2 4 3 5" xfId="23615"/>
    <cellStyle name="Normal 12 2 4 3 5 2" xfId="23616"/>
    <cellStyle name="Normal 12 2 4 3 6" xfId="23617"/>
    <cellStyle name="Normal 12 2 4 4" xfId="23618"/>
    <cellStyle name="Normal 12 2 4 4 2" xfId="23619"/>
    <cellStyle name="Normal 12 2 4 4 2 2" xfId="23620"/>
    <cellStyle name="Normal 12 2 4 4 2 2 2" xfId="23621"/>
    <cellStyle name="Normal 12 2 4 4 2 2 2 2" xfId="23622"/>
    <cellStyle name="Normal 12 2 4 4 2 2 2 2 2" xfId="23623"/>
    <cellStyle name="Normal 12 2 4 4 2 2 2 3" xfId="23624"/>
    <cellStyle name="Normal 12 2 4 4 2 2 3" xfId="23625"/>
    <cellStyle name="Normal 12 2 4 4 2 2 3 2" xfId="23626"/>
    <cellStyle name="Normal 12 2 4 4 2 2 4" xfId="23627"/>
    <cellStyle name="Normal 12 2 4 4 2 3" xfId="23628"/>
    <cellStyle name="Normal 12 2 4 4 2 3 2" xfId="23629"/>
    <cellStyle name="Normal 12 2 4 4 2 3 2 2" xfId="23630"/>
    <cellStyle name="Normal 12 2 4 4 2 3 3" xfId="23631"/>
    <cellStyle name="Normal 12 2 4 4 2 4" xfId="23632"/>
    <cellStyle name="Normal 12 2 4 4 2 4 2" xfId="23633"/>
    <cellStyle name="Normal 12 2 4 4 2 5" xfId="23634"/>
    <cellStyle name="Normal 12 2 4 4 3" xfId="23635"/>
    <cellStyle name="Normal 12 2 4 4 3 2" xfId="23636"/>
    <cellStyle name="Normal 12 2 4 4 3 2 2" xfId="23637"/>
    <cellStyle name="Normal 12 2 4 4 3 2 2 2" xfId="23638"/>
    <cellStyle name="Normal 12 2 4 4 3 2 3" xfId="23639"/>
    <cellStyle name="Normal 12 2 4 4 3 3" xfId="23640"/>
    <cellStyle name="Normal 12 2 4 4 3 3 2" xfId="23641"/>
    <cellStyle name="Normal 12 2 4 4 3 4" xfId="23642"/>
    <cellStyle name="Normal 12 2 4 4 4" xfId="23643"/>
    <cellStyle name="Normal 12 2 4 4 4 2" xfId="23644"/>
    <cellStyle name="Normal 12 2 4 4 4 2 2" xfId="23645"/>
    <cellStyle name="Normal 12 2 4 4 4 3" xfId="23646"/>
    <cellStyle name="Normal 12 2 4 4 5" xfId="23647"/>
    <cellStyle name="Normal 12 2 4 4 5 2" xfId="23648"/>
    <cellStyle name="Normal 12 2 4 4 6" xfId="23649"/>
    <cellStyle name="Normal 12 2 4 5" xfId="23650"/>
    <cellStyle name="Normal 12 2 4 5 2" xfId="23651"/>
    <cellStyle name="Normal 12 2 4 5 2 2" xfId="23652"/>
    <cellStyle name="Normal 12 2 4 5 2 2 2" xfId="23653"/>
    <cellStyle name="Normal 12 2 4 5 2 2 2 2" xfId="23654"/>
    <cellStyle name="Normal 12 2 4 5 2 2 3" xfId="23655"/>
    <cellStyle name="Normal 12 2 4 5 2 3" xfId="23656"/>
    <cellStyle name="Normal 12 2 4 5 2 3 2" xfId="23657"/>
    <cellStyle name="Normal 12 2 4 5 2 4" xfId="23658"/>
    <cellStyle name="Normal 12 2 4 5 3" xfId="23659"/>
    <cellStyle name="Normal 12 2 4 5 3 2" xfId="23660"/>
    <cellStyle name="Normal 12 2 4 5 3 2 2" xfId="23661"/>
    <cellStyle name="Normal 12 2 4 5 3 3" xfId="23662"/>
    <cellStyle name="Normal 12 2 4 5 4" xfId="23663"/>
    <cellStyle name="Normal 12 2 4 5 4 2" xfId="23664"/>
    <cellStyle name="Normal 12 2 4 5 5" xfId="23665"/>
    <cellStyle name="Normal 12 2 4 6" xfId="23666"/>
    <cellStyle name="Normal 12 2 4 6 2" xfId="23667"/>
    <cellStyle name="Normal 12 2 4 6 2 2" xfId="23668"/>
    <cellStyle name="Normal 12 2 4 6 2 2 2" xfId="23669"/>
    <cellStyle name="Normal 12 2 4 6 2 3" xfId="23670"/>
    <cellStyle name="Normal 12 2 4 6 3" xfId="23671"/>
    <cellStyle name="Normal 12 2 4 6 3 2" xfId="23672"/>
    <cellStyle name="Normal 12 2 4 6 4" xfId="23673"/>
    <cellStyle name="Normal 12 2 4 7" xfId="23674"/>
    <cellStyle name="Normal 12 2 4 7 2" xfId="23675"/>
    <cellStyle name="Normal 12 2 4 7 2 2" xfId="23676"/>
    <cellStyle name="Normal 12 2 4 7 3" xfId="23677"/>
    <cellStyle name="Normal 12 2 4 8" xfId="23678"/>
    <cellStyle name="Normal 12 2 4 8 2" xfId="23679"/>
    <cellStyle name="Normal 12 2 4 9" xfId="23680"/>
    <cellStyle name="Normal 12 2 5" xfId="23681"/>
    <cellStyle name="Normal 12 2 5 2" xfId="23682"/>
    <cellStyle name="Normal 12 2 5 2 2" xfId="23683"/>
    <cellStyle name="Normal 12 2 5 2 2 2" xfId="23684"/>
    <cellStyle name="Normal 12 2 5 2 2 2 2" xfId="23685"/>
    <cellStyle name="Normal 12 2 5 2 2 2 2 2" xfId="23686"/>
    <cellStyle name="Normal 12 2 5 2 2 2 2 2 2" xfId="23687"/>
    <cellStyle name="Normal 12 2 5 2 2 2 2 2 2 2" xfId="23688"/>
    <cellStyle name="Normal 12 2 5 2 2 2 2 2 3" xfId="23689"/>
    <cellStyle name="Normal 12 2 5 2 2 2 2 3" xfId="23690"/>
    <cellStyle name="Normal 12 2 5 2 2 2 2 3 2" xfId="23691"/>
    <cellStyle name="Normal 12 2 5 2 2 2 2 4" xfId="23692"/>
    <cellStyle name="Normal 12 2 5 2 2 2 3" xfId="23693"/>
    <cellStyle name="Normal 12 2 5 2 2 2 3 2" xfId="23694"/>
    <cellStyle name="Normal 12 2 5 2 2 2 3 2 2" xfId="23695"/>
    <cellStyle name="Normal 12 2 5 2 2 2 3 3" xfId="23696"/>
    <cellStyle name="Normal 12 2 5 2 2 2 4" xfId="23697"/>
    <cellStyle name="Normal 12 2 5 2 2 2 4 2" xfId="23698"/>
    <cellStyle name="Normal 12 2 5 2 2 2 5" xfId="23699"/>
    <cellStyle name="Normal 12 2 5 2 2 3" xfId="23700"/>
    <cellStyle name="Normal 12 2 5 2 2 3 2" xfId="23701"/>
    <cellStyle name="Normal 12 2 5 2 2 3 2 2" xfId="23702"/>
    <cellStyle name="Normal 12 2 5 2 2 3 2 2 2" xfId="23703"/>
    <cellStyle name="Normal 12 2 5 2 2 3 2 3" xfId="23704"/>
    <cellStyle name="Normal 12 2 5 2 2 3 3" xfId="23705"/>
    <cellStyle name="Normal 12 2 5 2 2 3 3 2" xfId="23706"/>
    <cellStyle name="Normal 12 2 5 2 2 3 4" xfId="23707"/>
    <cellStyle name="Normal 12 2 5 2 2 4" xfId="23708"/>
    <cellStyle name="Normal 12 2 5 2 2 4 2" xfId="23709"/>
    <cellStyle name="Normal 12 2 5 2 2 4 2 2" xfId="23710"/>
    <cellStyle name="Normal 12 2 5 2 2 4 3" xfId="23711"/>
    <cellStyle name="Normal 12 2 5 2 2 5" xfId="23712"/>
    <cellStyle name="Normal 12 2 5 2 2 5 2" xfId="23713"/>
    <cellStyle name="Normal 12 2 5 2 2 6" xfId="23714"/>
    <cellStyle name="Normal 12 2 5 2 3" xfId="23715"/>
    <cellStyle name="Normal 12 2 5 2 3 2" xfId="23716"/>
    <cellStyle name="Normal 12 2 5 2 3 2 2" xfId="23717"/>
    <cellStyle name="Normal 12 2 5 2 3 2 2 2" xfId="23718"/>
    <cellStyle name="Normal 12 2 5 2 3 2 2 2 2" xfId="23719"/>
    <cellStyle name="Normal 12 2 5 2 3 2 2 3" xfId="23720"/>
    <cellStyle name="Normal 12 2 5 2 3 2 3" xfId="23721"/>
    <cellStyle name="Normal 12 2 5 2 3 2 3 2" xfId="23722"/>
    <cellStyle name="Normal 12 2 5 2 3 2 4" xfId="23723"/>
    <cellStyle name="Normal 12 2 5 2 3 3" xfId="23724"/>
    <cellStyle name="Normal 12 2 5 2 3 3 2" xfId="23725"/>
    <cellStyle name="Normal 12 2 5 2 3 3 2 2" xfId="23726"/>
    <cellStyle name="Normal 12 2 5 2 3 3 3" xfId="23727"/>
    <cellStyle name="Normal 12 2 5 2 3 4" xfId="23728"/>
    <cellStyle name="Normal 12 2 5 2 3 4 2" xfId="23729"/>
    <cellStyle name="Normal 12 2 5 2 3 5" xfId="23730"/>
    <cellStyle name="Normal 12 2 5 2 4" xfId="23731"/>
    <cellStyle name="Normal 12 2 5 2 4 2" xfId="23732"/>
    <cellStyle name="Normal 12 2 5 2 4 2 2" xfId="23733"/>
    <cellStyle name="Normal 12 2 5 2 4 2 2 2" xfId="23734"/>
    <cellStyle name="Normal 12 2 5 2 4 2 3" xfId="23735"/>
    <cellStyle name="Normal 12 2 5 2 4 3" xfId="23736"/>
    <cellStyle name="Normal 12 2 5 2 4 3 2" xfId="23737"/>
    <cellStyle name="Normal 12 2 5 2 4 4" xfId="23738"/>
    <cellStyle name="Normal 12 2 5 2 5" xfId="23739"/>
    <cellStyle name="Normal 12 2 5 2 5 2" xfId="23740"/>
    <cellStyle name="Normal 12 2 5 2 5 2 2" xfId="23741"/>
    <cellStyle name="Normal 12 2 5 2 5 3" xfId="23742"/>
    <cellStyle name="Normal 12 2 5 2 6" xfId="23743"/>
    <cellStyle name="Normal 12 2 5 2 6 2" xfId="23744"/>
    <cellStyle name="Normal 12 2 5 2 7" xfId="23745"/>
    <cellStyle name="Normal 12 2 5 3" xfId="23746"/>
    <cellStyle name="Normal 12 2 5 3 2" xfId="23747"/>
    <cellStyle name="Normal 12 2 5 3 2 2" xfId="23748"/>
    <cellStyle name="Normal 12 2 5 3 2 2 2" xfId="23749"/>
    <cellStyle name="Normal 12 2 5 3 2 2 2 2" xfId="23750"/>
    <cellStyle name="Normal 12 2 5 3 2 2 2 2 2" xfId="23751"/>
    <cellStyle name="Normal 12 2 5 3 2 2 2 3" xfId="23752"/>
    <cellStyle name="Normal 12 2 5 3 2 2 3" xfId="23753"/>
    <cellStyle name="Normal 12 2 5 3 2 2 3 2" xfId="23754"/>
    <cellStyle name="Normal 12 2 5 3 2 2 4" xfId="23755"/>
    <cellStyle name="Normal 12 2 5 3 2 3" xfId="23756"/>
    <cellStyle name="Normal 12 2 5 3 2 3 2" xfId="23757"/>
    <cellStyle name="Normal 12 2 5 3 2 3 2 2" xfId="23758"/>
    <cellStyle name="Normal 12 2 5 3 2 3 3" xfId="23759"/>
    <cellStyle name="Normal 12 2 5 3 2 4" xfId="23760"/>
    <cellStyle name="Normal 12 2 5 3 2 4 2" xfId="23761"/>
    <cellStyle name="Normal 12 2 5 3 2 5" xfId="23762"/>
    <cellStyle name="Normal 12 2 5 3 3" xfId="23763"/>
    <cellStyle name="Normal 12 2 5 3 3 2" xfId="23764"/>
    <cellStyle name="Normal 12 2 5 3 3 2 2" xfId="23765"/>
    <cellStyle name="Normal 12 2 5 3 3 2 2 2" xfId="23766"/>
    <cellStyle name="Normal 12 2 5 3 3 2 3" xfId="23767"/>
    <cellStyle name="Normal 12 2 5 3 3 3" xfId="23768"/>
    <cellStyle name="Normal 12 2 5 3 3 3 2" xfId="23769"/>
    <cellStyle name="Normal 12 2 5 3 3 4" xfId="23770"/>
    <cellStyle name="Normal 12 2 5 3 4" xfId="23771"/>
    <cellStyle name="Normal 12 2 5 3 4 2" xfId="23772"/>
    <cellStyle name="Normal 12 2 5 3 4 2 2" xfId="23773"/>
    <cellStyle name="Normal 12 2 5 3 4 3" xfId="23774"/>
    <cellStyle name="Normal 12 2 5 3 5" xfId="23775"/>
    <cellStyle name="Normal 12 2 5 3 5 2" xfId="23776"/>
    <cellStyle name="Normal 12 2 5 3 6" xfId="23777"/>
    <cellStyle name="Normal 12 2 5 4" xfId="23778"/>
    <cellStyle name="Normal 12 2 5 4 2" xfId="23779"/>
    <cellStyle name="Normal 12 2 5 4 2 2" xfId="23780"/>
    <cellStyle name="Normal 12 2 5 4 2 2 2" xfId="23781"/>
    <cellStyle name="Normal 12 2 5 4 2 2 2 2" xfId="23782"/>
    <cellStyle name="Normal 12 2 5 4 2 2 2 2 2" xfId="23783"/>
    <cellStyle name="Normal 12 2 5 4 2 2 2 3" xfId="23784"/>
    <cellStyle name="Normal 12 2 5 4 2 2 3" xfId="23785"/>
    <cellStyle name="Normal 12 2 5 4 2 2 3 2" xfId="23786"/>
    <cellStyle name="Normal 12 2 5 4 2 2 4" xfId="23787"/>
    <cellStyle name="Normal 12 2 5 4 2 3" xfId="23788"/>
    <cellStyle name="Normal 12 2 5 4 2 3 2" xfId="23789"/>
    <cellStyle name="Normal 12 2 5 4 2 3 2 2" xfId="23790"/>
    <cellStyle name="Normal 12 2 5 4 2 3 3" xfId="23791"/>
    <cellStyle name="Normal 12 2 5 4 2 4" xfId="23792"/>
    <cellStyle name="Normal 12 2 5 4 2 4 2" xfId="23793"/>
    <cellStyle name="Normal 12 2 5 4 2 5" xfId="23794"/>
    <cellStyle name="Normal 12 2 5 4 3" xfId="23795"/>
    <cellStyle name="Normal 12 2 5 4 3 2" xfId="23796"/>
    <cellStyle name="Normal 12 2 5 4 3 2 2" xfId="23797"/>
    <cellStyle name="Normal 12 2 5 4 3 2 2 2" xfId="23798"/>
    <cellStyle name="Normal 12 2 5 4 3 2 3" xfId="23799"/>
    <cellStyle name="Normal 12 2 5 4 3 3" xfId="23800"/>
    <cellStyle name="Normal 12 2 5 4 3 3 2" xfId="23801"/>
    <cellStyle name="Normal 12 2 5 4 3 4" xfId="23802"/>
    <cellStyle name="Normal 12 2 5 4 4" xfId="23803"/>
    <cellStyle name="Normal 12 2 5 4 4 2" xfId="23804"/>
    <cellStyle name="Normal 12 2 5 4 4 2 2" xfId="23805"/>
    <cellStyle name="Normal 12 2 5 4 4 3" xfId="23806"/>
    <cellStyle name="Normal 12 2 5 4 5" xfId="23807"/>
    <cellStyle name="Normal 12 2 5 4 5 2" xfId="23808"/>
    <cellStyle name="Normal 12 2 5 4 6" xfId="23809"/>
    <cellStyle name="Normal 12 2 5 5" xfId="23810"/>
    <cellStyle name="Normal 12 2 5 5 2" xfId="23811"/>
    <cellStyle name="Normal 12 2 5 5 2 2" xfId="23812"/>
    <cellStyle name="Normal 12 2 5 5 2 2 2" xfId="23813"/>
    <cellStyle name="Normal 12 2 5 5 2 2 2 2" xfId="23814"/>
    <cellStyle name="Normal 12 2 5 5 2 2 3" xfId="23815"/>
    <cellStyle name="Normal 12 2 5 5 2 3" xfId="23816"/>
    <cellStyle name="Normal 12 2 5 5 2 3 2" xfId="23817"/>
    <cellStyle name="Normal 12 2 5 5 2 4" xfId="23818"/>
    <cellStyle name="Normal 12 2 5 5 3" xfId="23819"/>
    <cellStyle name="Normal 12 2 5 5 3 2" xfId="23820"/>
    <cellStyle name="Normal 12 2 5 5 3 2 2" xfId="23821"/>
    <cellStyle name="Normal 12 2 5 5 3 3" xfId="23822"/>
    <cellStyle name="Normal 12 2 5 5 4" xfId="23823"/>
    <cellStyle name="Normal 12 2 5 5 4 2" xfId="23824"/>
    <cellStyle name="Normal 12 2 5 5 5" xfId="23825"/>
    <cellStyle name="Normal 12 2 5 6" xfId="23826"/>
    <cellStyle name="Normal 12 2 5 6 2" xfId="23827"/>
    <cellStyle name="Normal 12 2 5 6 2 2" xfId="23828"/>
    <cellStyle name="Normal 12 2 5 6 2 2 2" xfId="23829"/>
    <cellStyle name="Normal 12 2 5 6 2 3" xfId="23830"/>
    <cellStyle name="Normal 12 2 5 6 3" xfId="23831"/>
    <cellStyle name="Normal 12 2 5 6 3 2" xfId="23832"/>
    <cellStyle name="Normal 12 2 5 6 4" xfId="23833"/>
    <cellStyle name="Normal 12 2 5 7" xfId="23834"/>
    <cellStyle name="Normal 12 2 5 7 2" xfId="23835"/>
    <cellStyle name="Normal 12 2 5 7 2 2" xfId="23836"/>
    <cellStyle name="Normal 12 2 5 7 3" xfId="23837"/>
    <cellStyle name="Normal 12 2 5 8" xfId="23838"/>
    <cellStyle name="Normal 12 2 5 8 2" xfId="23839"/>
    <cellStyle name="Normal 12 2 5 9" xfId="23840"/>
    <cellStyle name="Normal 12 2 6" xfId="23841"/>
    <cellStyle name="Normal 12 2 6 2" xfId="23842"/>
    <cellStyle name="Normal 12 2 6 2 2" xfId="23843"/>
    <cellStyle name="Normal 12 2 6 2 2 2" xfId="23844"/>
    <cellStyle name="Normal 12 2 6 2 2 2 2" xfId="23845"/>
    <cellStyle name="Normal 12 2 6 2 2 2 2 2" xfId="23846"/>
    <cellStyle name="Normal 12 2 6 2 2 2 2 2 2" xfId="23847"/>
    <cellStyle name="Normal 12 2 6 2 2 2 2 2 2 2" xfId="23848"/>
    <cellStyle name="Normal 12 2 6 2 2 2 2 2 3" xfId="23849"/>
    <cellStyle name="Normal 12 2 6 2 2 2 2 3" xfId="23850"/>
    <cellStyle name="Normal 12 2 6 2 2 2 2 3 2" xfId="23851"/>
    <cellStyle name="Normal 12 2 6 2 2 2 2 4" xfId="23852"/>
    <cellStyle name="Normal 12 2 6 2 2 2 3" xfId="23853"/>
    <cellStyle name="Normal 12 2 6 2 2 2 3 2" xfId="23854"/>
    <cellStyle name="Normal 12 2 6 2 2 2 3 2 2" xfId="23855"/>
    <cellStyle name="Normal 12 2 6 2 2 2 3 3" xfId="23856"/>
    <cellStyle name="Normal 12 2 6 2 2 2 4" xfId="23857"/>
    <cellStyle name="Normal 12 2 6 2 2 2 4 2" xfId="23858"/>
    <cellStyle name="Normal 12 2 6 2 2 2 5" xfId="23859"/>
    <cellStyle name="Normal 12 2 6 2 2 3" xfId="23860"/>
    <cellStyle name="Normal 12 2 6 2 2 3 2" xfId="23861"/>
    <cellStyle name="Normal 12 2 6 2 2 3 2 2" xfId="23862"/>
    <cellStyle name="Normal 12 2 6 2 2 3 2 2 2" xfId="23863"/>
    <cellStyle name="Normal 12 2 6 2 2 3 2 3" xfId="23864"/>
    <cellStyle name="Normal 12 2 6 2 2 3 3" xfId="23865"/>
    <cellStyle name="Normal 12 2 6 2 2 3 3 2" xfId="23866"/>
    <cellStyle name="Normal 12 2 6 2 2 3 4" xfId="23867"/>
    <cellStyle name="Normal 12 2 6 2 2 4" xfId="23868"/>
    <cellStyle name="Normal 12 2 6 2 2 4 2" xfId="23869"/>
    <cellStyle name="Normal 12 2 6 2 2 4 2 2" xfId="23870"/>
    <cellStyle name="Normal 12 2 6 2 2 4 3" xfId="23871"/>
    <cellStyle name="Normal 12 2 6 2 2 5" xfId="23872"/>
    <cellStyle name="Normal 12 2 6 2 2 5 2" xfId="23873"/>
    <cellStyle name="Normal 12 2 6 2 2 6" xfId="23874"/>
    <cellStyle name="Normal 12 2 6 2 3" xfId="23875"/>
    <cellStyle name="Normal 12 2 6 2 3 2" xfId="23876"/>
    <cellStyle name="Normal 12 2 6 2 3 2 2" xfId="23877"/>
    <cellStyle name="Normal 12 2 6 2 3 2 2 2" xfId="23878"/>
    <cellStyle name="Normal 12 2 6 2 3 2 2 2 2" xfId="23879"/>
    <cellStyle name="Normal 12 2 6 2 3 2 2 3" xfId="23880"/>
    <cellStyle name="Normal 12 2 6 2 3 2 3" xfId="23881"/>
    <cellStyle name="Normal 12 2 6 2 3 2 3 2" xfId="23882"/>
    <cellStyle name="Normal 12 2 6 2 3 2 4" xfId="23883"/>
    <cellStyle name="Normal 12 2 6 2 3 3" xfId="23884"/>
    <cellStyle name="Normal 12 2 6 2 3 3 2" xfId="23885"/>
    <cellStyle name="Normal 12 2 6 2 3 3 2 2" xfId="23886"/>
    <cellStyle name="Normal 12 2 6 2 3 3 3" xfId="23887"/>
    <cellStyle name="Normal 12 2 6 2 3 4" xfId="23888"/>
    <cellStyle name="Normal 12 2 6 2 3 4 2" xfId="23889"/>
    <cellStyle name="Normal 12 2 6 2 3 5" xfId="23890"/>
    <cellStyle name="Normal 12 2 6 2 4" xfId="23891"/>
    <cellStyle name="Normal 12 2 6 2 4 2" xfId="23892"/>
    <cellStyle name="Normal 12 2 6 2 4 2 2" xfId="23893"/>
    <cellStyle name="Normal 12 2 6 2 4 2 2 2" xfId="23894"/>
    <cellStyle name="Normal 12 2 6 2 4 2 3" xfId="23895"/>
    <cellStyle name="Normal 12 2 6 2 4 3" xfId="23896"/>
    <cellStyle name="Normal 12 2 6 2 4 3 2" xfId="23897"/>
    <cellStyle name="Normal 12 2 6 2 4 4" xfId="23898"/>
    <cellStyle name="Normal 12 2 6 2 5" xfId="23899"/>
    <cellStyle name="Normal 12 2 6 2 5 2" xfId="23900"/>
    <cellStyle name="Normal 12 2 6 2 5 2 2" xfId="23901"/>
    <cellStyle name="Normal 12 2 6 2 5 3" xfId="23902"/>
    <cellStyle name="Normal 12 2 6 2 6" xfId="23903"/>
    <cellStyle name="Normal 12 2 6 2 6 2" xfId="23904"/>
    <cellStyle name="Normal 12 2 6 2 7" xfId="23905"/>
    <cellStyle name="Normal 12 2 6 3" xfId="23906"/>
    <cellStyle name="Normal 12 2 6 3 2" xfId="23907"/>
    <cellStyle name="Normal 12 2 6 3 2 2" xfId="23908"/>
    <cellStyle name="Normal 12 2 6 3 2 2 2" xfId="23909"/>
    <cellStyle name="Normal 12 2 6 3 2 2 2 2" xfId="23910"/>
    <cellStyle name="Normal 12 2 6 3 2 2 2 2 2" xfId="23911"/>
    <cellStyle name="Normal 12 2 6 3 2 2 2 3" xfId="23912"/>
    <cellStyle name="Normal 12 2 6 3 2 2 3" xfId="23913"/>
    <cellStyle name="Normal 12 2 6 3 2 2 3 2" xfId="23914"/>
    <cellStyle name="Normal 12 2 6 3 2 2 4" xfId="23915"/>
    <cellStyle name="Normal 12 2 6 3 2 3" xfId="23916"/>
    <cellStyle name="Normal 12 2 6 3 2 3 2" xfId="23917"/>
    <cellStyle name="Normal 12 2 6 3 2 3 2 2" xfId="23918"/>
    <cellStyle name="Normal 12 2 6 3 2 3 3" xfId="23919"/>
    <cellStyle name="Normal 12 2 6 3 2 4" xfId="23920"/>
    <cellStyle name="Normal 12 2 6 3 2 4 2" xfId="23921"/>
    <cellStyle name="Normal 12 2 6 3 2 5" xfId="23922"/>
    <cellStyle name="Normal 12 2 6 3 3" xfId="23923"/>
    <cellStyle name="Normal 12 2 6 3 3 2" xfId="23924"/>
    <cellStyle name="Normal 12 2 6 3 3 2 2" xfId="23925"/>
    <cellStyle name="Normal 12 2 6 3 3 2 2 2" xfId="23926"/>
    <cellStyle name="Normal 12 2 6 3 3 2 3" xfId="23927"/>
    <cellStyle name="Normal 12 2 6 3 3 3" xfId="23928"/>
    <cellStyle name="Normal 12 2 6 3 3 3 2" xfId="23929"/>
    <cellStyle name="Normal 12 2 6 3 3 4" xfId="23930"/>
    <cellStyle name="Normal 12 2 6 3 4" xfId="23931"/>
    <cellStyle name="Normal 12 2 6 3 4 2" xfId="23932"/>
    <cellStyle name="Normal 12 2 6 3 4 2 2" xfId="23933"/>
    <cellStyle name="Normal 12 2 6 3 4 3" xfId="23934"/>
    <cellStyle name="Normal 12 2 6 3 5" xfId="23935"/>
    <cellStyle name="Normal 12 2 6 3 5 2" xfId="23936"/>
    <cellStyle name="Normal 12 2 6 3 6" xfId="23937"/>
    <cellStyle name="Normal 12 2 6 4" xfId="23938"/>
    <cellStyle name="Normal 12 2 6 4 2" xfId="23939"/>
    <cellStyle name="Normal 12 2 6 4 2 2" xfId="23940"/>
    <cellStyle name="Normal 12 2 6 4 2 2 2" xfId="23941"/>
    <cellStyle name="Normal 12 2 6 4 2 2 2 2" xfId="23942"/>
    <cellStyle name="Normal 12 2 6 4 2 2 2 2 2" xfId="23943"/>
    <cellStyle name="Normal 12 2 6 4 2 2 2 3" xfId="23944"/>
    <cellStyle name="Normal 12 2 6 4 2 2 3" xfId="23945"/>
    <cellStyle name="Normal 12 2 6 4 2 2 3 2" xfId="23946"/>
    <cellStyle name="Normal 12 2 6 4 2 2 4" xfId="23947"/>
    <cellStyle name="Normal 12 2 6 4 2 3" xfId="23948"/>
    <cellStyle name="Normal 12 2 6 4 2 3 2" xfId="23949"/>
    <cellStyle name="Normal 12 2 6 4 2 3 2 2" xfId="23950"/>
    <cellStyle name="Normal 12 2 6 4 2 3 3" xfId="23951"/>
    <cellStyle name="Normal 12 2 6 4 2 4" xfId="23952"/>
    <cellStyle name="Normal 12 2 6 4 2 4 2" xfId="23953"/>
    <cellStyle name="Normal 12 2 6 4 2 5" xfId="23954"/>
    <cellStyle name="Normal 12 2 6 4 3" xfId="23955"/>
    <cellStyle name="Normal 12 2 6 4 3 2" xfId="23956"/>
    <cellStyle name="Normal 12 2 6 4 3 2 2" xfId="23957"/>
    <cellStyle name="Normal 12 2 6 4 3 2 2 2" xfId="23958"/>
    <cellStyle name="Normal 12 2 6 4 3 2 3" xfId="23959"/>
    <cellStyle name="Normal 12 2 6 4 3 3" xfId="23960"/>
    <cellStyle name="Normal 12 2 6 4 3 3 2" xfId="23961"/>
    <cellStyle name="Normal 12 2 6 4 3 4" xfId="23962"/>
    <cellStyle name="Normal 12 2 6 4 4" xfId="23963"/>
    <cellStyle name="Normal 12 2 6 4 4 2" xfId="23964"/>
    <cellStyle name="Normal 12 2 6 4 4 2 2" xfId="23965"/>
    <cellStyle name="Normal 12 2 6 4 4 3" xfId="23966"/>
    <cellStyle name="Normal 12 2 6 4 5" xfId="23967"/>
    <cellStyle name="Normal 12 2 6 4 5 2" xfId="23968"/>
    <cellStyle name="Normal 12 2 6 4 6" xfId="23969"/>
    <cellStyle name="Normal 12 2 6 5" xfId="23970"/>
    <cellStyle name="Normal 12 2 6 5 2" xfId="23971"/>
    <cellStyle name="Normal 12 2 6 5 2 2" xfId="23972"/>
    <cellStyle name="Normal 12 2 6 5 2 2 2" xfId="23973"/>
    <cellStyle name="Normal 12 2 6 5 2 2 2 2" xfId="23974"/>
    <cellStyle name="Normal 12 2 6 5 2 2 3" xfId="23975"/>
    <cellStyle name="Normal 12 2 6 5 2 3" xfId="23976"/>
    <cellStyle name="Normal 12 2 6 5 2 3 2" xfId="23977"/>
    <cellStyle name="Normal 12 2 6 5 2 4" xfId="23978"/>
    <cellStyle name="Normal 12 2 6 5 3" xfId="23979"/>
    <cellStyle name="Normal 12 2 6 5 3 2" xfId="23980"/>
    <cellStyle name="Normal 12 2 6 5 3 2 2" xfId="23981"/>
    <cellStyle name="Normal 12 2 6 5 3 3" xfId="23982"/>
    <cellStyle name="Normal 12 2 6 5 4" xfId="23983"/>
    <cellStyle name="Normal 12 2 6 5 4 2" xfId="23984"/>
    <cellStyle name="Normal 12 2 6 5 5" xfId="23985"/>
    <cellStyle name="Normal 12 2 6 6" xfId="23986"/>
    <cellStyle name="Normal 12 2 6 6 2" xfId="23987"/>
    <cellStyle name="Normal 12 2 6 6 2 2" xfId="23988"/>
    <cellStyle name="Normal 12 2 6 6 2 2 2" xfId="23989"/>
    <cellStyle name="Normal 12 2 6 6 2 3" xfId="23990"/>
    <cellStyle name="Normal 12 2 6 6 3" xfId="23991"/>
    <cellStyle name="Normal 12 2 6 6 3 2" xfId="23992"/>
    <cellStyle name="Normal 12 2 6 6 4" xfId="23993"/>
    <cellStyle name="Normal 12 2 6 7" xfId="23994"/>
    <cellStyle name="Normal 12 2 6 7 2" xfId="23995"/>
    <cellStyle name="Normal 12 2 6 7 2 2" xfId="23996"/>
    <cellStyle name="Normal 12 2 6 7 3" xfId="23997"/>
    <cellStyle name="Normal 12 2 6 8" xfId="23998"/>
    <cellStyle name="Normal 12 2 6 8 2" xfId="23999"/>
    <cellStyle name="Normal 12 2 6 9" xfId="24000"/>
    <cellStyle name="Normal 12 2 7" xfId="24001"/>
    <cellStyle name="Normal 12 2 7 2" xfId="24002"/>
    <cellStyle name="Normal 12 2 7 2 2" xfId="24003"/>
    <cellStyle name="Normal 12 2 7 2 2 2" xfId="24004"/>
    <cellStyle name="Normal 12 2 7 2 2 2 2" xfId="24005"/>
    <cellStyle name="Normal 12 2 7 2 2 2 2 2" xfId="24006"/>
    <cellStyle name="Normal 12 2 7 2 2 2 2 2 2" xfId="24007"/>
    <cellStyle name="Normal 12 2 7 2 2 2 2 3" xfId="24008"/>
    <cellStyle name="Normal 12 2 7 2 2 2 3" xfId="24009"/>
    <cellStyle name="Normal 12 2 7 2 2 2 3 2" xfId="24010"/>
    <cellStyle name="Normal 12 2 7 2 2 2 4" xfId="24011"/>
    <cellStyle name="Normal 12 2 7 2 2 3" xfId="24012"/>
    <cellStyle name="Normal 12 2 7 2 2 3 2" xfId="24013"/>
    <cellStyle name="Normal 12 2 7 2 2 3 2 2" xfId="24014"/>
    <cellStyle name="Normal 12 2 7 2 2 3 3" xfId="24015"/>
    <cellStyle name="Normal 12 2 7 2 2 4" xfId="24016"/>
    <cellStyle name="Normal 12 2 7 2 2 4 2" xfId="24017"/>
    <cellStyle name="Normal 12 2 7 2 2 5" xfId="24018"/>
    <cellStyle name="Normal 12 2 7 2 3" xfId="24019"/>
    <cellStyle name="Normal 12 2 7 2 3 2" xfId="24020"/>
    <cellStyle name="Normal 12 2 7 2 3 2 2" xfId="24021"/>
    <cellStyle name="Normal 12 2 7 2 3 2 2 2" xfId="24022"/>
    <cellStyle name="Normal 12 2 7 2 3 2 3" xfId="24023"/>
    <cellStyle name="Normal 12 2 7 2 3 3" xfId="24024"/>
    <cellStyle name="Normal 12 2 7 2 3 3 2" xfId="24025"/>
    <cellStyle name="Normal 12 2 7 2 3 4" xfId="24026"/>
    <cellStyle name="Normal 12 2 7 2 4" xfId="24027"/>
    <cellStyle name="Normal 12 2 7 2 4 2" xfId="24028"/>
    <cellStyle name="Normal 12 2 7 2 4 2 2" xfId="24029"/>
    <cellStyle name="Normal 12 2 7 2 4 3" xfId="24030"/>
    <cellStyle name="Normal 12 2 7 2 5" xfId="24031"/>
    <cellStyle name="Normal 12 2 7 2 5 2" xfId="24032"/>
    <cellStyle name="Normal 12 2 7 2 6" xfId="24033"/>
    <cellStyle name="Normal 12 2 7 3" xfId="24034"/>
    <cellStyle name="Normal 12 2 7 3 2" xfId="24035"/>
    <cellStyle name="Normal 12 2 7 3 2 2" xfId="24036"/>
    <cellStyle name="Normal 12 2 7 3 2 2 2" xfId="24037"/>
    <cellStyle name="Normal 12 2 7 3 2 2 2 2" xfId="24038"/>
    <cellStyle name="Normal 12 2 7 3 2 2 3" xfId="24039"/>
    <cellStyle name="Normal 12 2 7 3 2 3" xfId="24040"/>
    <cellStyle name="Normal 12 2 7 3 2 3 2" xfId="24041"/>
    <cellStyle name="Normal 12 2 7 3 2 4" xfId="24042"/>
    <cellStyle name="Normal 12 2 7 3 3" xfId="24043"/>
    <cellStyle name="Normal 12 2 7 3 3 2" xfId="24044"/>
    <cellStyle name="Normal 12 2 7 3 3 2 2" xfId="24045"/>
    <cellStyle name="Normal 12 2 7 3 3 3" xfId="24046"/>
    <cellStyle name="Normal 12 2 7 3 4" xfId="24047"/>
    <cellStyle name="Normal 12 2 7 3 4 2" xfId="24048"/>
    <cellStyle name="Normal 12 2 7 3 5" xfId="24049"/>
    <cellStyle name="Normal 12 2 7 4" xfId="24050"/>
    <cellStyle name="Normal 12 2 7 4 2" xfId="24051"/>
    <cellStyle name="Normal 12 2 7 4 2 2" xfId="24052"/>
    <cellStyle name="Normal 12 2 7 4 2 2 2" xfId="24053"/>
    <cellStyle name="Normal 12 2 7 4 2 3" xfId="24054"/>
    <cellStyle name="Normal 12 2 7 4 3" xfId="24055"/>
    <cellStyle name="Normal 12 2 7 4 3 2" xfId="24056"/>
    <cellStyle name="Normal 12 2 7 4 4" xfId="24057"/>
    <cellStyle name="Normal 12 2 7 5" xfId="24058"/>
    <cellStyle name="Normal 12 2 7 5 2" xfId="24059"/>
    <cellStyle name="Normal 12 2 7 5 2 2" xfId="24060"/>
    <cellStyle name="Normal 12 2 7 5 3" xfId="24061"/>
    <cellStyle name="Normal 12 2 7 6" xfId="24062"/>
    <cellStyle name="Normal 12 2 7 6 2" xfId="24063"/>
    <cellStyle name="Normal 12 2 7 7" xfId="24064"/>
    <cellStyle name="Normal 12 2 8" xfId="24065"/>
    <cellStyle name="Normal 12 2 8 2" xfId="24066"/>
    <cellStyle name="Normal 12 2 8 2 2" xfId="24067"/>
    <cellStyle name="Normal 12 2 8 2 2 2" xfId="24068"/>
    <cellStyle name="Normal 12 2 8 2 2 2 2" xfId="24069"/>
    <cellStyle name="Normal 12 2 8 2 2 2 2 2" xfId="24070"/>
    <cellStyle name="Normal 12 2 8 2 2 2 3" xfId="24071"/>
    <cellStyle name="Normal 12 2 8 2 2 3" xfId="24072"/>
    <cellStyle name="Normal 12 2 8 2 2 3 2" xfId="24073"/>
    <cellStyle name="Normal 12 2 8 2 2 4" xfId="24074"/>
    <cellStyle name="Normal 12 2 8 2 3" xfId="24075"/>
    <cellStyle name="Normal 12 2 8 2 3 2" xfId="24076"/>
    <cellStyle name="Normal 12 2 8 2 3 2 2" xfId="24077"/>
    <cellStyle name="Normal 12 2 8 2 3 3" xfId="24078"/>
    <cellStyle name="Normal 12 2 8 2 4" xfId="24079"/>
    <cellStyle name="Normal 12 2 8 2 4 2" xfId="24080"/>
    <cellStyle name="Normal 12 2 8 2 5" xfId="24081"/>
    <cellStyle name="Normal 12 2 8 3" xfId="24082"/>
    <cellStyle name="Normal 12 2 8 3 2" xfId="24083"/>
    <cellStyle name="Normal 12 2 8 3 2 2" xfId="24084"/>
    <cellStyle name="Normal 12 2 8 3 2 2 2" xfId="24085"/>
    <cellStyle name="Normal 12 2 8 3 2 3" xfId="24086"/>
    <cellStyle name="Normal 12 2 8 3 3" xfId="24087"/>
    <cellStyle name="Normal 12 2 8 3 3 2" xfId="24088"/>
    <cellStyle name="Normal 12 2 8 3 4" xfId="24089"/>
    <cellStyle name="Normal 12 2 8 4" xfId="24090"/>
    <cellStyle name="Normal 12 2 8 4 2" xfId="24091"/>
    <cellStyle name="Normal 12 2 8 4 2 2" xfId="24092"/>
    <cellStyle name="Normal 12 2 8 4 3" xfId="24093"/>
    <cellStyle name="Normal 12 2 8 5" xfId="24094"/>
    <cellStyle name="Normal 12 2 8 5 2" xfId="24095"/>
    <cellStyle name="Normal 12 2 8 6" xfId="24096"/>
    <cellStyle name="Normal 12 2 9" xfId="24097"/>
    <cellStyle name="Normal 12 2 9 2" xfId="24098"/>
    <cellStyle name="Normal 12 2 9 2 2" xfId="24099"/>
    <cellStyle name="Normal 12 2 9 2 2 2" xfId="24100"/>
    <cellStyle name="Normal 12 2 9 2 2 2 2" xfId="24101"/>
    <cellStyle name="Normal 12 2 9 2 2 2 2 2" xfId="24102"/>
    <cellStyle name="Normal 12 2 9 2 2 2 3" xfId="24103"/>
    <cellStyle name="Normal 12 2 9 2 2 3" xfId="24104"/>
    <cellStyle name="Normal 12 2 9 2 2 3 2" xfId="24105"/>
    <cellStyle name="Normal 12 2 9 2 2 4" xfId="24106"/>
    <cellStyle name="Normal 12 2 9 2 3" xfId="24107"/>
    <cellStyle name="Normal 12 2 9 2 3 2" xfId="24108"/>
    <cellStyle name="Normal 12 2 9 2 3 2 2" xfId="24109"/>
    <cellStyle name="Normal 12 2 9 2 3 3" xfId="24110"/>
    <cellStyle name="Normal 12 2 9 2 4" xfId="24111"/>
    <cellStyle name="Normal 12 2 9 2 4 2" xfId="24112"/>
    <cellStyle name="Normal 12 2 9 2 5" xfId="24113"/>
    <cellStyle name="Normal 12 2 9 3" xfId="24114"/>
    <cellStyle name="Normal 12 2 9 3 2" xfId="24115"/>
    <cellStyle name="Normal 12 2 9 3 2 2" xfId="24116"/>
    <cellStyle name="Normal 12 2 9 3 2 2 2" xfId="24117"/>
    <cellStyle name="Normal 12 2 9 3 2 3" xfId="24118"/>
    <cellStyle name="Normal 12 2 9 3 3" xfId="24119"/>
    <cellStyle name="Normal 12 2 9 3 3 2" xfId="24120"/>
    <cellStyle name="Normal 12 2 9 3 4" xfId="24121"/>
    <cellStyle name="Normal 12 2 9 4" xfId="24122"/>
    <cellStyle name="Normal 12 2 9 4 2" xfId="24123"/>
    <cellStyle name="Normal 12 2 9 4 2 2" xfId="24124"/>
    <cellStyle name="Normal 12 2 9 4 3" xfId="24125"/>
    <cellStyle name="Normal 12 2 9 5" xfId="24126"/>
    <cellStyle name="Normal 12 2 9 5 2" xfId="24127"/>
    <cellStyle name="Normal 12 2 9 6" xfId="24128"/>
    <cellStyle name="Normal 12 20" xfId="24129"/>
    <cellStyle name="Normal 12 20 2" xfId="24130"/>
    <cellStyle name="Normal 12 20 2 2" xfId="24131"/>
    <cellStyle name="Normal 12 20 2 2 2" xfId="24132"/>
    <cellStyle name="Normal 12 20 2 2 2 2" xfId="24133"/>
    <cellStyle name="Normal 12 20 2 2 2 2 2" xfId="24134"/>
    <cellStyle name="Normal 12 20 2 2 2 3" xfId="24135"/>
    <cellStyle name="Normal 12 20 2 2 3" xfId="24136"/>
    <cellStyle name="Normal 12 20 2 2 3 2" xfId="24137"/>
    <cellStyle name="Normal 12 20 2 2 4" xfId="24138"/>
    <cellStyle name="Normal 12 20 2 3" xfId="24139"/>
    <cellStyle name="Normal 12 20 2 3 2" xfId="24140"/>
    <cellStyle name="Normal 12 20 2 3 2 2" xfId="24141"/>
    <cellStyle name="Normal 12 20 2 3 3" xfId="24142"/>
    <cellStyle name="Normal 12 20 2 4" xfId="24143"/>
    <cellStyle name="Normal 12 20 2 4 2" xfId="24144"/>
    <cellStyle name="Normal 12 20 2 5" xfId="24145"/>
    <cellStyle name="Normal 12 20 3" xfId="24146"/>
    <cellStyle name="Normal 12 20 3 2" xfId="24147"/>
    <cellStyle name="Normal 12 20 3 2 2" xfId="24148"/>
    <cellStyle name="Normal 12 20 3 2 2 2" xfId="24149"/>
    <cellStyle name="Normal 12 20 3 2 3" xfId="24150"/>
    <cellStyle name="Normal 12 20 3 3" xfId="24151"/>
    <cellStyle name="Normal 12 20 3 3 2" xfId="24152"/>
    <cellStyle name="Normal 12 20 3 4" xfId="24153"/>
    <cellStyle name="Normal 12 20 4" xfId="24154"/>
    <cellStyle name="Normal 12 20 4 2" xfId="24155"/>
    <cellStyle name="Normal 12 20 4 2 2" xfId="24156"/>
    <cellStyle name="Normal 12 20 4 3" xfId="24157"/>
    <cellStyle name="Normal 12 20 5" xfId="24158"/>
    <cellStyle name="Normal 12 20 5 2" xfId="24159"/>
    <cellStyle name="Normal 12 20 6" xfId="24160"/>
    <cellStyle name="Normal 12 21" xfId="24161"/>
    <cellStyle name="Normal 12 21 2" xfId="24162"/>
    <cellStyle name="Normal 12 21 2 2" xfId="24163"/>
    <cellStyle name="Normal 12 21 2 2 2" xfId="24164"/>
    <cellStyle name="Normal 12 21 2 2 2 2" xfId="24165"/>
    <cellStyle name="Normal 12 21 2 2 2 2 2" xfId="24166"/>
    <cellStyle name="Normal 12 21 2 2 2 3" xfId="24167"/>
    <cellStyle name="Normal 12 21 2 2 3" xfId="24168"/>
    <cellStyle name="Normal 12 21 2 2 3 2" xfId="24169"/>
    <cellStyle name="Normal 12 21 2 2 4" xfId="24170"/>
    <cellStyle name="Normal 12 21 2 3" xfId="24171"/>
    <cellStyle name="Normal 12 21 2 3 2" xfId="24172"/>
    <cellStyle name="Normal 12 21 2 3 2 2" xfId="24173"/>
    <cellStyle name="Normal 12 21 2 3 3" xfId="24174"/>
    <cellStyle name="Normal 12 21 2 4" xfId="24175"/>
    <cellStyle name="Normal 12 21 2 4 2" xfId="24176"/>
    <cellStyle name="Normal 12 21 2 5" xfId="24177"/>
    <cellStyle name="Normal 12 21 3" xfId="24178"/>
    <cellStyle name="Normal 12 21 3 2" xfId="24179"/>
    <cellStyle name="Normal 12 21 3 2 2" xfId="24180"/>
    <cellStyle name="Normal 12 21 3 2 2 2" xfId="24181"/>
    <cellStyle name="Normal 12 21 3 2 3" xfId="24182"/>
    <cellStyle name="Normal 12 21 3 3" xfId="24183"/>
    <cellStyle name="Normal 12 21 3 3 2" xfId="24184"/>
    <cellStyle name="Normal 12 21 3 4" xfId="24185"/>
    <cellStyle name="Normal 12 21 4" xfId="24186"/>
    <cellStyle name="Normal 12 21 4 2" xfId="24187"/>
    <cellStyle name="Normal 12 21 4 2 2" xfId="24188"/>
    <cellStyle name="Normal 12 21 4 3" xfId="24189"/>
    <cellStyle name="Normal 12 21 5" xfId="24190"/>
    <cellStyle name="Normal 12 21 5 2" xfId="24191"/>
    <cellStyle name="Normal 12 21 6" xfId="24192"/>
    <cellStyle name="Normal 12 22" xfId="24193"/>
    <cellStyle name="Normal 12 22 2" xfId="24194"/>
    <cellStyle name="Normal 12 22 2 2" xfId="24195"/>
    <cellStyle name="Normal 12 22 2 2 2" xfId="24196"/>
    <cellStyle name="Normal 12 22 2 2 2 2" xfId="24197"/>
    <cellStyle name="Normal 12 22 2 2 2 2 2" xfId="24198"/>
    <cellStyle name="Normal 12 22 2 2 2 3" xfId="24199"/>
    <cellStyle name="Normal 12 22 2 2 3" xfId="24200"/>
    <cellStyle name="Normal 12 22 2 2 3 2" xfId="24201"/>
    <cellStyle name="Normal 12 22 2 2 4" xfId="24202"/>
    <cellStyle name="Normal 12 22 2 3" xfId="24203"/>
    <cellStyle name="Normal 12 22 2 3 2" xfId="24204"/>
    <cellStyle name="Normal 12 22 2 3 2 2" xfId="24205"/>
    <cellStyle name="Normal 12 22 2 3 3" xfId="24206"/>
    <cellStyle name="Normal 12 22 2 4" xfId="24207"/>
    <cellStyle name="Normal 12 22 2 4 2" xfId="24208"/>
    <cellStyle name="Normal 12 22 2 5" xfId="24209"/>
    <cellStyle name="Normal 12 22 3" xfId="24210"/>
    <cellStyle name="Normal 12 22 3 2" xfId="24211"/>
    <cellStyle name="Normal 12 22 3 2 2" xfId="24212"/>
    <cellStyle name="Normal 12 22 3 2 2 2" xfId="24213"/>
    <cellStyle name="Normal 12 22 3 2 3" xfId="24214"/>
    <cellStyle name="Normal 12 22 3 3" xfId="24215"/>
    <cellStyle name="Normal 12 22 3 3 2" xfId="24216"/>
    <cellStyle name="Normal 12 22 3 4" xfId="24217"/>
    <cellStyle name="Normal 12 22 4" xfId="24218"/>
    <cellStyle name="Normal 12 22 4 2" xfId="24219"/>
    <cellStyle name="Normal 12 22 4 2 2" xfId="24220"/>
    <cellStyle name="Normal 12 22 4 3" xfId="24221"/>
    <cellStyle name="Normal 12 22 5" xfId="24222"/>
    <cellStyle name="Normal 12 22 5 2" xfId="24223"/>
    <cellStyle name="Normal 12 22 6" xfId="24224"/>
    <cellStyle name="Normal 12 23" xfId="24225"/>
    <cellStyle name="Normal 12 23 2" xfId="24226"/>
    <cellStyle name="Normal 12 23 2 2" xfId="24227"/>
    <cellStyle name="Normal 12 23 2 2 2" xfId="24228"/>
    <cellStyle name="Normal 12 23 2 2 2 2" xfId="24229"/>
    <cellStyle name="Normal 12 23 2 2 3" xfId="24230"/>
    <cellStyle name="Normal 12 23 2 3" xfId="24231"/>
    <cellStyle name="Normal 12 23 2 3 2" xfId="24232"/>
    <cellStyle name="Normal 12 23 2 4" xfId="24233"/>
    <cellStyle name="Normal 12 23 3" xfId="24234"/>
    <cellStyle name="Normal 12 23 3 2" xfId="24235"/>
    <cellStyle name="Normal 12 23 3 2 2" xfId="24236"/>
    <cellStyle name="Normal 12 23 3 3" xfId="24237"/>
    <cellStyle name="Normal 12 23 4" xfId="24238"/>
    <cellStyle name="Normal 12 23 4 2" xfId="24239"/>
    <cellStyle name="Normal 12 23 5" xfId="24240"/>
    <cellStyle name="Normal 12 24" xfId="24241"/>
    <cellStyle name="Normal 12 24 2" xfId="24242"/>
    <cellStyle name="Normal 12 24 2 2" xfId="24243"/>
    <cellStyle name="Normal 12 24 2 2 2" xfId="24244"/>
    <cellStyle name="Normal 12 24 2 3" xfId="24245"/>
    <cellStyle name="Normal 12 24 3" xfId="24246"/>
    <cellStyle name="Normal 12 24 3 2" xfId="24247"/>
    <cellStyle name="Normal 12 24 4" xfId="24248"/>
    <cellStyle name="Normal 12 25" xfId="24249"/>
    <cellStyle name="Normal 12 25 2" xfId="24250"/>
    <cellStyle name="Normal 12 25 2 2" xfId="24251"/>
    <cellStyle name="Normal 12 25 2 2 2" xfId="24252"/>
    <cellStyle name="Normal 12 25 2 3" xfId="24253"/>
    <cellStyle name="Normal 12 25 3" xfId="24254"/>
    <cellStyle name="Normal 12 25 3 2" xfId="24255"/>
    <cellStyle name="Normal 12 25 4" xfId="24256"/>
    <cellStyle name="Normal 12 26" xfId="24257"/>
    <cellStyle name="Normal 12 26 2" xfId="24258"/>
    <cellStyle name="Normal 12 26 2 2" xfId="24259"/>
    <cellStyle name="Normal 12 26 2 2 2" xfId="24260"/>
    <cellStyle name="Normal 12 26 2 3" xfId="24261"/>
    <cellStyle name="Normal 12 26 3" xfId="24262"/>
    <cellStyle name="Normal 12 26 3 2" xfId="24263"/>
    <cellStyle name="Normal 12 26 4" xfId="24264"/>
    <cellStyle name="Normal 12 27" xfId="24265"/>
    <cellStyle name="Normal 12 27 2" xfId="24266"/>
    <cellStyle name="Normal 12 27 2 2" xfId="24267"/>
    <cellStyle name="Normal 12 27 3" xfId="24268"/>
    <cellStyle name="Normal 12 28" xfId="24269"/>
    <cellStyle name="Normal 12 28 2" xfId="24270"/>
    <cellStyle name="Normal 12 28 2 2" xfId="24271"/>
    <cellStyle name="Normal 12 28 3" xfId="24272"/>
    <cellStyle name="Normal 12 29" xfId="24273"/>
    <cellStyle name="Normal 12 29 2" xfId="24274"/>
    <cellStyle name="Normal 12 3" xfId="24275"/>
    <cellStyle name="Normal 12 3 10" xfId="24276"/>
    <cellStyle name="Normal 12 3 2" xfId="24277"/>
    <cellStyle name="Normal 12 3 2 2" xfId="24278"/>
    <cellStyle name="Normal 12 3 2 2 2" xfId="24279"/>
    <cellStyle name="Normal 12 3 2 2 2 2" xfId="24280"/>
    <cellStyle name="Normal 12 3 2 2 2 2 2" xfId="24281"/>
    <cellStyle name="Normal 12 3 2 2 2 2 2 2" xfId="24282"/>
    <cellStyle name="Normal 12 3 2 2 2 2 2 2 2" xfId="24283"/>
    <cellStyle name="Normal 12 3 2 2 2 2 2 2 2 2" xfId="24284"/>
    <cellStyle name="Normal 12 3 2 2 2 2 2 2 3" xfId="24285"/>
    <cellStyle name="Normal 12 3 2 2 2 2 2 3" xfId="24286"/>
    <cellStyle name="Normal 12 3 2 2 2 2 2 3 2" xfId="24287"/>
    <cellStyle name="Normal 12 3 2 2 2 2 2 4" xfId="24288"/>
    <cellStyle name="Normal 12 3 2 2 2 2 3" xfId="24289"/>
    <cellStyle name="Normal 12 3 2 2 2 2 3 2" xfId="24290"/>
    <cellStyle name="Normal 12 3 2 2 2 2 3 2 2" xfId="24291"/>
    <cellStyle name="Normal 12 3 2 2 2 2 3 3" xfId="24292"/>
    <cellStyle name="Normal 12 3 2 2 2 2 4" xfId="24293"/>
    <cellStyle name="Normal 12 3 2 2 2 2 4 2" xfId="24294"/>
    <cellStyle name="Normal 12 3 2 2 2 2 5" xfId="24295"/>
    <cellStyle name="Normal 12 3 2 2 2 3" xfId="24296"/>
    <cellStyle name="Normal 12 3 2 2 2 3 2" xfId="24297"/>
    <cellStyle name="Normal 12 3 2 2 2 3 2 2" xfId="24298"/>
    <cellStyle name="Normal 12 3 2 2 2 3 2 2 2" xfId="24299"/>
    <cellStyle name="Normal 12 3 2 2 2 3 2 3" xfId="24300"/>
    <cellStyle name="Normal 12 3 2 2 2 3 3" xfId="24301"/>
    <cellStyle name="Normal 12 3 2 2 2 3 3 2" xfId="24302"/>
    <cellStyle name="Normal 12 3 2 2 2 3 4" xfId="24303"/>
    <cellStyle name="Normal 12 3 2 2 2 4" xfId="24304"/>
    <cellStyle name="Normal 12 3 2 2 2 4 2" xfId="24305"/>
    <cellStyle name="Normal 12 3 2 2 2 4 2 2" xfId="24306"/>
    <cellStyle name="Normal 12 3 2 2 2 4 3" xfId="24307"/>
    <cellStyle name="Normal 12 3 2 2 2 5" xfId="24308"/>
    <cellStyle name="Normal 12 3 2 2 2 5 2" xfId="24309"/>
    <cellStyle name="Normal 12 3 2 2 2 6" xfId="24310"/>
    <cellStyle name="Normal 12 3 2 2 3" xfId="24311"/>
    <cellStyle name="Normal 12 3 2 2 3 2" xfId="24312"/>
    <cellStyle name="Normal 12 3 2 2 3 2 2" xfId="24313"/>
    <cellStyle name="Normal 12 3 2 2 3 2 2 2" xfId="24314"/>
    <cellStyle name="Normal 12 3 2 2 3 2 2 2 2" xfId="24315"/>
    <cellStyle name="Normal 12 3 2 2 3 2 2 3" xfId="24316"/>
    <cellStyle name="Normal 12 3 2 2 3 2 3" xfId="24317"/>
    <cellStyle name="Normal 12 3 2 2 3 2 3 2" xfId="24318"/>
    <cellStyle name="Normal 12 3 2 2 3 2 4" xfId="24319"/>
    <cellStyle name="Normal 12 3 2 2 3 3" xfId="24320"/>
    <cellStyle name="Normal 12 3 2 2 3 3 2" xfId="24321"/>
    <cellStyle name="Normal 12 3 2 2 3 3 2 2" xfId="24322"/>
    <cellStyle name="Normal 12 3 2 2 3 3 3" xfId="24323"/>
    <cellStyle name="Normal 12 3 2 2 3 4" xfId="24324"/>
    <cellStyle name="Normal 12 3 2 2 3 4 2" xfId="24325"/>
    <cellStyle name="Normal 12 3 2 2 3 5" xfId="24326"/>
    <cellStyle name="Normal 12 3 2 2 4" xfId="24327"/>
    <cellStyle name="Normal 12 3 2 2 4 2" xfId="24328"/>
    <cellStyle name="Normal 12 3 2 2 4 2 2" xfId="24329"/>
    <cellStyle name="Normal 12 3 2 2 4 2 2 2" xfId="24330"/>
    <cellStyle name="Normal 12 3 2 2 4 2 3" xfId="24331"/>
    <cellStyle name="Normal 12 3 2 2 4 3" xfId="24332"/>
    <cellStyle name="Normal 12 3 2 2 4 3 2" xfId="24333"/>
    <cellStyle name="Normal 12 3 2 2 4 4" xfId="24334"/>
    <cellStyle name="Normal 12 3 2 2 5" xfId="24335"/>
    <cellStyle name="Normal 12 3 2 2 5 2" xfId="24336"/>
    <cellStyle name="Normal 12 3 2 2 5 2 2" xfId="24337"/>
    <cellStyle name="Normal 12 3 2 2 5 3" xfId="24338"/>
    <cellStyle name="Normal 12 3 2 2 6" xfId="24339"/>
    <cellStyle name="Normal 12 3 2 2 6 2" xfId="24340"/>
    <cellStyle name="Normal 12 3 2 2 7" xfId="24341"/>
    <cellStyle name="Normal 12 3 2 3" xfId="24342"/>
    <cellStyle name="Normal 12 3 2 3 2" xfId="24343"/>
    <cellStyle name="Normal 12 3 2 3 2 2" xfId="24344"/>
    <cellStyle name="Normal 12 3 2 3 2 2 2" xfId="24345"/>
    <cellStyle name="Normal 12 3 2 3 2 2 2 2" xfId="24346"/>
    <cellStyle name="Normal 12 3 2 3 2 2 2 2 2" xfId="24347"/>
    <cellStyle name="Normal 12 3 2 3 2 2 2 3" xfId="24348"/>
    <cellStyle name="Normal 12 3 2 3 2 2 3" xfId="24349"/>
    <cellStyle name="Normal 12 3 2 3 2 2 3 2" xfId="24350"/>
    <cellStyle name="Normal 12 3 2 3 2 2 4" xfId="24351"/>
    <cellStyle name="Normal 12 3 2 3 2 3" xfId="24352"/>
    <cellStyle name="Normal 12 3 2 3 2 3 2" xfId="24353"/>
    <cellStyle name="Normal 12 3 2 3 2 3 2 2" xfId="24354"/>
    <cellStyle name="Normal 12 3 2 3 2 3 3" xfId="24355"/>
    <cellStyle name="Normal 12 3 2 3 2 4" xfId="24356"/>
    <cellStyle name="Normal 12 3 2 3 2 4 2" xfId="24357"/>
    <cellStyle name="Normal 12 3 2 3 2 5" xfId="24358"/>
    <cellStyle name="Normal 12 3 2 3 3" xfId="24359"/>
    <cellStyle name="Normal 12 3 2 3 3 2" xfId="24360"/>
    <cellStyle name="Normal 12 3 2 3 3 2 2" xfId="24361"/>
    <cellStyle name="Normal 12 3 2 3 3 2 2 2" xfId="24362"/>
    <cellStyle name="Normal 12 3 2 3 3 2 3" xfId="24363"/>
    <cellStyle name="Normal 12 3 2 3 3 3" xfId="24364"/>
    <cellStyle name="Normal 12 3 2 3 3 3 2" xfId="24365"/>
    <cellStyle name="Normal 12 3 2 3 3 4" xfId="24366"/>
    <cellStyle name="Normal 12 3 2 3 4" xfId="24367"/>
    <cellStyle name="Normal 12 3 2 3 4 2" xfId="24368"/>
    <cellStyle name="Normal 12 3 2 3 4 2 2" xfId="24369"/>
    <cellStyle name="Normal 12 3 2 3 4 3" xfId="24370"/>
    <cellStyle name="Normal 12 3 2 3 5" xfId="24371"/>
    <cellStyle name="Normal 12 3 2 3 5 2" xfId="24372"/>
    <cellStyle name="Normal 12 3 2 3 6" xfId="24373"/>
    <cellStyle name="Normal 12 3 2 4" xfId="24374"/>
    <cellStyle name="Normal 12 3 2 4 2" xfId="24375"/>
    <cellStyle name="Normal 12 3 2 4 2 2" xfId="24376"/>
    <cellStyle name="Normal 12 3 2 4 2 2 2" xfId="24377"/>
    <cellStyle name="Normal 12 3 2 4 2 2 2 2" xfId="24378"/>
    <cellStyle name="Normal 12 3 2 4 2 2 2 2 2" xfId="24379"/>
    <cellStyle name="Normal 12 3 2 4 2 2 2 3" xfId="24380"/>
    <cellStyle name="Normal 12 3 2 4 2 2 3" xfId="24381"/>
    <cellStyle name="Normal 12 3 2 4 2 2 3 2" xfId="24382"/>
    <cellStyle name="Normal 12 3 2 4 2 2 4" xfId="24383"/>
    <cellStyle name="Normal 12 3 2 4 2 3" xfId="24384"/>
    <cellStyle name="Normal 12 3 2 4 2 3 2" xfId="24385"/>
    <cellStyle name="Normal 12 3 2 4 2 3 2 2" xfId="24386"/>
    <cellStyle name="Normal 12 3 2 4 2 3 3" xfId="24387"/>
    <cellStyle name="Normal 12 3 2 4 2 4" xfId="24388"/>
    <cellStyle name="Normal 12 3 2 4 2 4 2" xfId="24389"/>
    <cellStyle name="Normal 12 3 2 4 2 5" xfId="24390"/>
    <cellStyle name="Normal 12 3 2 4 3" xfId="24391"/>
    <cellStyle name="Normal 12 3 2 4 3 2" xfId="24392"/>
    <cellStyle name="Normal 12 3 2 4 3 2 2" xfId="24393"/>
    <cellStyle name="Normal 12 3 2 4 3 2 2 2" xfId="24394"/>
    <cellStyle name="Normal 12 3 2 4 3 2 3" xfId="24395"/>
    <cellStyle name="Normal 12 3 2 4 3 3" xfId="24396"/>
    <cellStyle name="Normal 12 3 2 4 3 3 2" xfId="24397"/>
    <cellStyle name="Normal 12 3 2 4 3 4" xfId="24398"/>
    <cellStyle name="Normal 12 3 2 4 4" xfId="24399"/>
    <cellStyle name="Normal 12 3 2 4 4 2" xfId="24400"/>
    <cellStyle name="Normal 12 3 2 4 4 2 2" xfId="24401"/>
    <cellStyle name="Normal 12 3 2 4 4 3" xfId="24402"/>
    <cellStyle name="Normal 12 3 2 4 5" xfId="24403"/>
    <cellStyle name="Normal 12 3 2 4 5 2" xfId="24404"/>
    <cellStyle name="Normal 12 3 2 4 6" xfId="24405"/>
    <cellStyle name="Normal 12 3 2 5" xfId="24406"/>
    <cellStyle name="Normal 12 3 2 5 2" xfId="24407"/>
    <cellStyle name="Normal 12 3 2 5 2 2" xfId="24408"/>
    <cellStyle name="Normal 12 3 2 5 2 2 2" xfId="24409"/>
    <cellStyle name="Normal 12 3 2 5 2 2 2 2" xfId="24410"/>
    <cellStyle name="Normal 12 3 2 5 2 2 3" xfId="24411"/>
    <cellStyle name="Normal 12 3 2 5 2 3" xfId="24412"/>
    <cellStyle name="Normal 12 3 2 5 2 3 2" xfId="24413"/>
    <cellStyle name="Normal 12 3 2 5 2 4" xfId="24414"/>
    <cellStyle name="Normal 12 3 2 5 3" xfId="24415"/>
    <cellStyle name="Normal 12 3 2 5 3 2" xfId="24416"/>
    <cellStyle name="Normal 12 3 2 5 3 2 2" xfId="24417"/>
    <cellStyle name="Normal 12 3 2 5 3 3" xfId="24418"/>
    <cellStyle name="Normal 12 3 2 5 4" xfId="24419"/>
    <cellStyle name="Normal 12 3 2 5 4 2" xfId="24420"/>
    <cellStyle name="Normal 12 3 2 5 5" xfId="24421"/>
    <cellStyle name="Normal 12 3 2 6" xfId="24422"/>
    <cellStyle name="Normal 12 3 2 6 2" xfId="24423"/>
    <cellStyle name="Normal 12 3 2 6 2 2" xfId="24424"/>
    <cellStyle name="Normal 12 3 2 6 2 2 2" xfId="24425"/>
    <cellStyle name="Normal 12 3 2 6 2 3" xfId="24426"/>
    <cellStyle name="Normal 12 3 2 6 3" xfId="24427"/>
    <cellStyle name="Normal 12 3 2 6 3 2" xfId="24428"/>
    <cellStyle name="Normal 12 3 2 6 4" xfId="24429"/>
    <cellStyle name="Normal 12 3 2 7" xfId="24430"/>
    <cellStyle name="Normal 12 3 2 7 2" xfId="24431"/>
    <cellStyle name="Normal 12 3 2 7 2 2" xfId="24432"/>
    <cellStyle name="Normal 12 3 2 7 3" xfId="24433"/>
    <cellStyle name="Normal 12 3 2 8" xfId="24434"/>
    <cellStyle name="Normal 12 3 2 8 2" xfId="24435"/>
    <cellStyle name="Normal 12 3 2 9" xfId="24436"/>
    <cellStyle name="Normal 12 3 3" xfId="24437"/>
    <cellStyle name="Normal 12 3 3 2" xfId="24438"/>
    <cellStyle name="Normal 12 3 3 2 2" xfId="24439"/>
    <cellStyle name="Normal 12 3 3 2 2 2" xfId="24440"/>
    <cellStyle name="Normal 12 3 3 2 2 2 2" xfId="24441"/>
    <cellStyle name="Normal 12 3 3 2 2 2 2 2" xfId="24442"/>
    <cellStyle name="Normal 12 3 3 2 2 2 2 2 2" xfId="24443"/>
    <cellStyle name="Normal 12 3 3 2 2 2 2 3" xfId="24444"/>
    <cellStyle name="Normal 12 3 3 2 2 2 3" xfId="24445"/>
    <cellStyle name="Normal 12 3 3 2 2 2 3 2" xfId="24446"/>
    <cellStyle name="Normal 12 3 3 2 2 2 4" xfId="24447"/>
    <cellStyle name="Normal 12 3 3 2 2 3" xfId="24448"/>
    <cellStyle name="Normal 12 3 3 2 2 3 2" xfId="24449"/>
    <cellStyle name="Normal 12 3 3 2 2 3 2 2" xfId="24450"/>
    <cellStyle name="Normal 12 3 3 2 2 3 3" xfId="24451"/>
    <cellStyle name="Normal 12 3 3 2 2 4" xfId="24452"/>
    <cellStyle name="Normal 12 3 3 2 2 4 2" xfId="24453"/>
    <cellStyle name="Normal 12 3 3 2 2 5" xfId="24454"/>
    <cellStyle name="Normal 12 3 3 2 3" xfId="24455"/>
    <cellStyle name="Normal 12 3 3 2 3 2" xfId="24456"/>
    <cellStyle name="Normal 12 3 3 2 3 2 2" xfId="24457"/>
    <cellStyle name="Normal 12 3 3 2 3 2 2 2" xfId="24458"/>
    <cellStyle name="Normal 12 3 3 2 3 2 3" xfId="24459"/>
    <cellStyle name="Normal 12 3 3 2 3 3" xfId="24460"/>
    <cellStyle name="Normal 12 3 3 2 3 3 2" xfId="24461"/>
    <cellStyle name="Normal 12 3 3 2 3 4" xfId="24462"/>
    <cellStyle name="Normal 12 3 3 2 4" xfId="24463"/>
    <cellStyle name="Normal 12 3 3 2 4 2" xfId="24464"/>
    <cellStyle name="Normal 12 3 3 2 4 2 2" xfId="24465"/>
    <cellStyle name="Normal 12 3 3 2 4 3" xfId="24466"/>
    <cellStyle name="Normal 12 3 3 2 5" xfId="24467"/>
    <cellStyle name="Normal 12 3 3 2 5 2" xfId="24468"/>
    <cellStyle name="Normal 12 3 3 2 6" xfId="24469"/>
    <cellStyle name="Normal 12 3 3 3" xfId="24470"/>
    <cellStyle name="Normal 12 3 3 3 2" xfId="24471"/>
    <cellStyle name="Normal 12 3 3 3 2 2" xfId="24472"/>
    <cellStyle name="Normal 12 3 3 3 2 2 2" xfId="24473"/>
    <cellStyle name="Normal 12 3 3 3 2 2 2 2" xfId="24474"/>
    <cellStyle name="Normal 12 3 3 3 2 2 3" xfId="24475"/>
    <cellStyle name="Normal 12 3 3 3 2 3" xfId="24476"/>
    <cellStyle name="Normal 12 3 3 3 2 3 2" xfId="24477"/>
    <cellStyle name="Normal 12 3 3 3 2 4" xfId="24478"/>
    <cellStyle name="Normal 12 3 3 3 3" xfId="24479"/>
    <cellStyle name="Normal 12 3 3 3 3 2" xfId="24480"/>
    <cellStyle name="Normal 12 3 3 3 3 2 2" xfId="24481"/>
    <cellStyle name="Normal 12 3 3 3 3 3" xfId="24482"/>
    <cellStyle name="Normal 12 3 3 3 4" xfId="24483"/>
    <cellStyle name="Normal 12 3 3 3 4 2" xfId="24484"/>
    <cellStyle name="Normal 12 3 3 3 5" xfId="24485"/>
    <cellStyle name="Normal 12 3 3 4" xfId="24486"/>
    <cellStyle name="Normal 12 3 3 4 2" xfId="24487"/>
    <cellStyle name="Normal 12 3 3 4 2 2" xfId="24488"/>
    <cellStyle name="Normal 12 3 3 4 2 2 2" xfId="24489"/>
    <cellStyle name="Normal 12 3 3 4 2 3" xfId="24490"/>
    <cellStyle name="Normal 12 3 3 4 3" xfId="24491"/>
    <cellStyle name="Normal 12 3 3 4 3 2" xfId="24492"/>
    <cellStyle name="Normal 12 3 3 4 4" xfId="24493"/>
    <cellStyle name="Normal 12 3 3 5" xfId="24494"/>
    <cellStyle name="Normal 12 3 3 5 2" xfId="24495"/>
    <cellStyle name="Normal 12 3 3 5 2 2" xfId="24496"/>
    <cellStyle name="Normal 12 3 3 5 3" xfId="24497"/>
    <cellStyle name="Normal 12 3 3 6" xfId="24498"/>
    <cellStyle name="Normal 12 3 3 6 2" xfId="24499"/>
    <cellStyle name="Normal 12 3 3 7" xfId="24500"/>
    <cellStyle name="Normal 12 3 4" xfId="24501"/>
    <cellStyle name="Normal 12 3 4 2" xfId="24502"/>
    <cellStyle name="Normal 12 3 4 2 2" xfId="24503"/>
    <cellStyle name="Normal 12 3 4 2 2 2" xfId="24504"/>
    <cellStyle name="Normal 12 3 4 2 2 2 2" xfId="24505"/>
    <cellStyle name="Normal 12 3 4 2 2 2 2 2" xfId="24506"/>
    <cellStyle name="Normal 12 3 4 2 2 2 3" xfId="24507"/>
    <cellStyle name="Normal 12 3 4 2 2 3" xfId="24508"/>
    <cellStyle name="Normal 12 3 4 2 2 3 2" xfId="24509"/>
    <cellStyle name="Normal 12 3 4 2 2 4" xfId="24510"/>
    <cellStyle name="Normal 12 3 4 2 3" xfId="24511"/>
    <cellStyle name="Normal 12 3 4 2 3 2" xfId="24512"/>
    <cellStyle name="Normal 12 3 4 2 3 2 2" xfId="24513"/>
    <cellStyle name="Normal 12 3 4 2 3 3" xfId="24514"/>
    <cellStyle name="Normal 12 3 4 2 4" xfId="24515"/>
    <cellStyle name="Normal 12 3 4 2 4 2" xfId="24516"/>
    <cellStyle name="Normal 12 3 4 2 5" xfId="24517"/>
    <cellStyle name="Normal 12 3 4 3" xfId="24518"/>
    <cellStyle name="Normal 12 3 4 3 2" xfId="24519"/>
    <cellStyle name="Normal 12 3 4 3 2 2" xfId="24520"/>
    <cellStyle name="Normal 12 3 4 3 2 2 2" xfId="24521"/>
    <cellStyle name="Normal 12 3 4 3 2 3" xfId="24522"/>
    <cellStyle name="Normal 12 3 4 3 3" xfId="24523"/>
    <cellStyle name="Normal 12 3 4 3 3 2" xfId="24524"/>
    <cellStyle name="Normal 12 3 4 3 4" xfId="24525"/>
    <cellStyle name="Normal 12 3 4 4" xfId="24526"/>
    <cellStyle name="Normal 12 3 4 4 2" xfId="24527"/>
    <cellStyle name="Normal 12 3 4 4 2 2" xfId="24528"/>
    <cellStyle name="Normal 12 3 4 4 3" xfId="24529"/>
    <cellStyle name="Normal 12 3 4 5" xfId="24530"/>
    <cellStyle name="Normal 12 3 4 5 2" xfId="24531"/>
    <cellStyle name="Normal 12 3 4 6" xfId="24532"/>
    <cellStyle name="Normal 12 3 5" xfId="24533"/>
    <cellStyle name="Normal 12 3 5 2" xfId="24534"/>
    <cellStyle name="Normal 12 3 5 2 2" xfId="24535"/>
    <cellStyle name="Normal 12 3 5 2 2 2" xfId="24536"/>
    <cellStyle name="Normal 12 3 5 2 2 2 2" xfId="24537"/>
    <cellStyle name="Normal 12 3 5 2 2 2 2 2" xfId="24538"/>
    <cellStyle name="Normal 12 3 5 2 2 2 3" xfId="24539"/>
    <cellStyle name="Normal 12 3 5 2 2 3" xfId="24540"/>
    <cellStyle name="Normal 12 3 5 2 2 3 2" xfId="24541"/>
    <cellStyle name="Normal 12 3 5 2 2 4" xfId="24542"/>
    <cellStyle name="Normal 12 3 5 2 3" xfId="24543"/>
    <cellStyle name="Normal 12 3 5 2 3 2" xfId="24544"/>
    <cellStyle name="Normal 12 3 5 2 3 2 2" xfId="24545"/>
    <cellStyle name="Normal 12 3 5 2 3 3" xfId="24546"/>
    <cellStyle name="Normal 12 3 5 2 4" xfId="24547"/>
    <cellStyle name="Normal 12 3 5 2 4 2" xfId="24548"/>
    <cellStyle name="Normal 12 3 5 2 5" xfId="24549"/>
    <cellStyle name="Normal 12 3 5 3" xfId="24550"/>
    <cellStyle name="Normal 12 3 5 3 2" xfId="24551"/>
    <cellStyle name="Normal 12 3 5 3 2 2" xfId="24552"/>
    <cellStyle name="Normal 12 3 5 3 2 2 2" xfId="24553"/>
    <cellStyle name="Normal 12 3 5 3 2 3" xfId="24554"/>
    <cellStyle name="Normal 12 3 5 3 3" xfId="24555"/>
    <cellStyle name="Normal 12 3 5 3 3 2" xfId="24556"/>
    <cellStyle name="Normal 12 3 5 3 4" xfId="24557"/>
    <cellStyle name="Normal 12 3 5 4" xfId="24558"/>
    <cellStyle name="Normal 12 3 5 4 2" xfId="24559"/>
    <cellStyle name="Normal 12 3 5 4 2 2" xfId="24560"/>
    <cellStyle name="Normal 12 3 5 4 3" xfId="24561"/>
    <cellStyle name="Normal 12 3 5 5" xfId="24562"/>
    <cellStyle name="Normal 12 3 5 5 2" xfId="24563"/>
    <cellStyle name="Normal 12 3 5 6" xfId="24564"/>
    <cellStyle name="Normal 12 3 6" xfId="24565"/>
    <cellStyle name="Normal 12 3 6 2" xfId="24566"/>
    <cellStyle name="Normal 12 3 6 2 2" xfId="24567"/>
    <cellStyle name="Normal 12 3 6 2 2 2" xfId="24568"/>
    <cellStyle name="Normal 12 3 6 2 2 2 2" xfId="24569"/>
    <cellStyle name="Normal 12 3 6 2 2 3" xfId="24570"/>
    <cellStyle name="Normal 12 3 6 2 3" xfId="24571"/>
    <cellStyle name="Normal 12 3 6 2 3 2" xfId="24572"/>
    <cellStyle name="Normal 12 3 6 2 4" xfId="24573"/>
    <cellStyle name="Normal 12 3 6 3" xfId="24574"/>
    <cellStyle name="Normal 12 3 6 3 2" xfId="24575"/>
    <cellStyle name="Normal 12 3 6 3 2 2" xfId="24576"/>
    <cellStyle name="Normal 12 3 6 3 3" xfId="24577"/>
    <cellStyle name="Normal 12 3 6 4" xfId="24578"/>
    <cellStyle name="Normal 12 3 6 4 2" xfId="24579"/>
    <cellStyle name="Normal 12 3 6 5" xfId="24580"/>
    <cellStyle name="Normal 12 3 7" xfId="24581"/>
    <cellStyle name="Normal 12 3 7 2" xfId="24582"/>
    <cellStyle name="Normal 12 3 7 2 2" xfId="24583"/>
    <cellStyle name="Normal 12 3 7 2 2 2" xfId="24584"/>
    <cellStyle name="Normal 12 3 7 2 3" xfId="24585"/>
    <cellStyle name="Normal 12 3 7 3" xfId="24586"/>
    <cellStyle name="Normal 12 3 7 3 2" xfId="24587"/>
    <cellStyle name="Normal 12 3 7 4" xfId="24588"/>
    <cellStyle name="Normal 12 3 8" xfId="24589"/>
    <cellStyle name="Normal 12 3 8 2" xfId="24590"/>
    <cellStyle name="Normal 12 3 8 2 2" xfId="24591"/>
    <cellStyle name="Normal 12 3 8 3" xfId="24592"/>
    <cellStyle name="Normal 12 3 9" xfId="24593"/>
    <cellStyle name="Normal 12 3 9 2" xfId="24594"/>
    <cellStyle name="Normal 12 30" xfId="24595"/>
    <cellStyle name="Normal 12 31" xfId="24596"/>
    <cellStyle name="Normal 12 4" xfId="24597"/>
    <cellStyle name="Normal 12 4 2" xfId="24598"/>
    <cellStyle name="Normal 12 4 2 2" xfId="24599"/>
    <cellStyle name="Normal 12 4 2 2 2" xfId="24600"/>
    <cellStyle name="Normal 12 4 2 2 2 2" xfId="24601"/>
    <cellStyle name="Normal 12 4 2 2 2 2 2" xfId="24602"/>
    <cellStyle name="Normal 12 4 2 2 2 2 2 2" xfId="24603"/>
    <cellStyle name="Normal 12 4 2 2 2 2 2 2 2" xfId="24604"/>
    <cellStyle name="Normal 12 4 2 2 2 2 2 3" xfId="24605"/>
    <cellStyle name="Normal 12 4 2 2 2 2 3" xfId="24606"/>
    <cellStyle name="Normal 12 4 2 2 2 2 3 2" xfId="24607"/>
    <cellStyle name="Normal 12 4 2 2 2 2 4" xfId="24608"/>
    <cellStyle name="Normal 12 4 2 2 2 3" xfId="24609"/>
    <cellStyle name="Normal 12 4 2 2 2 3 2" xfId="24610"/>
    <cellStyle name="Normal 12 4 2 2 2 3 2 2" xfId="24611"/>
    <cellStyle name="Normal 12 4 2 2 2 3 3" xfId="24612"/>
    <cellStyle name="Normal 12 4 2 2 2 4" xfId="24613"/>
    <cellStyle name="Normal 12 4 2 2 2 4 2" xfId="24614"/>
    <cellStyle name="Normal 12 4 2 2 2 5" xfId="24615"/>
    <cellStyle name="Normal 12 4 2 2 3" xfId="24616"/>
    <cellStyle name="Normal 12 4 2 2 3 2" xfId="24617"/>
    <cellStyle name="Normal 12 4 2 2 3 2 2" xfId="24618"/>
    <cellStyle name="Normal 12 4 2 2 3 2 2 2" xfId="24619"/>
    <cellStyle name="Normal 12 4 2 2 3 2 3" xfId="24620"/>
    <cellStyle name="Normal 12 4 2 2 3 3" xfId="24621"/>
    <cellStyle name="Normal 12 4 2 2 3 3 2" xfId="24622"/>
    <cellStyle name="Normal 12 4 2 2 3 4" xfId="24623"/>
    <cellStyle name="Normal 12 4 2 2 4" xfId="24624"/>
    <cellStyle name="Normal 12 4 2 2 4 2" xfId="24625"/>
    <cellStyle name="Normal 12 4 2 2 4 2 2" xfId="24626"/>
    <cellStyle name="Normal 12 4 2 2 4 3" xfId="24627"/>
    <cellStyle name="Normal 12 4 2 2 5" xfId="24628"/>
    <cellStyle name="Normal 12 4 2 2 5 2" xfId="24629"/>
    <cellStyle name="Normal 12 4 2 2 6" xfId="24630"/>
    <cellStyle name="Normal 12 4 2 3" xfId="24631"/>
    <cellStyle name="Normal 12 4 2 3 2" xfId="24632"/>
    <cellStyle name="Normal 12 4 2 3 2 2" xfId="24633"/>
    <cellStyle name="Normal 12 4 2 3 2 2 2" xfId="24634"/>
    <cellStyle name="Normal 12 4 2 3 2 2 2 2" xfId="24635"/>
    <cellStyle name="Normal 12 4 2 3 2 2 3" xfId="24636"/>
    <cellStyle name="Normal 12 4 2 3 2 3" xfId="24637"/>
    <cellStyle name="Normal 12 4 2 3 2 3 2" xfId="24638"/>
    <cellStyle name="Normal 12 4 2 3 2 4" xfId="24639"/>
    <cellStyle name="Normal 12 4 2 3 3" xfId="24640"/>
    <cellStyle name="Normal 12 4 2 3 3 2" xfId="24641"/>
    <cellStyle name="Normal 12 4 2 3 3 2 2" xfId="24642"/>
    <cellStyle name="Normal 12 4 2 3 3 3" xfId="24643"/>
    <cellStyle name="Normal 12 4 2 3 4" xfId="24644"/>
    <cellStyle name="Normal 12 4 2 3 4 2" xfId="24645"/>
    <cellStyle name="Normal 12 4 2 3 5" xfId="24646"/>
    <cellStyle name="Normal 12 4 2 4" xfId="24647"/>
    <cellStyle name="Normal 12 4 2 4 2" xfId="24648"/>
    <cellStyle name="Normal 12 4 2 4 2 2" xfId="24649"/>
    <cellStyle name="Normal 12 4 2 4 2 2 2" xfId="24650"/>
    <cellStyle name="Normal 12 4 2 4 2 3" xfId="24651"/>
    <cellStyle name="Normal 12 4 2 4 3" xfId="24652"/>
    <cellStyle name="Normal 12 4 2 4 3 2" xfId="24653"/>
    <cellStyle name="Normal 12 4 2 4 4" xfId="24654"/>
    <cellStyle name="Normal 12 4 2 5" xfId="24655"/>
    <cellStyle name="Normal 12 4 2 5 2" xfId="24656"/>
    <cellStyle name="Normal 12 4 2 5 2 2" xfId="24657"/>
    <cellStyle name="Normal 12 4 2 5 3" xfId="24658"/>
    <cellStyle name="Normal 12 4 2 6" xfId="24659"/>
    <cellStyle name="Normal 12 4 2 6 2" xfId="24660"/>
    <cellStyle name="Normal 12 4 2 7" xfId="24661"/>
    <cellStyle name="Normal 12 4 3" xfId="24662"/>
    <cellStyle name="Normal 12 4 3 2" xfId="24663"/>
    <cellStyle name="Normal 12 4 3 2 2" xfId="24664"/>
    <cellStyle name="Normal 12 4 3 2 2 2" xfId="24665"/>
    <cellStyle name="Normal 12 4 3 2 2 2 2" xfId="24666"/>
    <cellStyle name="Normal 12 4 3 2 2 2 2 2" xfId="24667"/>
    <cellStyle name="Normal 12 4 3 2 2 2 3" xfId="24668"/>
    <cellStyle name="Normal 12 4 3 2 2 3" xfId="24669"/>
    <cellStyle name="Normal 12 4 3 2 2 3 2" xfId="24670"/>
    <cellStyle name="Normal 12 4 3 2 2 4" xfId="24671"/>
    <cellStyle name="Normal 12 4 3 2 3" xfId="24672"/>
    <cellStyle name="Normal 12 4 3 2 3 2" xfId="24673"/>
    <cellStyle name="Normal 12 4 3 2 3 2 2" xfId="24674"/>
    <cellStyle name="Normal 12 4 3 2 3 3" xfId="24675"/>
    <cellStyle name="Normal 12 4 3 2 4" xfId="24676"/>
    <cellStyle name="Normal 12 4 3 2 4 2" xfId="24677"/>
    <cellStyle name="Normal 12 4 3 2 5" xfId="24678"/>
    <cellStyle name="Normal 12 4 3 3" xfId="24679"/>
    <cellStyle name="Normal 12 4 3 3 2" xfId="24680"/>
    <cellStyle name="Normal 12 4 3 3 2 2" xfId="24681"/>
    <cellStyle name="Normal 12 4 3 3 2 2 2" xfId="24682"/>
    <cellStyle name="Normal 12 4 3 3 2 3" xfId="24683"/>
    <cellStyle name="Normal 12 4 3 3 3" xfId="24684"/>
    <cellStyle name="Normal 12 4 3 3 3 2" xfId="24685"/>
    <cellStyle name="Normal 12 4 3 3 4" xfId="24686"/>
    <cellStyle name="Normal 12 4 3 4" xfId="24687"/>
    <cellStyle name="Normal 12 4 3 4 2" xfId="24688"/>
    <cellStyle name="Normal 12 4 3 4 2 2" xfId="24689"/>
    <cellStyle name="Normal 12 4 3 4 3" xfId="24690"/>
    <cellStyle name="Normal 12 4 3 5" xfId="24691"/>
    <cellStyle name="Normal 12 4 3 5 2" xfId="24692"/>
    <cellStyle name="Normal 12 4 3 6" xfId="24693"/>
    <cellStyle name="Normal 12 4 4" xfId="24694"/>
    <cellStyle name="Normal 12 4 4 2" xfId="24695"/>
    <cellStyle name="Normal 12 4 4 2 2" xfId="24696"/>
    <cellStyle name="Normal 12 4 4 2 2 2" xfId="24697"/>
    <cellStyle name="Normal 12 4 4 2 2 2 2" xfId="24698"/>
    <cellStyle name="Normal 12 4 4 2 2 2 2 2" xfId="24699"/>
    <cellStyle name="Normal 12 4 4 2 2 2 3" xfId="24700"/>
    <cellStyle name="Normal 12 4 4 2 2 3" xfId="24701"/>
    <cellStyle name="Normal 12 4 4 2 2 3 2" xfId="24702"/>
    <cellStyle name="Normal 12 4 4 2 2 4" xfId="24703"/>
    <cellStyle name="Normal 12 4 4 2 3" xfId="24704"/>
    <cellStyle name="Normal 12 4 4 2 3 2" xfId="24705"/>
    <cellStyle name="Normal 12 4 4 2 3 2 2" xfId="24706"/>
    <cellStyle name="Normal 12 4 4 2 3 3" xfId="24707"/>
    <cellStyle name="Normal 12 4 4 2 4" xfId="24708"/>
    <cellStyle name="Normal 12 4 4 2 4 2" xfId="24709"/>
    <cellStyle name="Normal 12 4 4 2 5" xfId="24710"/>
    <cellStyle name="Normal 12 4 4 3" xfId="24711"/>
    <cellStyle name="Normal 12 4 4 3 2" xfId="24712"/>
    <cellStyle name="Normal 12 4 4 3 2 2" xfId="24713"/>
    <cellStyle name="Normal 12 4 4 3 2 2 2" xfId="24714"/>
    <cellStyle name="Normal 12 4 4 3 2 3" xfId="24715"/>
    <cellStyle name="Normal 12 4 4 3 3" xfId="24716"/>
    <cellStyle name="Normal 12 4 4 3 3 2" xfId="24717"/>
    <cellStyle name="Normal 12 4 4 3 4" xfId="24718"/>
    <cellStyle name="Normal 12 4 4 4" xfId="24719"/>
    <cellStyle name="Normal 12 4 4 4 2" xfId="24720"/>
    <cellStyle name="Normal 12 4 4 4 2 2" xfId="24721"/>
    <cellStyle name="Normal 12 4 4 4 3" xfId="24722"/>
    <cellStyle name="Normal 12 4 4 5" xfId="24723"/>
    <cellStyle name="Normal 12 4 4 5 2" xfId="24724"/>
    <cellStyle name="Normal 12 4 4 6" xfId="24725"/>
    <cellStyle name="Normal 12 4 5" xfId="24726"/>
    <cellStyle name="Normal 12 4 5 2" xfId="24727"/>
    <cellStyle name="Normal 12 4 5 2 2" xfId="24728"/>
    <cellStyle name="Normal 12 4 5 2 2 2" xfId="24729"/>
    <cellStyle name="Normal 12 4 5 2 2 2 2" xfId="24730"/>
    <cellStyle name="Normal 12 4 5 2 2 3" xfId="24731"/>
    <cellStyle name="Normal 12 4 5 2 3" xfId="24732"/>
    <cellStyle name="Normal 12 4 5 2 3 2" xfId="24733"/>
    <cellStyle name="Normal 12 4 5 2 4" xfId="24734"/>
    <cellStyle name="Normal 12 4 5 3" xfId="24735"/>
    <cellStyle name="Normal 12 4 5 3 2" xfId="24736"/>
    <cellStyle name="Normal 12 4 5 3 2 2" xfId="24737"/>
    <cellStyle name="Normal 12 4 5 3 3" xfId="24738"/>
    <cellStyle name="Normal 12 4 5 4" xfId="24739"/>
    <cellStyle name="Normal 12 4 5 4 2" xfId="24740"/>
    <cellStyle name="Normal 12 4 5 5" xfId="24741"/>
    <cellStyle name="Normal 12 4 6" xfId="24742"/>
    <cellStyle name="Normal 12 4 6 2" xfId="24743"/>
    <cellStyle name="Normal 12 4 6 2 2" xfId="24744"/>
    <cellStyle name="Normal 12 4 6 2 2 2" xfId="24745"/>
    <cellStyle name="Normal 12 4 6 2 3" xfId="24746"/>
    <cellStyle name="Normal 12 4 6 3" xfId="24747"/>
    <cellStyle name="Normal 12 4 6 3 2" xfId="24748"/>
    <cellStyle name="Normal 12 4 6 4" xfId="24749"/>
    <cellStyle name="Normal 12 4 7" xfId="24750"/>
    <cellStyle name="Normal 12 4 7 2" xfId="24751"/>
    <cellStyle name="Normal 12 4 7 2 2" xfId="24752"/>
    <cellStyle name="Normal 12 4 7 3" xfId="24753"/>
    <cellStyle name="Normal 12 4 8" xfId="24754"/>
    <cellStyle name="Normal 12 4 8 2" xfId="24755"/>
    <cellStyle name="Normal 12 4 9" xfId="24756"/>
    <cellStyle name="Normal 12 5" xfId="24757"/>
    <cellStyle name="Normal 12 5 2" xfId="24758"/>
    <cellStyle name="Normal 12 5 2 2" xfId="24759"/>
    <cellStyle name="Normal 12 5 2 2 2" xfId="24760"/>
    <cellStyle name="Normal 12 5 2 2 2 2" xfId="24761"/>
    <cellStyle name="Normal 12 5 2 2 2 2 2" xfId="24762"/>
    <cellStyle name="Normal 12 5 2 2 2 2 2 2" xfId="24763"/>
    <cellStyle name="Normal 12 5 2 2 2 2 2 2 2" xfId="24764"/>
    <cellStyle name="Normal 12 5 2 2 2 2 2 3" xfId="24765"/>
    <cellStyle name="Normal 12 5 2 2 2 2 3" xfId="24766"/>
    <cellStyle name="Normal 12 5 2 2 2 2 3 2" xfId="24767"/>
    <cellStyle name="Normal 12 5 2 2 2 2 4" xfId="24768"/>
    <cellStyle name="Normal 12 5 2 2 2 3" xfId="24769"/>
    <cellStyle name="Normal 12 5 2 2 2 3 2" xfId="24770"/>
    <cellStyle name="Normal 12 5 2 2 2 3 2 2" xfId="24771"/>
    <cellStyle name="Normal 12 5 2 2 2 3 3" xfId="24772"/>
    <cellStyle name="Normal 12 5 2 2 2 4" xfId="24773"/>
    <cellStyle name="Normal 12 5 2 2 2 4 2" xfId="24774"/>
    <cellStyle name="Normal 12 5 2 2 2 5" xfId="24775"/>
    <cellStyle name="Normal 12 5 2 2 3" xfId="24776"/>
    <cellStyle name="Normal 12 5 2 2 3 2" xfId="24777"/>
    <cellStyle name="Normal 12 5 2 2 3 2 2" xfId="24778"/>
    <cellStyle name="Normal 12 5 2 2 3 2 2 2" xfId="24779"/>
    <cellStyle name="Normal 12 5 2 2 3 2 3" xfId="24780"/>
    <cellStyle name="Normal 12 5 2 2 3 3" xfId="24781"/>
    <cellStyle name="Normal 12 5 2 2 3 3 2" xfId="24782"/>
    <cellStyle name="Normal 12 5 2 2 3 4" xfId="24783"/>
    <cellStyle name="Normal 12 5 2 2 4" xfId="24784"/>
    <cellStyle name="Normal 12 5 2 2 4 2" xfId="24785"/>
    <cellStyle name="Normal 12 5 2 2 4 2 2" xfId="24786"/>
    <cellStyle name="Normal 12 5 2 2 4 3" xfId="24787"/>
    <cellStyle name="Normal 12 5 2 2 5" xfId="24788"/>
    <cellStyle name="Normal 12 5 2 2 5 2" xfId="24789"/>
    <cellStyle name="Normal 12 5 2 2 6" xfId="24790"/>
    <cellStyle name="Normal 12 5 2 3" xfId="24791"/>
    <cellStyle name="Normal 12 5 2 3 2" xfId="24792"/>
    <cellStyle name="Normal 12 5 2 3 2 2" xfId="24793"/>
    <cellStyle name="Normal 12 5 2 3 2 2 2" xfId="24794"/>
    <cellStyle name="Normal 12 5 2 3 2 2 2 2" xfId="24795"/>
    <cellStyle name="Normal 12 5 2 3 2 2 3" xfId="24796"/>
    <cellStyle name="Normal 12 5 2 3 2 3" xfId="24797"/>
    <cellStyle name="Normal 12 5 2 3 2 3 2" xfId="24798"/>
    <cellStyle name="Normal 12 5 2 3 2 4" xfId="24799"/>
    <cellStyle name="Normal 12 5 2 3 3" xfId="24800"/>
    <cellStyle name="Normal 12 5 2 3 3 2" xfId="24801"/>
    <cellStyle name="Normal 12 5 2 3 3 2 2" xfId="24802"/>
    <cellStyle name="Normal 12 5 2 3 3 3" xfId="24803"/>
    <cellStyle name="Normal 12 5 2 3 4" xfId="24804"/>
    <cellStyle name="Normal 12 5 2 3 4 2" xfId="24805"/>
    <cellStyle name="Normal 12 5 2 3 5" xfId="24806"/>
    <cellStyle name="Normal 12 5 2 4" xfId="24807"/>
    <cellStyle name="Normal 12 5 2 4 2" xfId="24808"/>
    <cellStyle name="Normal 12 5 2 4 2 2" xfId="24809"/>
    <cellStyle name="Normal 12 5 2 4 2 2 2" xfId="24810"/>
    <cellStyle name="Normal 12 5 2 4 2 3" xfId="24811"/>
    <cellStyle name="Normal 12 5 2 4 3" xfId="24812"/>
    <cellStyle name="Normal 12 5 2 4 3 2" xfId="24813"/>
    <cellStyle name="Normal 12 5 2 4 4" xfId="24814"/>
    <cellStyle name="Normal 12 5 2 5" xfId="24815"/>
    <cellStyle name="Normal 12 5 2 5 2" xfId="24816"/>
    <cellStyle name="Normal 12 5 2 5 2 2" xfId="24817"/>
    <cellStyle name="Normal 12 5 2 5 3" xfId="24818"/>
    <cellStyle name="Normal 12 5 2 6" xfId="24819"/>
    <cellStyle name="Normal 12 5 2 6 2" xfId="24820"/>
    <cellStyle name="Normal 12 5 2 7" xfId="24821"/>
    <cellStyle name="Normal 12 5 3" xfId="24822"/>
    <cellStyle name="Normal 12 5 3 2" xfId="24823"/>
    <cellStyle name="Normal 12 5 3 2 2" xfId="24824"/>
    <cellStyle name="Normal 12 5 3 2 2 2" xfId="24825"/>
    <cellStyle name="Normal 12 5 3 2 2 2 2" xfId="24826"/>
    <cellStyle name="Normal 12 5 3 2 2 2 2 2" xfId="24827"/>
    <cellStyle name="Normal 12 5 3 2 2 2 3" xfId="24828"/>
    <cellStyle name="Normal 12 5 3 2 2 3" xfId="24829"/>
    <cellStyle name="Normal 12 5 3 2 2 3 2" xfId="24830"/>
    <cellStyle name="Normal 12 5 3 2 2 4" xfId="24831"/>
    <cellStyle name="Normal 12 5 3 2 3" xfId="24832"/>
    <cellStyle name="Normal 12 5 3 2 3 2" xfId="24833"/>
    <cellStyle name="Normal 12 5 3 2 3 2 2" xfId="24834"/>
    <cellStyle name="Normal 12 5 3 2 3 3" xfId="24835"/>
    <cellStyle name="Normal 12 5 3 2 4" xfId="24836"/>
    <cellStyle name="Normal 12 5 3 2 4 2" xfId="24837"/>
    <cellStyle name="Normal 12 5 3 2 5" xfId="24838"/>
    <cellStyle name="Normal 12 5 3 3" xfId="24839"/>
    <cellStyle name="Normal 12 5 3 3 2" xfId="24840"/>
    <cellStyle name="Normal 12 5 3 3 2 2" xfId="24841"/>
    <cellStyle name="Normal 12 5 3 3 2 2 2" xfId="24842"/>
    <cellStyle name="Normal 12 5 3 3 2 3" xfId="24843"/>
    <cellStyle name="Normal 12 5 3 3 3" xfId="24844"/>
    <cellStyle name="Normal 12 5 3 3 3 2" xfId="24845"/>
    <cellStyle name="Normal 12 5 3 3 4" xfId="24846"/>
    <cellStyle name="Normal 12 5 3 4" xfId="24847"/>
    <cellStyle name="Normal 12 5 3 4 2" xfId="24848"/>
    <cellStyle name="Normal 12 5 3 4 2 2" xfId="24849"/>
    <cellStyle name="Normal 12 5 3 4 3" xfId="24850"/>
    <cellStyle name="Normal 12 5 3 5" xfId="24851"/>
    <cellStyle name="Normal 12 5 3 5 2" xfId="24852"/>
    <cellStyle name="Normal 12 5 3 6" xfId="24853"/>
    <cellStyle name="Normal 12 5 4" xfId="24854"/>
    <cellStyle name="Normal 12 5 4 2" xfId="24855"/>
    <cellStyle name="Normal 12 5 4 2 2" xfId="24856"/>
    <cellStyle name="Normal 12 5 4 2 2 2" xfId="24857"/>
    <cellStyle name="Normal 12 5 4 2 2 2 2" xfId="24858"/>
    <cellStyle name="Normal 12 5 4 2 2 2 2 2" xfId="24859"/>
    <cellStyle name="Normal 12 5 4 2 2 2 3" xfId="24860"/>
    <cellStyle name="Normal 12 5 4 2 2 3" xfId="24861"/>
    <cellStyle name="Normal 12 5 4 2 2 3 2" xfId="24862"/>
    <cellStyle name="Normal 12 5 4 2 2 4" xfId="24863"/>
    <cellStyle name="Normal 12 5 4 2 3" xfId="24864"/>
    <cellStyle name="Normal 12 5 4 2 3 2" xfId="24865"/>
    <cellStyle name="Normal 12 5 4 2 3 2 2" xfId="24866"/>
    <cellStyle name="Normal 12 5 4 2 3 3" xfId="24867"/>
    <cellStyle name="Normal 12 5 4 2 4" xfId="24868"/>
    <cellStyle name="Normal 12 5 4 2 4 2" xfId="24869"/>
    <cellStyle name="Normal 12 5 4 2 5" xfId="24870"/>
    <cellStyle name="Normal 12 5 4 3" xfId="24871"/>
    <cellStyle name="Normal 12 5 4 3 2" xfId="24872"/>
    <cellStyle name="Normal 12 5 4 3 2 2" xfId="24873"/>
    <cellStyle name="Normal 12 5 4 3 2 2 2" xfId="24874"/>
    <cellStyle name="Normal 12 5 4 3 2 3" xfId="24875"/>
    <cellStyle name="Normal 12 5 4 3 3" xfId="24876"/>
    <cellStyle name="Normal 12 5 4 3 3 2" xfId="24877"/>
    <cellStyle name="Normal 12 5 4 3 4" xfId="24878"/>
    <cellStyle name="Normal 12 5 4 4" xfId="24879"/>
    <cellStyle name="Normal 12 5 4 4 2" xfId="24880"/>
    <cellStyle name="Normal 12 5 4 4 2 2" xfId="24881"/>
    <cellStyle name="Normal 12 5 4 4 3" xfId="24882"/>
    <cellStyle name="Normal 12 5 4 5" xfId="24883"/>
    <cellStyle name="Normal 12 5 4 5 2" xfId="24884"/>
    <cellStyle name="Normal 12 5 4 6" xfId="24885"/>
    <cellStyle name="Normal 12 5 5" xfId="24886"/>
    <cellStyle name="Normal 12 5 5 2" xfId="24887"/>
    <cellStyle name="Normal 12 5 5 2 2" xfId="24888"/>
    <cellStyle name="Normal 12 5 5 2 2 2" xfId="24889"/>
    <cellStyle name="Normal 12 5 5 2 2 2 2" xfId="24890"/>
    <cellStyle name="Normal 12 5 5 2 2 3" xfId="24891"/>
    <cellStyle name="Normal 12 5 5 2 3" xfId="24892"/>
    <cellStyle name="Normal 12 5 5 2 3 2" xfId="24893"/>
    <cellStyle name="Normal 12 5 5 2 4" xfId="24894"/>
    <cellStyle name="Normal 12 5 5 3" xfId="24895"/>
    <cellStyle name="Normal 12 5 5 3 2" xfId="24896"/>
    <cellStyle name="Normal 12 5 5 3 2 2" xfId="24897"/>
    <cellStyle name="Normal 12 5 5 3 3" xfId="24898"/>
    <cellStyle name="Normal 12 5 5 4" xfId="24899"/>
    <cellStyle name="Normal 12 5 5 4 2" xfId="24900"/>
    <cellStyle name="Normal 12 5 5 5" xfId="24901"/>
    <cellStyle name="Normal 12 5 6" xfId="24902"/>
    <cellStyle name="Normal 12 5 6 2" xfId="24903"/>
    <cellStyle name="Normal 12 5 6 2 2" xfId="24904"/>
    <cellStyle name="Normal 12 5 6 2 2 2" xfId="24905"/>
    <cellStyle name="Normal 12 5 6 2 3" xfId="24906"/>
    <cellStyle name="Normal 12 5 6 3" xfId="24907"/>
    <cellStyle name="Normal 12 5 6 3 2" xfId="24908"/>
    <cellStyle name="Normal 12 5 6 4" xfId="24909"/>
    <cellStyle name="Normal 12 5 7" xfId="24910"/>
    <cellStyle name="Normal 12 5 7 2" xfId="24911"/>
    <cellStyle name="Normal 12 5 7 2 2" xfId="24912"/>
    <cellStyle name="Normal 12 5 7 3" xfId="24913"/>
    <cellStyle name="Normal 12 5 8" xfId="24914"/>
    <cellStyle name="Normal 12 5 8 2" xfId="24915"/>
    <cellStyle name="Normal 12 5 9" xfId="24916"/>
    <cellStyle name="Normal 12 6" xfId="24917"/>
    <cellStyle name="Normal 12 6 2" xfId="24918"/>
    <cellStyle name="Normal 12 6 2 2" xfId="24919"/>
    <cellStyle name="Normal 12 6 2 2 2" xfId="24920"/>
    <cellStyle name="Normal 12 6 2 2 2 2" xfId="24921"/>
    <cellStyle name="Normal 12 6 2 2 2 2 2" xfId="24922"/>
    <cellStyle name="Normal 12 6 2 2 2 2 2 2" xfId="24923"/>
    <cellStyle name="Normal 12 6 2 2 2 2 2 2 2" xfId="24924"/>
    <cellStyle name="Normal 12 6 2 2 2 2 2 3" xfId="24925"/>
    <cellStyle name="Normal 12 6 2 2 2 2 3" xfId="24926"/>
    <cellStyle name="Normal 12 6 2 2 2 2 3 2" xfId="24927"/>
    <cellStyle name="Normal 12 6 2 2 2 2 4" xfId="24928"/>
    <cellStyle name="Normal 12 6 2 2 2 3" xfId="24929"/>
    <cellStyle name="Normal 12 6 2 2 2 3 2" xfId="24930"/>
    <cellStyle name="Normal 12 6 2 2 2 3 2 2" xfId="24931"/>
    <cellStyle name="Normal 12 6 2 2 2 3 3" xfId="24932"/>
    <cellStyle name="Normal 12 6 2 2 2 4" xfId="24933"/>
    <cellStyle name="Normal 12 6 2 2 2 4 2" xfId="24934"/>
    <cellStyle name="Normal 12 6 2 2 2 5" xfId="24935"/>
    <cellStyle name="Normal 12 6 2 2 3" xfId="24936"/>
    <cellStyle name="Normal 12 6 2 2 3 2" xfId="24937"/>
    <cellStyle name="Normal 12 6 2 2 3 2 2" xfId="24938"/>
    <cellStyle name="Normal 12 6 2 2 3 2 2 2" xfId="24939"/>
    <cellStyle name="Normal 12 6 2 2 3 2 3" xfId="24940"/>
    <cellStyle name="Normal 12 6 2 2 3 3" xfId="24941"/>
    <cellStyle name="Normal 12 6 2 2 3 3 2" xfId="24942"/>
    <cellStyle name="Normal 12 6 2 2 3 4" xfId="24943"/>
    <cellStyle name="Normal 12 6 2 2 4" xfId="24944"/>
    <cellStyle name="Normal 12 6 2 2 4 2" xfId="24945"/>
    <cellStyle name="Normal 12 6 2 2 4 2 2" xfId="24946"/>
    <cellStyle name="Normal 12 6 2 2 4 3" xfId="24947"/>
    <cellStyle name="Normal 12 6 2 2 5" xfId="24948"/>
    <cellStyle name="Normal 12 6 2 2 5 2" xfId="24949"/>
    <cellStyle name="Normal 12 6 2 2 6" xfId="24950"/>
    <cellStyle name="Normal 12 6 2 3" xfId="24951"/>
    <cellStyle name="Normal 12 6 2 3 2" xfId="24952"/>
    <cellStyle name="Normal 12 6 2 3 2 2" xfId="24953"/>
    <cellStyle name="Normal 12 6 2 3 2 2 2" xfId="24954"/>
    <cellStyle name="Normal 12 6 2 3 2 2 2 2" xfId="24955"/>
    <cellStyle name="Normal 12 6 2 3 2 2 3" xfId="24956"/>
    <cellStyle name="Normal 12 6 2 3 2 3" xfId="24957"/>
    <cellStyle name="Normal 12 6 2 3 2 3 2" xfId="24958"/>
    <cellStyle name="Normal 12 6 2 3 2 4" xfId="24959"/>
    <cellStyle name="Normal 12 6 2 3 3" xfId="24960"/>
    <cellStyle name="Normal 12 6 2 3 3 2" xfId="24961"/>
    <cellStyle name="Normal 12 6 2 3 3 2 2" xfId="24962"/>
    <cellStyle name="Normal 12 6 2 3 3 3" xfId="24963"/>
    <cellStyle name="Normal 12 6 2 3 4" xfId="24964"/>
    <cellStyle name="Normal 12 6 2 3 4 2" xfId="24965"/>
    <cellStyle name="Normal 12 6 2 3 5" xfId="24966"/>
    <cellStyle name="Normal 12 6 2 4" xfId="24967"/>
    <cellStyle name="Normal 12 6 2 4 2" xfId="24968"/>
    <cellStyle name="Normal 12 6 2 4 2 2" xfId="24969"/>
    <cellStyle name="Normal 12 6 2 4 2 2 2" xfId="24970"/>
    <cellStyle name="Normal 12 6 2 4 2 3" xfId="24971"/>
    <cellStyle name="Normal 12 6 2 4 3" xfId="24972"/>
    <cellStyle name="Normal 12 6 2 4 3 2" xfId="24973"/>
    <cellStyle name="Normal 12 6 2 4 4" xfId="24974"/>
    <cellStyle name="Normal 12 6 2 5" xfId="24975"/>
    <cellStyle name="Normal 12 6 2 5 2" xfId="24976"/>
    <cellStyle name="Normal 12 6 2 5 2 2" xfId="24977"/>
    <cellStyle name="Normal 12 6 2 5 3" xfId="24978"/>
    <cellStyle name="Normal 12 6 2 6" xfId="24979"/>
    <cellStyle name="Normal 12 6 2 6 2" xfId="24980"/>
    <cellStyle name="Normal 12 6 2 7" xfId="24981"/>
    <cellStyle name="Normal 12 6 3" xfId="24982"/>
    <cellStyle name="Normal 12 6 3 2" xfId="24983"/>
    <cellStyle name="Normal 12 6 3 2 2" xfId="24984"/>
    <cellStyle name="Normal 12 6 3 2 2 2" xfId="24985"/>
    <cellStyle name="Normal 12 6 3 2 2 2 2" xfId="24986"/>
    <cellStyle name="Normal 12 6 3 2 2 2 2 2" xfId="24987"/>
    <cellStyle name="Normal 12 6 3 2 2 2 3" xfId="24988"/>
    <cellStyle name="Normal 12 6 3 2 2 3" xfId="24989"/>
    <cellStyle name="Normal 12 6 3 2 2 3 2" xfId="24990"/>
    <cellStyle name="Normal 12 6 3 2 2 4" xfId="24991"/>
    <cellStyle name="Normal 12 6 3 2 3" xfId="24992"/>
    <cellStyle name="Normal 12 6 3 2 3 2" xfId="24993"/>
    <cellStyle name="Normal 12 6 3 2 3 2 2" xfId="24994"/>
    <cellStyle name="Normal 12 6 3 2 3 3" xfId="24995"/>
    <cellStyle name="Normal 12 6 3 2 4" xfId="24996"/>
    <cellStyle name="Normal 12 6 3 2 4 2" xfId="24997"/>
    <cellStyle name="Normal 12 6 3 2 5" xfId="24998"/>
    <cellStyle name="Normal 12 6 3 3" xfId="24999"/>
    <cellStyle name="Normal 12 6 3 3 2" xfId="25000"/>
    <cellStyle name="Normal 12 6 3 3 2 2" xfId="25001"/>
    <cellStyle name="Normal 12 6 3 3 2 2 2" xfId="25002"/>
    <cellStyle name="Normal 12 6 3 3 2 3" xfId="25003"/>
    <cellStyle name="Normal 12 6 3 3 3" xfId="25004"/>
    <cellStyle name="Normal 12 6 3 3 3 2" xfId="25005"/>
    <cellStyle name="Normal 12 6 3 3 4" xfId="25006"/>
    <cellStyle name="Normal 12 6 3 4" xfId="25007"/>
    <cellStyle name="Normal 12 6 3 4 2" xfId="25008"/>
    <cellStyle name="Normal 12 6 3 4 2 2" xfId="25009"/>
    <cellStyle name="Normal 12 6 3 4 3" xfId="25010"/>
    <cellStyle name="Normal 12 6 3 5" xfId="25011"/>
    <cellStyle name="Normal 12 6 3 5 2" xfId="25012"/>
    <cellStyle name="Normal 12 6 3 6" xfId="25013"/>
    <cellStyle name="Normal 12 6 4" xfId="25014"/>
    <cellStyle name="Normal 12 6 4 2" xfId="25015"/>
    <cellStyle name="Normal 12 6 4 2 2" xfId="25016"/>
    <cellStyle name="Normal 12 6 4 2 2 2" xfId="25017"/>
    <cellStyle name="Normal 12 6 4 2 2 2 2" xfId="25018"/>
    <cellStyle name="Normal 12 6 4 2 2 2 2 2" xfId="25019"/>
    <cellStyle name="Normal 12 6 4 2 2 2 3" xfId="25020"/>
    <cellStyle name="Normal 12 6 4 2 2 3" xfId="25021"/>
    <cellStyle name="Normal 12 6 4 2 2 3 2" xfId="25022"/>
    <cellStyle name="Normal 12 6 4 2 2 4" xfId="25023"/>
    <cellStyle name="Normal 12 6 4 2 3" xfId="25024"/>
    <cellStyle name="Normal 12 6 4 2 3 2" xfId="25025"/>
    <cellStyle name="Normal 12 6 4 2 3 2 2" xfId="25026"/>
    <cellStyle name="Normal 12 6 4 2 3 3" xfId="25027"/>
    <cellStyle name="Normal 12 6 4 2 4" xfId="25028"/>
    <cellStyle name="Normal 12 6 4 2 4 2" xfId="25029"/>
    <cellStyle name="Normal 12 6 4 2 5" xfId="25030"/>
    <cellStyle name="Normal 12 6 4 3" xfId="25031"/>
    <cellStyle name="Normal 12 6 4 3 2" xfId="25032"/>
    <cellStyle name="Normal 12 6 4 3 2 2" xfId="25033"/>
    <cellStyle name="Normal 12 6 4 3 2 2 2" xfId="25034"/>
    <cellStyle name="Normal 12 6 4 3 2 3" xfId="25035"/>
    <cellStyle name="Normal 12 6 4 3 3" xfId="25036"/>
    <cellStyle name="Normal 12 6 4 3 3 2" xfId="25037"/>
    <cellStyle name="Normal 12 6 4 3 4" xfId="25038"/>
    <cellStyle name="Normal 12 6 4 4" xfId="25039"/>
    <cellStyle name="Normal 12 6 4 4 2" xfId="25040"/>
    <cellStyle name="Normal 12 6 4 4 2 2" xfId="25041"/>
    <cellStyle name="Normal 12 6 4 4 3" xfId="25042"/>
    <cellStyle name="Normal 12 6 4 5" xfId="25043"/>
    <cellStyle name="Normal 12 6 4 5 2" xfId="25044"/>
    <cellStyle name="Normal 12 6 4 6" xfId="25045"/>
    <cellStyle name="Normal 12 6 5" xfId="25046"/>
    <cellStyle name="Normal 12 6 5 2" xfId="25047"/>
    <cellStyle name="Normal 12 6 5 2 2" xfId="25048"/>
    <cellStyle name="Normal 12 6 5 2 2 2" xfId="25049"/>
    <cellStyle name="Normal 12 6 5 2 2 2 2" xfId="25050"/>
    <cellStyle name="Normal 12 6 5 2 2 3" xfId="25051"/>
    <cellStyle name="Normal 12 6 5 2 3" xfId="25052"/>
    <cellStyle name="Normal 12 6 5 2 3 2" xfId="25053"/>
    <cellStyle name="Normal 12 6 5 2 4" xfId="25054"/>
    <cellStyle name="Normal 12 6 5 3" xfId="25055"/>
    <cellStyle name="Normal 12 6 5 3 2" xfId="25056"/>
    <cellStyle name="Normal 12 6 5 3 2 2" xfId="25057"/>
    <cellStyle name="Normal 12 6 5 3 3" xfId="25058"/>
    <cellStyle name="Normal 12 6 5 4" xfId="25059"/>
    <cellStyle name="Normal 12 6 5 4 2" xfId="25060"/>
    <cellStyle name="Normal 12 6 5 5" xfId="25061"/>
    <cellStyle name="Normal 12 6 6" xfId="25062"/>
    <cellStyle name="Normal 12 6 6 2" xfId="25063"/>
    <cellStyle name="Normal 12 6 6 2 2" xfId="25064"/>
    <cellStyle name="Normal 12 6 6 2 2 2" xfId="25065"/>
    <cellStyle name="Normal 12 6 6 2 3" xfId="25066"/>
    <cellStyle name="Normal 12 6 6 3" xfId="25067"/>
    <cellStyle name="Normal 12 6 6 3 2" xfId="25068"/>
    <cellStyle name="Normal 12 6 6 4" xfId="25069"/>
    <cellStyle name="Normal 12 6 7" xfId="25070"/>
    <cellStyle name="Normal 12 6 7 2" xfId="25071"/>
    <cellStyle name="Normal 12 6 7 2 2" xfId="25072"/>
    <cellStyle name="Normal 12 6 7 3" xfId="25073"/>
    <cellStyle name="Normal 12 6 8" xfId="25074"/>
    <cellStyle name="Normal 12 6 8 2" xfId="25075"/>
    <cellStyle name="Normal 12 6 9" xfId="25076"/>
    <cellStyle name="Normal 12 7" xfId="25077"/>
    <cellStyle name="Normal 12 7 2" xfId="25078"/>
    <cellStyle name="Normal 12 7 2 2" xfId="25079"/>
    <cellStyle name="Normal 12 7 2 2 2" xfId="25080"/>
    <cellStyle name="Normal 12 7 2 2 2 2" xfId="25081"/>
    <cellStyle name="Normal 12 7 2 2 2 2 2" xfId="25082"/>
    <cellStyle name="Normal 12 7 2 2 2 2 2 2" xfId="25083"/>
    <cellStyle name="Normal 12 7 2 2 2 2 2 2 2" xfId="25084"/>
    <cellStyle name="Normal 12 7 2 2 2 2 2 3" xfId="25085"/>
    <cellStyle name="Normal 12 7 2 2 2 2 3" xfId="25086"/>
    <cellStyle name="Normal 12 7 2 2 2 2 3 2" xfId="25087"/>
    <cellStyle name="Normal 12 7 2 2 2 2 4" xfId="25088"/>
    <cellStyle name="Normal 12 7 2 2 2 3" xfId="25089"/>
    <cellStyle name="Normal 12 7 2 2 2 3 2" xfId="25090"/>
    <cellStyle name="Normal 12 7 2 2 2 3 2 2" xfId="25091"/>
    <cellStyle name="Normal 12 7 2 2 2 3 3" xfId="25092"/>
    <cellStyle name="Normal 12 7 2 2 2 4" xfId="25093"/>
    <cellStyle name="Normal 12 7 2 2 2 4 2" xfId="25094"/>
    <cellStyle name="Normal 12 7 2 2 2 5" xfId="25095"/>
    <cellStyle name="Normal 12 7 2 2 3" xfId="25096"/>
    <cellStyle name="Normal 12 7 2 2 3 2" xfId="25097"/>
    <cellStyle name="Normal 12 7 2 2 3 2 2" xfId="25098"/>
    <cellStyle name="Normal 12 7 2 2 3 2 2 2" xfId="25099"/>
    <cellStyle name="Normal 12 7 2 2 3 2 3" xfId="25100"/>
    <cellStyle name="Normal 12 7 2 2 3 3" xfId="25101"/>
    <cellStyle name="Normal 12 7 2 2 3 3 2" xfId="25102"/>
    <cellStyle name="Normal 12 7 2 2 3 4" xfId="25103"/>
    <cellStyle name="Normal 12 7 2 2 4" xfId="25104"/>
    <cellStyle name="Normal 12 7 2 2 4 2" xfId="25105"/>
    <cellStyle name="Normal 12 7 2 2 4 2 2" xfId="25106"/>
    <cellStyle name="Normal 12 7 2 2 4 3" xfId="25107"/>
    <cellStyle name="Normal 12 7 2 2 5" xfId="25108"/>
    <cellStyle name="Normal 12 7 2 2 5 2" xfId="25109"/>
    <cellStyle name="Normal 12 7 2 2 6" xfId="25110"/>
    <cellStyle name="Normal 12 7 2 3" xfId="25111"/>
    <cellStyle name="Normal 12 7 2 3 2" xfId="25112"/>
    <cellStyle name="Normal 12 7 2 3 2 2" xfId="25113"/>
    <cellStyle name="Normal 12 7 2 3 2 2 2" xfId="25114"/>
    <cellStyle name="Normal 12 7 2 3 2 2 2 2" xfId="25115"/>
    <cellStyle name="Normal 12 7 2 3 2 2 3" xfId="25116"/>
    <cellStyle name="Normal 12 7 2 3 2 3" xfId="25117"/>
    <cellStyle name="Normal 12 7 2 3 2 3 2" xfId="25118"/>
    <cellStyle name="Normal 12 7 2 3 2 4" xfId="25119"/>
    <cellStyle name="Normal 12 7 2 3 3" xfId="25120"/>
    <cellStyle name="Normal 12 7 2 3 3 2" xfId="25121"/>
    <cellStyle name="Normal 12 7 2 3 3 2 2" xfId="25122"/>
    <cellStyle name="Normal 12 7 2 3 3 3" xfId="25123"/>
    <cellStyle name="Normal 12 7 2 3 4" xfId="25124"/>
    <cellStyle name="Normal 12 7 2 3 4 2" xfId="25125"/>
    <cellStyle name="Normal 12 7 2 3 5" xfId="25126"/>
    <cellStyle name="Normal 12 7 2 4" xfId="25127"/>
    <cellStyle name="Normal 12 7 2 4 2" xfId="25128"/>
    <cellStyle name="Normal 12 7 2 4 2 2" xfId="25129"/>
    <cellStyle name="Normal 12 7 2 4 2 2 2" xfId="25130"/>
    <cellStyle name="Normal 12 7 2 4 2 3" xfId="25131"/>
    <cellStyle name="Normal 12 7 2 4 3" xfId="25132"/>
    <cellStyle name="Normal 12 7 2 4 3 2" xfId="25133"/>
    <cellStyle name="Normal 12 7 2 4 4" xfId="25134"/>
    <cellStyle name="Normal 12 7 2 5" xfId="25135"/>
    <cellStyle name="Normal 12 7 2 5 2" xfId="25136"/>
    <cellStyle name="Normal 12 7 2 5 2 2" xfId="25137"/>
    <cellStyle name="Normal 12 7 2 5 3" xfId="25138"/>
    <cellStyle name="Normal 12 7 2 6" xfId="25139"/>
    <cellStyle name="Normal 12 7 2 6 2" xfId="25140"/>
    <cellStyle name="Normal 12 7 2 7" xfId="25141"/>
    <cellStyle name="Normal 12 7 3" xfId="25142"/>
    <cellStyle name="Normal 12 7 3 2" xfId="25143"/>
    <cellStyle name="Normal 12 7 3 2 2" xfId="25144"/>
    <cellStyle name="Normal 12 7 3 2 2 2" xfId="25145"/>
    <cellStyle name="Normal 12 7 3 2 2 2 2" xfId="25146"/>
    <cellStyle name="Normal 12 7 3 2 2 2 2 2" xfId="25147"/>
    <cellStyle name="Normal 12 7 3 2 2 2 3" xfId="25148"/>
    <cellStyle name="Normal 12 7 3 2 2 3" xfId="25149"/>
    <cellStyle name="Normal 12 7 3 2 2 3 2" xfId="25150"/>
    <cellStyle name="Normal 12 7 3 2 2 4" xfId="25151"/>
    <cellStyle name="Normal 12 7 3 2 3" xfId="25152"/>
    <cellStyle name="Normal 12 7 3 2 3 2" xfId="25153"/>
    <cellStyle name="Normal 12 7 3 2 3 2 2" xfId="25154"/>
    <cellStyle name="Normal 12 7 3 2 3 3" xfId="25155"/>
    <cellStyle name="Normal 12 7 3 2 4" xfId="25156"/>
    <cellStyle name="Normal 12 7 3 2 4 2" xfId="25157"/>
    <cellStyle name="Normal 12 7 3 2 5" xfId="25158"/>
    <cellStyle name="Normal 12 7 3 3" xfId="25159"/>
    <cellStyle name="Normal 12 7 3 3 2" xfId="25160"/>
    <cellStyle name="Normal 12 7 3 3 2 2" xfId="25161"/>
    <cellStyle name="Normal 12 7 3 3 2 2 2" xfId="25162"/>
    <cellStyle name="Normal 12 7 3 3 2 3" xfId="25163"/>
    <cellStyle name="Normal 12 7 3 3 3" xfId="25164"/>
    <cellStyle name="Normal 12 7 3 3 3 2" xfId="25165"/>
    <cellStyle name="Normal 12 7 3 3 4" xfId="25166"/>
    <cellStyle name="Normal 12 7 3 4" xfId="25167"/>
    <cellStyle name="Normal 12 7 3 4 2" xfId="25168"/>
    <cellStyle name="Normal 12 7 3 4 2 2" xfId="25169"/>
    <cellStyle name="Normal 12 7 3 4 3" xfId="25170"/>
    <cellStyle name="Normal 12 7 3 5" xfId="25171"/>
    <cellStyle name="Normal 12 7 3 5 2" xfId="25172"/>
    <cellStyle name="Normal 12 7 3 6" xfId="25173"/>
    <cellStyle name="Normal 12 7 4" xfId="25174"/>
    <cellStyle name="Normal 12 7 4 2" xfId="25175"/>
    <cellStyle name="Normal 12 7 4 2 2" xfId="25176"/>
    <cellStyle name="Normal 12 7 4 2 2 2" xfId="25177"/>
    <cellStyle name="Normal 12 7 4 2 2 2 2" xfId="25178"/>
    <cellStyle name="Normal 12 7 4 2 2 2 2 2" xfId="25179"/>
    <cellStyle name="Normal 12 7 4 2 2 2 3" xfId="25180"/>
    <cellStyle name="Normal 12 7 4 2 2 3" xfId="25181"/>
    <cellStyle name="Normal 12 7 4 2 2 3 2" xfId="25182"/>
    <cellStyle name="Normal 12 7 4 2 2 4" xfId="25183"/>
    <cellStyle name="Normal 12 7 4 2 3" xfId="25184"/>
    <cellStyle name="Normal 12 7 4 2 3 2" xfId="25185"/>
    <cellStyle name="Normal 12 7 4 2 3 2 2" xfId="25186"/>
    <cellStyle name="Normal 12 7 4 2 3 3" xfId="25187"/>
    <cellStyle name="Normal 12 7 4 2 4" xfId="25188"/>
    <cellStyle name="Normal 12 7 4 2 4 2" xfId="25189"/>
    <cellStyle name="Normal 12 7 4 2 5" xfId="25190"/>
    <cellStyle name="Normal 12 7 4 3" xfId="25191"/>
    <cellStyle name="Normal 12 7 4 3 2" xfId="25192"/>
    <cellStyle name="Normal 12 7 4 3 2 2" xfId="25193"/>
    <cellStyle name="Normal 12 7 4 3 2 2 2" xfId="25194"/>
    <cellStyle name="Normal 12 7 4 3 2 3" xfId="25195"/>
    <cellStyle name="Normal 12 7 4 3 3" xfId="25196"/>
    <cellStyle name="Normal 12 7 4 3 3 2" xfId="25197"/>
    <cellStyle name="Normal 12 7 4 3 4" xfId="25198"/>
    <cellStyle name="Normal 12 7 4 4" xfId="25199"/>
    <cellStyle name="Normal 12 7 4 4 2" xfId="25200"/>
    <cellStyle name="Normal 12 7 4 4 2 2" xfId="25201"/>
    <cellStyle name="Normal 12 7 4 4 3" xfId="25202"/>
    <cellStyle name="Normal 12 7 4 5" xfId="25203"/>
    <cellStyle name="Normal 12 7 4 5 2" xfId="25204"/>
    <cellStyle name="Normal 12 7 4 6" xfId="25205"/>
    <cellStyle name="Normal 12 7 5" xfId="25206"/>
    <cellStyle name="Normal 12 7 5 2" xfId="25207"/>
    <cellStyle name="Normal 12 7 5 2 2" xfId="25208"/>
    <cellStyle name="Normal 12 7 5 2 2 2" xfId="25209"/>
    <cellStyle name="Normal 12 7 5 2 2 2 2" xfId="25210"/>
    <cellStyle name="Normal 12 7 5 2 2 3" xfId="25211"/>
    <cellStyle name="Normal 12 7 5 2 3" xfId="25212"/>
    <cellStyle name="Normal 12 7 5 2 3 2" xfId="25213"/>
    <cellStyle name="Normal 12 7 5 2 4" xfId="25214"/>
    <cellStyle name="Normal 12 7 5 3" xfId="25215"/>
    <cellStyle name="Normal 12 7 5 3 2" xfId="25216"/>
    <cellStyle name="Normal 12 7 5 3 2 2" xfId="25217"/>
    <cellStyle name="Normal 12 7 5 3 3" xfId="25218"/>
    <cellStyle name="Normal 12 7 5 4" xfId="25219"/>
    <cellStyle name="Normal 12 7 5 4 2" xfId="25220"/>
    <cellStyle name="Normal 12 7 5 5" xfId="25221"/>
    <cellStyle name="Normal 12 7 6" xfId="25222"/>
    <cellStyle name="Normal 12 7 6 2" xfId="25223"/>
    <cellStyle name="Normal 12 7 6 2 2" xfId="25224"/>
    <cellStyle name="Normal 12 7 6 2 2 2" xfId="25225"/>
    <cellStyle name="Normal 12 7 6 2 3" xfId="25226"/>
    <cellStyle name="Normal 12 7 6 3" xfId="25227"/>
    <cellStyle name="Normal 12 7 6 3 2" xfId="25228"/>
    <cellStyle name="Normal 12 7 6 4" xfId="25229"/>
    <cellStyle name="Normal 12 7 7" xfId="25230"/>
    <cellStyle name="Normal 12 7 7 2" xfId="25231"/>
    <cellStyle name="Normal 12 7 7 2 2" xfId="25232"/>
    <cellStyle name="Normal 12 7 7 3" xfId="25233"/>
    <cellStyle name="Normal 12 7 8" xfId="25234"/>
    <cellStyle name="Normal 12 7 8 2" xfId="25235"/>
    <cellStyle name="Normal 12 7 9" xfId="25236"/>
    <cellStyle name="Normal 12 8" xfId="25237"/>
    <cellStyle name="Normal 12 8 2" xfId="25238"/>
    <cellStyle name="Normal 12 8 2 2" xfId="25239"/>
    <cellStyle name="Normal 12 8 2 2 2" xfId="25240"/>
    <cellStyle name="Normal 12 8 2 2 2 2" xfId="25241"/>
    <cellStyle name="Normal 12 8 2 2 2 2 2" xfId="25242"/>
    <cellStyle name="Normal 12 8 2 2 2 2 2 2" xfId="25243"/>
    <cellStyle name="Normal 12 8 2 2 2 2 2 2 2" xfId="25244"/>
    <cellStyle name="Normal 12 8 2 2 2 2 2 3" xfId="25245"/>
    <cellStyle name="Normal 12 8 2 2 2 2 3" xfId="25246"/>
    <cellStyle name="Normal 12 8 2 2 2 2 3 2" xfId="25247"/>
    <cellStyle name="Normal 12 8 2 2 2 2 4" xfId="25248"/>
    <cellStyle name="Normal 12 8 2 2 2 3" xfId="25249"/>
    <cellStyle name="Normal 12 8 2 2 2 3 2" xfId="25250"/>
    <cellStyle name="Normal 12 8 2 2 2 3 2 2" xfId="25251"/>
    <cellStyle name="Normal 12 8 2 2 2 3 3" xfId="25252"/>
    <cellStyle name="Normal 12 8 2 2 2 4" xfId="25253"/>
    <cellStyle name="Normal 12 8 2 2 2 4 2" xfId="25254"/>
    <cellStyle name="Normal 12 8 2 2 2 5" xfId="25255"/>
    <cellStyle name="Normal 12 8 2 2 3" xfId="25256"/>
    <cellStyle name="Normal 12 8 2 2 3 2" xfId="25257"/>
    <cellStyle name="Normal 12 8 2 2 3 2 2" xfId="25258"/>
    <cellStyle name="Normal 12 8 2 2 3 2 2 2" xfId="25259"/>
    <cellStyle name="Normal 12 8 2 2 3 2 3" xfId="25260"/>
    <cellStyle name="Normal 12 8 2 2 3 3" xfId="25261"/>
    <cellStyle name="Normal 12 8 2 2 3 3 2" xfId="25262"/>
    <cellStyle name="Normal 12 8 2 2 3 4" xfId="25263"/>
    <cellStyle name="Normal 12 8 2 2 4" xfId="25264"/>
    <cellStyle name="Normal 12 8 2 2 4 2" xfId="25265"/>
    <cellStyle name="Normal 12 8 2 2 4 2 2" xfId="25266"/>
    <cellStyle name="Normal 12 8 2 2 4 3" xfId="25267"/>
    <cellStyle name="Normal 12 8 2 2 5" xfId="25268"/>
    <cellStyle name="Normal 12 8 2 2 5 2" xfId="25269"/>
    <cellStyle name="Normal 12 8 2 2 6" xfId="25270"/>
    <cellStyle name="Normal 12 8 2 3" xfId="25271"/>
    <cellStyle name="Normal 12 8 2 3 2" xfId="25272"/>
    <cellStyle name="Normal 12 8 2 3 2 2" xfId="25273"/>
    <cellStyle name="Normal 12 8 2 3 2 2 2" xfId="25274"/>
    <cellStyle name="Normal 12 8 2 3 2 2 2 2" xfId="25275"/>
    <cellStyle name="Normal 12 8 2 3 2 2 3" xfId="25276"/>
    <cellStyle name="Normal 12 8 2 3 2 3" xfId="25277"/>
    <cellStyle name="Normal 12 8 2 3 2 3 2" xfId="25278"/>
    <cellStyle name="Normal 12 8 2 3 2 4" xfId="25279"/>
    <cellStyle name="Normal 12 8 2 3 3" xfId="25280"/>
    <cellStyle name="Normal 12 8 2 3 3 2" xfId="25281"/>
    <cellStyle name="Normal 12 8 2 3 3 2 2" xfId="25282"/>
    <cellStyle name="Normal 12 8 2 3 3 3" xfId="25283"/>
    <cellStyle name="Normal 12 8 2 3 4" xfId="25284"/>
    <cellStyle name="Normal 12 8 2 3 4 2" xfId="25285"/>
    <cellStyle name="Normal 12 8 2 3 5" xfId="25286"/>
    <cellStyle name="Normal 12 8 2 4" xfId="25287"/>
    <cellStyle name="Normal 12 8 2 4 2" xfId="25288"/>
    <cellStyle name="Normal 12 8 2 4 2 2" xfId="25289"/>
    <cellStyle name="Normal 12 8 2 4 2 2 2" xfId="25290"/>
    <cellStyle name="Normal 12 8 2 4 2 3" xfId="25291"/>
    <cellStyle name="Normal 12 8 2 4 3" xfId="25292"/>
    <cellStyle name="Normal 12 8 2 4 3 2" xfId="25293"/>
    <cellStyle name="Normal 12 8 2 4 4" xfId="25294"/>
    <cellStyle name="Normal 12 8 2 5" xfId="25295"/>
    <cellStyle name="Normal 12 8 2 5 2" xfId="25296"/>
    <cellStyle name="Normal 12 8 2 5 2 2" xfId="25297"/>
    <cellStyle name="Normal 12 8 2 5 3" xfId="25298"/>
    <cellStyle name="Normal 12 8 2 6" xfId="25299"/>
    <cellStyle name="Normal 12 8 2 6 2" xfId="25300"/>
    <cellStyle name="Normal 12 8 2 7" xfId="25301"/>
    <cellStyle name="Normal 12 8 3" xfId="25302"/>
    <cellStyle name="Normal 12 8 3 2" xfId="25303"/>
    <cellStyle name="Normal 12 8 3 2 2" xfId="25304"/>
    <cellStyle name="Normal 12 8 3 2 2 2" xfId="25305"/>
    <cellStyle name="Normal 12 8 3 2 2 2 2" xfId="25306"/>
    <cellStyle name="Normal 12 8 3 2 2 2 2 2" xfId="25307"/>
    <cellStyle name="Normal 12 8 3 2 2 2 3" xfId="25308"/>
    <cellStyle name="Normal 12 8 3 2 2 3" xfId="25309"/>
    <cellStyle name="Normal 12 8 3 2 2 3 2" xfId="25310"/>
    <cellStyle name="Normal 12 8 3 2 2 4" xfId="25311"/>
    <cellStyle name="Normal 12 8 3 2 3" xfId="25312"/>
    <cellStyle name="Normal 12 8 3 2 3 2" xfId="25313"/>
    <cellStyle name="Normal 12 8 3 2 3 2 2" xfId="25314"/>
    <cellStyle name="Normal 12 8 3 2 3 3" xfId="25315"/>
    <cellStyle name="Normal 12 8 3 2 4" xfId="25316"/>
    <cellStyle name="Normal 12 8 3 2 4 2" xfId="25317"/>
    <cellStyle name="Normal 12 8 3 2 5" xfId="25318"/>
    <cellStyle name="Normal 12 8 3 3" xfId="25319"/>
    <cellStyle name="Normal 12 8 3 3 2" xfId="25320"/>
    <cellStyle name="Normal 12 8 3 3 2 2" xfId="25321"/>
    <cellStyle name="Normal 12 8 3 3 2 2 2" xfId="25322"/>
    <cellStyle name="Normal 12 8 3 3 2 3" xfId="25323"/>
    <cellStyle name="Normal 12 8 3 3 3" xfId="25324"/>
    <cellStyle name="Normal 12 8 3 3 3 2" xfId="25325"/>
    <cellStyle name="Normal 12 8 3 3 4" xfId="25326"/>
    <cellStyle name="Normal 12 8 3 4" xfId="25327"/>
    <cellStyle name="Normal 12 8 3 4 2" xfId="25328"/>
    <cellStyle name="Normal 12 8 3 4 2 2" xfId="25329"/>
    <cellStyle name="Normal 12 8 3 4 3" xfId="25330"/>
    <cellStyle name="Normal 12 8 3 5" xfId="25331"/>
    <cellStyle name="Normal 12 8 3 5 2" xfId="25332"/>
    <cellStyle name="Normal 12 8 3 6" xfId="25333"/>
    <cellStyle name="Normal 12 8 4" xfId="25334"/>
    <cellStyle name="Normal 12 8 4 2" xfId="25335"/>
    <cellStyle name="Normal 12 8 4 2 2" xfId="25336"/>
    <cellStyle name="Normal 12 8 4 2 2 2" xfId="25337"/>
    <cellStyle name="Normal 12 8 4 2 2 2 2" xfId="25338"/>
    <cellStyle name="Normal 12 8 4 2 2 2 2 2" xfId="25339"/>
    <cellStyle name="Normal 12 8 4 2 2 2 3" xfId="25340"/>
    <cellStyle name="Normal 12 8 4 2 2 3" xfId="25341"/>
    <cellStyle name="Normal 12 8 4 2 2 3 2" xfId="25342"/>
    <cellStyle name="Normal 12 8 4 2 2 4" xfId="25343"/>
    <cellStyle name="Normal 12 8 4 2 3" xfId="25344"/>
    <cellStyle name="Normal 12 8 4 2 3 2" xfId="25345"/>
    <cellStyle name="Normal 12 8 4 2 3 2 2" xfId="25346"/>
    <cellStyle name="Normal 12 8 4 2 3 3" xfId="25347"/>
    <cellStyle name="Normal 12 8 4 2 4" xfId="25348"/>
    <cellStyle name="Normal 12 8 4 2 4 2" xfId="25349"/>
    <cellStyle name="Normal 12 8 4 2 5" xfId="25350"/>
    <cellStyle name="Normal 12 8 4 3" xfId="25351"/>
    <cellStyle name="Normal 12 8 4 3 2" xfId="25352"/>
    <cellStyle name="Normal 12 8 4 3 2 2" xfId="25353"/>
    <cellStyle name="Normal 12 8 4 3 2 2 2" xfId="25354"/>
    <cellStyle name="Normal 12 8 4 3 2 3" xfId="25355"/>
    <cellStyle name="Normal 12 8 4 3 3" xfId="25356"/>
    <cellStyle name="Normal 12 8 4 3 3 2" xfId="25357"/>
    <cellStyle name="Normal 12 8 4 3 4" xfId="25358"/>
    <cellStyle name="Normal 12 8 4 4" xfId="25359"/>
    <cellStyle name="Normal 12 8 4 4 2" xfId="25360"/>
    <cellStyle name="Normal 12 8 4 4 2 2" xfId="25361"/>
    <cellStyle name="Normal 12 8 4 4 3" xfId="25362"/>
    <cellStyle name="Normal 12 8 4 5" xfId="25363"/>
    <cellStyle name="Normal 12 8 4 5 2" xfId="25364"/>
    <cellStyle name="Normal 12 8 4 6" xfId="25365"/>
    <cellStyle name="Normal 12 8 5" xfId="25366"/>
    <cellStyle name="Normal 12 8 5 2" xfId="25367"/>
    <cellStyle name="Normal 12 8 5 2 2" xfId="25368"/>
    <cellStyle name="Normal 12 8 5 2 2 2" xfId="25369"/>
    <cellStyle name="Normal 12 8 5 2 2 2 2" xfId="25370"/>
    <cellStyle name="Normal 12 8 5 2 2 3" xfId="25371"/>
    <cellStyle name="Normal 12 8 5 2 3" xfId="25372"/>
    <cellStyle name="Normal 12 8 5 2 3 2" xfId="25373"/>
    <cellStyle name="Normal 12 8 5 2 4" xfId="25374"/>
    <cellStyle name="Normal 12 8 5 3" xfId="25375"/>
    <cellStyle name="Normal 12 8 5 3 2" xfId="25376"/>
    <cellStyle name="Normal 12 8 5 3 2 2" xfId="25377"/>
    <cellStyle name="Normal 12 8 5 3 3" xfId="25378"/>
    <cellStyle name="Normal 12 8 5 4" xfId="25379"/>
    <cellStyle name="Normal 12 8 5 4 2" xfId="25380"/>
    <cellStyle name="Normal 12 8 5 5" xfId="25381"/>
    <cellStyle name="Normal 12 8 6" xfId="25382"/>
    <cellStyle name="Normal 12 8 6 2" xfId="25383"/>
    <cellStyle name="Normal 12 8 6 2 2" xfId="25384"/>
    <cellStyle name="Normal 12 8 6 2 2 2" xfId="25385"/>
    <cellStyle name="Normal 12 8 6 2 3" xfId="25386"/>
    <cellStyle name="Normal 12 8 6 3" xfId="25387"/>
    <cellStyle name="Normal 12 8 6 3 2" xfId="25388"/>
    <cellStyle name="Normal 12 8 6 4" xfId="25389"/>
    <cellStyle name="Normal 12 8 7" xfId="25390"/>
    <cellStyle name="Normal 12 8 7 2" xfId="25391"/>
    <cellStyle name="Normal 12 8 7 2 2" xfId="25392"/>
    <cellStyle name="Normal 12 8 7 3" xfId="25393"/>
    <cellStyle name="Normal 12 8 8" xfId="25394"/>
    <cellStyle name="Normal 12 8 8 2" xfId="25395"/>
    <cellStyle name="Normal 12 8 9" xfId="25396"/>
    <cellStyle name="Normal 12 9" xfId="25397"/>
    <cellStyle name="Normal 12 9 2" xfId="25398"/>
    <cellStyle name="Normal 12 9 2 2" xfId="25399"/>
    <cellStyle name="Normal 12 9 2 2 2" xfId="25400"/>
    <cellStyle name="Normal 12 9 2 2 2 2" xfId="25401"/>
    <cellStyle name="Normal 12 9 2 2 2 2 2" xfId="25402"/>
    <cellStyle name="Normal 12 9 2 2 2 2 2 2" xfId="25403"/>
    <cellStyle name="Normal 12 9 2 2 2 2 2 2 2" xfId="25404"/>
    <cellStyle name="Normal 12 9 2 2 2 2 2 3" xfId="25405"/>
    <cellStyle name="Normal 12 9 2 2 2 2 3" xfId="25406"/>
    <cellStyle name="Normal 12 9 2 2 2 2 3 2" xfId="25407"/>
    <cellStyle name="Normal 12 9 2 2 2 2 4" xfId="25408"/>
    <cellStyle name="Normal 12 9 2 2 2 3" xfId="25409"/>
    <cellStyle name="Normal 12 9 2 2 2 3 2" xfId="25410"/>
    <cellStyle name="Normal 12 9 2 2 2 3 2 2" xfId="25411"/>
    <cellStyle name="Normal 12 9 2 2 2 3 3" xfId="25412"/>
    <cellStyle name="Normal 12 9 2 2 2 4" xfId="25413"/>
    <cellStyle name="Normal 12 9 2 2 2 4 2" xfId="25414"/>
    <cellStyle name="Normal 12 9 2 2 2 5" xfId="25415"/>
    <cellStyle name="Normal 12 9 2 2 3" xfId="25416"/>
    <cellStyle name="Normal 12 9 2 2 3 2" xfId="25417"/>
    <cellStyle name="Normal 12 9 2 2 3 2 2" xfId="25418"/>
    <cellStyle name="Normal 12 9 2 2 3 2 2 2" xfId="25419"/>
    <cellStyle name="Normal 12 9 2 2 3 2 3" xfId="25420"/>
    <cellStyle name="Normal 12 9 2 2 3 3" xfId="25421"/>
    <cellStyle name="Normal 12 9 2 2 3 3 2" xfId="25422"/>
    <cellStyle name="Normal 12 9 2 2 3 4" xfId="25423"/>
    <cellStyle name="Normal 12 9 2 2 4" xfId="25424"/>
    <cellStyle name="Normal 12 9 2 2 4 2" xfId="25425"/>
    <cellStyle name="Normal 12 9 2 2 4 2 2" xfId="25426"/>
    <cellStyle name="Normal 12 9 2 2 4 3" xfId="25427"/>
    <cellStyle name="Normal 12 9 2 2 5" xfId="25428"/>
    <cellStyle name="Normal 12 9 2 2 5 2" xfId="25429"/>
    <cellStyle name="Normal 12 9 2 2 6" xfId="25430"/>
    <cellStyle name="Normal 12 9 2 3" xfId="25431"/>
    <cellStyle name="Normal 12 9 2 3 2" xfId="25432"/>
    <cellStyle name="Normal 12 9 2 3 2 2" xfId="25433"/>
    <cellStyle name="Normal 12 9 2 3 2 2 2" xfId="25434"/>
    <cellStyle name="Normal 12 9 2 3 2 2 2 2" xfId="25435"/>
    <cellStyle name="Normal 12 9 2 3 2 2 3" xfId="25436"/>
    <cellStyle name="Normal 12 9 2 3 2 3" xfId="25437"/>
    <cellStyle name="Normal 12 9 2 3 2 3 2" xfId="25438"/>
    <cellStyle name="Normal 12 9 2 3 2 4" xfId="25439"/>
    <cellStyle name="Normal 12 9 2 3 3" xfId="25440"/>
    <cellStyle name="Normal 12 9 2 3 3 2" xfId="25441"/>
    <cellStyle name="Normal 12 9 2 3 3 2 2" xfId="25442"/>
    <cellStyle name="Normal 12 9 2 3 3 3" xfId="25443"/>
    <cellStyle name="Normal 12 9 2 3 4" xfId="25444"/>
    <cellStyle name="Normal 12 9 2 3 4 2" xfId="25445"/>
    <cellStyle name="Normal 12 9 2 3 5" xfId="25446"/>
    <cellStyle name="Normal 12 9 2 4" xfId="25447"/>
    <cellStyle name="Normal 12 9 2 4 2" xfId="25448"/>
    <cellStyle name="Normal 12 9 2 4 2 2" xfId="25449"/>
    <cellStyle name="Normal 12 9 2 4 2 2 2" xfId="25450"/>
    <cellStyle name="Normal 12 9 2 4 2 3" xfId="25451"/>
    <cellStyle name="Normal 12 9 2 4 3" xfId="25452"/>
    <cellStyle name="Normal 12 9 2 4 3 2" xfId="25453"/>
    <cellStyle name="Normal 12 9 2 4 4" xfId="25454"/>
    <cellStyle name="Normal 12 9 2 5" xfId="25455"/>
    <cellStyle name="Normal 12 9 2 5 2" xfId="25456"/>
    <cellStyle name="Normal 12 9 2 5 2 2" xfId="25457"/>
    <cellStyle name="Normal 12 9 2 5 3" xfId="25458"/>
    <cellStyle name="Normal 12 9 2 6" xfId="25459"/>
    <cellStyle name="Normal 12 9 2 6 2" xfId="25460"/>
    <cellStyle name="Normal 12 9 2 7" xfId="25461"/>
    <cellStyle name="Normal 12 9 3" xfId="25462"/>
    <cellStyle name="Normal 12 9 3 2" xfId="25463"/>
    <cellStyle name="Normal 12 9 3 2 2" xfId="25464"/>
    <cellStyle name="Normal 12 9 3 2 2 2" xfId="25465"/>
    <cellStyle name="Normal 12 9 3 2 2 2 2" xfId="25466"/>
    <cellStyle name="Normal 12 9 3 2 2 2 2 2" xfId="25467"/>
    <cellStyle name="Normal 12 9 3 2 2 2 3" xfId="25468"/>
    <cellStyle name="Normal 12 9 3 2 2 3" xfId="25469"/>
    <cellStyle name="Normal 12 9 3 2 2 3 2" xfId="25470"/>
    <cellStyle name="Normal 12 9 3 2 2 4" xfId="25471"/>
    <cellStyle name="Normal 12 9 3 2 3" xfId="25472"/>
    <cellStyle name="Normal 12 9 3 2 3 2" xfId="25473"/>
    <cellStyle name="Normal 12 9 3 2 3 2 2" xfId="25474"/>
    <cellStyle name="Normal 12 9 3 2 3 3" xfId="25475"/>
    <cellStyle name="Normal 12 9 3 2 4" xfId="25476"/>
    <cellStyle name="Normal 12 9 3 2 4 2" xfId="25477"/>
    <cellStyle name="Normal 12 9 3 2 5" xfId="25478"/>
    <cellStyle name="Normal 12 9 3 3" xfId="25479"/>
    <cellStyle name="Normal 12 9 3 3 2" xfId="25480"/>
    <cellStyle name="Normal 12 9 3 3 2 2" xfId="25481"/>
    <cellStyle name="Normal 12 9 3 3 2 2 2" xfId="25482"/>
    <cellStyle name="Normal 12 9 3 3 2 3" xfId="25483"/>
    <cellStyle name="Normal 12 9 3 3 3" xfId="25484"/>
    <cellStyle name="Normal 12 9 3 3 3 2" xfId="25485"/>
    <cellStyle name="Normal 12 9 3 3 4" xfId="25486"/>
    <cellStyle name="Normal 12 9 3 4" xfId="25487"/>
    <cellStyle name="Normal 12 9 3 4 2" xfId="25488"/>
    <cellStyle name="Normal 12 9 3 4 2 2" xfId="25489"/>
    <cellStyle name="Normal 12 9 3 4 3" xfId="25490"/>
    <cellStyle name="Normal 12 9 3 5" xfId="25491"/>
    <cellStyle name="Normal 12 9 3 5 2" xfId="25492"/>
    <cellStyle name="Normal 12 9 3 6" xfId="25493"/>
    <cellStyle name="Normal 12 9 4" xfId="25494"/>
    <cellStyle name="Normal 12 9 4 2" xfId="25495"/>
    <cellStyle name="Normal 12 9 4 2 2" xfId="25496"/>
    <cellStyle name="Normal 12 9 4 2 2 2" xfId="25497"/>
    <cellStyle name="Normal 12 9 4 2 2 2 2" xfId="25498"/>
    <cellStyle name="Normal 12 9 4 2 2 2 2 2" xfId="25499"/>
    <cellStyle name="Normal 12 9 4 2 2 2 3" xfId="25500"/>
    <cellStyle name="Normal 12 9 4 2 2 3" xfId="25501"/>
    <cellStyle name="Normal 12 9 4 2 2 3 2" xfId="25502"/>
    <cellStyle name="Normal 12 9 4 2 2 4" xfId="25503"/>
    <cellStyle name="Normal 12 9 4 2 3" xfId="25504"/>
    <cellStyle name="Normal 12 9 4 2 3 2" xfId="25505"/>
    <cellStyle name="Normal 12 9 4 2 3 2 2" xfId="25506"/>
    <cellStyle name="Normal 12 9 4 2 3 3" xfId="25507"/>
    <cellStyle name="Normal 12 9 4 2 4" xfId="25508"/>
    <cellStyle name="Normal 12 9 4 2 4 2" xfId="25509"/>
    <cellStyle name="Normal 12 9 4 2 5" xfId="25510"/>
    <cellStyle name="Normal 12 9 4 3" xfId="25511"/>
    <cellStyle name="Normal 12 9 4 3 2" xfId="25512"/>
    <cellStyle name="Normal 12 9 4 3 2 2" xfId="25513"/>
    <cellStyle name="Normal 12 9 4 3 2 2 2" xfId="25514"/>
    <cellStyle name="Normal 12 9 4 3 2 3" xfId="25515"/>
    <cellStyle name="Normal 12 9 4 3 3" xfId="25516"/>
    <cellStyle name="Normal 12 9 4 3 3 2" xfId="25517"/>
    <cellStyle name="Normal 12 9 4 3 4" xfId="25518"/>
    <cellStyle name="Normal 12 9 4 4" xfId="25519"/>
    <cellStyle name="Normal 12 9 4 4 2" xfId="25520"/>
    <cellStyle name="Normal 12 9 4 4 2 2" xfId="25521"/>
    <cellStyle name="Normal 12 9 4 4 3" xfId="25522"/>
    <cellStyle name="Normal 12 9 4 5" xfId="25523"/>
    <cellStyle name="Normal 12 9 4 5 2" xfId="25524"/>
    <cellStyle name="Normal 12 9 4 6" xfId="25525"/>
    <cellStyle name="Normal 12 9 5" xfId="25526"/>
    <cellStyle name="Normal 12 9 5 2" xfId="25527"/>
    <cellStyle name="Normal 12 9 5 2 2" xfId="25528"/>
    <cellStyle name="Normal 12 9 5 2 2 2" xfId="25529"/>
    <cellStyle name="Normal 12 9 5 2 2 2 2" xfId="25530"/>
    <cellStyle name="Normal 12 9 5 2 2 3" xfId="25531"/>
    <cellStyle name="Normal 12 9 5 2 3" xfId="25532"/>
    <cellStyle name="Normal 12 9 5 2 3 2" xfId="25533"/>
    <cellStyle name="Normal 12 9 5 2 4" xfId="25534"/>
    <cellStyle name="Normal 12 9 5 3" xfId="25535"/>
    <cellStyle name="Normal 12 9 5 3 2" xfId="25536"/>
    <cellStyle name="Normal 12 9 5 3 2 2" xfId="25537"/>
    <cellStyle name="Normal 12 9 5 3 3" xfId="25538"/>
    <cellStyle name="Normal 12 9 5 4" xfId="25539"/>
    <cellStyle name="Normal 12 9 5 4 2" xfId="25540"/>
    <cellStyle name="Normal 12 9 5 5" xfId="25541"/>
    <cellStyle name="Normal 12 9 6" xfId="25542"/>
    <cellStyle name="Normal 12 9 6 2" xfId="25543"/>
    <cellStyle name="Normal 12 9 6 2 2" xfId="25544"/>
    <cellStyle name="Normal 12 9 6 2 2 2" xfId="25545"/>
    <cellStyle name="Normal 12 9 6 2 3" xfId="25546"/>
    <cellStyle name="Normal 12 9 6 3" xfId="25547"/>
    <cellStyle name="Normal 12 9 6 3 2" xfId="25548"/>
    <cellStyle name="Normal 12 9 6 4" xfId="25549"/>
    <cellStyle name="Normal 12 9 7" xfId="25550"/>
    <cellStyle name="Normal 12 9 7 2" xfId="25551"/>
    <cellStyle name="Normal 12 9 7 2 2" xfId="25552"/>
    <cellStyle name="Normal 12 9 7 3" xfId="25553"/>
    <cellStyle name="Normal 12 9 8" xfId="25554"/>
    <cellStyle name="Normal 12 9 8 2" xfId="25555"/>
    <cellStyle name="Normal 12 9 9" xfId="25556"/>
    <cellStyle name="Normal 12_BS split by product" xfId="57738"/>
    <cellStyle name="Normal 120" xfId="25557"/>
    <cellStyle name="Normal 120 2" xfId="25558"/>
    <cellStyle name="Normal 120 2 2" xfId="25559"/>
    <cellStyle name="Normal 120 2 3" xfId="25560"/>
    <cellStyle name="Normal 120 3" xfId="25561"/>
    <cellStyle name="Normal 120 4" xfId="25562"/>
    <cellStyle name="Normal 121" xfId="25563"/>
    <cellStyle name="Normal 121 2" xfId="25564"/>
    <cellStyle name="Normal 121 2 2" xfId="25565"/>
    <cellStyle name="Normal 121 2 3" xfId="25566"/>
    <cellStyle name="Normal 121 3" xfId="25567"/>
    <cellStyle name="Normal 121 4" xfId="25568"/>
    <cellStyle name="Normal 122" xfId="25569"/>
    <cellStyle name="Normal 122 2" xfId="25570"/>
    <cellStyle name="Normal 122 2 2" xfId="25571"/>
    <cellStyle name="Normal 122 2 3" xfId="25572"/>
    <cellStyle name="Normal 122 3" xfId="25573"/>
    <cellStyle name="Normal 122 4" xfId="25574"/>
    <cellStyle name="Normal 123" xfId="25575"/>
    <cellStyle name="Normal 123 2" xfId="25576"/>
    <cellStyle name="Normal 123 2 2" xfId="25577"/>
    <cellStyle name="Normal 123 2 3" xfId="25578"/>
    <cellStyle name="Normal 123 3" xfId="25579"/>
    <cellStyle name="Normal 123 4" xfId="25580"/>
    <cellStyle name="Normal 124" xfId="25581"/>
    <cellStyle name="Normal 124 2" xfId="25582"/>
    <cellStyle name="Normal 124 2 2" xfId="25583"/>
    <cellStyle name="Normal 124 2 3" xfId="25584"/>
    <cellStyle name="Normal 124 3" xfId="25585"/>
    <cellStyle name="Normal 124 4" xfId="25586"/>
    <cellStyle name="Normal 125" xfId="25587"/>
    <cellStyle name="Normal 125 2" xfId="25588"/>
    <cellStyle name="Normal 125 2 2" xfId="25589"/>
    <cellStyle name="Normal 125 2 3" xfId="25590"/>
    <cellStyle name="Normal 125 3" xfId="25591"/>
    <cellStyle name="Normal 125 4" xfId="25592"/>
    <cellStyle name="Normal 126" xfId="25593"/>
    <cellStyle name="Normal 126 2" xfId="25594"/>
    <cellStyle name="Normal 126 2 2" xfId="25595"/>
    <cellStyle name="Normal 126 2 3" xfId="25596"/>
    <cellStyle name="Normal 126 3" xfId="25597"/>
    <cellStyle name="Normal 126 4" xfId="25598"/>
    <cellStyle name="Normal 127" xfId="25599"/>
    <cellStyle name="Normal 127 2" xfId="25600"/>
    <cellStyle name="Normal 127 2 2" xfId="25601"/>
    <cellStyle name="Normal 127 2 3" xfId="25602"/>
    <cellStyle name="Normal 127 3" xfId="25603"/>
    <cellStyle name="Normal 127 4" xfId="25604"/>
    <cellStyle name="Normal 128" xfId="25605"/>
    <cellStyle name="Normal 128 2" xfId="25606"/>
    <cellStyle name="Normal 128 2 2" xfId="25607"/>
    <cellStyle name="Normal 128 2 3" xfId="25608"/>
    <cellStyle name="Normal 128 3" xfId="25609"/>
    <cellStyle name="Normal 128 4" xfId="25610"/>
    <cellStyle name="Normal 129" xfId="25611"/>
    <cellStyle name="Normal 129 2" xfId="25612"/>
    <cellStyle name="Normal 129 2 2" xfId="25613"/>
    <cellStyle name="Normal 129 2 3" xfId="25614"/>
    <cellStyle name="Normal 129 3" xfId="25615"/>
    <cellStyle name="Normal 129 4" xfId="25616"/>
    <cellStyle name="Normal 13" xfId="25617"/>
    <cellStyle name="Normal 13 10" xfId="25618"/>
    <cellStyle name="Normal 13 10 2" xfId="25619"/>
    <cellStyle name="Normal 13 10 2 2" xfId="25620"/>
    <cellStyle name="Normal 13 10 2 2 2" xfId="25621"/>
    <cellStyle name="Normal 13 10 2 2 2 2" xfId="25622"/>
    <cellStyle name="Normal 13 10 2 2 2 2 2" xfId="25623"/>
    <cellStyle name="Normal 13 10 2 2 2 3" xfId="25624"/>
    <cellStyle name="Normal 13 10 2 2 3" xfId="25625"/>
    <cellStyle name="Normal 13 10 2 2 3 2" xfId="25626"/>
    <cellStyle name="Normal 13 10 2 2 4" xfId="25627"/>
    <cellStyle name="Normal 13 10 2 3" xfId="25628"/>
    <cellStyle name="Normal 13 10 2 3 2" xfId="25629"/>
    <cellStyle name="Normal 13 10 2 3 2 2" xfId="25630"/>
    <cellStyle name="Normal 13 10 2 3 3" xfId="25631"/>
    <cellStyle name="Normal 13 10 2 4" xfId="25632"/>
    <cellStyle name="Normal 13 10 2 4 2" xfId="25633"/>
    <cellStyle name="Normal 13 10 2 5" xfId="25634"/>
    <cellStyle name="Normal 13 10 3" xfId="25635"/>
    <cellStyle name="Normal 13 10 3 2" xfId="25636"/>
    <cellStyle name="Normal 13 10 3 2 2" xfId="25637"/>
    <cellStyle name="Normal 13 10 3 2 2 2" xfId="25638"/>
    <cellStyle name="Normal 13 10 3 2 3" xfId="25639"/>
    <cellStyle name="Normal 13 10 3 3" xfId="25640"/>
    <cellStyle name="Normal 13 10 3 3 2" xfId="25641"/>
    <cellStyle name="Normal 13 10 3 4" xfId="25642"/>
    <cellStyle name="Normal 13 10 4" xfId="25643"/>
    <cellStyle name="Normal 13 10 4 2" xfId="25644"/>
    <cellStyle name="Normal 13 10 4 2 2" xfId="25645"/>
    <cellStyle name="Normal 13 10 4 3" xfId="25646"/>
    <cellStyle name="Normal 13 10 5" xfId="25647"/>
    <cellStyle name="Normal 13 10 5 2" xfId="25648"/>
    <cellStyle name="Normal 13 10 6" xfId="25649"/>
    <cellStyle name="Normal 13 11" xfId="25650"/>
    <cellStyle name="Normal 13 11 2" xfId="25651"/>
    <cellStyle name="Normal 13 11 2 2" xfId="25652"/>
    <cellStyle name="Normal 13 11 2 2 2" xfId="25653"/>
    <cellStyle name="Normal 13 11 2 2 2 2" xfId="25654"/>
    <cellStyle name="Normal 13 11 2 2 2 2 2" xfId="25655"/>
    <cellStyle name="Normal 13 11 2 2 2 3" xfId="25656"/>
    <cellStyle name="Normal 13 11 2 2 3" xfId="25657"/>
    <cellStyle name="Normal 13 11 2 2 3 2" xfId="25658"/>
    <cellStyle name="Normal 13 11 2 2 4" xfId="25659"/>
    <cellStyle name="Normal 13 11 2 3" xfId="25660"/>
    <cellStyle name="Normal 13 11 2 3 2" xfId="25661"/>
    <cellStyle name="Normal 13 11 2 3 2 2" xfId="25662"/>
    <cellStyle name="Normal 13 11 2 3 3" xfId="25663"/>
    <cellStyle name="Normal 13 11 2 4" xfId="25664"/>
    <cellStyle name="Normal 13 11 2 4 2" xfId="25665"/>
    <cellStyle name="Normal 13 11 2 5" xfId="25666"/>
    <cellStyle name="Normal 13 11 3" xfId="25667"/>
    <cellStyle name="Normal 13 11 3 2" xfId="25668"/>
    <cellStyle name="Normal 13 11 3 2 2" xfId="25669"/>
    <cellStyle name="Normal 13 11 3 2 2 2" xfId="25670"/>
    <cellStyle name="Normal 13 11 3 2 3" xfId="25671"/>
    <cellStyle name="Normal 13 11 3 3" xfId="25672"/>
    <cellStyle name="Normal 13 11 3 3 2" xfId="25673"/>
    <cellStyle name="Normal 13 11 3 4" xfId="25674"/>
    <cellStyle name="Normal 13 11 4" xfId="25675"/>
    <cellStyle name="Normal 13 11 4 2" xfId="25676"/>
    <cellStyle name="Normal 13 11 4 2 2" xfId="25677"/>
    <cellStyle name="Normal 13 11 4 3" xfId="25678"/>
    <cellStyle name="Normal 13 11 5" xfId="25679"/>
    <cellStyle name="Normal 13 11 5 2" xfId="25680"/>
    <cellStyle name="Normal 13 11 6" xfId="25681"/>
    <cellStyle name="Normal 13 12" xfId="25682"/>
    <cellStyle name="Normal 13 12 2" xfId="25683"/>
    <cellStyle name="Normal 13 12 2 2" xfId="25684"/>
    <cellStyle name="Normal 13 12 2 2 2" xfId="25685"/>
    <cellStyle name="Normal 13 12 2 2 2 2" xfId="25686"/>
    <cellStyle name="Normal 13 12 2 2 2 2 2" xfId="25687"/>
    <cellStyle name="Normal 13 12 2 2 2 3" xfId="25688"/>
    <cellStyle name="Normal 13 12 2 2 3" xfId="25689"/>
    <cellStyle name="Normal 13 12 2 2 3 2" xfId="25690"/>
    <cellStyle name="Normal 13 12 2 2 4" xfId="25691"/>
    <cellStyle name="Normal 13 12 2 3" xfId="25692"/>
    <cellStyle name="Normal 13 12 2 3 2" xfId="25693"/>
    <cellStyle name="Normal 13 12 2 3 2 2" xfId="25694"/>
    <cellStyle name="Normal 13 12 2 3 3" xfId="25695"/>
    <cellStyle name="Normal 13 12 2 4" xfId="25696"/>
    <cellStyle name="Normal 13 12 2 4 2" xfId="25697"/>
    <cellStyle name="Normal 13 12 2 5" xfId="25698"/>
    <cellStyle name="Normal 13 12 3" xfId="25699"/>
    <cellStyle name="Normal 13 12 3 2" xfId="25700"/>
    <cellStyle name="Normal 13 12 3 2 2" xfId="25701"/>
    <cellStyle name="Normal 13 12 3 2 2 2" xfId="25702"/>
    <cellStyle name="Normal 13 12 3 2 3" xfId="25703"/>
    <cellStyle name="Normal 13 12 3 3" xfId="25704"/>
    <cellStyle name="Normal 13 12 3 3 2" xfId="25705"/>
    <cellStyle name="Normal 13 12 3 4" xfId="25706"/>
    <cellStyle name="Normal 13 12 4" xfId="25707"/>
    <cellStyle name="Normal 13 12 4 2" xfId="25708"/>
    <cellStyle name="Normal 13 12 4 2 2" xfId="25709"/>
    <cellStyle name="Normal 13 12 4 3" xfId="25710"/>
    <cellStyle name="Normal 13 12 5" xfId="25711"/>
    <cellStyle name="Normal 13 12 5 2" xfId="25712"/>
    <cellStyle name="Normal 13 12 6" xfId="25713"/>
    <cellStyle name="Normal 13 13" xfId="25714"/>
    <cellStyle name="Normal 13 13 2" xfId="25715"/>
    <cellStyle name="Normal 13 13 2 2" xfId="25716"/>
    <cellStyle name="Normal 13 13 2 2 2" xfId="25717"/>
    <cellStyle name="Normal 13 13 2 2 2 2" xfId="25718"/>
    <cellStyle name="Normal 13 13 2 2 2 2 2" xfId="25719"/>
    <cellStyle name="Normal 13 13 2 2 2 3" xfId="25720"/>
    <cellStyle name="Normal 13 13 2 2 3" xfId="25721"/>
    <cellStyle name="Normal 13 13 2 2 3 2" xfId="25722"/>
    <cellStyle name="Normal 13 13 2 2 4" xfId="25723"/>
    <cellStyle name="Normal 13 13 2 3" xfId="25724"/>
    <cellStyle name="Normal 13 13 2 3 2" xfId="25725"/>
    <cellStyle name="Normal 13 13 2 3 2 2" xfId="25726"/>
    <cellStyle name="Normal 13 13 2 3 3" xfId="25727"/>
    <cellStyle name="Normal 13 13 2 4" xfId="25728"/>
    <cellStyle name="Normal 13 13 2 4 2" xfId="25729"/>
    <cellStyle name="Normal 13 13 2 5" xfId="25730"/>
    <cellStyle name="Normal 13 13 3" xfId="25731"/>
    <cellStyle name="Normal 13 13 3 2" xfId="25732"/>
    <cellStyle name="Normal 13 13 3 2 2" xfId="25733"/>
    <cellStyle name="Normal 13 13 3 2 2 2" xfId="25734"/>
    <cellStyle name="Normal 13 13 3 2 3" xfId="25735"/>
    <cellStyle name="Normal 13 13 3 3" xfId="25736"/>
    <cellStyle name="Normal 13 13 3 3 2" xfId="25737"/>
    <cellStyle name="Normal 13 13 3 4" xfId="25738"/>
    <cellStyle name="Normal 13 13 4" xfId="25739"/>
    <cellStyle name="Normal 13 13 4 2" xfId="25740"/>
    <cellStyle name="Normal 13 13 4 2 2" xfId="25741"/>
    <cellStyle name="Normal 13 13 4 3" xfId="25742"/>
    <cellStyle name="Normal 13 13 5" xfId="25743"/>
    <cellStyle name="Normal 13 13 5 2" xfId="25744"/>
    <cellStyle name="Normal 13 13 6" xfId="25745"/>
    <cellStyle name="Normal 13 14" xfId="25746"/>
    <cellStyle name="Normal 13 14 2" xfId="25747"/>
    <cellStyle name="Normal 13 14 2 2" xfId="25748"/>
    <cellStyle name="Normal 13 14 2 2 2" xfId="25749"/>
    <cellStyle name="Normal 13 14 2 2 2 2" xfId="25750"/>
    <cellStyle name="Normal 13 14 2 2 3" xfId="25751"/>
    <cellStyle name="Normal 13 14 2 3" xfId="25752"/>
    <cellStyle name="Normal 13 14 2 3 2" xfId="25753"/>
    <cellStyle name="Normal 13 14 2 4" xfId="25754"/>
    <cellStyle name="Normal 13 14 3" xfId="25755"/>
    <cellStyle name="Normal 13 14 3 2" xfId="25756"/>
    <cellStyle name="Normal 13 14 3 2 2" xfId="25757"/>
    <cellStyle name="Normal 13 14 3 3" xfId="25758"/>
    <cellStyle name="Normal 13 14 4" xfId="25759"/>
    <cellStyle name="Normal 13 14 4 2" xfId="25760"/>
    <cellStyle name="Normal 13 14 5" xfId="25761"/>
    <cellStyle name="Normal 13 15" xfId="25762"/>
    <cellStyle name="Normal 13 15 2" xfId="25763"/>
    <cellStyle name="Normal 13 15 2 2" xfId="25764"/>
    <cellStyle name="Normal 13 15 2 2 2" xfId="25765"/>
    <cellStyle name="Normal 13 15 2 3" xfId="25766"/>
    <cellStyle name="Normal 13 15 3" xfId="25767"/>
    <cellStyle name="Normal 13 15 3 2" xfId="25768"/>
    <cellStyle name="Normal 13 15 4" xfId="25769"/>
    <cellStyle name="Normal 13 16" xfId="25770"/>
    <cellStyle name="Normal 13 16 2" xfId="25771"/>
    <cellStyle name="Normal 13 16 2 2" xfId="25772"/>
    <cellStyle name="Normal 13 16 3" xfId="25773"/>
    <cellStyle name="Normal 13 17" xfId="25774"/>
    <cellStyle name="Normal 13 17 2" xfId="25775"/>
    <cellStyle name="Normal 13 18" xfId="25776"/>
    <cellStyle name="Normal 13 19" xfId="25777"/>
    <cellStyle name="Normal 13 2" xfId="25778"/>
    <cellStyle name="Normal 13 2 10" xfId="25779"/>
    <cellStyle name="Normal 13 2 10 2" xfId="25780"/>
    <cellStyle name="Normal 13 2 10 2 2" xfId="25781"/>
    <cellStyle name="Normal 13 2 10 2 2 2" xfId="25782"/>
    <cellStyle name="Normal 13 2 10 2 2 2 2" xfId="25783"/>
    <cellStyle name="Normal 13 2 10 2 2 2 2 2" xfId="25784"/>
    <cellStyle name="Normal 13 2 10 2 2 2 3" xfId="25785"/>
    <cellStyle name="Normal 13 2 10 2 2 3" xfId="25786"/>
    <cellStyle name="Normal 13 2 10 2 2 3 2" xfId="25787"/>
    <cellStyle name="Normal 13 2 10 2 2 4" xfId="25788"/>
    <cellStyle name="Normal 13 2 10 2 3" xfId="25789"/>
    <cellStyle name="Normal 13 2 10 2 3 2" xfId="25790"/>
    <cellStyle name="Normal 13 2 10 2 3 2 2" xfId="25791"/>
    <cellStyle name="Normal 13 2 10 2 3 3" xfId="25792"/>
    <cellStyle name="Normal 13 2 10 2 4" xfId="25793"/>
    <cellStyle name="Normal 13 2 10 2 4 2" xfId="25794"/>
    <cellStyle name="Normal 13 2 10 2 5" xfId="25795"/>
    <cellStyle name="Normal 13 2 10 3" xfId="25796"/>
    <cellStyle name="Normal 13 2 10 3 2" xfId="25797"/>
    <cellStyle name="Normal 13 2 10 3 2 2" xfId="25798"/>
    <cellStyle name="Normal 13 2 10 3 2 2 2" xfId="25799"/>
    <cellStyle name="Normal 13 2 10 3 2 3" xfId="25800"/>
    <cellStyle name="Normal 13 2 10 3 3" xfId="25801"/>
    <cellStyle name="Normal 13 2 10 3 3 2" xfId="25802"/>
    <cellStyle name="Normal 13 2 10 3 4" xfId="25803"/>
    <cellStyle name="Normal 13 2 10 4" xfId="25804"/>
    <cellStyle name="Normal 13 2 10 4 2" xfId="25805"/>
    <cellStyle name="Normal 13 2 10 4 2 2" xfId="25806"/>
    <cellStyle name="Normal 13 2 10 4 3" xfId="25807"/>
    <cellStyle name="Normal 13 2 10 5" xfId="25808"/>
    <cellStyle name="Normal 13 2 10 5 2" xfId="25809"/>
    <cellStyle name="Normal 13 2 10 6" xfId="25810"/>
    <cellStyle name="Normal 13 2 11" xfId="25811"/>
    <cellStyle name="Normal 13 2 11 2" xfId="25812"/>
    <cellStyle name="Normal 13 2 11 2 2" xfId="25813"/>
    <cellStyle name="Normal 13 2 11 2 2 2" xfId="25814"/>
    <cellStyle name="Normal 13 2 11 2 2 2 2" xfId="25815"/>
    <cellStyle name="Normal 13 2 11 2 2 2 2 2" xfId="25816"/>
    <cellStyle name="Normal 13 2 11 2 2 2 3" xfId="25817"/>
    <cellStyle name="Normal 13 2 11 2 2 3" xfId="25818"/>
    <cellStyle name="Normal 13 2 11 2 2 3 2" xfId="25819"/>
    <cellStyle name="Normal 13 2 11 2 2 4" xfId="25820"/>
    <cellStyle name="Normal 13 2 11 2 3" xfId="25821"/>
    <cellStyle name="Normal 13 2 11 2 3 2" xfId="25822"/>
    <cellStyle name="Normal 13 2 11 2 3 2 2" xfId="25823"/>
    <cellStyle name="Normal 13 2 11 2 3 3" xfId="25824"/>
    <cellStyle name="Normal 13 2 11 2 4" xfId="25825"/>
    <cellStyle name="Normal 13 2 11 2 4 2" xfId="25826"/>
    <cellStyle name="Normal 13 2 11 2 5" xfId="25827"/>
    <cellStyle name="Normal 13 2 11 3" xfId="25828"/>
    <cellStyle name="Normal 13 2 11 3 2" xfId="25829"/>
    <cellStyle name="Normal 13 2 11 3 2 2" xfId="25830"/>
    <cellStyle name="Normal 13 2 11 3 2 2 2" xfId="25831"/>
    <cellStyle name="Normal 13 2 11 3 2 3" xfId="25832"/>
    <cellStyle name="Normal 13 2 11 3 3" xfId="25833"/>
    <cellStyle name="Normal 13 2 11 3 3 2" xfId="25834"/>
    <cellStyle name="Normal 13 2 11 3 4" xfId="25835"/>
    <cellStyle name="Normal 13 2 11 4" xfId="25836"/>
    <cellStyle name="Normal 13 2 11 4 2" xfId="25837"/>
    <cellStyle name="Normal 13 2 11 4 2 2" xfId="25838"/>
    <cellStyle name="Normal 13 2 11 4 3" xfId="25839"/>
    <cellStyle name="Normal 13 2 11 5" xfId="25840"/>
    <cellStyle name="Normal 13 2 11 5 2" xfId="25841"/>
    <cellStyle name="Normal 13 2 11 6" xfId="25842"/>
    <cellStyle name="Normal 13 2 12" xfId="25843"/>
    <cellStyle name="Normal 13 2 12 2" xfId="25844"/>
    <cellStyle name="Normal 13 2 12 2 2" xfId="25845"/>
    <cellStyle name="Normal 13 2 12 2 2 2" xfId="25846"/>
    <cellStyle name="Normal 13 2 12 2 2 2 2" xfId="25847"/>
    <cellStyle name="Normal 13 2 12 2 2 3" xfId="25848"/>
    <cellStyle name="Normal 13 2 12 2 3" xfId="25849"/>
    <cellStyle name="Normal 13 2 12 2 3 2" xfId="25850"/>
    <cellStyle name="Normal 13 2 12 2 4" xfId="25851"/>
    <cellStyle name="Normal 13 2 12 3" xfId="25852"/>
    <cellStyle name="Normal 13 2 12 3 2" xfId="25853"/>
    <cellStyle name="Normal 13 2 12 3 2 2" xfId="25854"/>
    <cellStyle name="Normal 13 2 12 3 3" xfId="25855"/>
    <cellStyle name="Normal 13 2 12 4" xfId="25856"/>
    <cellStyle name="Normal 13 2 12 4 2" xfId="25857"/>
    <cellStyle name="Normal 13 2 12 5" xfId="25858"/>
    <cellStyle name="Normal 13 2 13" xfId="25859"/>
    <cellStyle name="Normal 13 2 13 2" xfId="25860"/>
    <cellStyle name="Normal 13 2 13 2 2" xfId="25861"/>
    <cellStyle name="Normal 13 2 13 2 2 2" xfId="25862"/>
    <cellStyle name="Normal 13 2 13 2 3" xfId="25863"/>
    <cellStyle name="Normal 13 2 13 3" xfId="25864"/>
    <cellStyle name="Normal 13 2 13 3 2" xfId="25865"/>
    <cellStyle name="Normal 13 2 13 4" xfId="25866"/>
    <cellStyle name="Normal 13 2 14" xfId="25867"/>
    <cellStyle name="Normal 13 2 14 2" xfId="25868"/>
    <cellStyle name="Normal 13 2 14 2 2" xfId="25869"/>
    <cellStyle name="Normal 13 2 14 3" xfId="25870"/>
    <cellStyle name="Normal 13 2 15" xfId="25871"/>
    <cellStyle name="Normal 13 2 15 2" xfId="25872"/>
    <cellStyle name="Normal 13 2 16" xfId="25873"/>
    <cellStyle name="Normal 13 2 17" xfId="25874"/>
    <cellStyle name="Normal 13 2 2" xfId="25875"/>
    <cellStyle name="Normal 13 2 2 2" xfId="25876"/>
    <cellStyle name="Normal 13 2 2 2 2" xfId="25877"/>
    <cellStyle name="Normal 13 2 2 2 2 2" xfId="25878"/>
    <cellStyle name="Normal 13 2 2 2 2 2 2" xfId="25879"/>
    <cellStyle name="Normal 13 2 2 2 2 2 2 2" xfId="25880"/>
    <cellStyle name="Normal 13 2 2 2 2 2 2 2 2" xfId="25881"/>
    <cellStyle name="Normal 13 2 2 2 2 2 2 2 2 2" xfId="25882"/>
    <cellStyle name="Normal 13 2 2 2 2 2 2 2 3" xfId="25883"/>
    <cellStyle name="Normal 13 2 2 2 2 2 2 3" xfId="25884"/>
    <cellStyle name="Normal 13 2 2 2 2 2 2 3 2" xfId="25885"/>
    <cellStyle name="Normal 13 2 2 2 2 2 2 4" xfId="25886"/>
    <cellStyle name="Normal 13 2 2 2 2 2 3" xfId="25887"/>
    <cellStyle name="Normal 13 2 2 2 2 2 3 2" xfId="25888"/>
    <cellStyle name="Normal 13 2 2 2 2 2 3 2 2" xfId="25889"/>
    <cellStyle name="Normal 13 2 2 2 2 2 3 3" xfId="25890"/>
    <cellStyle name="Normal 13 2 2 2 2 2 4" xfId="25891"/>
    <cellStyle name="Normal 13 2 2 2 2 2 4 2" xfId="25892"/>
    <cellStyle name="Normal 13 2 2 2 2 2 5" xfId="25893"/>
    <cellStyle name="Normal 13 2 2 2 2 3" xfId="25894"/>
    <cellStyle name="Normal 13 2 2 2 2 3 2" xfId="25895"/>
    <cellStyle name="Normal 13 2 2 2 2 3 2 2" xfId="25896"/>
    <cellStyle name="Normal 13 2 2 2 2 3 2 2 2" xfId="25897"/>
    <cellStyle name="Normal 13 2 2 2 2 3 2 3" xfId="25898"/>
    <cellStyle name="Normal 13 2 2 2 2 3 3" xfId="25899"/>
    <cellStyle name="Normal 13 2 2 2 2 3 3 2" xfId="25900"/>
    <cellStyle name="Normal 13 2 2 2 2 3 4" xfId="25901"/>
    <cellStyle name="Normal 13 2 2 2 2 4" xfId="25902"/>
    <cellStyle name="Normal 13 2 2 2 2 4 2" xfId="25903"/>
    <cellStyle name="Normal 13 2 2 2 2 4 2 2" xfId="25904"/>
    <cellStyle name="Normal 13 2 2 2 2 4 3" xfId="25905"/>
    <cellStyle name="Normal 13 2 2 2 2 5" xfId="25906"/>
    <cellStyle name="Normal 13 2 2 2 2 5 2" xfId="25907"/>
    <cellStyle name="Normal 13 2 2 2 2 6" xfId="25908"/>
    <cellStyle name="Normal 13 2 2 2 3" xfId="25909"/>
    <cellStyle name="Normal 13 2 2 2 3 2" xfId="25910"/>
    <cellStyle name="Normal 13 2 2 2 3 2 2" xfId="25911"/>
    <cellStyle name="Normal 13 2 2 2 3 2 2 2" xfId="25912"/>
    <cellStyle name="Normal 13 2 2 2 3 2 2 2 2" xfId="25913"/>
    <cellStyle name="Normal 13 2 2 2 3 2 2 3" xfId="25914"/>
    <cellStyle name="Normal 13 2 2 2 3 2 3" xfId="25915"/>
    <cellStyle name="Normal 13 2 2 2 3 2 3 2" xfId="25916"/>
    <cellStyle name="Normal 13 2 2 2 3 2 4" xfId="25917"/>
    <cellStyle name="Normal 13 2 2 2 3 3" xfId="25918"/>
    <cellStyle name="Normal 13 2 2 2 3 3 2" xfId="25919"/>
    <cellStyle name="Normal 13 2 2 2 3 3 2 2" xfId="25920"/>
    <cellStyle name="Normal 13 2 2 2 3 3 3" xfId="25921"/>
    <cellStyle name="Normal 13 2 2 2 3 4" xfId="25922"/>
    <cellStyle name="Normal 13 2 2 2 3 4 2" xfId="25923"/>
    <cellStyle name="Normal 13 2 2 2 3 5" xfId="25924"/>
    <cellStyle name="Normal 13 2 2 2 4" xfId="25925"/>
    <cellStyle name="Normal 13 2 2 2 4 2" xfId="25926"/>
    <cellStyle name="Normal 13 2 2 2 4 2 2" xfId="25927"/>
    <cellStyle name="Normal 13 2 2 2 4 2 2 2" xfId="25928"/>
    <cellStyle name="Normal 13 2 2 2 4 2 3" xfId="25929"/>
    <cellStyle name="Normal 13 2 2 2 4 3" xfId="25930"/>
    <cellStyle name="Normal 13 2 2 2 4 3 2" xfId="25931"/>
    <cellStyle name="Normal 13 2 2 2 4 4" xfId="25932"/>
    <cellStyle name="Normal 13 2 2 2 5" xfId="25933"/>
    <cellStyle name="Normal 13 2 2 2 5 2" xfId="25934"/>
    <cellStyle name="Normal 13 2 2 2 5 2 2" xfId="25935"/>
    <cellStyle name="Normal 13 2 2 2 5 3" xfId="25936"/>
    <cellStyle name="Normal 13 2 2 2 6" xfId="25937"/>
    <cellStyle name="Normal 13 2 2 2 6 2" xfId="25938"/>
    <cellStyle name="Normal 13 2 2 2 7" xfId="25939"/>
    <cellStyle name="Normal 13 2 2 3" xfId="25940"/>
    <cellStyle name="Normal 13 2 2 3 2" xfId="25941"/>
    <cellStyle name="Normal 13 2 2 3 2 2" xfId="25942"/>
    <cellStyle name="Normal 13 2 2 3 2 2 2" xfId="25943"/>
    <cellStyle name="Normal 13 2 2 3 2 2 2 2" xfId="25944"/>
    <cellStyle name="Normal 13 2 2 3 2 2 2 2 2" xfId="25945"/>
    <cellStyle name="Normal 13 2 2 3 2 2 2 3" xfId="25946"/>
    <cellStyle name="Normal 13 2 2 3 2 2 3" xfId="25947"/>
    <cellStyle name="Normal 13 2 2 3 2 2 3 2" xfId="25948"/>
    <cellStyle name="Normal 13 2 2 3 2 2 4" xfId="25949"/>
    <cellStyle name="Normal 13 2 2 3 2 3" xfId="25950"/>
    <cellStyle name="Normal 13 2 2 3 2 3 2" xfId="25951"/>
    <cellStyle name="Normal 13 2 2 3 2 3 2 2" xfId="25952"/>
    <cellStyle name="Normal 13 2 2 3 2 3 3" xfId="25953"/>
    <cellStyle name="Normal 13 2 2 3 2 4" xfId="25954"/>
    <cellStyle name="Normal 13 2 2 3 2 4 2" xfId="25955"/>
    <cellStyle name="Normal 13 2 2 3 2 5" xfId="25956"/>
    <cellStyle name="Normal 13 2 2 3 3" xfId="25957"/>
    <cellStyle name="Normal 13 2 2 3 3 2" xfId="25958"/>
    <cellStyle name="Normal 13 2 2 3 3 2 2" xfId="25959"/>
    <cellStyle name="Normal 13 2 2 3 3 2 2 2" xfId="25960"/>
    <cellStyle name="Normal 13 2 2 3 3 2 3" xfId="25961"/>
    <cellStyle name="Normal 13 2 2 3 3 3" xfId="25962"/>
    <cellStyle name="Normal 13 2 2 3 3 3 2" xfId="25963"/>
    <cellStyle name="Normal 13 2 2 3 3 4" xfId="25964"/>
    <cellStyle name="Normal 13 2 2 3 4" xfId="25965"/>
    <cellStyle name="Normal 13 2 2 3 4 2" xfId="25966"/>
    <cellStyle name="Normal 13 2 2 3 4 2 2" xfId="25967"/>
    <cellStyle name="Normal 13 2 2 3 4 3" xfId="25968"/>
    <cellStyle name="Normal 13 2 2 3 5" xfId="25969"/>
    <cellStyle name="Normal 13 2 2 3 5 2" xfId="25970"/>
    <cellStyle name="Normal 13 2 2 3 6" xfId="25971"/>
    <cellStyle name="Normal 13 2 2 4" xfId="25972"/>
    <cellStyle name="Normal 13 2 2 4 2" xfId="25973"/>
    <cellStyle name="Normal 13 2 2 4 2 2" xfId="25974"/>
    <cellStyle name="Normal 13 2 2 4 2 2 2" xfId="25975"/>
    <cellStyle name="Normal 13 2 2 4 2 2 2 2" xfId="25976"/>
    <cellStyle name="Normal 13 2 2 4 2 2 2 2 2" xfId="25977"/>
    <cellStyle name="Normal 13 2 2 4 2 2 2 3" xfId="25978"/>
    <cellStyle name="Normal 13 2 2 4 2 2 3" xfId="25979"/>
    <cellStyle name="Normal 13 2 2 4 2 2 3 2" xfId="25980"/>
    <cellStyle name="Normal 13 2 2 4 2 2 4" xfId="25981"/>
    <cellStyle name="Normal 13 2 2 4 2 3" xfId="25982"/>
    <cellStyle name="Normal 13 2 2 4 2 3 2" xfId="25983"/>
    <cellStyle name="Normal 13 2 2 4 2 3 2 2" xfId="25984"/>
    <cellStyle name="Normal 13 2 2 4 2 3 3" xfId="25985"/>
    <cellStyle name="Normal 13 2 2 4 2 4" xfId="25986"/>
    <cellStyle name="Normal 13 2 2 4 2 4 2" xfId="25987"/>
    <cellStyle name="Normal 13 2 2 4 2 5" xfId="25988"/>
    <cellStyle name="Normal 13 2 2 4 3" xfId="25989"/>
    <cellStyle name="Normal 13 2 2 4 3 2" xfId="25990"/>
    <cellStyle name="Normal 13 2 2 4 3 2 2" xfId="25991"/>
    <cellStyle name="Normal 13 2 2 4 3 2 2 2" xfId="25992"/>
    <cellStyle name="Normal 13 2 2 4 3 2 3" xfId="25993"/>
    <cellStyle name="Normal 13 2 2 4 3 3" xfId="25994"/>
    <cellStyle name="Normal 13 2 2 4 3 3 2" xfId="25995"/>
    <cellStyle name="Normal 13 2 2 4 3 4" xfId="25996"/>
    <cellStyle name="Normal 13 2 2 4 4" xfId="25997"/>
    <cellStyle name="Normal 13 2 2 4 4 2" xfId="25998"/>
    <cellStyle name="Normal 13 2 2 4 4 2 2" xfId="25999"/>
    <cellStyle name="Normal 13 2 2 4 4 3" xfId="26000"/>
    <cellStyle name="Normal 13 2 2 4 5" xfId="26001"/>
    <cellStyle name="Normal 13 2 2 4 5 2" xfId="26002"/>
    <cellStyle name="Normal 13 2 2 4 6" xfId="26003"/>
    <cellStyle name="Normal 13 2 2 5" xfId="26004"/>
    <cellStyle name="Normal 13 2 2 5 2" xfId="26005"/>
    <cellStyle name="Normal 13 2 2 5 2 2" xfId="26006"/>
    <cellStyle name="Normal 13 2 2 5 2 2 2" xfId="26007"/>
    <cellStyle name="Normal 13 2 2 5 2 2 2 2" xfId="26008"/>
    <cellStyle name="Normal 13 2 2 5 2 2 3" xfId="26009"/>
    <cellStyle name="Normal 13 2 2 5 2 3" xfId="26010"/>
    <cellStyle name="Normal 13 2 2 5 2 3 2" xfId="26011"/>
    <cellStyle name="Normal 13 2 2 5 2 4" xfId="26012"/>
    <cellStyle name="Normal 13 2 2 5 3" xfId="26013"/>
    <cellStyle name="Normal 13 2 2 5 3 2" xfId="26014"/>
    <cellStyle name="Normal 13 2 2 5 3 2 2" xfId="26015"/>
    <cellStyle name="Normal 13 2 2 5 3 3" xfId="26016"/>
    <cellStyle name="Normal 13 2 2 5 4" xfId="26017"/>
    <cellStyle name="Normal 13 2 2 5 4 2" xfId="26018"/>
    <cellStyle name="Normal 13 2 2 5 5" xfId="26019"/>
    <cellStyle name="Normal 13 2 2 6" xfId="26020"/>
    <cellStyle name="Normal 13 2 2 6 2" xfId="26021"/>
    <cellStyle name="Normal 13 2 2 6 2 2" xfId="26022"/>
    <cellStyle name="Normal 13 2 2 6 2 2 2" xfId="26023"/>
    <cellStyle name="Normal 13 2 2 6 2 3" xfId="26024"/>
    <cellStyle name="Normal 13 2 2 6 3" xfId="26025"/>
    <cellStyle name="Normal 13 2 2 6 3 2" xfId="26026"/>
    <cellStyle name="Normal 13 2 2 6 4" xfId="26027"/>
    <cellStyle name="Normal 13 2 2 7" xfId="26028"/>
    <cellStyle name="Normal 13 2 2 7 2" xfId="26029"/>
    <cellStyle name="Normal 13 2 2 7 2 2" xfId="26030"/>
    <cellStyle name="Normal 13 2 2 7 3" xfId="26031"/>
    <cellStyle name="Normal 13 2 2 8" xfId="26032"/>
    <cellStyle name="Normal 13 2 2 8 2" xfId="26033"/>
    <cellStyle name="Normal 13 2 2 9" xfId="26034"/>
    <cellStyle name="Normal 13 2 3" xfId="26035"/>
    <cellStyle name="Normal 13 2 3 2" xfId="26036"/>
    <cellStyle name="Normal 13 2 3 2 2" xfId="26037"/>
    <cellStyle name="Normal 13 2 3 2 2 2" xfId="26038"/>
    <cellStyle name="Normal 13 2 3 2 2 2 2" xfId="26039"/>
    <cellStyle name="Normal 13 2 3 2 2 2 2 2" xfId="26040"/>
    <cellStyle name="Normal 13 2 3 2 2 2 2 2 2" xfId="26041"/>
    <cellStyle name="Normal 13 2 3 2 2 2 2 2 2 2" xfId="26042"/>
    <cellStyle name="Normal 13 2 3 2 2 2 2 2 3" xfId="26043"/>
    <cellStyle name="Normal 13 2 3 2 2 2 2 3" xfId="26044"/>
    <cellStyle name="Normal 13 2 3 2 2 2 2 3 2" xfId="26045"/>
    <cellStyle name="Normal 13 2 3 2 2 2 2 4" xfId="26046"/>
    <cellStyle name="Normal 13 2 3 2 2 2 3" xfId="26047"/>
    <cellStyle name="Normal 13 2 3 2 2 2 3 2" xfId="26048"/>
    <cellStyle name="Normal 13 2 3 2 2 2 3 2 2" xfId="26049"/>
    <cellStyle name="Normal 13 2 3 2 2 2 3 3" xfId="26050"/>
    <cellStyle name="Normal 13 2 3 2 2 2 4" xfId="26051"/>
    <cellStyle name="Normal 13 2 3 2 2 2 4 2" xfId="26052"/>
    <cellStyle name="Normal 13 2 3 2 2 2 5" xfId="26053"/>
    <cellStyle name="Normal 13 2 3 2 2 3" xfId="26054"/>
    <cellStyle name="Normal 13 2 3 2 2 3 2" xfId="26055"/>
    <cellStyle name="Normal 13 2 3 2 2 3 2 2" xfId="26056"/>
    <cellStyle name="Normal 13 2 3 2 2 3 2 2 2" xfId="26057"/>
    <cellStyle name="Normal 13 2 3 2 2 3 2 3" xfId="26058"/>
    <cellStyle name="Normal 13 2 3 2 2 3 3" xfId="26059"/>
    <cellStyle name="Normal 13 2 3 2 2 3 3 2" xfId="26060"/>
    <cellStyle name="Normal 13 2 3 2 2 3 4" xfId="26061"/>
    <cellStyle name="Normal 13 2 3 2 2 4" xfId="26062"/>
    <cellStyle name="Normal 13 2 3 2 2 4 2" xfId="26063"/>
    <cellStyle name="Normal 13 2 3 2 2 4 2 2" xfId="26064"/>
    <cellStyle name="Normal 13 2 3 2 2 4 3" xfId="26065"/>
    <cellStyle name="Normal 13 2 3 2 2 5" xfId="26066"/>
    <cellStyle name="Normal 13 2 3 2 2 5 2" xfId="26067"/>
    <cellStyle name="Normal 13 2 3 2 2 6" xfId="26068"/>
    <cellStyle name="Normal 13 2 3 2 3" xfId="26069"/>
    <cellStyle name="Normal 13 2 3 2 3 2" xfId="26070"/>
    <cellStyle name="Normal 13 2 3 2 3 2 2" xfId="26071"/>
    <cellStyle name="Normal 13 2 3 2 3 2 2 2" xfId="26072"/>
    <cellStyle name="Normal 13 2 3 2 3 2 2 2 2" xfId="26073"/>
    <cellStyle name="Normal 13 2 3 2 3 2 2 3" xfId="26074"/>
    <cellStyle name="Normal 13 2 3 2 3 2 3" xfId="26075"/>
    <cellStyle name="Normal 13 2 3 2 3 2 3 2" xfId="26076"/>
    <cellStyle name="Normal 13 2 3 2 3 2 4" xfId="26077"/>
    <cellStyle name="Normal 13 2 3 2 3 3" xfId="26078"/>
    <cellStyle name="Normal 13 2 3 2 3 3 2" xfId="26079"/>
    <cellStyle name="Normal 13 2 3 2 3 3 2 2" xfId="26080"/>
    <cellStyle name="Normal 13 2 3 2 3 3 3" xfId="26081"/>
    <cellStyle name="Normal 13 2 3 2 3 4" xfId="26082"/>
    <cellStyle name="Normal 13 2 3 2 3 4 2" xfId="26083"/>
    <cellStyle name="Normal 13 2 3 2 3 5" xfId="26084"/>
    <cellStyle name="Normal 13 2 3 2 4" xfId="26085"/>
    <cellStyle name="Normal 13 2 3 2 4 2" xfId="26086"/>
    <cellStyle name="Normal 13 2 3 2 4 2 2" xfId="26087"/>
    <cellStyle name="Normal 13 2 3 2 4 2 2 2" xfId="26088"/>
    <cellStyle name="Normal 13 2 3 2 4 2 3" xfId="26089"/>
    <cellStyle name="Normal 13 2 3 2 4 3" xfId="26090"/>
    <cellStyle name="Normal 13 2 3 2 4 3 2" xfId="26091"/>
    <cellStyle name="Normal 13 2 3 2 4 4" xfId="26092"/>
    <cellStyle name="Normal 13 2 3 2 5" xfId="26093"/>
    <cellStyle name="Normal 13 2 3 2 5 2" xfId="26094"/>
    <cellStyle name="Normal 13 2 3 2 5 2 2" xfId="26095"/>
    <cellStyle name="Normal 13 2 3 2 5 3" xfId="26096"/>
    <cellStyle name="Normal 13 2 3 2 6" xfId="26097"/>
    <cellStyle name="Normal 13 2 3 2 6 2" xfId="26098"/>
    <cellStyle name="Normal 13 2 3 2 7" xfId="26099"/>
    <cellStyle name="Normal 13 2 3 3" xfId="26100"/>
    <cellStyle name="Normal 13 2 3 3 2" xfId="26101"/>
    <cellStyle name="Normal 13 2 3 3 2 2" xfId="26102"/>
    <cellStyle name="Normal 13 2 3 3 2 2 2" xfId="26103"/>
    <cellStyle name="Normal 13 2 3 3 2 2 2 2" xfId="26104"/>
    <cellStyle name="Normal 13 2 3 3 2 2 2 2 2" xfId="26105"/>
    <cellStyle name="Normal 13 2 3 3 2 2 2 3" xfId="26106"/>
    <cellStyle name="Normal 13 2 3 3 2 2 3" xfId="26107"/>
    <cellStyle name="Normal 13 2 3 3 2 2 3 2" xfId="26108"/>
    <cellStyle name="Normal 13 2 3 3 2 2 4" xfId="26109"/>
    <cellStyle name="Normal 13 2 3 3 2 3" xfId="26110"/>
    <cellStyle name="Normal 13 2 3 3 2 3 2" xfId="26111"/>
    <cellStyle name="Normal 13 2 3 3 2 3 2 2" xfId="26112"/>
    <cellStyle name="Normal 13 2 3 3 2 3 3" xfId="26113"/>
    <cellStyle name="Normal 13 2 3 3 2 4" xfId="26114"/>
    <cellStyle name="Normal 13 2 3 3 2 4 2" xfId="26115"/>
    <cellStyle name="Normal 13 2 3 3 2 5" xfId="26116"/>
    <cellStyle name="Normal 13 2 3 3 3" xfId="26117"/>
    <cellStyle name="Normal 13 2 3 3 3 2" xfId="26118"/>
    <cellStyle name="Normal 13 2 3 3 3 2 2" xfId="26119"/>
    <cellStyle name="Normal 13 2 3 3 3 2 2 2" xfId="26120"/>
    <cellStyle name="Normal 13 2 3 3 3 2 3" xfId="26121"/>
    <cellStyle name="Normal 13 2 3 3 3 3" xfId="26122"/>
    <cellStyle name="Normal 13 2 3 3 3 3 2" xfId="26123"/>
    <cellStyle name="Normal 13 2 3 3 3 4" xfId="26124"/>
    <cellStyle name="Normal 13 2 3 3 4" xfId="26125"/>
    <cellStyle name="Normal 13 2 3 3 4 2" xfId="26126"/>
    <cellStyle name="Normal 13 2 3 3 4 2 2" xfId="26127"/>
    <cellStyle name="Normal 13 2 3 3 4 3" xfId="26128"/>
    <cellStyle name="Normal 13 2 3 3 5" xfId="26129"/>
    <cellStyle name="Normal 13 2 3 3 5 2" xfId="26130"/>
    <cellStyle name="Normal 13 2 3 3 6" xfId="26131"/>
    <cellStyle name="Normal 13 2 3 4" xfId="26132"/>
    <cellStyle name="Normal 13 2 3 4 2" xfId="26133"/>
    <cellStyle name="Normal 13 2 3 4 2 2" xfId="26134"/>
    <cellStyle name="Normal 13 2 3 4 2 2 2" xfId="26135"/>
    <cellStyle name="Normal 13 2 3 4 2 2 2 2" xfId="26136"/>
    <cellStyle name="Normal 13 2 3 4 2 2 2 2 2" xfId="26137"/>
    <cellStyle name="Normal 13 2 3 4 2 2 2 3" xfId="26138"/>
    <cellStyle name="Normal 13 2 3 4 2 2 3" xfId="26139"/>
    <cellStyle name="Normal 13 2 3 4 2 2 3 2" xfId="26140"/>
    <cellStyle name="Normal 13 2 3 4 2 2 4" xfId="26141"/>
    <cellStyle name="Normal 13 2 3 4 2 3" xfId="26142"/>
    <cellStyle name="Normal 13 2 3 4 2 3 2" xfId="26143"/>
    <cellStyle name="Normal 13 2 3 4 2 3 2 2" xfId="26144"/>
    <cellStyle name="Normal 13 2 3 4 2 3 3" xfId="26145"/>
    <cellStyle name="Normal 13 2 3 4 2 4" xfId="26146"/>
    <cellStyle name="Normal 13 2 3 4 2 4 2" xfId="26147"/>
    <cellStyle name="Normal 13 2 3 4 2 5" xfId="26148"/>
    <cellStyle name="Normal 13 2 3 4 3" xfId="26149"/>
    <cellStyle name="Normal 13 2 3 4 3 2" xfId="26150"/>
    <cellStyle name="Normal 13 2 3 4 3 2 2" xfId="26151"/>
    <cellStyle name="Normal 13 2 3 4 3 2 2 2" xfId="26152"/>
    <cellStyle name="Normal 13 2 3 4 3 2 3" xfId="26153"/>
    <cellStyle name="Normal 13 2 3 4 3 3" xfId="26154"/>
    <cellStyle name="Normal 13 2 3 4 3 3 2" xfId="26155"/>
    <cellStyle name="Normal 13 2 3 4 3 4" xfId="26156"/>
    <cellStyle name="Normal 13 2 3 4 4" xfId="26157"/>
    <cellStyle name="Normal 13 2 3 4 4 2" xfId="26158"/>
    <cellStyle name="Normal 13 2 3 4 4 2 2" xfId="26159"/>
    <cellStyle name="Normal 13 2 3 4 4 3" xfId="26160"/>
    <cellStyle name="Normal 13 2 3 4 5" xfId="26161"/>
    <cellStyle name="Normal 13 2 3 4 5 2" xfId="26162"/>
    <cellStyle name="Normal 13 2 3 4 6" xfId="26163"/>
    <cellStyle name="Normal 13 2 3 5" xfId="26164"/>
    <cellStyle name="Normal 13 2 3 5 2" xfId="26165"/>
    <cellStyle name="Normal 13 2 3 5 2 2" xfId="26166"/>
    <cellStyle name="Normal 13 2 3 5 2 2 2" xfId="26167"/>
    <cellStyle name="Normal 13 2 3 5 2 2 2 2" xfId="26168"/>
    <cellStyle name="Normal 13 2 3 5 2 2 3" xfId="26169"/>
    <cellStyle name="Normal 13 2 3 5 2 3" xfId="26170"/>
    <cellStyle name="Normal 13 2 3 5 2 3 2" xfId="26171"/>
    <cellStyle name="Normal 13 2 3 5 2 4" xfId="26172"/>
    <cellStyle name="Normal 13 2 3 5 3" xfId="26173"/>
    <cellStyle name="Normal 13 2 3 5 3 2" xfId="26174"/>
    <cellStyle name="Normal 13 2 3 5 3 2 2" xfId="26175"/>
    <cellStyle name="Normal 13 2 3 5 3 3" xfId="26176"/>
    <cellStyle name="Normal 13 2 3 5 4" xfId="26177"/>
    <cellStyle name="Normal 13 2 3 5 4 2" xfId="26178"/>
    <cellStyle name="Normal 13 2 3 5 5" xfId="26179"/>
    <cellStyle name="Normal 13 2 3 6" xfId="26180"/>
    <cellStyle name="Normal 13 2 3 6 2" xfId="26181"/>
    <cellStyle name="Normal 13 2 3 6 2 2" xfId="26182"/>
    <cellStyle name="Normal 13 2 3 6 2 2 2" xfId="26183"/>
    <cellStyle name="Normal 13 2 3 6 2 3" xfId="26184"/>
    <cellStyle name="Normal 13 2 3 6 3" xfId="26185"/>
    <cellStyle name="Normal 13 2 3 6 3 2" xfId="26186"/>
    <cellStyle name="Normal 13 2 3 6 4" xfId="26187"/>
    <cellStyle name="Normal 13 2 3 7" xfId="26188"/>
    <cellStyle name="Normal 13 2 3 7 2" xfId="26189"/>
    <cellStyle name="Normal 13 2 3 7 2 2" xfId="26190"/>
    <cellStyle name="Normal 13 2 3 7 3" xfId="26191"/>
    <cellStyle name="Normal 13 2 3 8" xfId="26192"/>
    <cellStyle name="Normal 13 2 3 8 2" xfId="26193"/>
    <cellStyle name="Normal 13 2 3 9" xfId="26194"/>
    <cellStyle name="Normal 13 2 4" xfId="26195"/>
    <cellStyle name="Normal 13 2 4 2" xfId="26196"/>
    <cellStyle name="Normal 13 2 4 2 2" xfId="26197"/>
    <cellStyle name="Normal 13 2 4 2 2 2" xfId="26198"/>
    <cellStyle name="Normal 13 2 4 2 2 2 2" xfId="26199"/>
    <cellStyle name="Normal 13 2 4 2 2 2 2 2" xfId="26200"/>
    <cellStyle name="Normal 13 2 4 2 2 2 2 2 2" xfId="26201"/>
    <cellStyle name="Normal 13 2 4 2 2 2 2 2 2 2" xfId="26202"/>
    <cellStyle name="Normal 13 2 4 2 2 2 2 2 3" xfId="26203"/>
    <cellStyle name="Normal 13 2 4 2 2 2 2 3" xfId="26204"/>
    <cellStyle name="Normal 13 2 4 2 2 2 2 3 2" xfId="26205"/>
    <cellStyle name="Normal 13 2 4 2 2 2 2 4" xfId="26206"/>
    <cellStyle name="Normal 13 2 4 2 2 2 3" xfId="26207"/>
    <cellStyle name="Normal 13 2 4 2 2 2 3 2" xfId="26208"/>
    <cellStyle name="Normal 13 2 4 2 2 2 3 2 2" xfId="26209"/>
    <cellStyle name="Normal 13 2 4 2 2 2 3 3" xfId="26210"/>
    <cellStyle name="Normal 13 2 4 2 2 2 4" xfId="26211"/>
    <cellStyle name="Normal 13 2 4 2 2 2 4 2" xfId="26212"/>
    <cellStyle name="Normal 13 2 4 2 2 2 5" xfId="26213"/>
    <cellStyle name="Normal 13 2 4 2 2 3" xfId="26214"/>
    <cellStyle name="Normal 13 2 4 2 2 3 2" xfId="26215"/>
    <cellStyle name="Normal 13 2 4 2 2 3 2 2" xfId="26216"/>
    <cellStyle name="Normal 13 2 4 2 2 3 2 2 2" xfId="26217"/>
    <cellStyle name="Normal 13 2 4 2 2 3 2 3" xfId="26218"/>
    <cellStyle name="Normal 13 2 4 2 2 3 3" xfId="26219"/>
    <cellStyle name="Normal 13 2 4 2 2 3 3 2" xfId="26220"/>
    <cellStyle name="Normal 13 2 4 2 2 3 4" xfId="26221"/>
    <cellStyle name="Normal 13 2 4 2 2 4" xfId="26222"/>
    <cellStyle name="Normal 13 2 4 2 2 4 2" xfId="26223"/>
    <cellStyle name="Normal 13 2 4 2 2 4 2 2" xfId="26224"/>
    <cellStyle name="Normal 13 2 4 2 2 4 3" xfId="26225"/>
    <cellStyle name="Normal 13 2 4 2 2 5" xfId="26226"/>
    <cellStyle name="Normal 13 2 4 2 2 5 2" xfId="26227"/>
    <cellStyle name="Normal 13 2 4 2 2 6" xfId="26228"/>
    <cellStyle name="Normal 13 2 4 2 3" xfId="26229"/>
    <cellStyle name="Normal 13 2 4 2 3 2" xfId="26230"/>
    <cellStyle name="Normal 13 2 4 2 3 2 2" xfId="26231"/>
    <cellStyle name="Normal 13 2 4 2 3 2 2 2" xfId="26232"/>
    <cellStyle name="Normal 13 2 4 2 3 2 2 2 2" xfId="26233"/>
    <cellStyle name="Normal 13 2 4 2 3 2 2 3" xfId="26234"/>
    <cellStyle name="Normal 13 2 4 2 3 2 3" xfId="26235"/>
    <cellStyle name="Normal 13 2 4 2 3 2 3 2" xfId="26236"/>
    <cellStyle name="Normal 13 2 4 2 3 2 4" xfId="26237"/>
    <cellStyle name="Normal 13 2 4 2 3 3" xfId="26238"/>
    <cellStyle name="Normal 13 2 4 2 3 3 2" xfId="26239"/>
    <cellStyle name="Normal 13 2 4 2 3 3 2 2" xfId="26240"/>
    <cellStyle name="Normal 13 2 4 2 3 3 3" xfId="26241"/>
    <cellStyle name="Normal 13 2 4 2 3 4" xfId="26242"/>
    <cellStyle name="Normal 13 2 4 2 3 4 2" xfId="26243"/>
    <cellStyle name="Normal 13 2 4 2 3 5" xfId="26244"/>
    <cellStyle name="Normal 13 2 4 2 4" xfId="26245"/>
    <cellStyle name="Normal 13 2 4 2 4 2" xfId="26246"/>
    <cellStyle name="Normal 13 2 4 2 4 2 2" xfId="26247"/>
    <cellStyle name="Normal 13 2 4 2 4 2 2 2" xfId="26248"/>
    <cellStyle name="Normal 13 2 4 2 4 2 3" xfId="26249"/>
    <cellStyle name="Normal 13 2 4 2 4 3" xfId="26250"/>
    <cellStyle name="Normal 13 2 4 2 4 3 2" xfId="26251"/>
    <cellStyle name="Normal 13 2 4 2 4 4" xfId="26252"/>
    <cellStyle name="Normal 13 2 4 2 5" xfId="26253"/>
    <cellStyle name="Normal 13 2 4 2 5 2" xfId="26254"/>
    <cellStyle name="Normal 13 2 4 2 5 2 2" xfId="26255"/>
    <cellStyle name="Normal 13 2 4 2 5 3" xfId="26256"/>
    <cellStyle name="Normal 13 2 4 2 6" xfId="26257"/>
    <cellStyle name="Normal 13 2 4 2 6 2" xfId="26258"/>
    <cellStyle name="Normal 13 2 4 2 7" xfId="26259"/>
    <cellStyle name="Normal 13 2 4 3" xfId="26260"/>
    <cellStyle name="Normal 13 2 4 3 2" xfId="26261"/>
    <cellStyle name="Normal 13 2 4 3 2 2" xfId="26262"/>
    <cellStyle name="Normal 13 2 4 3 2 2 2" xfId="26263"/>
    <cellStyle name="Normal 13 2 4 3 2 2 2 2" xfId="26264"/>
    <cellStyle name="Normal 13 2 4 3 2 2 2 2 2" xfId="26265"/>
    <cellStyle name="Normal 13 2 4 3 2 2 2 3" xfId="26266"/>
    <cellStyle name="Normal 13 2 4 3 2 2 3" xfId="26267"/>
    <cellStyle name="Normal 13 2 4 3 2 2 3 2" xfId="26268"/>
    <cellStyle name="Normal 13 2 4 3 2 2 4" xfId="26269"/>
    <cellStyle name="Normal 13 2 4 3 2 3" xfId="26270"/>
    <cellStyle name="Normal 13 2 4 3 2 3 2" xfId="26271"/>
    <cellStyle name="Normal 13 2 4 3 2 3 2 2" xfId="26272"/>
    <cellStyle name="Normal 13 2 4 3 2 3 3" xfId="26273"/>
    <cellStyle name="Normal 13 2 4 3 2 4" xfId="26274"/>
    <cellStyle name="Normal 13 2 4 3 2 4 2" xfId="26275"/>
    <cellStyle name="Normal 13 2 4 3 2 5" xfId="26276"/>
    <cellStyle name="Normal 13 2 4 3 3" xfId="26277"/>
    <cellStyle name="Normal 13 2 4 3 3 2" xfId="26278"/>
    <cellStyle name="Normal 13 2 4 3 3 2 2" xfId="26279"/>
    <cellStyle name="Normal 13 2 4 3 3 2 2 2" xfId="26280"/>
    <cellStyle name="Normal 13 2 4 3 3 2 3" xfId="26281"/>
    <cellStyle name="Normal 13 2 4 3 3 3" xfId="26282"/>
    <cellStyle name="Normal 13 2 4 3 3 3 2" xfId="26283"/>
    <cellStyle name="Normal 13 2 4 3 3 4" xfId="26284"/>
    <cellStyle name="Normal 13 2 4 3 4" xfId="26285"/>
    <cellStyle name="Normal 13 2 4 3 4 2" xfId="26286"/>
    <cellStyle name="Normal 13 2 4 3 4 2 2" xfId="26287"/>
    <cellStyle name="Normal 13 2 4 3 4 3" xfId="26288"/>
    <cellStyle name="Normal 13 2 4 3 5" xfId="26289"/>
    <cellStyle name="Normal 13 2 4 3 5 2" xfId="26290"/>
    <cellStyle name="Normal 13 2 4 3 6" xfId="26291"/>
    <cellStyle name="Normal 13 2 4 4" xfId="26292"/>
    <cellStyle name="Normal 13 2 4 4 2" xfId="26293"/>
    <cellStyle name="Normal 13 2 4 4 2 2" xfId="26294"/>
    <cellStyle name="Normal 13 2 4 4 2 2 2" xfId="26295"/>
    <cellStyle name="Normal 13 2 4 4 2 2 2 2" xfId="26296"/>
    <cellStyle name="Normal 13 2 4 4 2 2 2 2 2" xfId="26297"/>
    <cellStyle name="Normal 13 2 4 4 2 2 2 3" xfId="26298"/>
    <cellStyle name="Normal 13 2 4 4 2 2 3" xfId="26299"/>
    <cellStyle name="Normal 13 2 4 4 2 2 3 2" xfId="26300"/>
    <cellStyle name="Normal 13 2 4 4 2 2 4" xfId="26301"/>
    <cellStyle name="Normal 13 2 4 4 2 3" xfId="26302"/>
    <cellStyle name="Normal 13 2 4 4 2 3 2" xfId="26303"/>
    <cellStyle name="Normal 13 2 4 4 2 3 2 2" xfId="26304"/>
    <cellStyle name="Normal 13 2 4 4 2 3 3" xfId="26305"/>
    <cellStyle name="Normal 13 2 4 4 2 4" xfId="26306"/>
    <cellStyle name="Normal 13 2 4 4 2 4 2" xfId="26307"/>
    <cellStyle name="Normal 13 2 4 4 2 5" xfId="26308"/>
    <cellStyle name="Normal 13 2 4 4 3" xfId="26309"/>
    <cellStyle name="Normal 13 2 4 4 3 2" xfId="26310"/>
    <cellStyle name="Normal 13 2 4 4 3 2 2" xfId="26311"/>
    <cellStyle name="Normal 13 2 4 4 3 2 2 2" xfId="26312"/>
    <cellStyle name="Normal 13 2 4 4 3 2 3" xfId="26313"/>
    <cellStyle name="Normal 13 2 4 4 3 3" xfId="26314"/>
    <cellStyle name="Normal 13 2 4 4 3 3 2" xfId="26315"/>
    <cellStyle name="Normal 13 2 4 4 3 4" xfId="26316"/>
    <cellStyle name="Normal 13 2 4 4 4" xfId="26317"/>
    <cellStyle name="Normal 13 2 4 4 4 2" xfId="26318"/>
    <cellStyle name="Normal 13 2 4 4 4 2 2" xfId="26319"/>
    <cellStyle name="Normal 13 2 4 4 4 3" xfId="26320"/>
    <cellStyle name="Normal 13 2 4 4 5" xfId="26321"/>
    <cellStyle name="Normal 13 2 4 4 5 2" xfId="26322"/>
    <cellStyle name="Normal 13 2 4 4 6" xfId="26323"/>
    <cellStyle name="Normal 13 2 4 5" xfId="26324"/>
    <cellStyle name="Normal 13 2 4 5 2" xfId="26325"/>
    <cellStyle name="Normal 13 2 4 5 2 2" xfId="26326"/>
    <cellStyle name="Normal 13 2 4 5 2 2 2" xfId="26327"/>
    <cellStyle name="Normal 13 2 4 5 2 2 2 2" xfId="26328"/>
    <cellStyle name="Normal 13 2 4 5 2 2 3" xfId="26329"/>
    <cellStyle name="Normal 13 2 4 5 2 3" xfId="26330"/>
    <cellStyle name="Normal 13 2 4 5 2 3 2" xfId="26331"/>
    <cellStyle name="Normal 13 2 4 5 2 4" xfId="26332"/>
    <cellStyle name="Normal 13 2 4 5 3" xfId="26333"/>
    <cellStyle name="Normal 13 2 4 5 3 2" xfId="26334"/>
    <cellStyle name="Normal 13 2 4 5 3 2 2" xfId="26335"/>
    <cellStyle name="Normal 13 2 4 5 3 3" xfId="26336"/>
    <cellStyle name="Normal 13 2 4 5 4" xfId="26337"/>
    <cellStyle name="Normal 13 2 4 5 4 2" xfId="26338"/>
    <cellStyle name="Normal 13 2 4 5 5" xfId="26339"/>
    <cellStyle name="Normal 13 2 4 6" xfId="26340"/>
    <cellStyle name="Normal 13 2 4 6 2" xfId="26341"/>
    <cellStyle name="Normal 13 2 4 6 2 2" xfId="26342"/>
    <cellStyle name="Normal 13 2 4 6 2 2 2" xfId="26343"/>
    <cellStyle name="Normal 13 2 4 6 2 3" xfId="26344"/>
    <cellStyle name="Normal 13 2 4 6 3" xfId="26345"/>
    <cellStyle name="Normal 13 2 4 6 3 2" xfId="26346"/>
    <cellStyle name="Normal 13 2 4 6 4" xfId="26347"/>
    <cellStyle name="Normal 13 2 4 7" xfId="26348"/>
    <cellStyle name="Normal 13 2 4 7 2" xfId="26349"/>
    <cellStyle name="Normal 13 2 4 7 2 2" xfId="26350"/>
    <cellStyle name="Normal 13 2 4 7 3" xfId="26351"/>
    <cellStyle name="Normal 13 2 4 8" xfId="26352"/>
    <cellStyle name="Normal 13 2 4 8 2" xfId="26353"/>
    <cellStyle name="Normal 13 2 4 9" xfId="26354"/>
    <cellStyle name="Normal 13 2 5" xfId="26355"/>
    <cellStyle name="Normal 13 2 5 2" xfId="26356"/>
    <cellStyle name="Normal 13 2 5 2 2" xfId="26357"/>
    <cellStyle name="Normal 13 2 5 2 2 2" xfId="26358"/>
    <cellStyle name="Normal 13 2 5 2 2 2 2" xfId="26359"/>
    <cellStyle name="Normal 13 2 5 2 2 2 2 2" xfId="26360"/>
    <cellStyle name="Normal 13 2 5 2 2 2 2 2 2" xfId="26361"/>
    <cellStyle name="Normal 13 2 5 2 2 2 2 2 2 2" xfId="26362"/>
    <cellStyle name="Normal 13 2 5 2 2 2 2 2 3" xfId="26363"/>
    <cellStyle name="Normal 13 2 5 2 2 2 2 3" xfId="26364"/>
    <cellStyle name="Normal 13 2 5 2 2 2 2 3 2" xfId="26365"/>
    <cellStyle name="Normal 13 2 5 2 2 2 2 4" xfId="26366"/>
    <cellStyle name="Normal 13 2 5 2 2 2 3" xfId="26367"/>
    <cellStyle name="Normal 13 2 5 2 2 2 3 2" xfId="26368"/>
    <cellStyle name="Normal 13 2 5 2 2 2 3 2 2" xfId="26369"/>
    <cellStyle name="Normal 13 2 5 2 2 2 3 3" xfId="26370"/>
    <cellStyle name="Normal 13 2 5 2 2 2 4" xfId="26371"/>
    <cellStyle name="Normal 13 2 5 2 2 2 4 2" xfId="26372"/>
    <cellStyle name="Normal 13 2 5 2 2 2 5" xfId="26373"/>
    <cellStyle name="Normal 13 2 5 2 2 3" xfId="26374"/>
    <cellStyle name="Normal 13 2 5 2 2 3 2" xfId="26375"/>
    <cellStyle name="Normal 13 2 5 2 2 3 2 2" xfId="26376"/>
    <cellStyle name="Normal 13 2 5 2 2 3 2 2 2" xfId="26377"/>
    <cellStyle name="Normal 13 2 5 2 2 3 2 3" xfId="26378"/>
    <cellStyle name="Normal 13 2 5 2 2 3 3" xfId="26379"/>
    <cellStyle name="Normal 13 2 5 2 2 3 3 2" xfId="26380"/>
    <cellStyle name="Normal 13 2 5 2 2 3 4" xfId="26381"/>
    <cellStyle name="Normal 13 2 5 2 2 4" xfId="26382"/>
    <cellStyle name="Normal 13 2 5 2 2 4 2" xfId="26383"/>
    <cellStyle name="Normal 13 2 5 2 2 4 2 2" xfId="26384"/>
    <cellStyle name="Normal 13 2 5 2 2 4 3" xfId="26385"/>
    <cellStyle name="Normal 13 2 5 2 2 5" xfId="26386"/>
    <cellStyle name="Normal 13 2 5 2 2 5 2" xfId="26387"/>
    <cellStyle name="Normal 13 2 5 2 2 6" xfId="26388"/>
    <cellStyle name="Normal 13 2 5 2 3" xfId="26389"/>
    <cellStyle name="Normal 13 2 5 2 3 2" xfId="26390"/>
    <cellStyle name="Normal 13 2 5 2 3 2 2" xfId="26391"/>
    <cellStyle name="Normal 13 2 5 2 3 2 2 2" xfId="26392"/>
    <cellStyle name="Normal 13 2 5 2 3 2 2 2 2" xfId="26393"/>
    <cellStyle name="Normal 13 2 5 2 3 2 2 3" xfId="26394"/>
    <cellStyle name="Normal 13 2 5 2 3 2 3" xfId="26395"/>
    <cellStyle name="Normal 13 2 5 2 3 2 3 2" xfId="26396"/>
    <cellStyle name="Normal 13 2 5 2 3 2 4" xfId="26397"/>
    <cellStyle name="Normal 13 2 5 2 3 3" xfId="26398"/>
    <cellStyle name="Normal 13 2 5 2 3 3 2" xfId="26399"/>
    <cellStyle name="Normal 13 2 5 2 3 3 2 2" xfId="26400"/>
    <cellStyle name="Normal 13 2 5 2 3 3 3" xfId="26401"/>
    <cellStyle name="Normal 13 2 5 2 3 4" xfId="26402"/>
    <cellStyle name="Normal 13 2 5 2 3 4 2" xfId="26403"/>
    <cellStyle name="Normal 13 2 5 2 3 5" xfId="26404"/>
    <cellStyle name="Normal 13 2 5 2 4" xfId="26405"/>
    <cellStyle name="Normal 13 2 5 2 4 2" xfId="26406"/>
    <cellStyle name="Normal 13 2 5 2 4 2 2" xfId="26407"/>
    <cellStyle name="Normal 13 2 5 2 4 2 2 2" xfId="26408"/>
    <cellStyle name="Normal 13 2 5 2 4 2 3" xfId="26409"/>
    <cellStyle name="Normal 13 2 5 2 4 3" xfId="26410"/>
    <cellStyle name="Normal 13 2 5 2 4 3 2" xfId="26411"/>
    <cellStyle name="Normal 13 2 5 2 4 4" xfId="26412"/>
    <cellStyle name="Normal 13 2 5 2 5" xfId="26413"/>
    <cellStyle name="Normal 13 2 5 2 5 2" xfId="26414"/>
    <cellStyle name="Normal 13 2 5 2 5 2 2" xfId="26415"/>
    <cellStyle name="Normal 13 2 5 2 5 3" xfId="26416"/>
    <cellStyle name="Normal 13 2 5 2 6" xfId="26417"/>
    <cellStyle name="Normal 13 2 5 2 6 2" xfId="26418"/>
    <cellStyle name="Normal 13 2 5 2 7" xfId="26419"/>
    <cellStyle name="Normal 13 2 5 3" xfId="26420"/>
    <cellStyle name="Normal 13 2 5 3 2" xfId="26421"/>
    <cellStyle name="Normal 13 2 5 3 2 2" xfId="26422"/>
    <cellStyle name="Normal 13 2 5 3 2 2 2" xfId="26423"/>
    <cellStyle name="Normal 13 2 5 3 2 2 2 2" xfId="26424"/>
    <cellStyle name="Normal 13 2 5 3 2 2 2 2 2" xfId="26425"/>
    <cellStyle name="Normal 13 2 5 3 2 2 2 3" xfId="26426"/>
    <cellStyle name="Normal 13 2 5 3 2 2 3" xfId="26427"/>
    <cellStyle name="Normal 13 2 5 3 2 2 3 2" xfId="26428"/>
    <cellStyle name="Normal 13 2 5 3 2 2 4" xfId="26429"/>
    <cellStyle name="Normal 13 2 5 3 2 3" xfId="26430"/>
    <cellStyle name="Normal 13 2 5 3 2 3 2" xfId="26431"/>
    <cellStyle name="Normal 13 2 5 3 2 3 2 2" xfId="26432"/>
    <cellStyle name="Normal 13 2 5 3 2 3 3" xfId="26433"/>
    <cellStyle name="Normal 13 2 5 3 2 4" xfId="26434"/>
    <cellStyle name="Normal 13 2 5 3 2 4 2" xfId="26435"/>
    <cellStyle name="Normal 13 2 5 3 2 5" xfId="26436"/>
    <cellStyle name="Normal 13 2 5 3 3" xfId="26437"/>
    <cellStyle name="Normal 13 2 5 3 3 2" xfId="26438"/>
    <cellStyle name="Normal 13 2 5 3 3 2 2" xfId="26439"/>
    <cellStyle name="Normal 13 2 5 3 3 2 2 2" xfId="26440"/>
    <cellStyle name="Normal 13 2 5 3 3 2 3" xfId="26441"/>
    <cellStyle name="Normal 13 2 5 3 3 3" xfId="26442"/>
    <cellStyle name="Normal 13 2 5 3 3 3 2" xfId="26443"/>
    <cellStyle name="Normal 13 2 5 3 3 4" xfId="26444"/>
    <cellStyle name="Normal 13 2 5 3 4" xfId="26445"/>
    <cellStyle name="Normal 13 2 5 3 4 2" xfId="26446"/>
    <cellStyle name="Normal 13 2 5 3 4 2 2" xfId="26447"/>
    <cellStyle name="Normal 13 2 5 3 4 3" xfId="26448"/>
    <cellStyle name="Normal 13 2 5 3 5" xfId="26449"/>
    <cellStyle name="Normal 13 2 5 3 5 2" xfId="26450"/>
    <cellStyle name="Normal 13 2 5 3 6" xfId="26451"/>
    <cellStyle name="Normal 13 2 5 4" xfId="26452"/>
    <cellStyle name="Normal 13 2 5 4 2" xfId="26453"/>
    <cellStyle name="Normal 13 2 5 4 2 2" xfId="26454"/>
    <cellStyle name="Normal 13 2 5 4 2 2 2" xfId="26455"/>
    <cellStyle name="Normal 13 2 5 4 2 2 2 2" xfId="26456"/>
    <cellStyle name="Normal 13 2 5 4 2 2 2 2 2" xfId="26457"/>
    <cellStyle name="Normal 13 2 5 4 2 2 2 3" xfId="26458"/>
    <cellStyle name="Normal 13 2 5 4 2 2 3" xfId="26459"/>
    <cellStyle name="Normal 13 2 5 4 2 2 3 2" xfId="26460"/>
    <cellStyle name="Normal 13 2 5 4 2 2 4" xfId="26461"/>
    <cellStyle name="Normal 13 2 5 4 2 3" xfId="26462"/>
    <cellStyle name="Normal 13 2 5 4 2 3 2" xfId="26463"/>
    <cellStyle name="Normal 13 2 5 4 2 3 2 2" xfId="26464"/>
    <cellStyle name="Normal 13 2 5 4 2 3 3" xfId="26465"/>
    <cellStyle name="Normal 13 2 5 4 2 4" xfId="26466"/>
    <cellStyle name="Normal 13 2 5 4 2 4 2" xfId="26467"/>
    <cellStyle name="Normal 13 2 5 4 2 5" xfId="26468"/>
    <cellStyle name="Normal 13 2 5 4 3" xfId="26469"/>
    <cellStyle name="Normal 13 2 5 4 3 2" xfId="26470"/>
    <cellStyle name="Normal 13 2 5 4 3 2 2" xfId="26471"/>
    <cellStyle name="Normal 13 2 5 4 3 2 2 2" xfId="26472"/>
    <cellStyle name="Normal 13 2 5 4 3 2 3" xfId="26473"/>
    <cellStyle name="Normal 13 2 5 4 3 3" xfId="26474"/>
    <cellStyle name="Normal 13 2 5 4 3 3 2" xfId="26475"/>
    <cellStyle name="Normal 13 2 5 4 3 4" xfId="26476"/>
    <cellStyle name="Normal 13 2 5 4 4" xfId="26477"/>
    <cellStyle name="Normal 13 2 5 4 4 2" xfId="26478"/>
    <cellStyle name="Normal 13 2 5 4 4 2 2" xfId="26479"/>
    <cellStyle name="Normal 13 2 5 4 4 3" xfId="26480"/>
    <cellStyle name="Normal 13 2 5 4 5" xfId="26481"/>
    <cellStyle name="Normal 13 2 5 4 5 2" xfId="26482"/>
    <cellStyle name="Normal 13 2 5 4 6" xfId="26483"/>
    <cellStyle name="Normal 13 2 5 5" xfId="26484"/>
    <cellStyle name="Normal 13 2 5 5 2" xfId="26485"/>
    <cellStyle name="Normal 13 2 5 5 2 2" xfId="26486"/>
    <cellStyle name="Normal 13 2 5 5 2 2 2" xfId="26487"/>
    <cellStyle name="Normal 13 2 5 5 2 2 2 2" xfId="26488"/>
    <cellStyle name="Normal 13 2 5 5 2 2 3" xfId="26489"/>
    <cellStyle name="Normal 13 2 5 5 2 3" xfId="26490"/>
    <cellStyle name="Normal 13 2 5 5 2 3 2" xfId="26491"/>
    <cellStyle name="Normal 13 2 5 5 2 4" xfId="26492"/>
    <cellStyle name="Normal 13 2 5 5 3" xfId="26493"/>
    <cellStyle name="Normal 13 2 5 5 3 2" xfId="26494"/>
    <cellStyle name="Normal 13 2 5 5 3 2 2" xfId="26495"/>
    <cellStyle name="Normal 13 2 5 5 3 3" xfId="26496"/>
    <cellStyle name="Normal 13 2 5 5 4" xfId="26497"/>
    <cellStyle name="Normal 13 2 5 5 4 2" xfId="26498"/>
    <cellStyle name="Normal 13 2 5 5 5" xfId="26499"/>
    <cellStyle name="Normal 13 2 5 6" xfId="26500"/>
    <cellStyle name="Normal 13 2 5 6 2" xfId="26501"/>
    <cellStyle name="Normal 13 2 5 6 2 2" xfId="26502"/>
    <cellStyle name="Normal 13 2 5 6 2 2 2" xfId="26503"/>
    <cellStyle name="Normal 13 2 5 6 2 3" xfId="26504"/>
    <cellStyle name="Normal 13 2 5 6 3" xfId="26505"/>
    <cellStyle name="Normal 13 2 5 6 3 2" xfId="26506"/>
    <cellStyle name="Normal 13 2 5 6 4" xfId="26507"/>
    <cellStyle name="Normal 13 2 5 7" xfId="26508"/>
    <cellStyle name="Normal 13 2 5 7 2" xfId="26509"/>
    <cellStyle name="Normal 13 2 5 7 2 2" xfId="26510"/>
    <cellStyle name="Normal 13 2 5 7 3" xfId="26511"/>
    <cellStyle name="Normal 13 2 5 8" xfId="26512"/>
    <cellStyle name="Normal 13 2 5 8 2" xfId="26513"/>
    <cellStyle name="Normal 13 2 5 9" xfId="26514"/>
    <cellStyle name="Normal 13 2 6" xfId="26515"/>
    <cellStyle name="Normal 13 2 6 2" xfId="26516"/>
    <cellStyle name="Normal 13 2 6 2 2" xfId="26517"/>
    <cellStyle name="Normal 13 2 6 2 2 2" xfId="26518"/>
    <cellStyle name="Normal 13 2 6 2 2 2 2" xfId="26519"/>
    <cellStyle name="Normal 13 2 6 2 2 2 2 2" xfId="26520"/>
    <cellStyle name="Normal 13 2 6 2 2 2 2 2 2" xfId="26521"/>
    <cellStyle name="Normal 13 2 6 2 2 2 2 2 2 2" xfId="26522"/>
    <cellStyle name="Normal 13 2 6 2 2 2 2 2 3" xfId="26523"/>
    <cellStyle name="Normal 13 2 6 2 2 2 2 3" xfId="26524"/>
    <cellStyle name="Normal 13 2 6 2 2 2 2 3 2" xfId="26525"/>
    <cellStyle name="Normal 13 2 6 2 2 2 2 4" xfId="26526"/>
    <cellStyle name="Normal 13 2 6 2 2 2 3" xfId="26527"/>
    <cellStyle name="Normal 13 2 6 2 2 2 3 2" xfId="26528"/>
    <cellStyle name="Normal 13 2 6 2 2 2 3 2 2" xfId="26529"/>
    <cellStyle name="Normal 13 2 6 2 2 2 3 3" xfId="26530"/>
    <cellStyle name="Normal 13 2 6 2 2 2 4" xfId="26531"/>
    <cellStyle name="Normal 13 2 6 2 2 2 4 2" xfId="26532"/>
    <cellStyle name="Normal 13 2 6 2 2 2 5" xfId="26533"/>
    <cellStyle name="Normal 13 2 6 2 2 3" xfId="26534"/>
    <cellStyle name="Normal 13 2 6 2 2 3 2" xfId="26535"/>
    <cellStyle name="Normal 13 2 6 2 2 3 2 2" xfId="26536"/>
    <cellStyle name="Normal 13 2 6 2 2 3 2 2 2" xfId="26537"/>
    <cellStyle name="Normal 13 2 6 2 2 3 2 3" xfId="26538"/>
    <cellStyle name="Normal 13 2 6 2 2 3 3" xfId="26539"/>
    <cellStyle name="Normal 13 2 6 2 2 3 3 2" xfId="26540"/>
    <cellStyle name="Normal 13 2 6 2 2 3 4" xfId="26541"/>
    <cellStyle name="Normal 13 2 6 2 2 4" xfId="26542"/>
    <cellStyle name="Normal 13 2 6 2 2 4 2" xfId="26543"/>
    <cellStyle name="Normal 13 2 6 2 2 4 2 2" xfId="26544"/>
    <cellStyle name="Normal 13 2 6 2 2 4 3" xfId="26545"/>
    <cellStyle name="Normal 13 2 6 2 2 5" xfId="26546"/>
    <cellStyle name="Normal 13 2 6 2 2 5 2" xfId="26547"/>
    <cellStyle name="Normal 13 2 6 2 2 6" xfId="26548"/>
    <cellStyle name="Normal 13 2 6 2 3" xfId="26549"/>
    <cellStyle name="Normal 13 2 6 2 3 2" xfId="26550"/>
    <cellStyle name="Normal 13 2 6 2 3 2 2" xfId="26551"/>
    <cellStyle name="Normal 13 2 6 2 3 2 2 2" xfId="26552"/>
    <cellStyle name="Normal 13 2 6 2 3 2 2 2 2" xfId="26553"/>
    <cellStyle name="Normal 13 2 6 2 3 2 2 3" xfId="26554"/>
    <cellStyle name="Normal 13 2 6 2 3 2 3" xfId="26555"/>
    <cellStyle name="Normal 13 2 6 2 3 2 3 2" xfId="26556"/>
    <cellStyle name="Normal 13 2 6 2 3 2 4" xfId="26557"/>
    <cellStyle name="Normal 13 2 6 2 3 3" xfId="26558"/>
    <cellStyle name="Normal 13 2 6 2 3 3 2" xfId="26559"/>
    <cellStyle name="Normal 13 2 6 2 3 3 2 2" xfId="26560"/>
    <cellStyle name="Normal 13 2 6 2 3 3 3" xfId="26561"/>
    <cellStyle name="Normal 13 2 6 2 3 4" xfId="26562"/>
    <cellStyle name="Normal 13 2 6 2 3 4 2" xfId="26563"/>
    <cellStyle name="Normal 13 2 6 2 3 5" xfId="26564"/>
    <cellStyle name="Normal 13 2 6 2 4" xfId="26565"/>
    <cellStyle name="Normal 13 2 6 2 4 2" xfId="26566"/>
    <cellStyle name="Normal 13 2 6 2 4 2 2" xfId="26567"/>
    <cellStyle name="Normal 13 2 6 2 4 2 2 2" xfId="26568"/>
    <cellStyle name="Normal 13 2 6 2 4 2 3" xfId="26569"/>
    <cellStyle name="Normal 13 2 6 2 4 3" xfId="26570"/>
    <cellStyle name="Normal 13 2 6 2 4 3 2" xfId="26571"/>
    <cellStyle name="Normal 13 2 6 2 4 4" xfId="26572"/>
    <cellStyle name="Normal 13 2 6 2 5" xfId="26573"/>
    <cellStyle name="Normal 13 2 6 2 5 2" xfId="26574"/>
    <cellStyle name="Normal 13 2 6 2 5 2 2" xfId="26575"/>
    <cellStyle name="Normal 13 2 6 2 5 3" xfId="26576"/>
    <cellStyle name="Normal 13 2 6 2 6" xfId="26577"/>
    <cellStyle name="Normal 13 2 6 2 6 2" xfId="26578"/>
    <cellStyle name="Normal 13 2 6 2 7" xfId="26579"/>
    <cellStyle name="Normal 13 2 6 3" xfId="26580"/>
    <cellStyle name="Normal 13 2 6 3 2" xfId="26581"/>
    <cellStyle name="Normal 13 2 6 3 2 2" xfId="26582"/>
    <cellStyle name="Normal 13 2 6 3 2 2 2" xfId="26583"/>
    <cellStyle name="Normal 13 2 6 3 2 2 2 2" xfId="26584"/>
    <cellStyle name="Normal 13 2 6 3 2 2 2 2 2" xfId="26585"/>
    <cellStyle name="Normal 13 2 6 3 2 2 2 3" xfId="26586"/>
    <cellStyle name="Normal 13 2 6 3 2 2 3" xfId="26587"/>
    <cellStyle name="Normal 13 2 6 3 2 2 3 2" xfId="26588"/>
    <cellStyle name="Normal 13 2 6 3 2 2 4" xfId="26589"/>
    <cellStyle name="Normal 13 2 6 3 2 3" xfId="26590"/>
    <cellStyle name="Normal 13 2 6 3 2 3 2" xfId="26591"/>
    <cellStyle name="Normal 13 2 6 3 2 3 2 2" xfId="26592"/>
    <cellStyle name="Normal 13 2 6 3 2 3 3" xfId="26593"/>
    <cellStyle name="Normal 13 2 6 3 2 4" xfId="26594"/>
    <cellStyle name="Normal 13 2 6 3 2 4 2" xfId="26595"/>
    <cellStyle name="Normal 13 2 6 3 2 5" xfId="26596"/>
    <cellStyle name="Normal 13 2 6 3 3" xfId="26597"/>
    <cellStyle name="Normal 13 2 6 3 3 2" xfId="26598"/>
    <cellStyle name="Normal 13 2 6 3 3 2 2" xfId="26599"/>
    <cellStyle name="Normal 13 2 6 3 3 2 2 2" xfId="26600"/>
    <cellStyle name="Normal 13 2 6 3 3 2 3" xfId="26601"/>
    <cellStyle name="Normal 13 2 6 3 3 3" xfId="26602"/>
    <cellStyle name="Normal 13 2 6 3 3 3 2" xfId="26603"/>
    <cellStyle name="Normal 13 2 6 3 3 4" xfId="26604"/>
    <cellStyle name="Normal 13 2 6 3 4" xfId="26605"/>
    <cellStyle name="Normal 13 2 6 3 4 2" xfId="26606"/>
    <cellStyle name="Normal 13 2 6 3 4 2 2" xfId="26607"/>
    <cellStyle name="Normal 13 2 6 3 4 3" xfId="26608"/>
    <cellStyle name="Normal 13 2 6 3 5" xfId="26609"/>
    <cellStyle name="Normal 13 2 6 3 5 2" xfId="26610"/>
    <cellStyle name="Normal 13 2 6 3 6" xfId="26611"/>
    <cellStyle name="Normal 13 2 6 4" xfId="26612"/>
    <cellStyle name="Normal 13 2 6 4 2" xfId="26613"/>
    <cellStyle name="Normal 13 2 6 4 2 2" xfId="26614"/>
    <cellStyle name="Normal 13 2 6 4 2 2 2" xfId="26615"/>
    <cellStyle name="Normal 13 2 6 4 2 2 2 2" xfId="26616"/>
    <cellStyle name="Normal 13 2 6 4 2 2 2 2 2" xfId="26617"/>
    <cellStyle name="Normal 13 2 6 4 2 2 2 3" xfId="26618"/>
    <cellStyle name="Normal 13 2 6 4 2 2 3" xfId="26619"/>
    <cellStyle name="Normal 13 2 6 4 2 2 3 2" xfId="26620"/>
    <cellStyle name="Normal 13 2 6 4 2 2 4" xfId="26621"/>
    <cellStyle name="Normal 13 2 6 4 2 3" xfId="26622"/>
    <cellStyle name="Normal 13 2 6 4 2 3 2" xfId="26623"/>
    <cellStyle name="Normal 13 2 6 4 2 3 2 2" xfId="26624"/>
    <cellStyle name="Normal 13 2 6 4 2 3 3" xfId="26625"/>
    <cellStyle name="Normal 13 2 6 4 2 4" xfId="26626"/>
    <cellStyle name="Normal 13 2 6 4 2 4 2" xfId="26627"/>
    <cellStyle name="Normal 13 2 6 4 2 5" xfId="26628"/>
    <cellStyle name="Normal 13 2 6 4 3" xfId="26629"/>
    <cellStyle name="Normal 13 2 6 4 3 2" xfId="26630"/>
    <cellStyle name="Normal 13 2 6 4 3 2 2" xfId="26631"/>
    <cellStyle name="Normal 13 2 6 4 3 2 2 2" xfId="26632"/>
    <cellStyle name="Normal 13 2 6 4 3 2 3" xfId="26633"/>
    <cellStyle name="Normal 13 2 6 4 3 3" xfId="26634"/>
    <cellStyle name="Normal 13 2 6 4 3 3 2" xfId="26635"/>
    <cellStyle name="Normal 13 2 6 4 3 4" xfId="26636"/>
    <cellStyle name="Normal 13 2 6 4 4" xfId="26637"/>
    <cellStyle name="Normal 13 2 6 4 4 2" xfId="26638"/>
    <cellStyle name="Normal 13 2 6 4 4 2 2" xfId="26639"/>
    <cellStyle name="Normal 13 2 6 4 4 3" xfId="26640"/>
    <cellStyle name="Normal 13 2 6 4 5" xfId="26641"/>
    <cellStyle name="Normal 13 2 6 4 5 2" xfId="26642"/>
    <cellStyle name="Normal 13 2 6 4 6" xfId="26643"/>
    <cellStyle name="Normal 13 2 6 5" xfId="26644"/>
    <cellStyle name="Normal 13 2 6 5 2" xfId="26645"/>
    <cellStyle name="Normal 13 2 6 5 2 2" xfId="26646"/>
    <cellStyle name="Normal 13 2 6 5 2 2 2" xfId="26647"/>
    <cellStyle name="Normal 13 2 6 5 2 2 2 2" xfId="26648"/>
    <cellStyle name="Normal 13 2 6 5 2 2 3" xfId="26649"/>
    <cellStyle name="Normal 13 2 6 5 2 3" xfId="26650"/>
    <cellStyle name="Normal 13 2 6 5 2 3 2" xfId="26651"/>
    <cellStyle name="Normal 13 2 6 5 2 4" xfId="26652"/>
    <cellStyle name="Normal 13 2 6 5 3" xfId="26653"/>
    <cellStyle name="Normal 13 2 6 5 3 2" xfId="26654"/>
    <cellStyle name="Normal 13 2 6 5 3 2 2" xfId="26655"/>
    <cellStyle name="Normal 13 2 6 5 3 3" xfId="26656"/>
    <cellStyle name="Normal 13 2 6 5 4" xfId="26657"/>
    <cellStyle name="Normal 13 2 6 5 4 2" xfId="26658"/>
    <cellStyle name="Normal 13 2 6 5 5" xfId="26659"/>
    <cellStyle name="Normal 13 2 6 6" xfId="26660"/>
    <cellStyle name="Normal 13 2 6 6 2" xfId="26661"/>
    <cellStyle name="Normal 13 2 6 6 2 2" xfId="26662"/>
    <cellStyle name="Normal 13 2 6 6 2 2 2" xfId="26663"/>
    <cellStyle name="Normal 13 2 6 6 2 3" xfId="26664"/>
    <cellStyle name="Normal 13 2 6 6 3" xfId="26665"/>
    <cellStyle name="Normal 13 2 6 6 3 2" xfId="26666"/>
    <cellStyle name="Normal 13 2 6 6 4" xfId="26667"/>
    <cellStyle name="Normal 13 2 6 7" xfId="26668"/>
    <cellStyle name="Normal 13 2 6 7 2" xfId="26669"/>
    <cellStyle name="Normal 13 2 6 7 2 2" xfId="26670"/>
    <cellStyle name="Normal 13 2 6 7 3" xfId="26671"/>
    <cellStyle name="Normal 13 2 6 8" xfId="26672"/>
    <cellStyle name="Normal 13 2 6 8 2" xfId="26673"/>
    <cellStyle name="Normal 13 2 6 9" xfId="26674"/>
    <cellStyle name="Normal 13 2 7" xfId="26675"/>
    <cellStyle name="Normal 13 2 7 2" xfId="26676"/>
    <cellStyle name="Normal 13 2 7 2 2" xfId="26677"/>
    <cellStyle name="Normal 13 2 7 2 2 2" xfId="26678"/>
    <cellStyle name="Normal 13 2 7 2 2 2 2" xfId="26679"/>
    <cellStyle name="Normal 13 2 7 2 2 2 2 2" xfId="26680"/>
    <cellStyle name="Normal 13 2 7 2 2 2 2 2 2" xfId="26681"/>
    <cellStyle name="Normal 13 2 7 2 2 2 2 3" xfId="26682"/>
    <cellStyle name="Normal 13 2 7 2 2 2 3" xfId="26683"/>
    <cellStyle name="Normal 13 2 7 2 2 2 3 2" xfId="26684"/>
    <cellStyle name="Normal 13 2 7 2 2 2 4" xfId="26685"/>
    <cellStyle name="Normal 13 2 7 2 2 3" xfId="26686"/>
    <cellStyle name="Normal 13 2 7 2 2 3 2" xfId="26687"/>
    <cellStyle name="Normal 13 2 7 2 2 3 2 2" xfId="26688"/>
    <cellStyle name="Normal 13 2 7 2 2 3 3" xfId="26689"/>
    <cellStyle name="Normal 13 2 7 2 2 4" xfId="26690"/>
    <cellStyle name="Normal 13 2 7 2 2 4 2" xfId="26691"/>
    <cellStyle name="Normal 13 2 7 2 2 5" xfId="26692"/>
    <cellStyle name="Normal 13 2 7 2 3" xfId="26693"/>
    <cellStyle name="Normal 13 2 7 2 3 2" xfId="26694"/>
    <cellStyle name="Normal 13 2 7 2 3 2 2" xfId="26695"/>
    <cellStyle name="Normal 13 2 7 2 3 2 2 2" xfId="26696"/>
    <cellStyle name="Normal 13 2 7 2 3 2 3" xfId="26697"/>
    <cellStyle name="Normal 13 2 7 2 3 3" xfId="26698"/>
    <cellStyle name="Normal 13 2 7 2 3 3 2" xfId="26699"/>
    <cellStyle name="Normal 13 2 7 2 3 4" xfId="26700"/>
    <cellStyle name="Normal 13 2 7 2 4" xfId="26701"/>
    <cellStyle name="Normal 13 2 7 2 4 2" xfId="26702"/>
    <cellStyle name="Normal 13 2 7 2 4 2 2" xfId="26703"/>
    <cellStyle name="Normal 13 2 7 2 4 3" xfId="26704"/>
    <cellStyle name="Normal 13 2 7 2 5" xfId="26705"/>
    <cellStyle name="Normal 13 2 7 2 5 2" xfId="26706"/>
    <cellStyle name="Normal 13 2 7 2 6" xfId="26707"/>
    <cellStyle name="Normal 13 2 7 3" xfId="26708"/>
    <cellStyle name="Normal 13 2 7 3 2" xfId="26709"/>
    <cellStyle name="Normal 13 2 7 3 2 2" xfId="26710"/>
    <cellStyle name="Normal 13 2 7 3 2 2 2" xfId="26711"/>
    <cellStyle name="Normal 13 2 7 3 2 2 2 2" xfId="26712"/>
    <cellStyle name="Normal 13 2 7 3 2 2 3" xfId="26713"/>
    <cellStyle name="Normal 13 2 7 3 2 3" xfId="26714"/>
    <cellStyle name="Normal 13 2 7 3 2 3 2" xfId="26715"/>
    <cellStyle name="Normal 13 2 7 3 2 4" xfId="26716"/>
    <cellStyle name="Normal 13 2 7 3 3" xfId="26717"/>
    <cellStyle name="Normal 13 2 7 3 3 2" xfId="26718"/>
    <cellStyle name="Normal 13 2 7 3 3 2 2" xfId="26719"/>
    <cellStyle name="Normal 13 2 7 3 3 3" xfId="26720"/>
    <cellStyle name="Normal 13 2 7 3 4" xfId="26721"/>
    <cellStyle name="Normal 13 2 7 3 4 2" xfId="26722"/>
    <cellStyle name="Normal 13 2 7 3 5" xfId="26723"/>
    <cellStyle name="Normal 13 2 7 4" xfId="26724"/>
    <cellStyle name="Normal 13 2 7 4 2" xfId="26725"/>
    <cellStyle name="Normal 13 2 7 4 2 2" xfId="26726"/>
    <cellStyle name="Normal 13 2 7 4 2 2 2" xfId="26727"/>
    <cellStyle name="Normal 13 2 7 4 2 3" xfId="26728"/>
    <cellStyle name="Normal 13 2 7 4 3" xfId="26729"/>
    <cellStyle name="Normal 13 2 7 4 3 2" xfId="26730"/>
    <cellStyle name="Normal 13 2 7 4 4" xfId="26731"/>
    <cellStyle name="Normal 13 2 7 5" xfId="26732"/>
    <cellStyle name="Normal 13 2 7 5 2" xfId="26733"/>
    <cellStyle name="Normal 13 2 7 5 2 2" xfId="26734"/>
    <cellStyle name="Normal 13 2 7 5 3" xfId="26735"/>
    <cellStyle name="Normal 13 2 7 6" xfId="26736"/>
    <cellStyle name="Normal 13 2 7 6 2" xfId="26737"/>
    <cellStyle name="Normal 13 2 7 7" xfId="26738"/>
    <cellStyle name="Normal 13 2 8" xfId="26739"/>
    <cellStyle name="Normal 13 2 8 2" xfId="26740"/>
    <cellStyle name="Normal 13 2 8 2 2" xfId="26741"/>
    <cellStyle name="Normal 13 2 8 2 2 2" xfId="26742"/>
    <cellStyle name="Normal 13 2 8 2 2 2 2" xfId="26743"/>
    <cellStyle name="Normal 13 2 8 2 2 2 2 2" xfId="26744"/>
    <cellStyle name="Normal 13 2 8 2 2 2 3" xfId="26745"/>
    <cellStyle name="Normal 13 2 8 2 2 3" xfId="26746"/>
    <cellStyle name="Normal 13 2 8 2 2 3 2" xfId="26747"/>
    <cellStyle name="Normal 13 2 8 2 2 4" xfId="26748"/>
    <cellStyle name="Normal 13 2 8 2 3" xfId="26749"/>
    <cellStyle name="Normal 13 2 8 2 3 2" xfId="26750"/>
    <cellStyle name="Normal 13 2 8 2 3 2 2" xfId="26751"/>
    <cellStyle name="Normal 13 2 8 2 3 3" xfId="26752"/>
    <cellStyle name="Normal 13 2 8 2 4" xfId="26753"/>
    <cellStyle name="Normal 13 2 8 2 4 2" xfId="26754"/>
    <cellStyle name="Normal 13 2 8 2 5" xfId="26755"/>
    <cellStyle name="Normal 13 2 8 3" xfId="26756"/>
    <cellStyle name="Normal 13 2 8 3 2" xfId="26757"/>
    <cellStyle name="Normal 13 2 8 3 2 2" xfId="26758"/>
    <cellStyle name="Normal 13 2 8 3 2 2 2" xfId="26759"/>
    <cellStyle name="Normal 13 2 8 3 2 3" xfId="26760"/>
    <cellStyle name="Normal 13 2 8 3 3" xfId="26761"/>
    <cellStyle name="Normal 13 2 8 3 3 2" xfId="26762"/>
    <cellStyle name="Normal 13 2 8 3 4" xfId="26763"/>
    <cellStyle name="Normal 13 2 8 4" xfId="26764"/>
    <cellStyle name="Normal 13 2 8 4 2" xfId="26765"/>
    <cellStyle name="Normal 13 2 8 4 2 2" xfId="26766"/>
    <cellStyle name="Normal 13 2 8 4 3" xfId="26767"/>
    <cellStyle name="Normal 13 2 8 5" xfId="26768"/>
    <cellStyle name="Normal 13 2 8 5 2" xfId="26769"/>
    <cellStyle name="Normal 13 2 8 6" xfId="26770"/>
    <cellStyle name="Normal 13 2 9" xfId="26771"/>
    <cellStyle name="Normal 13 2 9 2" xfId="26772"/>
    <cellStyle name="Normal 13 2 9 2 2" xfId="26773"/>
    <cellStyle name="Normal 13 2 9 2 2 2" xfId="26774"/>
    <cellStyle name="Normal 13 2 9 2 2 2 2" xfId="26775"/>
    <cellStyle name="Normal 13 2 9 2 2 2 2 2" xfId="26776"/>
    <cellStyle name="Normal 13 2 9 2 2 2 3" xfId="26777"/>
    <cellStyle name="Normal 13 2 9 2 2 3" xfId="26778"/>
    <cellStyle name="Normal 13 2 9 2 2 3 2" xfId="26779"/>
    <cellStyle name="Normal 13 2 9 2 2 4" xfId="26780"/>
    <cellStyle name="Normal 13 2 9 2 3" xfId="26781"/>
    <cellStyle name="Normal 13 2 9 2 3 2" xfId="26782"/>
    <cellStyle name="Normal 13 2 9 2 3 2 2" xfId="26783"/>
    <cellStyle name="Normal 13 2 9 2 3 3" xfId="26784"/>
    <cellStyle name="Normal 13 2 9 2 4" xfId="26785"/>
    <cellStyle name="Normal 13 2 9 2 4 2" xfId="26786"/>
    <cellStyle name="Normal 13 2 9 2 5" xfId="26787"/>
    <cellStyle name="Normal 13 2 9 3" xfId="26788"/>
    <cellStyle name="Normal 13 2 9 3 2" xfId="26789"/>
    <cellStyle name="Normal 13 2 9 3 2 2" xfId="26790"/>
    <cellStyle name="Normal 13 2 9 3 2 2 2" xfId="26791"/>
    <cellStyle name="Normal 13 2 9 3 2 3" xfId="26792"/>
    <cellStyle name="Normal 13 2 9 3 3" xfId="26793"/>
    <cellStyle name="Normal 13 2 9 3 3 2" xfId="26794"/>
    <cellStyle name="Normal 13 2 9 3 4" xfId="26795"/>
    <cellStyle name="Normal 13 2 9 4" xfId="26796"/>
    <cellStyle name="Normal 13 2 9 4 2" xfId="26797"/>
    <cellStyle name="Normal 13 2 9 4 2 2" xfId="26798"/>
    <cellStyle name="Normal 13 2 9 4 3" xfId="26799"/>
    <cellStyle name="Normal 13 2 9 5" xfId="26800"/>
    <cellStyle name="Normal 13 2 9 5 2" xfId="26801"/>
    <cellStyle name="Normal 13 2 9 6" xfId="26802"/>
    <cellStyle name="Normal 13 3" xfId="26803"/>
    <cellStyle name="Normal 13 3 10" xfId="26804"/>
    <cellStyle name="Normal 13 3 2" xfId="26805"/>
    <cellStyle name="Normal 13 3 2 2" xfId="26806"/>
    <cellStyle name="Normal 13 3 2 2 2" xfId="26807"/>
    <cellStyle name="Normal 13 3 2 2 2 2" xfId="26808"/>
    <cellStyle name="Normal 13 3 2 2 2 2 2" xfId="26809"/>
    <cellStyle name="Normal 13 3 2 2 2 2 2 2" xfId="26810"/>
    <cellStyle name="Normal 13 3 2 2 2 2 2 2 2" xfId="26811"/>
    <cellStyle name="Normal 13 3 2 2 2 2 2 2 2 2" xfId="26812"/>
    <cellStyle name="Normal 13 3 2 2 2 2 2 2 3" xfId="26813"/>
    <cellStyle name="Normal 13 3 2 2 2 2 2 3" xfId="26814"/>
    <cellStyle name="Normal 13 3 2 2 2 2 2 3 2" xfId="26815"/>
    <cellStyle name="Normal 13 3 2 2 2 2 2 4" xfId="26816"/>
    <cellStyle name="Normal 13 3 2 2 2 2 3" xfId="26817"/>
    <cellStyle name="Normal 13 3 2 2 2 2 3 2" xfId="26818"/>
    <cellStyle name="Normal 13 3 2 2 2 2 3 2 2" xfId="26819"/>
    <cellStyle name="Normal 13 3 2 2 2 2 3 3" xfId="26820"/>
    <cellStyle name="Normal 13 3 2 2 2 2 4" xfId="26821"/>
    <cellStyle name="Normal 13 3 2 2 2 2 4 2" xfId="26822"/>
    <cellStyle name="Normal 13 3 2 2 2 2 5" xfId="26823"/>
    <cellStyle name="Normal 13 3 2 2 2 3" xfId="26824"/>
    <cellStyle name="Normal 13 3 2 2 2 3 2" xfId="26825"/>
    <cellStyle name="Normal 13 3 2 2 2 3 2 2" xfId="26826"/>
    <cellStyle name="Normal 13 3 2 2 2 3 2 2 2" xfId="26827"/>
    <cellStyle name="Normal 13 3 2 2 2 3 2 3" xfId="26828"/>
    <cellStyle name="Normal 13 3 2 2 2 3 3" xfId="26829"/>
    <cellStyle name="Normal 13 3 2 2 2 3 3 2" xfId="26830"/>
    <cellStyle name="Normal 13 3 2 2 2 3 4" xfId="26831"/>
    <cellStyle name="Normal 13 3 2 2 2 4" xfId="26832"/>
    <cellStyle name="Normal 13 3 2 2 2 4 2" xfId="26833"/>
    <cellStyle name="Normal 13 3 2 2 2 4 2 2" xfId="26834"/>
    <cellStyle name="Normal 13 3 2 2 2 4 3" xfId="26835"/>
    <cellStyle name="Normal 13 3 2 2 2 5" xfId="26836"/>
    <cellStyle name="Normal 13 3 2 2 2 5 2" xfId="26837"/>
    <cellStyle name="Normal 13 3 2 2 2 6" xfId="26838"/>
    <cellStyle name="Normal 13 3 2 2 3" xfId="26839"/>
    <cellStyle name="Normal 13 3 2 2 3 2" xfId="26840"/>
    <cellStyle name="Normal 13 3 2 2 3 2 2" xfId="26841"/>
    <cellStyle name="Normal 13 3 2 2 3 2 2 2" xfId="26842"/>
    <cellStyle name="Normal 13 3 2 2 3 2 2 2 2" xfId="26843"/>
    <cellStyle name="Normal 13 3 2 2 3 2 2 3" xfId="26844"/>
    <cellStyle name="Normal 13 3 2 2 3 2 3" xfId="26845"/>
    <cellStyle name="Normal 13 3 2 2 3 2 3 2" xfId="26846"/>
    <cellStyle name="Normal 13 3 2 2 3 2 4" xfId="26847"/>
    <cellStyle name="Normal 13 3 2 2 3 3" xfId="26848"/>
    <cellStyle name="Normal 13 3 2 2 3 3 2" xfId="26849"/>
    <cellStyle name="Normal 13 3 2 2 3 3 2 2" xfId="26850"/>
    <cellStyle name="Normal 13 3 2 2 3 3 3" xfId="26851"/>
    <cellStyle name="Normal 13 3 2 2 3 4" xfId="26852"/>
    <cellStyle name="Normal 13 3 2 2 3 4 2" xfId="26853"/>
    <cellStyle name="Normal 13 3 2 2 3 5" xfId="26854"/>
    <cellStyle name="Normal 13 3 2 2 4" xfId="26855"/>
    <cellStyle name="Normal 13 3 2 2 4 2" xfId="26856"/>
    <cellStyle name="Normal 13 3 2 2 4 2 2" xfId="26857"/>
    <cellStyle name="Normal 13 3 2 2 4 2 2 2" xfId="26858"/>
    <cellStyle name="Normal 13 3 2 2 4 2 3" xfId="26859"/>
    <cellStyle name="Normal 13 3 2 2 4 3" xfId="26860"/>
    <cellStyle name="Normal 13 3 2 2 4 3 2" xfId="26861"/>
    <cellStyle name="Normal 13 3 2 2 4 4" xfId="26862"/>
    <cellStyle name="Normal 13 3 2 2 5" xfId="26863"/>
    <cellStyle name="Normal 13 3 2 2 5 2" xfId="26864"/>
    <cellStyle name="Normal 13 3 2 2 5 2 2" xfId="26865"/>
    <cellStyle name="Normal 13 3 2 2 5 3" xfId="26866"/>
    <cellStyle name="Normal 13 3 2 2 6" xfId="26867"/>
    <cellStyle name="Normal 13 3 2 2 6 2" xfId="26868"/>
    <cellStyle name="Normal 13 3 2 2 7" xfId="26869"/>
    <cellStyle name="Normal 13 3 2 3" xfId="26870"/>
    <cellStyle name="Normal 13 3 2 3 2" xfId="26871"/>
    <cellStyle name="Normal 13 3 2 3 2 2" xfId="26872"/>
    <cellStyle name="Normal 13 3 2 3 2 2 2" xfId="26873"/>
    <cellStyle name="Normal 13 3 2 3 2 2 2 2" xfId="26874"/>
    <cellStyle name="Normal 13 3 2 3 2 2 2 2 2" xfId="26875"/>
    <cellStyle name="Normal 13 3 2 3 2 2 2 3" xfId="26876"/>
    <cellStyle name="Normal 13 3 2 3 2 2 3" xfId="26877"/>
    <cellStyle name="Normal 13 3 2 3 2 2 3 2" xfId="26878"/>
    <cellStyle name="Normal 13 3 2 3 2 2 4" xfId="26879"/>
    <cellStyle name="Normal 13 3 2 3 2 3" xfId="26880"/>
    <cellStyle name="Normal 13 3 2 3 2 3 2" xfId="26881"/>
    <cellStyle name="Normal 13 3 2 3 2 3 2 2" xfId="26882"/>
    <cellStyle name="Normal 13 3 2 3 2 3 3" xfId="26883"/>
    <cellStyle name="Normal 13 3 2 3 2 4" xfId="26884"/>
    <cellStyle name="Normal 13 3 2 3 2 4 2" xfId="26885"/>
    <cellStyle name="Normal 13 3 2 3 2 5" xfId="26886"/>
    <cellStyle name="Normal 13 3 2 3 3" xfId="26887"/>
    <cellStyle name="Normal 13 3 2 3 3 2" xfId="26888"/>
    <cellStyle name="Normal 13 3 2 3 3 2 2" xfId="26889"/>
    <cellStyle name="Normal 13 3 2 3 3 2 2 2" xfId="26890"/>
    <cellStyle name="Normal 13 3 2 3 3 2 3" xfId="26891"/>
    <cellStyle name="Normal 13 3 2 3 3 3" xfId="26892"/>
    <cellStyle name="Normal 13 3 2 3 3 3 2" xfId="26893"/>
    <cellStyle name="Normal 13 3 2 3 3 4" xfId="26894"/>
    <cellStyle name="Normal 13 3 2 3 4" xfId="26895"/>
    <cellStyle name="Normal 13 3 2 3 4 2" xfId="26896"/>
    <cellStyle name="Normal 13 3 2 3 4 2 2" xfId="26897"/>
    <cellStyle name="Normal 13 3 2 3 4 3" xfId="26898"/>
    <cellStyle name="Normal 13 3 2 3 5" xfId="26899"/>
    <cellStyle name="Normal 13 3 2 3 5 2" xfId="26900"/>
    <cellStyle name="Normal 13 3 2 3 6" xfId="26901"/>
    <cellStyle name="Normal 13 3 2 4" xfId="26902"/>
    <cellStyle name="Normal 13 3 2 4 2" xfId="26903"/>
    <cellStyle name="Normal 13 3 2 4 2 2" xfId="26904"/>
    <cellStyle name="Normal 13 3 2 4 2 2 2" xfId="26905"/>
    <cellStyle name="Normal 13 3 2 4 2 2 2 2" xfId="26906"/>
    <cellStyle name="Normal 13 3 2 4 2 2 2 2 2" xfId="26907"/>
    <cellStyle name="Normal 13 3 2 4 2 2 2 3" xfId="26908"/>
    <cellStyle name="Normal 13 3 2 4 2 2 3" xfId="26909"/>
    <cellStyle name="Normal 13 3 2 4 2 2 3 2" xfId="26910"/>
    <cellStyle name="Normal 13 3 2 4 2 2 4" xfId="26911"/>
    <cellStyle name="Normal 13 3 2 4 2 3" xfId="26912"/>
    <cellStyle name="Normal 13 3 2 4 2 3 2" xfId="26913"/>
    <cellStyle name="Normal 13 3 2 4 2 3 2 2" xfId="26914"/>
    <cellStyle name="Normal 13 3 2 4 2 3 3" xfId="26915"/>
    <cellStyle name="Normal 13 3 2 4 2 4" xfId="26916"/>
    <cellStyle name="Normal 13 3 2 4 2 4 2" xfId="26917"/>
    <cellStyle name="Normal 13 3 2 4 2 5" xfId="26918"/>
    <cellStyle name="Normal 13 3 2 4 3" xfId="26919"/>
    <cellStyle name="Normal 13 3 2 4 3 2" xfId="26920"/>
    <cellStyle name="Normal 13 3 2 4 3 2 2" xfId="26921"/>
    <cellStyle name="Normal 13 3 2 4 3 2 2 2" xfId="26922"/>
    <cellStyle name="Normal 13 3 2 4 3 2 3" xfId="26923"/>
    <cellStyle name="Normal 13 3 2 4 3 3" xfId="26924"/>
    <cellStyle name="Normal 13 3 2 4 3 3 2" xfId="26925"/>
    <cellStyle name="Normal 13 3 2 4 3 4" xfId="26926"/>
    <cellStyle name="Normal 13 3 2 4 4" xfId="26927"/>
    <cellStyle name="Normal 13 3 2 4 4 2" xfId="26928"/>
    <cellStyle name="Normal 13 3 2 4 4 2 2" xfId="26929"/>
    <cellStyle name="Normal 13 3 2 4 4 3" xfId="26930"/>
    <cellStyle name="Normal 13 3 2 4 5" xfId="26931"/>
    <cellStyle name="Normal 13 3 2 4 5 2" xfId="26932"/>
    <cellStyle name="Normal 13 3 2 4 6" xfId="26933"/>
    <cellStyle name="Normal 13 3 2 5" xfId="26934"/>
    <cellStyle name="Normal 13 3 2 5 2" xfId="26935"/>
    <cellStyle name="Normal 13 3 2 5 2 2" xfId="26936"/>
    <cellStyle name="Normal 13 3 2 5 2 2 2" xfId="26937"/>
    <cellStyle name="Normal 13 3 2 5 2 2 2 2" xfId="26938"/>
    <cellStyle name="Normal 13 3 2 5 2 2 3" xfId="26939"/>
    <cellStyle name="Normal 13 3 2 5 2 3" xfId="26940"/>
    <cellStyle name="Normal 13 3 2 5 2 3 2" xfId="26941"/>
    <cellStyle name="Normal 13 3 2 5 2 4" xfId="26942"/>
    <cellStyle name="Normal 13 3 2 5 3" xfId="26943"/>
    <cellStyle name="Normal 13 3 2 5 3 2" xfId="26944"/>
    <cellStyle name="Normal 13 3 2 5 3 2 2" xfId="26945"/>
    <cellStyle name="Normal 13 3 2 5 3 3" xfId="26946"/>
    <cellStyle name="Normal 13 3 2 5 4" xfId="26947"/>
    <cellStyle name="Normal 13 3 2 5 4 2" xfId="26948"/>
    <cellStyle name="Normal 13 3 2 5 5" xfId="26949"/>
    <cellStyle name="Normal 13 3 2 6" xfId="26950"/>
    <cellStyle name="Normal 13 3 2 6 2" xfId="26951"/>
    <cellStyle name="Normal 13 3 2 6 2 2" xfId="26952"/>
    <cellStyle name="Normal 13 3 2 6 2 2 2" xfId="26953"/>
    <cellStyle name="Normal 13 3 2 6 2 3" xfId="26954"/>
    <cellStyle name="Normal 13 3 2 6 3" xfId="26955"/>
    <cellStyle name="Normal 13 3 2 6 3 2" xfId="26956"/>
    <cellStyle name="Normal 13 3 2 6 4" xfId="26957"/>
    <cellStyle name="Normal 13 3 2 7" xfId="26958"/>
    <cellStyle name="Normal 13 3 2 7 2" xfId="26959"/>
    <cellStyle name="Normal 13 3 2 7 2 2" xfId="26960"/>
    <cellStyle name="Normal 13 3 2 7 3" xfId="26961"/>
    <cellStyle name="Normal 13 3 2 8" xfId="26962"/>
    <cellStyle name="Normal 13 3 2 8 2" xfId="26963"/>
    <cellStyle name="Normal 13 3 2 9" xfId="26964"/>
    <cellStyle name="Normal 13 3 3" xfId="26965"/>
    <cellStyle name="Normal 13 3 3 2" xfId="26966"/>
    <cellStyle name="Normal 13 3 3 2 2" xfId="26967"/>
    <cellStyle name="Normal 13 3 3 2 2 2" xfId="26968"/>
    <cellStyle name="Normal 13 3 3 2 2 2 2" xfId="26969"/>
    <cellStyle name="Normal 13 3 3 2 2 2 2 2" xfId="26970"/>
    <cellStyle name="Normal 13 3 3 2 2 2 2 2 2" xfId="26971"/>
    <cellStyle name="Normal 13 3 3 2 2 2 2 3" xfId="26972"/>
    <cellStyle name="Normal 13 3 3 2 2 2 3" xfId="26973"/>
    <cellStyle name="Normal 13 3 3 2 2 2 3 2" xfId="26974"/>
    <cellStyle name="Normal 13 3 3 2 2 2 4" xfId="26975"/>
    <cellStyle name="Normal 13 3 3 2 2 3" xfId="26976"/>
    <cellStyle name="Normal 13 3 3 2 2 3 2" xfId="26977"/>
    <cellStyle name="Normal 13 3 3 2 2 3 2 2" xfId="26978"/>
    <cellStyle name="Normal 13 3 3 2 2 3 3" xfId="26979"/>
    <cellStyle name="Normal 13 3 3 2 2 4" xfId="26980"/>
    <cellStyle name="Normal 13 3 3 2 2 4 2" xfId="26981"/>
    <cellStyle name="Normal 13 3 3 2 2 5" xfId="26982"/>
    <cellStyle name="Normal 13 3 3 2 3" xfId="26983"/>
    <cellStyle name="Normal 13 3 3 2 3 2" xfId="26984"/>
    <cellStyle name="Normal 13 3 3 2 3 2 2" xfId="26985"/>
    <cellStyle name="Normal 13 3 3 2 3 2 2 2" xfId="26986"/>
    <cellStyle name="Normal 13 3 3 2 3 2 3" xfId="26987"/>
    <cellStyle name="Normal 13 3 3 2 3 3" xfId="26988"/>
    <cellStyle name="Normal 13 3 3 2 3 3 2" xfId="26989"/>
    <cellStyle name="Normal 13 3 3 2 3 4" xfId="26990"/>
    <cellStyle name="Normal 13 3 3 2 4" xfId="26991"/>
    <cellStyle name="Normal 13 3 3 2 4 2" xfId="26992"/>
    <cellStyle name="Normal 13 3 3 2 4 2 2" xfId="26993"/>
    <cellStyle name="Normal 13 3 3 2 4 3" xfId="26994"/>
    <cellStyle name="Normal 13 3 3 2 5" xfId="26995"/>
    <cellStyle name="Normal 13 3 3 2 5 2" xfId="26996"/>
    <cellStyle name="Normal 13 3 3 2 6" xfId="26997"/>
    <cellStyle name="Normal 13 3 3 3" xfId="26998"/>
    <cellStyle name="Normal 13 3 3 3 2" xfId="26999"/>
    <cellStyle name="Normal 13 3 3 3 2 2" xfId="27000"/>
    <cellStyle name="Normal 13 3 3 3 2 2 2" xfId="27001"/>
    <cellStyle name="Normal 13 3 3 3 2 2 2 2" xfId="27002"/>
    <cellStyle name="Normal 13 3 3 3 2 2 3" xfId="27003"/>
    <cellStyle name="Normal 13 3 3 3 2 3" xfId="27004"/>
    <cellStyle name="Normal 13 3 3 3 2 3 2" xfId="27005"/>
    <cellStyle name="Normal 13 3 3 3 2 4" xfId="27006"/>
    <cellStyle name="Normal 13 3 3 3 3" xfId="27007"/>
    <cellStyle name="Normal 13 3 3 3 3 2" xfId="27008"/>
    <cellStyle name="Normal 13 3 3 3 3 2 2" xfId="27009"/>
    <cellStyle name="Normal 13 3 3 3 3 3" xfId="27010"/>
    <cellStyle name="Normal 13 3 3 3 4" xfId="27011"/>
    <cellStyle name="Normal 13 3 3 3 4 2" xfId="27012"/>
    <cellStyle name="Normal 13 3 3 3 5" xfId="27013"/>
    <cellStyle name="Normal 13 3 3 4" xfId="27014"/>
    <cellStyle name="Normal 13 3 3 4 2" xfId="27015"/>
    <cellStyle name="Normal 13 3 3 4 2 2" xfId="27016"/>
    <cellStyle name="Normal 13 3 3 4 2 2 2" xfId="27017"/>
    <cellStyle name="Normal 13 3 3 4 2 3" xfId="27018"/>
    <cellStyle name="Normal 13 3 3 4 3" xfId="27019"/>
    <cellStyle name="Normal 13 3 3 4 3 2" xfId="27020"/>
    <cellStyle name="Normal 13 3 3 4 4" xfId="27021"/>
    <cellStyle name="Normal 13 3 3 5" xfId="27022"/>
    <cellStyle name="Normal 13 3 3 5 2" xfId="27023"/>
    <cellStyle name="Normal 13 3 3 5 2 2" xfId="27024"/>
    <cellStyle name="Normal 13 3 3 5 3" xfId="27025"/>
    <cellStyle name="Normal 13 3 3 6" xfId="27026"/>
    <cellStyle name="Normal 13 3 3 6 2" xfId="27027"/>
    <cellStyle name="Normal 13 3 3 7" xfId="27028"/>
    <cellStyle name="Normal 13 3 4" xfId="27029"/>
    <cellStyle name="Normal 13 3 4 2" xfId="27030"/>
    <cellStyle name="Normal 13 3 4 2 2" xfId="27031"/>
    <cellStyle name="Normal 13 3 4 2 2 2" xfId="27032"/>
    <cellStyle name="Normal 13 3 4 2 2 2 2" xfId="27033"/>
    <cellStyle name="Normal 13 3 4 2 2 2 2 2" xfId="27034"/>
    <cellStyle name="Normal 13 3 4 2 2 2 3" xfId="27035"/>
    <cellStyle name="Normal 13 3 4 2 2 3" xfId="27036"/>
    <cellStyle name="Normal 13 3 4 2 2 3 2" xfId="27037"/>
    <cellStyle name="Normal 13 3 4 2 2 4" xfId="27038"/>
    <cellStyle name="Normal 13 3 4 2 3" xfId="27039"/>
    <cellStyle name="Normal 13 3 4 2 3 2" xfId="27040"/>
    <cellStyle name="Normal 13 3 4 2 3 2 2" xfId="27041"/>
    <cellStyle name="Normal 13 3 4 2 3 3" xfId="27042"/>
    <cellStyle name="Normal 13 3 4 2 4" xfId="27043"/>
    <cellStyle name="Normal 13 3 4 2 4 2" xfId="27044"/>
    <cellStyle name="Normal 13 3 4 2 5" xfId="27045"/>
    <cellStyle name="Normal 13 3 4 3" xfId="27046"/>
    <cellStyle name="Normal 13 3 4 3 2" xfId="27047"/>
    <cellStyle name="Normal 13 3 4 3 2 2" xfId="27048"/>
    <cellStyle name="Normal 13 3 4 3 2 2 2" xfId="27049"/>
    <cellStyle name="Normal 13 3 4 3 2 3" xfId="27050"/>
    <cellStyle name="Normal 13 3 4 3 3" xfId="27051"/>
    <cellStyle name="Normal 13 3 4 3 3 2" xfId="27052"/>
    <cellStyle name="Normal 13 3 4 3 4" xfId="27053"/>
    <cellStyle name="Normal 13 3 4 4" xfId="27054"/>
    <cellStyle name="Normal 13 3 4 4 2" xfId="27055"/>
    <cellStyle name="Normal 13 3 4 4 2 2" xfId="27056"/>
    <cellStyle name="Normal 13 3 4 4 3" xfId="27057"/>
    <cellStyle name="Normal 13 3 4 5" xfId="27058"/>
    <cellStyle name="Normal 13 3 4 5 2" xfId="27059"/>
    <cellStyle name="Normal 13 3 4 6" xfId="27060"/>
    <cellStyle name="Normal 13 3 5" xfId="27061"/>
    <cellStyle name="Normal 13 3 5 2" xfId="27062"/>
    <cellStyle name="Normal 13 3 5 2 2" xfId="27063"/>
    <cellStyle name="Normal 13 3 5 2 2 2" xfId="27064"/>
    <cellStyle name="Normal 13 3 5 2 2 2 2" xfId="27065"/>
    <cellStyle name="Normal 13 3 5 2 2 2 2 2" xfId="27066"/>
    <cellStyle name="Normal 13 3 5 2 2 2 3" xfId="27067"/>
    <cellStyle name="Normal 13 3 5 2 2 3" xfId="27068"/>
    <cellStyle name="Normal 13 3 5 2 2 3 2" xfId="27069"/>
    <cellStyle name="Normal 13 3 5 2 2 4" xfId="27070"/>
    <cellStyle name="Normal 13 3 5 2 3" xfId="27071"/>
    <cellStyle name="Normal 13 3 5 2 3 2" xfId="27072"/>
    <cellStyle name="Normal 13 3 5 2 3 2 2" xfId="27073"/>
    <cellStyle name="Normal 13 3 5 2 3 3" xfId="27074"/>
    <cellStyle name="Normal 13 3 5 2 4" xfId="27075"/>
    <cellStyle name="Normal 13 3 5 2 4 2" xfId="27076"/>
    <cellStyle name="Normal 13 3 5 2 5" xfId="27077"/>
    <cellStyle name="Normal 13 3 5 3" xfId="27078"/>
    <cellStyle name="Normal 13 3 5 3 2" xfId="27079"/>
    <cellStyle name="Normal 13 3 5 3 2 2" xfId="27080"/>
    <cellStyle name="Normal 13 3 5 3 2 2 2" xfId="27081"/>
    <cellStyle name="Normal 13 3 5 3 2 3" xfId="27082"/>
    <cellStyle name="Normal 13 3 5 3 3" xfId="27083"/>
    <cellStyle name="Normal 13 3 5 3 3 2" xfId="27084"/>
    <cellStyle name="Normal 13 3 5 3 4" xfId="27085"/>
    <cellStyle name="Normal 13 3 5 4" xfId="27086"/>
    <cellStyle name="Normal 13 3 5 4 2" xfId="27087"/>
    <cellStyle name="Normal 13 3 5 4 2 2" xfId="27088"/>
    <cellStyle name="Normal 13 3 5 4 3" xfId="27089"/>
    <cellStyle name="Normal 13 3 5 5" xfId="27090"/>
    <cellStyle name="Normal 13 3 5 5 2" xfId="27091"/>
    <cellStyle name="Normal 13 3 5 6" xfId="27092"/>
    <cellStyle name="Normal 13 3 6" xfId="27093"/>
    <cellStyle name="Normal 13 3 6 2" xfId="27094"/>
    <cellStyle name="Normal 13 3 6 2 2" xfId="27095"/>
    <cellStyle name="Normal 13 3 6 2 2 2" xfId="27096"/>
    <cellStyle name="Normal 13 3 6 2 2 2 2" xfId="27097"/>
    <cellStyle name="Normal 13 3 6 2 2 3" xfId="27098"/>
    <cellStyle name="Normal 13 3 6 2 3" xfId="27099"/>
    <cellStyle name="Normal 13 3 6 2 3 2" xfId="27100"/>
    <cellStyle name="Normal 13 3 6 2 4" xfId="27101"/>
    <cellStyle name="Normal 13 3 6 3" xfId="27102"/>
    <cellStyle name="Normal 13 3 6 3 2" xfId="27103"/>
    <cellStyle name="Normal 13 3 6 3 2 2" xfId="27104"/>
    <cellStyle name="Normal 13 3 6 3 3" xfId="27105"/>
    <cellStyle name="Normal 13 3 6 4" xfId="27106"/>
    <cellStyle name="Normal 13 3 6 4 2" xfId="27107"/>
    <cellStyle name="Normal 13 3 6 5" xfId="27108"/>
    <cellStyle name="Normal 13 3 7" xfId="27109"/>
    <cellStyle name="Normal 13 3 7 2" xfId="27110"/>
    <cellStyle name="Normal 13 3 7 2 2" xfId="27111"/>
    <cellStyle name="Normal 13 3 7 2 2 2" xfId="27112"/>
    <cellStyle name="Normal 13 3 7 2 3" xfId="27113"/>
    <cellStyle name="Normal 13 3 7 3" xfId="27114"/>
    <cellStyle name="Normal 13 3 7 3 2" xfId="27115"/>
    <cellStyle name="Normal 13 3 7 4" xfId="27116"/>
    <cellStyle name="Normal 13 3 8" xfId="27117"/>
    <cellStyle name="Normal 13 3 8 2" xfId="27118"/>
    <cellStyle name="Normal 13 3 8 2 2" xfId="27119"/>
    <cellStyle name="Normal 13 3 8 3" xfId="27120"/>
    <cellStyle name="Normal 13 3 9" xfId="27121"/>
    <cellStyle name="Normal 13 3 9 2" xfId="27122"/>
    <cellStyle name="Normal 13 4" xfId="27123"/>
    <cellStyle name="Normal 13 4 2" xfId="27124"/>
    <cellStyle name="Normal 13 4 2 2" xfId="27125"/>
    <cellStyle name="Normal 13 4 2 2 2" xfId="27126"/>
    <cellStyle name="Normal 13 4 2 2 2 2" xfId="27127"/>
    <cellStyle name="Normal 13 4 2 2 2 2 2" xfId="27128"/>
    <cellStyle name="Normal 13 4 2 2 2 2 2 2" xfId="27129"/>
    <cellStyle name="Normal 13 4 2 2 2 2 2 2 2" xfId="27130"/>
    <cellStyle name="Normal 13 4 2 2 2 2 2 3" xfId="27131"/>
    <cellStyle name="Normal 13 4 2 2 2 2 3" xfId="27132"/>
    <cellStyle name="Normal 13 4 2 2 2 2 3 2" xfId="27133"/>
    <cellStyle name="Normal 13 4 2 2 2 2 4" xfId="27134"/>
    <cellStyle name="Normal 13 4 2 2 2 3" xfId="27135"/>
    <cellStyle name="Normal 13 4 2 2 2 3 2" xfId="27136"/>
    <cellStyle name="Normal 13 4 2 2 2 3 2 2" xfId="27137"/>
    <cellStyle name="Normal 13 4 2 2 2 3 3" xfId="27138"/>
    <cellStyle name="Normal 13 4 2 2 2 4" xfId="27139"/>
    <cellStyle name="Normal 13 4 2 2 2 4 2" xfId="27140"/>
    <cellStyle name="Normal 13 4 2 2 2 5" xfId="27141"/>
    <cellStyle name="Normal 13 4 2 2 3" xfId="27142"/>
    <cellStyle name="Normal 13 4 2 2 3 2" xfId="27143"/>
    <cellStyle name="Normal 13 4 2 2 3 2 2" xfId="27144"/>
    <cellStyle name="Normal 13 4 2 2 3 2 2 2" xfId="27145"/>
    <cellStyle name="Normal 13 4 2 2 3 2 3" xfId="27146"/>
    <cellStyle name="Normal 13 4 2 2 3 3" xfId="27147"/>
    <cellStyle name="Normal 13 4 2 2 3 3 2" xfId="27148"/>
    <cellStyle name="Normal 13 4 2 2 3 4" xfId="27149"/>
    <cellStyle name="Normal 13 4 2 2 4" xfId="27150"/>
    <cellStyle name="Normal 13 4 2 2 4 2" xfId="27151"/>
    <cellStyle name="Normal 13 4 2 2 4 2 2" xfId="27152"/>
    <cellStyle name="Normal 13 4 2 2 4 3" xfId="27153"/>
    <cellStyle name="Normal 13 4 2 2 5" xfId="27154"/>
    <cellStyle name="Normal 13 4 2 2 5 2" xfId="27155"/>
    <cellStyle name="Normal 13 4 2 2 6" xfId="27156"/>
    <cellStyle name="Normal 13 4 2 3" xfId="27157"/>
    <cellStyle name="Normal 13 4 2 3 2" xfId="27158"/>
    <cellStyle name="Normal 13 4 2 3 2 2" xfId="27159"/>
    <cellStyle name="Normal 13 4 2 3 2 2 2" xfId="27160"/>
    <cellStyle name="Normal 13 4 2 3 2 2 2 2" xfId="27161"/>
    <cellStyle name="Normal 13 4 2 3 2 2 3" xfId="27162"/>
    <cellStyle name="Normal 13 4 2 3 2 3" xfId="27163"/>
    <cellStyle name="Normal 13 4 2 3 2 3 2" xfId="27164"/>
    <cellStyle name="Normal 13 4 2 3 2 4" xfId="27165"/>
    <cellStyle name="Normal 13 4 2 3 3" xfId="27166"/>
    <cellStyle name="Normal 13 4 2 3 3 2" xfId="27167"/>
    <cellStyle name="Normal 13 4 2 3 3 2 2" xfId="27168"/>
    <cellStyle name="Normal 13 4 2 3 3 3" xfId="27169"/>
    <cellStyle name="Normal 13 4 2 3 4" xfId="27170"/>
    <cellStyle name="Normal 13 4 2 3 4 2" xfId="27171"/>
    <cellStyle name="Normal 13 4 2 3 5" xfId="27172"/>
    <cellStyle name="Normal 13 4 2 4" xfId="27173"/>
    <cellStyle name="Normal 13 4 2 4 2" xfId="27174"/>
    <cellStyle name="Normal 13 4 2 4 2 2" xfId="27175"/>
    <cellStyle name="Normal 13 4 2 4 2 2 2" xfId="27176"/>
    <cellStyle name="Normal 13 4 2 4 2 3" xfId="27177"/>
    <cellStyle name="Normal 13 4 2 4 3" xfId="27178"/>
    <cellStyle name="Normal 13 4 2 4 3 2" xfId="27179"/>
    <cellStyle name="Normal 13 4 2 4 4" xfId="27180"/>
    <cellStyle name="Normal 13 4 2 5" xfId="27181"/>
    <cellStyle name="Normal 13 4 2 5 2" xfId="27182"/>
    <cellStyle name="Normal 13 4 2 5 2 2" xfId="27183"/>
    <cellStyle name="Normal 13 4 2 5 3" xfId="27184"/>
    <cellStyle name="Normal 13 4 2 6" xfId="27185"/>
    <cellStyle name="Normal 13 4 2 6 2" xfId="27186"/>
    <cellStyle name="Normal 13 4 2 7" xfId="27187"/>
    <cellStyle name="Normal 13 4 3" xfId="27188"/>
    <cellStyle name="Normal 13 4 3 2" xfId="27189"/>
    <cellStyle name="Normal 13 4 3 2 2" xfId="27190"/>
    <cellStyle name="Normal 13 4 3 2 2 2" xfId="27191"/>
    <cellStyle name="Normal 13 4 3 2 2 2 2" xfId="27192"/>
    <cellStyle name="Normal 13 4 3 2 2 2 2 2" xfId="27193"/>
    <cellStyle name="Normal 13 4 3 2 2 2 3" xfId="27194"/>
    <cellStyle name="Normal 13 4 3 2 2 3" xfId="27195"/>
    <cellStyle name="Normal 13 4 3 2 2 3 2" xfId="27196"/>
    <cellStyle name="Normal 13 4 3 2 2 4" xfId="27197"/>
    <cellStyle name="Normal 13 4 3 2 3" xfId="27198"/>
    <cellStyle name="Normal 13 4 3 2 3 2" xfId="27199"/>
    <cellStyle name="Normal 13 4 3 2 3 2 2" xfId="27200"/>
    <cellStyle name="Normal 13 4 3 2 3 3" xfId="27201"/>
    <cellStyle name="Normal 13 4 3 2 4" xfId="27202"/>
    <cellStyle name="Normal 13 4 3 2 4 2" xfId="27203"/>
    <cellStyle name="Normal 13 4 3 2 5" xfId="27204"/>
    <cellStyle name="Normal 13 4 3 3" xfId="27205"/>
    <cellStyle name="Normal 13 4 3 3 2" xfId="27206"/>
    <cellStyle name="Normal 13 4 3 3 2 2" xfId="27207"/>
    <cellStyle name="Normal 13 4 3 3 2 2 2" xfId="27208"/>
    <cellStyle name="Normal 13 4 3 3 2 3" xfId="27209"/>
    <cellStyle name="Normal 13 4 3 3 3" xfId="27210"/>
    <cellStyle name="Normal 13 4 3 3 3 2" xfId="27211"/>
    <cellStyle name="Normal 13 4 3 3 4" xfId="27212"/>
    <cellStyle name="Normal 13 4 3 4" xfId="27213"/>
    <cellStyle name="Normal 13 4 3 4 2" xfId="27214"/>
    <cellStyle name="Normal 13 4 3 4 2 2" xfId="27215"/>
    <cellStyle name="Normal 13 4 3 4 3" xfId="27216"/>
    <cellStyle name="Normal 13 4 3 5" xfId="27217"/>
    <cellStyle name="Normal 13 4 3 5 2" xfId="27218"/>
    <cellStyle name="Normal 13 4 3 6" xfId="27219"/>
    <cellStyle name="Normal 13 4 4" xfId="27220"/>
    <cellStyle name="Normal 13 4 4 2" xfId="27221"/>
    <cellStyle name="Normal 13 4 4 2 2" xfId="27222"/>
    <cellStyle name="Normal 13 4 4 2 2 2" xfId="27223"/>
    <cellStyle name="Normal 13 4 4 2 2 2 2" xfId="27224"/>
    <cellStyle name="Normal 13 4 4 2 2 2 2 2" xfId="27225"/>
    <cellStyle name="Normal 13 4 4 2 2 2 3" xfId="27226"/>
    <cellStyle name="Normal 13 4 4 2 2 3" xfId="27227"/>
    <cellStyle name="Normal 13 4 4 2 2 3 2" xfId="27228"/>
    <cellStyle name="Normal 13 4 4 2 2 4" xfId="27229"/>
    <cellStyle name="Normal 13 4 4 2 3" xfId="27230"/>
    <cellStyle name="Normal 13 4 4 2 3 2" xfId="27231"/>
    <cellStyle name="Normal 13 4 4 2 3 2 2" xfId="27232"/>
    <cellStyle name="Normal 13 4 4 2 3 3" xfId="27233"/>
    <cellStyle name="Normal 13 4 4 2 4" xfId="27234"/>
    <cellStyle name="Normal 13 4 4 2 4 2" xfId="27235"/>
    <cellStyle name="Normal 13 4 4 2 5" xfId="27236"/>
    <cellStyle name="Normal 13 4 4 3" xfId="27237"/>
    <cellStyle name="Normal 13 4 4 3 2" xfId="27238"/>
    <cellStyle name="Normal 13 4 4 3 2 2" xfId="27239"/>
    <cellStyle name="Normal 13 4 4 3 2 2 2" xfId="27240"/>
    <cellStyle name="Normal 13 4 4 3 2 3" xfId="27241"/>
    <cellStyle name="Normal 13 4 4 3 3" xfId="27242"/>
    <cellStyle name="Normal 13 4 4 3 3 2" xfId="27243"/>
    <cellStyle name="Normal 13 4 4 3 4" xfId="27244"/>
    <cellStyle name="Normal 13 4 4 4" xfId="27245"/>
    <cellStyle name="Normal 13 4 4 4 2" xfId="27246"/>
    <cellStyle name="Normal 13 4 4 4 2 2" xfId="27247"/>
    <cellStyle name="Normal 13 4 4 4 3" xfId="27248"/>
    <cellStyle name="Normal 13 4 4 5" xfId="27249"/>
    <cellStyle name="Normal 13 4 4 5 2" xfId="27250"/>
    <cellStyle name="Normal 13 4 4 6" xfId="27251"/>
    <cellStyle name="Normal 13 4 5" xfId="27252"/>
    <cellStyle name="Normal 13 4 5 2" xfId="27253"/>
    <cellStyle name="Normal 13 4 5 2 2" xfId="27254"/>
    <cellStyle name="Normal 13 4 5 2 2 2" xfId="27255"/>
    <cellStyle name="Normal 13 4 5 2 2 2 2" xfId="27256"/>
    <cellStyle name="Normal 13 4 5 2 2 3" xfId="27257"/>
    <cellStyle name="Normal 13 4 5 2 3" xfId="27258"/>
    <cellStyle name="Normal 13 4 5 2 3 2" xfId="27259"/>
    <cellStyle name="Normal 13 4 5 2 4" xfId="27260"/>
    <cellStyle name="Normal 13 4 5 3" xfId="27261"/>
    <cellStyle name="Normal 13 4 5 3 2" xfId="27262"/>
    <cellStyle name="Normal 13 4 5 3 2 2" xfId="27263"/>
    <cellStyle name="Normal 13 4 5 3 3" xfId="27264"/>
    <cellStyle name="Normal 13 4 5 4" xfId="27265"/>
    <cellStyle name="Normal 13 4 5 4 2" xfId="27266"/>
    <cellStyle name="Normal 13 4 5 5" xfId="27267"/>
    <cellStyle name="Normal 13 4 6" xfId="27268"/>
    <cellStyle name="Normal 13 4 6 2" xfId="27269"/>
    <cellStyle name="Normal 13 4 6 2 2" xfId="27270"/>
    <cellStyle name="Normal 13 4 6 2 2 2" xfId="27271"/>
    <cellStyle name="Normal 13 4 6 2 3" xfId="27272"/>
    <cellStyle name="Normal 13 4 6 3" xfId="27273"/>
    <cellStyle name="Normal 13 4 6 3 2" xfId="27274"/>
    <cellStyle name="Normal 13 4 6 4" xfId="27275"/>
    <cellStyle name="Normal 13 4 7" xfId="27276"/>
    <cellStyle name="Normal 13 4 7 2" xfId="27277"/>
    <cellStyle name="Normal 13 4 7 2 2" xfId="27278"/>
    <cellStyle name="Normal 13 4 7 3" xfId="27279"/>
    <cellStyle name="Normal 13 4 8" xfId="27280"/>
    <cellStyle name="Normal 13 4 8 2" xfId="27281"/>
    <cellStyle name="Normal 13 4 9" xfId="27282"/>
    <cellStyle name="Normal 13 5" xfId="27283"/>
    <cellStyle name="Normal 13 5 2" xfId="27284"/>
    <cellStyle name="Normal 13 5 2 2" xfId="27285"/>
    <cellStyle name="Normal 13 5 2 2 2" xfId="27286"/>
    <cellStyle name="Normal 13 5 2 2 2 2" xfId="27287"/>
    <cellStyle name="Normal 13 5 2 2 2 2 2" xfId="27288"/>
    <cellStyle name="Normal 13 5 2 2 2 2 2 2" xfId="27289"/>
    <cellStyle name="Normal 13 5 2 2 2 2 2 2 2" xfId="27290"/>
    <cellStyle name="Normal 13 5 2 2 2 2 2 3" xfId="27291"/>
    <cellStyle name="Normal 13 5 2 2 2 2 3" xfId="27292"/>
    <cellStyle name="Normal 13 5 2 2 2 2 3 2" xfId="27293"/>
    <cellStyle name="Normal 13 5 2 2 2 2 4" xfId="27294"/>
    <cellStyle name="Normal 13 5 2 2 2 3" xfId="27295"/>
    <cellStyle name="Normal 13 5 2 2 2 3 2" xfId="27296"/>
    <cellStyle name="Normal 13 5 2 2 2 3 2 2" xfId="27297"/>
    <cellStyle name="Normal 13 5 2 2 2 3 3" xfId="27298"/>
    <cellStyle name="Normal 13 5 2 2 2 4" xfId="27299"/>
    <cellStyle name="Normal 13 5 2 2 2 4 2" xfId="27300"/>
    <cellStyle name="Normal 13 5 2 2 2 5" xfId="27301"/>
    <cellStyle name="Normal 13 5 2 2 3" xfId="27302"/>
    <cellStyle name="Normal 13 5 2 2 3 2" xfId="27303"/>
    <cellStyle name="Normal 13 5 2 2 3 2 2" xfId="27304"/>
    <cellStyle name="Normal 13 5 2 2 3 2 2 2" xfId="27305"/>
    <cellStyle name="Normal 13 5 2 2 3 2 3" xfId="27306"/>
    <cellStyle name="Normal 13 5 2 2 3 3" xfId="27307"/>
    <cellStyle name="Normal 13 5 2 2 3 3 2" xfId="27308"/>
    <cellStyle name="Normal 13 5 2 2 3 4" xfId="27309"/>
    <cellStyle name="Normal 13 5 2 2 4" xfId="27310"/>
    <cellStyle name="Normal 13 5 2 2 4 2" xfId="27311"/>
    <cellStyle name="Normal 13 5 2 2 4 2 2" xfId="27312"/>
    <cellStyle name="Normal 13 5 2 2 4 3" xfId="27313"/>
    <cellStyle name="Normal 13 5 2 2 5" xfId="27314"/>
    <cellStyle name="Normal 13 5 2 2 5 2" xfId="27315"/>
    <cellStyle name="Normal 13 5 2 2 6" xfId="27316"/>
    <cellStyle name="Normal 13 5 2 3" xfId="27317"/>
    <cellStyle name="Normal 13 5 2 3 2" xfId="27318"/>
    <cellStyle name="Normal 13 5 2 3 2 2" xfId="27319"/>
    <cellStyle name="Normal 13 5 2 3 2 2 2" xfId="27320"/>
    <cellStyle name="Normal 13 5 2 3 2 2 2 2" xfId="27321"/>
    <cellStyle name="Normal 13 5 2 3 2 2 3" xfId="27322"/>
    <cellStyle name="Normal 13 5 2 3 2 3" xfId="27323"/>
    <cellStyle name="Normal 13 5 2 3 2 3 2" xfId="27324"/>
    <cellStyle name="Normal 13 5 2 3 2 4" xfId="27325"/>
    <cellStyle name="Normal 13 5 2 3 3" xfId="27326"/>
    <cellStyle name="Normal 13 5 2 3 3 2" xfId="27327"/>
    <cellStyle name="Normal 13 5 2 3 3 2 2" xfId="27328"/>
    <cellStyle name="Normal 13 5 2 3 3 3" xfId="27329"/>
    <cellStyle name="Normal 13 5 2 3 4" xfId="27330"/>
    <cellStyle name="Normal 13 5 2 3 4 2" xfId="27331"/>
    <cellStyle name="Normal 13 5 2 3 5" xfId="27332"/>
    <cellStyle name="Normal 13 5 2 4" xfId="27333"/>
    <cellStyle name="Normal 13 5 2 4 2" xfId="27334"/>
    <cellStyle name="Normal 13 5 2 4 2 2" xfId="27335"/>
    <cellStyle name="Normal 13 5 2 4 2 2 2" xfId="27336"/>
    <cellStyle name="Normal 13 5 2 4 2 3" xfId="27337"/>
    <cellStyle name="Normal 13 5 2 4 3" xfId="27338"/>
    <cellStyle name="Normal 13 5 2 4 3 2" xfId="27339"/>
    <cellStyle name="Normal 13 5 2 4 4" xfId="27340"/>
    <cellStyle name="Normal 13 5 2 5" xfId="27341"/>
    <cellStyle name="Normal 13 5 2 5 2" xfId="27342"/>
    <cellStyle name="Normal 13 5 2 5 2 2" xfId="27343"/>
    <cellStyle name="Normal 13 5 2 5 3" xfId="27344"/>
    <cellStyle name="Normal 13 5 2 6" xfId="27345"/>
    <cellStyle name="Normal 13 5 2 6 2" xfId="27346"/>
    <cellStyle name="Normal 13 5 2 7" xfId="27347"/>
    <cellStyle name="Normal 13 5 3" xfId="27348"/>
    <cellStyle name="Normal 13 5 3 2" xfId="27349"/>
    <cellStyle name="Normal 13 5 3 2 2" xfId="27350"/>
    <cellStyle name="Normal 13 5 3 2 2 2" xfId="27351"/>
    <cellStyle name="Normal 13 5 3 2 2 2 2" xfId="27352"/>
    <cellStyle name="Normal 13 5 3 2 2 2 2 2" xfId="27353"/>
    <cellStyle name="Normal 13 5 3 2 2 2 3" xfId="27354"/>
    <cellStyle name="Normal 13 5 3 2 2 3" xfId="27355"/>
    <cellStyle name="Normal 13 5 3 2 2 3 2" xfId="27356"/>
    <cellStyle name="Normal 13 5 3 2 2 4" xfId="27357"/>
    <cellStyle name="Normal 13 5 3 2 3" xfId="27358"/>
    <cellStyle name="Normal 13 5 3 2 3 2" xfId="27359"/>
    <cellStyle name="Normal 13 5 3 2 3 2 2" xfId="27360"/>
    <cellStyle name="Normal 13 5 3 2 3 3" xfId="27361"/>
    <cellStyle name="Normal 13 5 3 2 4" xfId="27362"/>
    <cellStyle name="Normal 13 5 3 2 4 2" xfId="27363"/>
    <cellStyle name="Normal 13 5 3 2 5" xfId="27364"/>
    <cellStyle name="Normal 13 5 3 3" xfId="27365"/>
    <cellStyle name="Normal 13 5 3 3 2" xfId="27366"/>
    <cellStyle name="Normal 13 5 3 3 2 2" xfId="27367"/>
    <cellStyle name="Normal 13 5 3 3 2 2 2" xfId="27368"/>
    <cellStyle name="Normal 13 5 3 3 2 3" xfId="27369"/>
    <cellStyle name="Normal 13 5 3 3 3" xfId="27370"/>
    <cellStyle name="Normal 13 5 3 3 3 2" xfId="27371"/>
    <cellStyle name="Normal 13 5 3 3 4" xfId="27372"/>
    <cellStyle name="Normal 13 5 3 4" xfId="27373"/>
    <cellStyle name="Normal 13 5 3 4 2" xfId="27374"/>
    <cellStyle name="Normal 13 5 3 4 2 2" xfId="27375"/>
    <cellStyle name="Normal 13 5 3 4 3" xfId="27376"/>
    <cellStyle name="Normal 13 5 3 5" xfId="27377"/>
    <cellStyle name="Normal 13 5 3 5 2" xfId="27378"/>
    <cellStyle name="Normal 13 5 3 6" xfId="27379"/>
    <cellStyle name="Normal 13 5 4" xfId="27380"/>
    <cellStyle name="Normal 13 5 4 2" xfId="27381"/>
    <cellStyle name="Normal 13 5 4 2 2" xfId="27382"/>
    <cellStyle name="Normal 13 5 4 2 2 2" xfId="27383"/>
    <cellStyle name="Normal 13 5 4 2 2 2 2" xfId="27384"/>
    <cellStyle name="Normal 13 5 4 2 2 2 2 2" xfId="27385"/>
    <cellStyle name="Normal 13 5 4 2 2 2 3" xfId="27386"/>
    <cellStyle name="Normal 13 5 4 2 2 3" xfId="27387"/>
    <cellStyle name="Normal 13 5 4 2 2 3 2" xfId="27388"/>
    <cellStyle name="Normal 13 5 4 2 2 4" xfId="27389"/>
    <cellStyle name="Normal 13 5 4 2 3" xfId="27390"/>
    <cellStyle name="Normal 13 5 4 2 3 2" xfId="27391"/>
    <cellStyle name="Normal 13 5 4 2 3 2 2" xfId="27392"/>
    <cellStyle name="Normal 13 5 4 2 3 3" xfId="27393"/>
    <cellStyle name="Normal 13 5 4 2 4" xfId="27394"/>
    <cellStyle name="Normal 13 5 4 2 4 2" xfId="27395"/>
    <cellStyle name="Normal 13 5 4 2 5" xfId="27396"/>
    <cellStyle name="Normal 13 5 4 3" xfId="27397"/>
    <cellStyle name="Normal 13 5 4 3 2" xfId="27398"/>
    <cellStyle name="Normal 13 5 4 3 2 2" xfId="27399"/>
    <cellStyle name="Normal 13 5 4 3 2 2 2" xfId="27400"/>
    <cellStyle name="Normal 13 5 4 3 2 3" xfId="27401"/>
    <cellStyle name="Normal 13 5 4 3 3" xfId="27402"/>
    <cellStyle name="Normal 13 5 4 3 3 2" xfId="27403"/>
    <cellStyle name="Normal 13 5 4 3 4" xfId="27404"/>
    <cellStyle name="Normal 13 5 4 4" xfId="27405"/>
    <cellStyle name="Normal 13 5 4 4 2" xfId="27406"/>
    <cellStyle name="Normal 13 5 4 4 2 2" xfId="27407"/>
    <cellStyle name="Normal 13 5 4 4 3" xfId="27408"/>
    <cellStyle name="Normal 13 5 4 5" xfId="27409"/>
    <cellStyle name="Normal 13 5 4 5 2" xfId="27410"/>
    <cellStyle name="Normal 13 5 4 6" xfId="27411"/>
    <cellStyle name="Normal 13 5 5" xfId="27412"/>
    <cellStyle name="Normal 13 5 5 2" xfId="27413"/>
    <cellStyle name="Normal 13 5 5 2 2" xfId="27414"/>
    <cellStyle name="Normal 13 5 5 2 2 2" xfId="27415"/>
    <cellStyle name="Normal 13 5 5 2 2 2 2" xfId="27416"/>
    <cellStyle name="Normal 13 5 5 2 2 3" xfId="27417"/>
    <cellStyle name="Normal 13 5 5 2 3" xfId="27418"/>
    <cellStyle name="Normal 13 5 5 2 3 2" xfId="27419"/>
    <cellStyle name="Normal 13 5 5 2 4" xfId="27420"/>
    <cellStyle name="Normal 13 5 5 3" xfId="27421"/>
    <cellStyle name="Normal 13 5 5 3 2" xfId="27422"/>
    <cellStyle name="Normal 13 5 5 3 2 2" xfId="27423"/>
    <cellStyle name="Normal 13 5 5 3 3" xfId="27424"/>
    <cellStyle name="Normal 13 5 5 4" xfId="27425"/>
    <cellStyle name="Normal 13 5 5 4 2" xfId="27426"/>
    <cellStyle name="Normal 13 5 5 5" xfId="27427"/>
    <cellStyle name="Normal 13 5 6" xfId="27428"/>
    <cellStyle name="Normal 13 5 6 2" xfId="27429"/>
    <cellStyle name="Normal 13 5 6 2 2" xfId="27430"/>
    <cellStyle name="Normal 13 5 6 2 2 2" xfId="27431"/>
    <cellStyle name="Normal 13 5 6 2 3" xfId="27432"/>
    <cellStyle name="Normal 13 5 6 3" xfId="27433"/>
    <cellStyle name="Normal 13 5 6 3 2" xfId="27434"/>
    <cellStyle name="Normal 13 5 6 4" xfId="27435"/>
    <cellStyle name="Normal 13 5 7" xfId="27436"/>
    <cellStyle name="Normal 13 5 7 2" xfId="27437"/>
    <cellStyle name="Normal 13 5 7 2 2" xfId="27438"/>
    <cellStyle name="Normal 13 5 7 3" xfId="27439"/>
    <cellStyle name="Normal 13 5 8" xfId="27440"/>
    <cellStyle name="Normal 13 5 8 2" xfId="27441"/>
    <cellStyle name="Normal 13 5 9" xfId="27442"/>
    <cellStyle name="Normal 13 6" xfId="27443"/>
    <cellStyle name="Normal 13 6 2" xfId="27444"/>
    <cellStyle name="Normal 13 6 2 2" xfId="27445"/>
    <cellStyle name="Normal 13 6 2 2 2" xfId="27446"/>
    <cellStyle name="Normal 13 6 2 2 2 2" xfId="27447"/>
    <cellStyle name="Normal 13 6 2 2 2 2 2" xfId="27448"/>
    <cellStyle name="Normal 13 6 2 2 2 2 2 2" xfId="27449"/>
    <cellStyle name="Normal 13 6 2 2 2 2 2 2 2" xfId="27450"/>
    <cellStyle name="Normal 13 6 2 2 2 2 2 3" xfId="27451"/>
    <cellStyle name="Normal 13 6 2 2 2 2 3" xfId="27452"/>
    <cellStyle name="Normal 13 6 2 2 2 2 3 2" xfId="27453"/>
    <cellStyle name="Normal 13 6 2 2 2 2 4" xfId="27454"/>
    <cellStyle name="Normal 13 6 2 2 2 3" xfId="27455"/>
    <cellStyle name="Normal 13 6 2 2 2 3 2" xfId="27456"/>
    <cellStyle name="Normal 13 6 2 2 2 3 2 2" xfId="27457"/>
    <cellStyle name="Normal 13 6 2 2 2 3 3" xfId="27458"/>
    <cellStyle name="Normal 13 6 2 2 2 4" xfId="27459"/>
    <cellStyle name="Normal 13 6 2 2 2 4 2" xfId="27460"/>
    <cellStyle name="Normal 13 6 2 2 2 5" xfId="27461"/>
    <cellStyle name="Normal 13 6 2 2 3" xfId="27462"/>
    <cellStyle name="Normal 13 6 2 2 3 2" xfId="27463"/>
    <cellStyle name="Normal 13 6 2 2 3 2 2" xfId="27464"/>
    <cellStyle name="Normal 13 6 2 2 3 2 2 2" xfId="27465"/>
    <cellStyle name="Normal 13 6 2 2 3 2 3" xfId="27466"/>
    <cellStyle name="Normal 13 6 2 2 3 3" xfId="27467"/>
    <cellStyle name="Normal 13 6 2 2 3 3 2" xfId="27468"/>
    <cellStyle name="Normal 13 6 2 2 3 4" xfId="27469"/>
    <cellStyle name="Normal 13 6 2 2 4" xfId="27470"/>
    <cellStyle name="Normal 13 6 2 2 4 2" xfId="27471"/>
    <cellStyle name="Normal 13 6 2 2 4 2 2" xfId="27472"/>
    <cellStyle name="Normal 13 6 2 2 4 3" xfId="27473"/>
    <cellStyle name="Normal 13 6 2 2 5" xfId="27474"/>
    <cellStyle name="Normal 13 6 2 2 5 2" xfId="27475"/>
    <cellStyle name="Normal 13 6 2 2 6" xfId="27476"/>
    <cellStyle name="Normal 13 6 2 3" xfId="27477"/>
    <cellStyle name="Normal 13 6 2 3 2" xfId="27478"/>
    <cellStyle name="Normal 13 6 2 3 2 2" xfId="27479"/>
    <cellStyle name="Normal 13 6 2 3 2 2 2" xfId="27480"/>
    <cellStyle name="Normal 13 6 2 3 2 2 2 2" xfId="27481"/>
    <cellStyle name="Normal 13 6 2 3 2 2 3" xfId="27482"/>
    <cellStyle name="Normal 13 6 2 3 2 3" xfId="27483"/>
    <cellStyle name="Normal 13 6 2 3 2 3 2" xfId="27484"/>
    <cellStyle name="Normal 13 6 2 3 2 4" xfId="27485"/>
    <cellStyle name="Normal 13 6 2 3 3" xfId="27486"/>
    <cellStyle name="Normal 13 6 2 3 3 2" xfId="27487"/>
    <cellStyle name="Normal 13 6 2 3 3 2 2" xfId="27488"/>
    <cellStyle name="Normal 13 6 2 3 3 3" xfId="27489"/>
    <cellStyle name="Normal 13 6 2 3 4" xfId="27490"/>
    <cellStyle name="Normal 13 6 2 3 4 2" xfId="27491"/>
    <cellStyle name="Normal 13 6 2 3 5" xfId="27492"/>
    <cellStyle name="Normal 13 6 2 4" xfId="27493"/>
    <cellStyle name="Normal 13 6 2 4 2" xfId="27494"/>
    <cellStyle name="Normal 13 6 2 4 2 2" xfId="27495"/>
    <cellStyle name="Normal 13 6 2 4 2 2 2" xfId="27496"/>
    <cellStyle name="Normal 13 6 2 4 2 3" xfId="27497"/>
    <cellStyle name="Normal 13 6 2 4 3" xfId="27498"/>
    <cellStyle name="Normal 13 6 2 4 3 2" xfId="27499"/>
    <cellStyle name="Normal 13 6 2 4 4" xfId="27500"/>
    <cellStyle name="Normal 13 6 2 5" xfId="27501"/>
    <cellStyle name="Normal 13 6 2 5 2" xfId="27502"/>
    <cellStyle name="Normal 13 6 2 5 2 2" xfId="27503"/>
    <cellStyle name="Normal 13 6 2 5 3" xfId="27504"/>
    <cellStyle name="Normal 13 6 2 6" xfId="27505"/>
    <cellStyle name="Normal 13 6 2 6 2" xfId="27506"/>
    <cellStyle name="Normal 13 6 2 7" xfId="27507"/>
    <cellStyle name="Normal 13 6 3" xfId="27508"/>
    <cellStyle name="Normal 13 6 3 2" xfId="27509"/>
    <cellStyle name="Normal 13 6 3 2 2" xfId="27510"/>
    <cellStyle name="Normal 13 6 3 2 2 2" xfId="27511"/>
    <cellStyle name="Normal 13 6 3 2 2 2 2" xfId="27512"/>
    <cellStyle name="Normal 13 6 3 2 2 2 2 2" xfId="27513"/>
    <cellStyle name="Normal 13 6 3 2 2 2 3" xfId="27514"/>
    <cellStyle name="Normal 13 6 3 2 2 3" xfId="27515"/>
    <cellStyle name="Normal 13 6 3 2 2 3 2" xfId="27516"/>
    <cellStyle name="Normal 13 6 3 2 2 4" xfId="27517"/>
    <cellStyle name="Normal 13 6 3 2 3" xfId="27518"/>
    <cellStyle name="Normal 13 6 3 2 3 2" xfId="27519"/>
    <cellStyle name="Normal 13 6 3 2 3 2 2" xfId="27520"/>
    <cellStyle name="Normal 13 6 3 2 3 3" xfId="27521"/>
    <cellStyle name="Normal 13 6 3 2 4" xfId="27522"/>
    <cellStyle name="Normal 13 6 3 2 4 2" xfId="27523"/>
    <cellStyle name="Normal 13 6 3 2 5" xfId="27524"/>
    <cellStyle name="Normal 13 6 3 3" xfId="27525"/>
    <cellStyle name="Normal 13 6 3 3 2" xfId="27526"/>
    <cellStyle name="Normal 13 6 3 3 2 2" xfId="27527"/>
    <cellStyle name="Normal 13 6 3 3 2 2 2" xfId="27528"/>
    <cellStyle name="Normal 13 6 3 3 2 3" xfId="27529"/>
    <cellStyle name="Normal 13 6 3 3 3" xfId="27530"/>
    <cellStyle name="Normal 13 6 3 3 3 2" xfId="27531"/>
    <cellStyle name="Normal 13 6 3 3 4" xfId="27532"/>
    <cellStyle name="Normal 13 6 3 4" xfId="27533"/>
    <cellStyle name="Normal 13 6 3 4 2" xfId="27534"/>
    <cellStyle name="Normal 13 6 3 4 2 2" xfId="27535"/>
    <cellStyle name="Normal 13 6 3 4 3" xfId="27536"/>
    <cellStyle name="Normal 13 6 3 5" xfId="27537"/>
    <cellStyle name="Normal 13 6 3 5 2" xfId="27538"/>
    <cellStyle name="Normal 13 6 3 6" xfId="27539"/>
    <cellStyle name="Normal 13 6 4" xfId="27540"/>
    <cellStyle name="Normal 13 6 4 2" xfId="27541"/>
    <cellStyle name="Normal 13 6 4 2 2" xfId="27542"/>
    <cellStyle name="Normal 13 6 4 2 2 2" xfId="27543"/>
    <cellStyle name="Normal 13 6 4 2 2 2 2" xfId="27544"/>
    <cellStyle name="Normal 13 6 4 2 2 2 2 2" xfId="27545"/>
    <cellStyle name="Normal 13 6 4 2 2 2 3" xfId="27546"/>
    <cellStyle name="Normal 13 6 4 2 2 3" xfId="27547"/>
    <cellStyle name="Normal 13 6 4 2 2 3 2" xfId="27548"/>
    <cellStyle name="Normal 13 6 4 2 2 4" xfId="27549"/>
    <cellStyle name="Normal 13 6 4 2 3" xfId="27550"/>
    <cellStyle name="Normal 13 6 4 2 3 2" xfId="27551"/>
    <cellStyle name="Normal 13 6 4 2 3 2 2" xfId="27552"/>
    <cellStyle name="Normal 13 6 4 2 3 3" xfId="27553"/>
    <cellStyle name="Normal 13 6 4 2 4" xfId="27554"/>
    <cellStyle name="Normal 13 6 4 2 4 2" xfId="27555"/>
    <cellStyle name="Normal 13 6 4 2 5" xfId="27556"/>
    <cellStyle name="Normal 13 6 4 3" xfId="27557"/>
    <cellStyle name="Normal 13 6 4 3 2" xfId="27558"/>
    <cellStyle name="Normal 13 6 4 3 2 2" xfId="27559"/>
    <cellStyle name="Normal 13 6 4 3 2 2 2" xfId="27560"/>
    <cellStyle name="Normal 13 6 4 3 2 3" xfId="27561"/>
    <cellStyle name="Normal 13 6 4 3 3" xfId="27562"/>
    <cellStyle name="Normal 13 6 4 3 3 2" xfId="27563"/>
    <cellStyle name="Normal 13 6 4 3 4" xfId="27564"/>
    <cellStyle name="Normal 13 6 4 4" xfId="27565"/>
    <cellStyle name="Normal 13 6 4 4 2" xfId="27566"/>
    <cellStyle name="Normal 13 6 4 4 2 2" xfId="27567"/>
    <cellStyle name="Normal 13 6 4 4 3" xfId="27568"/>
    <cellStyle name="Normal 13 6 4 5" xfId="27569"/>
    <cellStyle name="Normal 13 6 4 5 2" xfId="27570"/>
    <cellStyle name="Normal 13 6 4 6" xfId="27571"/>
    <cellStyle name="Normal 13 6 5" xfId="27572"/>
    <cellStyle name="Normal 13 6 5 2" xfId="27573"/>
    <cellStyle name="Normal 13 6 5 2 2" xfId="27574"/>
    <cellStyle name="Normal 13 6 5 2 2 2" xfId="27575"/>
    <cellStyle name="Normal 13 6 5 2 2 2 2" xfId="27576"/>
    <cellStyle name="Normal 13 6 5 2 2 3" xfId="27577"/>
    <cellStyle name="Normal 13 6 5 2 3" xfId="27578"/>
    <cellStyle name="Normal 13 6 5 2 3 2" xfId="27579"/>
    <cellStyle name="Normal 13 6 5 2 4" xfId="27580"/>
    <cellStyle name="Normal 13 6 5 3" xfId="27581"/>
    <cellStyle name="Normal 13 6 5 3 2" xfId="27582"/>
    <cellStyle name="Normal 13 6 5 3 2 2" xfId="27583"/>
    <cellStyle name="Normal 13 6 5 3 3" xfId="27584"/>
    <cellStyle name="Normal 13 6 5 4" xfId="27585"/>
    <cellStyle name="Normal 13 6 5 4 2" xfId="27586"/>
    <cellStyle name="Normal 13 6 5 5" xfId="27587"/>
    <cellStyle name="Normal 13 6 6" xfId="27588"/>
    <cellStyle name="Normal 13 6 6 2" xfId="27589"/>
    <cellStyle name="Normal 13 6 6 2 2" xfId="27590"/>
    <cellStyle name="Normal 13 6 6 2 2 2" xfId="27591"/>
    <cellStyle name="Normal 13 6 6 2 3" xfId="27592"/>
    <cellStyle name="Normal 13 6 6 3" xfId="27593"/>
    <cellStyle name="Normal 13 6 6 3 2" xfId="27594"/>
    <cellStyle name="Normal 13 6 6 4" xfId="27595"/>
    <cellStyle name="Normal 13 6 7" xfId="27596"/>
    <cellStyle name="Normal 13 6 7 2" xfId="27597"/>
    <cellStyle name="Normal 13 6 7 2 2" xfId="27598"/>
    <cellStyle name="Normal 13 6 7 3" xfId="27599"/>
    <cellStyle name="Normal 13 6 8" xfId="27600"/>
    <cellStyle name="Normal 13 6 8 2" xfId="27601"/>
    <cellStyle name="Normal 13 6 9" xfId="27602"/>
    <cellStyle name="Normal 13 7" xfId="27603"/>
    <cellStyle name="Normal 13 7 2" xfId="27604"/>
    <cellStyle name="Normal 13 7 2 2" xfId="27605"/>
    <cellStyle name="Normal 13 7 2 2 2" xfId="27606"/>
    <cellStyle name="Normal 13 7 2 2 2 2" xfId="27607"/>
    <cellStyle name="Normal 13 7 2 2 2 2 2" xfId="27608"/>
    <cellStyle name="Normal 13 7 2 2 2 2 2 2" xfId="27609"/>
    <cellStyle name="Normal 13 7 2 2 2 2 2 2 2" xfId="27610"/>
    <cellStyle name="Normal 13 7 2 2 2 2 2 3" xfId="27611"/>
    <cellStyle name="Normal 13 7 2 2 2 2 3" xfId="27612"/>
    <cellStyle name="Normal 13 7 2 2 2 2 3 2" xfId="27613"/>
    <cellStyle name="Normal 13 7 2 2 2 2 4" xfId="27614"/>
    <cellStyle name="Normal 13 7 2 2 2 3" xfId="27615"/>
    <cellStyle name="Normal 13 7 2 2 2 3 2" xfId="27616"/>
    <cellStyle name="Normal 13 7 2 2 2 3 2 2" xfId="27617"/>
    <cellStyle name="Normal 13 7 2 2 2 3 3" xfId="27618"/>
    <cellStyle name="Normal 13 7 2 2 2 4" xfId="27619"/>
    <cellStyle name="Normal 13 7 2 2 2 4 2" xfId="27620"/>
    <cellStyle name="Normal 13 7 2 2 2 5" xfId="27621"/>
    <cellStyle name="Normal 13 7 2 2 3" xfId="27622"/>
    <cellStyle name="Normal 13 7 2 2 3 2" xfId="27623"/>
    <cellStyle name="Normal 13 7 2 2 3 2 2" xfId="27624"/>
    <cellStyle name="Normal 13 7 2 2 3 2 2 2" xfId="27625"/>
    <cellStyle name="Normal 13 7 2 2 3 2 3" xfId="27626"/>
    <cellStyle name="Normal 13 7 2 2 3 3" xfId="27627"/>
    <cellStyle name="Normal 13 7 2 2 3 3 2" xfId="27628"/>
    <cellStyle name="Normal 13 7 2 2 3 4" xfId="27629"/>
    <cellStyle name="Normal 13 7 2 2 4" xfId="27630"/>
    <cellStyle name="Normal 13 7 2 2 4 2" xfId="27631"/>
    <cellStyle name="Normal 13 7 2 2 4 2 2" xfId="27632"/>
    <cellStyle name="Normal 13 7 2 2 4 3" xfId="27633"/>
    <cellStyle name="Normal 13 7 2 2 5" xfId="27634"/>
    <cellStyle name="Normal 13 7 2 2 5 2" xfId="27635"/>
    <cellStyle name="Normal 13 7 2 2 6" xfId="27636"/>
    <cellStyle name="Normal 13 7 2 3" xfId="27637"/>
    <cellStyle name="Normal 13 7 2 3 2" xfId="27638"/>
    <cellStyle name="Normal 13 7 2 3 2 2" xfId="27639"/>
    <cellStyle name="Normal 13 7 2 3 2 2 2" xfId="27640"/>
    <cellStyle name="Normal 13 7 2 3 2 2 2 2" xfId="27641"/>
    <cellStyle name="Normal 13 7 2 3 2 2 3" xfId="27642"/>
    <cellStyle name="Normal 13 7 2 3 2 3" xfId="27643"/>
    <cellStyle name="Normal 13 7 2 3 2 3 2" xfId="27644"/>
    <cellStyle name="Normal 13 7 2 3 2 4" xfId="27645"/>
    <cellStyle name="Normal 13 7 2 3 3" xfId="27646"/>
    <cellStyle name="Normal 13 7 2 3 3 2" xfId="27647"/>
    <cellStyle name="Normal 13 7 2 3 3 2 2" xfId="27648"/>
    <cellStyle name="Normal 13 7 2 3 3 3" xfId="27649"/>
    <cellStyle name="Normal 13 7 2 3 4" xfId="27650"/>
    <cellStyle name="Normal 13 7 2 3 4 2" xfId="27651"/>
    <cellStyle name="Normal 13 7 2 3 5" xfId="27652"/>
    <cellStyle name="Normal 13 7 2 4" xfId="27653"/>
    <cellStyle name="Normal 13 7 2 4 2" xfId="27654"/>
    <cellStyle name="Normal 13 7 2 4 2 2" xfId="27655"/>
    <cellStyle name="Normal 13 7 2 4 2 2 2" xfId="27656"/>
    <cellStyle name="Normal 13 7 2 4 2 3" xfId="27657"/>
    <cellStyle name="Normal 13 7 2 4 3" xfId="27658"/>
    <cellStyle name="Normal 13 7 2 4 3 2" xfId="27659"/>
    <cellStyle name="Normal 13 7 2 4 4" xfId="27660"/>
    <cellStyle name="Normal 13 7 2 5" xfId="27661"/>
    <cellStyle name="Normal 13 7 2 5 2" xfId="27662"/>
    <cellStyle name="Normal 13 7 2 5 2 2" xfId="27663"/>
    <cellStyle name="Normal 13 7 2 5 3" xfId="27664"/>
    <cellStyle name="Normal 13 7 2 6" xfId="27665"/>
    <cellStyle name="Normal 13 7 2 6 2" xfId="27666"/>
    <cellStyle name="Normal 13 7 2 7" xfId="27667"/>
    <cellStyle name="Normal 13 7 3" xfId="27668"/>
    <cellStyle name="Normal 13 7 3 2" xfId="27669"/>
    <cellStyle name="Normal 13 7 3 2 2" xfId="27670"/>
    <cellStyle name="Normal 13 7 3 2 2 2" xfId="27671"/>
    <cellStyle name="Normal 13 7 3 2 2 2 2" xfId="27672"/>
    <cellStyle name="Normal 13 7 3 2 2 2 2 2" xfId="27673"/>
    <cellStyle name="Normal 13 7 3 2 2 2 3" xfId="27674"/>
    <cellStyle name="Normal 13 7 3 2 2 3" xfId="27675"/>
    <cellStyle name="Normal 13 7 3 2 2 3 2" xfId="27676"/>
    <cellStyle name="Normal 13 7 3 2 2 4" xfId="27677"/>
    <cellStyle name="Normal 13 7 3 2 3" xfId="27678"/>
    <cellStyle name="Normal 13 7 3 2 3 2" xfId="27679"/>
    <cellStyle name="Normal 13 7 3 2 3 2 2" xfId="27680"/>
    <cellStyle name="Normal 13 7 3 2 3 3" xfId="27681"/>
    <cellStyle name="Normal 13 7 3 2 4" xfId="27682"/>
    <cellStyle name="Normal 13 7 3 2 4 2" xfId="27683"/>
    <cellStyle name="Normal 13 7 3 2 5" xfId="27684"/>
    <cellStyle name="Normal 13 7 3 3" xfId="27685"/>
    <cellStyle name="Normal 13 7 3 3 2" xfId="27686"/>
    <cellStyle name="Normal 13 7 3 3 2 2" xfId="27687"/>
    <cellStyle name="Normal 13 7 3 3 2 2 2" xfId="27688"/>
    <cellStyle name="Normal 13 7 3 3 2 3" xfId="27689"/>
    <cellStyle name="Normal 13 7 3 3 3" xfId="27690"/>
    <cellStyle name="Normal 13 7 3 3 3 2" xfId="27691"/>
    <cellStyle name="Normal 13 7 3 3 4" xfId="27692"/>
    <cellStyle name="Normal 13 7 3 4" xfId="27693"/>
    <cellStyle name="Normal 13 7 3 4 2" xfId="27694"/>
    <cellStyle name="Normal 13 7 3 4 2 2" xfId="27695"/>
    <cellStyle name="Normal 13 7 3 4 3" xfId="27696"/>
    <cellStyle name="Normal 13 7 3 5" xfId="27697"/>
    <cellStyle name="Normal 13 7 3 5 2" xfId="27698"/>
    <cellStyle name="Normal 13 7 3 6" xfId="27699"/>
    <cellStyle name="Normal 13 7 4" xfId="27700"/>
    <cellStyle name="Normal 13 7 4 2" xfId="27701"/>
    <cellStyle name="Normal 13 7 4 2 2" xfId="27702"/>
    <cellStyle name="Normal 13 7 4 2 2 2" xfId="27703"/>
    <cellStyle name="Normal 13 7 4 2 2 2 2" xfId="27704"/>
    <cellStyle name="Normal 13 7 4 2 2 2 2 2" xfId="27705"/>
    <cellStyle name="Normal 13 7 4 2 2 2 3" xfId="27706"/>
    <cellStyle name="Normal 13 7 4 2 2 3" xfId="27707"/>
    <cellStyle name="Normal 13 7 4 2 2 3 2" xfId="27708"/>
    <cellStyle name="Normal 13 7 4 2 2 4" xfId="27709"/>
    <cellStyle name="Normal 13 7 4 2 3" xfId="27710"/>
    <cellStyle name="Normal 13 7 4 2 3 2" xfId="27711"/>
    <cellStyle name="Normal 13 7 4 2 3 2 2" xfId="27712"/>
    <cellStyle name="Normal 13 7 4 2 3 3" xfId="27713"/>
    <cellStyle name="Normal 13 7 4 2 4" xfId="27714"/>
    <cellStyle name="Normal 13 7 4 2 4 2" xfId="27715"/>
    <cellStyle name="Normal 13 7 4 2 5" xfId="27716"/>
    <cellStyle name="Normal 13 7 4 3" xfId="27717"/>
    <cellStyle name="Normal 13 7 4 3 2" xfId="27718"/>
    <cellStyle name="Normal 13 7 4 3 2 2" xfId="27719"/>
    <cellStyle name="Normal 13 7 4 3 2 2 2" xfId="27720"/>
    <cellStyle name="Normal 13 7 4 3 2 3" xfId="27721"/>
    <cellStyle name="Normal 13 7 4 3 3" xfId="27722"/>
    <cellStyle name="Normal 13 7 4 3 3 2" xfId="27723"/>
    <cellStyle name="Normal 13 7 4 3 4" xfId="27724"/>
    <cellStyle name="Normal 13 7 4 4" xfId="27725"/>
    <cellStyle name="Normal 13 7 4 4 2" xfId="27726"/>
    <cellStyle name="Normal 13 7 4 4 2 2" xfId="27727"/>
    <cellStyle name="Normal 13 7 4 4 3" xfId="27728"/>
    <cellStyle name="Normal 13 7 4 5" xfId="27729"/>
    <cellStyle name="Normal 13 7 4 5 2" xfId="27730"/>
    <cellStyle name="Normal 13 7 4 6" xfId="27731"/>
    <cellStyle name="Normal 13 7 5" xfId="27732"/>
    <cellStyle name="Normal 13 7 5 2" xfId="27733"/>
    <cellStyle name="Normal 13 7 5 2 2" xfId="27734"/>
    <cellStyle name="Normal 13 7 5 2 2 2" xfId="27735"/>
    <cellStyle name="Normal 13 7 5 2 2 2 2" xfId="27736"/>
    <cellStyle name="Normal 13 7 5 2 2 3" xfId="27737"/>
    <cellStyle name="Normal 13 7 5 2 3" xfId="27738"/>
    <cellStyle name="Normal 13 7 5 2 3 2" xfId="27739"/>
    <cellStyle name="Normal 13 7 5 2 4" xfId="27740"/>
    <cellStyle name="Normal 13 7 5 3" xfId="27741"/>
    <cellStyle name="Normal 13 7 5 3 2" xfId="27742"/>
    <cellStyle name="Normal 13 7 5 3 2 2" xfId="27743"/>
    <cellStyle name="Normal 13 7 5 3 3" xfId="27744"/>
    <cellStyle name="Normal 13 7 5 4" xfId="27745"/>
    <cellStyle name="Normal 13 7 5 4 2" xfId="27746"/>
    <cellStyle name="Normal 13 7 5 5" xfId="27747"/>
    <cellStyle name="Normal 13 7 6" xfId="27748"/>
    <cellStyle name="Normal 13 7 6 2" xfId="27749"/>
    <cellStyle name="Normal 13 7 6 2 2" xfId="27750"/>
    <cellStyle name="Normal 13 7 6 2 2 2" xfId="27751"/>
    <cellStyle name="Normal 13 7 6 2 3" xfId="27752"/>
    <cellStyle name="Normal 13 7 6 3" xfId="27753"/>
    <cellStyle name="Normal 13 7 6 3 2" xfId="27754"/>
    <cellStyle name="Normal 13 7 6 4" xfId="27755"/>
    <cellStyle name="Normal 13 7 7" xfId="27756"/>
    <cellStyle name="Normal 13 7 7 2" xfId="27757"/>
    <cellStyle name="Normal 13 7 7 2 2" xfId="27758"/>
    <cellStyle name="Normal 13 7 7 3" xfId="27759"/>
    <cellStyle name="Normal 13 7 8" xfId="27760"/>
    <cellStyle name="Normal 13 7 8 2" xfId="27761"/>
    <cellStyle name="Normal 13 7 9" xfId="27762"/>
    <cellStyle name="Normal 13 8" xfId="27763"/>
    <cellStyle name="Normal 13 8 2" xfId="27764"/>
    <cellStyle name="Normal 13 8 2 2" xfId="27765"/>
    <cellStyle name="Normal 13 8 2 2 2" xfId="27766"/>
    <cellStyle name="Normal 13 8 2 2 2 2" xfId="27767"/>
    <cellStyle name="Normal 13 8 2 2 2 2 2" xfId="27768"/>
    <cellStyle name="Normal 13 8 2 2 2 2 2 2" xfId="27769"/>
    <cellStyle name="Normal 13 8 2 2 2 2 2 2 2" xfId="27770"/>
    <cellStyle name="Normal 13 8 2 2 2 2 2 3" xfId="27771"/>
    <cellStyle name="Normal 13 8 2 2 2 2 3" xfId="27772"/>
    <cellStyle name="Normal 13 8 2 2 2 2 3 2" xfId="27773"/>
    <cellStyle name="Normal 13 8 2 2 2 2 4" xfId="27774"/>
    <cellStyle name="Normal 13 8 2 2 2 3" xfId="27775"/>
    <cellStyle name="Normal 13 8 2 2 2 3 2" xfId="27776"/>
    <cellStyle name="Normal 13 8 2 2 2 3 2 2" xfId="27777"/>
    <cellStyle name="Normal 13 8 2 2 2 3 3" xfId="27778"/>
    <cellStyle name="Normal 13 8 2 2 2 4" xfId="27779"/>
    <cellStyle name="Normal 13 8 2 2 2 4 2" xfId="27780"/>
    <cellStyle name="Normal 13 8 2 2 2 5" xfId="27781"/>
    <cellStyle name="Normal 13 8 2 2 3" xfId="27782"/>
    <cellStyle name="Normal 13 8 2 2 3 2" xfId="27783"/>
    <cellStyle name="Normal 13 8 2 2 3 2 2" xfId="27784"/>
    <cellStyle name="Normal 13 8 2 2 3 2 2 2" xfId="27785"/>
    <cellStyle name="Normal 13 8 2 2 3 2 3" xfId="27786"/>
    <cellStyle name="Normal 13 8 2 2 3 3" xfId="27787"/>
    <cellStyle name="Normal 13 8 2 2 3 3 2" xfId="27788"/>
    <cellStyle name="Normal 13 8 2 2 3 4" xfId="27789"/>
    <cellStyle name="Normal 13 8 2 2 4" xfId="27790"/>
    <cellStyle name="Normal 13 8 2 2 4 2" xfId="27791"/>
    <cellStyle name="Normal 13 8 2 2 4 2 2" xfId="27792"/>
    <cellStyle name="Normal 13 8 2 2 4 3" xfId="27793"/>
    <cellStyle name="Normal 13 8 2 2 5" xfId="27794"/>
    <cellStyle name="Normal 13 8 2 2 5 2" xfId="27795"/>
    <cellStyle name="Normal 13 8 2 2 6" xfId="27796"/>
    <cellStyle name="Normal 13 8 2 3" xfId="27797"/>
    <cellStyle name="Normal 13 8 2 3 2" xfId="27798"/>
    <cellStyle name="Normal 13 8 2 3 2 2" xfId="27799"/>
    <cellStyle name="Normal 13 8 2 3 2 2 2" xfId="27800"/>
    <cellStyle name="Normal 13 8 2 3 2 2 2 2" xfId="27801"/>
    <cellStyle name="Normal 13 8 2 3 2 2 3" xfId="27802"/>
    <cellStyle name="Normal 13 8 2 3 2 3" xfId="27803"/>
    <cellStyle name="Normal 13 8 2 3 2 3 2" xfId="27804"/>
    <cellStyle name="Normal 13 8 2 3 2 4" xfId="27805"/>
    <cellStyle name="Normal 13 8 2 3 3" xfId="27806"/>
    <cellStyle name="Normal 13 8 2 3 3 2" xfId="27807"/>
    <cellStyle name="Normal 13 8 2 3 3 2 2" xfId="27808"/>
    <cellStyle name="Normal 13 8 2 3 3 3" xfId="27809"/>
    <cellStyle name="Normal 13 8 2 3 4" xfId="27810"/>
    <cellStyle name="Normal 13 8 2 3 4 2" xfId="27811"/>
    <cellStyle name="Normal 13 8 2 3 5" xfId="27812"/>
    <cellStyle name="Normal 13 8 2 4" xfId="27813"/>
    <cellStyle name="Normal 13 8 2 4 2" xfId="27814"/>
    <cellStyle name="Normal 13 8 2 4 2 2" xfId="27815"/>
    <cellStyle name="Normal 13 8 2 4 2 2 2" xfId="27816"/>
    <cellStyle name="Normal 13 8 2 4 2 3" xfId="27817"/>
    <cellStyle name="Normal 13 8 2 4 3" xfId="27818"/>
    <cellStyle name="Normal 13 8 2 4 3 2" xfId="27819"/>
    <cellStyle name="Normal 13 8 2 4 4" xfId="27820"/>
    <cellStyle name="Normal 13 8 2 5" xfId="27821"/>
    <cellStyle name="Normal 13 8 2 5 2" xfId="27822"/>
    <cellStyle name="Normal 13 8 2 5 2 2" xfId="27823"/>
    <cellStyle name="Normal 13 8 2 5 3" xfId="27824"/>
    <cellStyle name="Normal 13 8 2 6" xfId="27825"/>
    <cellStyle name="Normal 13 8 2 6 2" xfId="27826"/>
    <cellStyle name="Normal 13 8 2 7" xfId="27827"/>
    <cellStyle name="Normal 13 8 3" xfId="27828"/>
    <cellStyle name="Normal 13 8 3 2" xfId="27829"/>
    <cellStyle name="Normal 13 8 3 2 2" xfId="27830"/>
    <cellStyle name="Normal 13 8 3 2 2 2" xfId="27831"/>
    <cellStyle name="Normal 13 8 3 2 2 2 2" xfId="27832"/>
    <cellStyle name="Normal 13 8 3 2 2 2 2 2" xfId="27833"/>
    <cellStyle name="Normal 13 8 3 2 2 2 3" xfId="27834"/>
    <cellStyle name="Normal 13 8 3 2 2 3" xfId="27835"/>
    <cellStyle name="Normal 13 8 3 2 2 3 2" xfId="27836"/>
    <cellStyle name="Normal 13 8 3 2 2 4" xfId="27837"/>
    <cellStyle name="Normal 13 8 3 2 3" xfId="27838"/>
    <cellStyle name="Normal 13 8 3 2 3 2" xfId="27839"/>
    <cellStyle name="Normal 13 8 3 2 3 2 2" xfId="27840"/>
    <cellStyle name="Normal 13 8 3 2 3 3" xfId="27841"/>
    <cellStyle name="Normal 13 8 3 2 4" xfId="27842"/>
    <cellStyle name="Normal 13 8 3 2 4 2" xfId="27843"/>
    <cellStyle name="Normal 13 8 3 2 5" xfId="27844"/>
    <cellStyle name="Normal 13 8 3 3" xfId="27845"/>
    <cellStyle name="Normal 13 8 3 3 2" xfId="27846"/>
    <cellStyle name="Normal 13 8 3 3 2 2" xfId="27847"/>
    <cellStyle name="Normal 13 8 3 3 2 2 2" xfId="27848"/>
    <cellStyle name="Normal 13 8 3 3 2 3" xfId="27849"/>
    <cellStyle name="Normal 13 8 3 3 3" xfId="27850"/>
    <cellStyle name="Normal 13 8 3 3 3 2" xfId="27851"/>
    <cellStyle name="Normal 13 8 3 3 4" xfId="27852"/>
    <cellStyle name="Normal 13 8 3 4" xfId="27853"/>
    <cellStyle name="Normal 13 8 3 4 2" xfId="27854"/>
    <cellStyle name="Normal 13 8 3 4 2 2" xfId="27855"/>
    <cellStyle name="Normal 13 8 3 4 3" xfId="27856"/>
    <cellStyle name="Normal 13 8 3 5" xfId="27857"/>
    <cellStyle name="Normal 13 8 3 5 2" xfId="27858"/>
    <cellStyle name="Normal 13 8 3 6" xfId="27859"/>
    <cellStyle name="Normal 13 8 4" xfId="27860"/>
    <cellStyle name="Normal 13 8 4 2" xfId="27861"/>
    <cellStyle name="Normal 13 8 4 2 2" xfId="27862"/>
    <cellStyle name="Normal 13 8 4 2 2 2" xfId="27863"/>
    <cellStyle name="Normal 13 8 4 2 2 2 2" xfId="27864"/>
    <cellStyle name="Normal 13 8 4 2 2 2 2 2" xfId="27865"/>
    <cellStyle name="Normal 13 8 4 2 2 2 3" xfId="27866"/>
    <cellStyle name="Normal 13 8 4 2 2 3" xfId="27867"/>
    <cellStyle name="Normal 13 8 4 2 2 3 2" xfId="27868"/>
    <cellStyle name="Normal 13 8 4 2 2 4" xfId="27869"/>
    <cellStyle name="Normal 13 8 4 2 3" xfId="27870"/>
    <cellStyle name="Normal 13 8 4 2 3 2" xfId="27871"/>
    <cellStyle name="Normal 13 8 4 2 3 2 2" xfId="27872"/>
    <cellStyle name="Normal 13 8 4 2 3 3" xfId="27873"/>
    <cellStyle name="Normal 13 8 4 2 4" xfId="27874"/>
    <cellStyle name="Normal 13 8 4 2 4 2" xfId="27875"/>
    <cellStyle name="Normal 13 8 4 2 5" xfId="27876"/>
    <cellStyle name="Normal 13 8 4 3" xfId="27877"/>
    <cellStyle name="Normal 13 8 4 3 2" xfId="27878"/>
    <cellStyle name="Normal 13 8 4 3 2 2" xfId="27879"/>
    <cellStyle name="Normal 13 8 4 3 2 2 2" xfId="27880"/>
    <cellStyle name="Normal 13 8 4 3 2 3" xfId="27881"/>
    <cellStyle name="Normal 13 8 4 3 3" xfId="27882"/>
    <cellStyle name="Normal 13 8 4 3 3 2" xfId="27883"/>
    <cellStyle name="Normal 13 8 4 3 4" xfId="27884"/>
    <cellStyle name="Normal 13 8 4 4" xfId="27885"/>
    <cellStyle name="Normal 13 8 4 4 2" xfId="27886"/>
    <cellStyle name="Normal 13 8 4 4 2 2" xfId="27887"/>
    <cellStyle name="Normal 13 8 4 4 3" xfId="27888"/>
    <cellStyle name="Normal 13 8 4 5" xfId="27889"/>
    <cellStyle name="Normal 13 8 4 5 2" xfId="27890"/>
    <cellStyle name="Normal 13 8 4 6" xfId="27891"/>
    <cellStyle name="Normal 13 8 5" xfId="27892"/>
    <cellStyle name="Normal 13 8 5 2" xfId="27893"/>
    <cellStyle name="Normal 13 8 5 2 2" xfId="27894"/>
    <cellStyle name="Normal 13 8 5 2 2 2" xfId="27895"/>
    <cellStyle name="Normal 13 8 5 2 2 2 2" xfId="27896"/>
    <cellStyle name="Normal 13 8 5 2 2 3" xfId="27897"/>
    <cellStyle name="Normal 13 8 5 2 3" xfId="27898"/>
    <cellStyle name="Normal 13 8 5 2 3 2" xfId="27899"/>
    <cellStyle name="Normal 13 8 5 2 4" xfId="27900"/>
    <cellStyle name="Normal 13 8 5 3" xfId="27901"/>
    <cellStyle name="Normal 13 8 5 3 2" xfId="27902"/>
    <cellStyle name="Normal 13 8 5 3 2 2" xfId="27903"/>
    <cellStyle name="Normal 13 8 5 3 3" xfId="27904"/>
    <cellStyle name="Normal 13 8 5 4" xfId="27905"/>
    <cellStyle name="Normal 13 8 5 4 2" xfId="27906"/>
    <cellStyle name="Normal 13 8 5 5" xfId="27907"/>
    <cellStyle name="Normal 13 8 6" xfId="27908"/>
    <cellStyle name="Normal 13 8 6 2" xfId="27909"/>
    <cellStyle name="Normal 13 8 6 2 2" xfId="27910"/>
    <cellStyle name="Normal 13 8 6 2 2 2" xfId="27911"/>
    <cellStyle name="Normal 13 8 6 2 3" xfId="27912"/>
    <cellStyle name="Normal 13 8 6 3" xfId="27913"/>
    <cellStyle name="Normal 13 8 6 3 2" xfId="27914"/>
    <cellStyle name="Normal 13 8 6 4" xfId="27915"/>
    <cellStyle name="Normal 13 8 7" xfId="27916"/>
    <cellStyle name="Normal 13 8 7 2" xfId="27917"/>
    <cellStyle name="Normal 13 8 7 2 2" xfId="27918"/>
    <cellStyle name="Normal 13 8 7 3" xfId="27919"/>
    <cellStyle name="Normal 13 8 8" xfId="27920"/>
    <cellStyle name="Normal 13 8 8 2" xfId="27921"/>
    <cellStyle name="Normal 13 8 9" xfId="27922"/>
    <cellStyle name="Normal 13 9" xfId="27923"/>
    <cellStyle name="Normal 13 9 2" xfId="27924"/>
    <cellStyle name="Normal 13 9 2 2" xfId="27925"/>
    <cellStyle name="Normal 13 9 2 2 2" xfId="27926"/>
    <cellStyle name="Normal 13 9 2 2 2 2" xfId="27927"/>
    <cellStyle name="Normal 13 9 2 2 2 2 2" xfId="27928"/>
    <cellStyle name="Normal 13 9 2 2 2 2 2 2" xfId="27929"/>
    <cellStyle name="Normal 13 9 2 2 2 2 3" xfId="27930"/>
    <cellStyle name="Normal 13 9 2 2 2 3" xfId="27931"/>
    <cellStyle name="Normal 13 9 2 2 2 3 2" xfId="27932"/>
    <cellStyle name="Normal 13 9 2 2 2 4" xfId="27933"/>
    <cellStyle name="Normal 13 9 2 2 3" xfId="27934"/>
    <cellStyle name="Normal 13 9 2 2 3 2" xfId="27935"/>
    <cellStyle name="Normal 13 9 2 2 3 2 2" xfId="27936"/>
    <cellStyle name="Normal 13 9 2 2 3 3" xfId="27937"/>
    <cellStyle name="Normal 13 9 2 2 4" xfId="27938"/>
    <cellStyle name="Normal 13 9 2 2 4 2" xfId="27939"/>
    <cellStyle name="Normal 13 9 2 2 5" xfId="27940"/>
    <cellStyle name="Normal 13 9 2 3" xfId="27941"/>
    <cellStyle name="Normal 13 9 2 3 2" xfId="27942"/>
    <cellStyle name="Normal 13 9 2 3 2 2" xfId="27943"/>
    <cellStyle name="Normal 13 9 2 3 2 2 2" xfId="27944"/>
    <cellStyle name="Normal 13 9 2 3 2 3" xfId="27945"/>
    <cellStyle name="Normal 13 9 2 3 3" xfId="27946"/>
    <cellStyle name="Normal 13 9 2 3 3 2" xfId="27947"/>
    <cellStyle name="Normal 13 9 2 3 4" xfId="27948"/>
    <cellStyle name="Normal 13 9 2 4" xfId="27949"/>
    <cellStyle name="Normal 13 9 2 4 2" xfId="27950"/>
    <cellStyle name="Normal 13 9 2 4 2 2" xfId="27951"/>
    <cellStyle name="Normal 13 9 2 4 3" xfId="27952"/>
    <cellStyle name="Normal 13 9 2 5" xfId="27953"/>
    <cellStyle name="Normal 13 9 2 5 2" xfId="27954"/>
    <cellStyle name="Normal 13 9 2 6" xfId="27955"/>
    <cellStyle name="Normal 13 9 3" xfId="27956"/>
    <cellStyle name="Normal 13 9 3 2" xfId="27957"/>
    <cellStyle name="Normal 13 9 3 2 2" xfId="27958"/>
    <cellStyle name="Normal 13 9 3 2 2 2" xfId="27959"/>
    <cellStyle name="Normal 13 9 3 2 2 2 2" xfId="27960"/>
    <cellStyle name="Normal 13 9 3 2 2 3" xfId="27961"/>
    <cellStyle name="Normal 13 9 3 2 3" xfId="27962"/>
    <cellStyle name="Normal 13 9 3 2 3 2" xfId="27963"/>
    <cellStyle name="Normal 13 9 3 2 4" xfId="27964"/>
    <cellStyle name="Normal 13 9 3 3" xfId="27965"/>
    <cellStyle name="Normal 13 9 3 3 2" xfId="27966"/>
    <cellStyle name="Normal 13 9 3 3 2 2" xfId="27967"/>
    <cellStyle name="Normal 13 9 3 3 3" xfId="27968"/>
    <cellStyle name="Normal 13 9 3 4" xfId="27969"/>
    <cellStyle name="Normal 13 9 3 4 2" xfId="27970"/>
    <cellStyle name="Normal 13 9 3 5" xfId="27971"/>
    <cellStyle name="Normal 13 9 4" xfId="27972"/>
    <cellStyle name="Normal 13 9 4 2" xfId="27973"/>
    <cellStyle name="Normal 13 9 4 2 2" xfId="27974"/>
    <cellStyle name="Normal 13 9 4 2 2 2" xfId="27975"/>
    <cellStyle name="Normal 13 9 4 2 3" xfId="27976"/>
    <cellStyle name="Normal 13 9 4 3" xfId="27977"/>
    <cellStyle name="Normal 13 9 4 3 2" xfId="27978"/>
    <cellStyle name="Normal 13 9 4 4" xfId="27979"/>
    <cellStyle name="Normal 13 9 5" xfId="27980"/>
    <cellStyle name="Normal 13 9 5 2" xfId="27981"/>
    <cellStyle name="Normal 13 9 5 2 2" xfId="27982"/>
    <cellStyle name="Normal 13 9 5 3" xfId="27983"/>
    <cellStyle name="Normal 13 9 6" xfId="27984"/>
    <cellStyle name="Normal 13 9 6 2" xfId="27985"/>
    <cellStyle name="Normal 13 9 7" xfId="27986"/>
    <cellStyle name="Normal 13_BS split by product" xfId="57739"/>
    <cellStyle name="Normal 130" xfId="27987"/>
    <cellStyle name="Normal 130 2" xfId="27988"/>
    <cellStyle name="Normal 130 2 2" xfId="27989"/>
    <cellStyle name="Normal 130 2 3" xfId="27990"/>
    <cellStyle name="Normal 130 3" xfId="27991"/>
    <cellStyle name="Normal 130 4" xfId="27992"/>
    <cellStyle name="Normal 131" xfId="27993"/>
    <cellStyle name="Normal 131 2" xfId="27994"/>
    <cellStyle name="Normal 131 2 2" xfId="27995"/>
    <cellStyle name="Normal 131 2 3" xfId="27996"/>
    <cellStyle name="Normal 131 3" xfId="27997"/>
    <cellStyle name="Normal 131 4" xfId="27998"/>
    <cellStyle name="Normal 132" xfId="27999"/>
    <cellStyle name="Normal 132 2" xfId="28000"/>
    <cellStyle name="Normal 132 2 2" xfId="28001"/>
    <cellStyle name="Normal 132 2 3" xfId="28002"/>
    <cellStyle name="Normal 132 3" xfId="28003"/>
    <cellStyle name="Normal 132 4" xfId="28004"/>
    <cellStyle name="Normal 133" xfId="28005"/>
    <cellStyle name="Normal 133 2" xfId="28006"/>
    <cellStyle name="Normal 133 2 2" xfId="28007"/>
    <cellStyle name="Normal 133 2 3" xfId="28008"/>
    <cellStyle name="Normal 133 3" xfId="28009"/>
    <cellStyle name="Normal 133 4" xfId="28010"/>
    <cellStyle name="Normal 134" xfId="28011"/>
    <cellStyle name="Normal 134 2" xfId="28012"/>
    <cellStyle name="Normal 134 2 2" xfId="28013"/>
    <cellStyle name="Normal 134 2 3" xfId="28014"/>
    <cellStyle name="Normal 134 3" xfId="28015"/>
    <cellStyle name="Normal 134 4" xfId="28016"/>
    <cellStyle name="Normal 135" xfId="28017"/>
    <cellStyle name="Normal 135 2" xfId="28018"/>
    <cellStyle name="Normal 135 2 2" xfId="28019"/>
    <cellStyle name="Normal 135 2 3" xfId="28020"/>
    <cellStyle name="Normal 135 3" xfId="28021"/>
    <cellStyle name="Normal 135 4" xfId="28022"/>
    <cellStyle name="Normal 136" xfId="28023"/>
    <cellStyle name="Normal 136 2" xfId="28024"/>
    <cellStyle name="Normal 136 2 2" xfId="28025"/>
    <cellStyle name="Normal 136 2 3" xfId="28026"/>
    <cellStyle name="Normal 136 3" xfId="28027"/>
    <cellStyle name="Normal 136 4" xfId="28028"/>
    <cellStyle name="Normal 137" xfId="28029"/>
    <cellStyle name="Normal 137 2" xfId="28030"/>
    <cellStyle name="Normal 137 2 2" xfId="28031"/>
    <cellStyle name="Normal 137 2 3" xfId="28032"/>
    <cellStyle name="Normal 137 3" xfId="28033"/>
    <cellStyle name="Normal 137 4" xfId="28034"/>
    <cellStyle name="Normal 138" xfId="28035"/>
    <cellStyle name="Normal 138 2" xfId="28036"/>
    <cellStyle name="Normal 138 2 2" xfId="28037"/>
    <cellStyle name="Normal 138 2 3" xfId="28038"/>
    <cellStyle name="Normal 138 3" xfId="28039"/>
    <cellStyle name="Normal 138 4" xfId="28040"/>
    <cellStyle name="Normal 139" xfId="28041"/>
    <cellStyle name="Normal 139 2" xfId="28042"/>
    <cellStyle name="Normal 139 2 2" xfId="28043"/>
    <cellStyle name="Normal 139 2 3" xfId="28044"/>
    <cellStyle name="Normal 139 3" xfId="28045"/>
    <cellStyle name="Normal 139 4" xfId="28046"/>
    <cellStyle name="Normal 14" xfId="28047"/>
    <cellStyle name="Normal 14 10" xfId="28048"/>
    <cellStyle name="Normal 14 10 2" xfId="28049"/>
    <cellStyle name="Normal 14 11" xfId="28050"/>
    <cellStyle name="Normal 14 2" xfId="28051"/>
    <cellStyle name="Normal 14 2 2" xfId="28052"/>
    <cellStyle name="Normal 14 2 2 2" xfId="28053"/>
    <cellStyle name="Normal 14 2 2 3" xfId="28054"/>
    <cellStyle name="Normal 14 2 3" xfId="28055"/>
    <cellStyle name="Normal 14 2 3 2" xfId="57740"/>
    <cellStyle name="Normal 14 2 4" xfId="28056"/>
    <cellStyle name="Normal 14 2 4 2" xfId="57741"/>
    <cellStyle name="Normal 14 2 4_Wealth Mgmt - Life &amp; Pension" xfId="57742"/>
    <cellStyle name="Normal 14 2 5" xfId="57743"/>
    <cellStyle name="Normal 14 2 5 2" xfId="57744"/>
    <cellStyle name="Normal 14 2 6" xfId="57745"/>
    <cellStyle name="Normal 14 3" xfId="28057"/>
    <cellStyle name="Normal 14 3 2" xfId="28058"/>
    <cellStyle name="Normal 14 3 2 2" xfId="28059"/>
    <cellStyle name="Normal 14 3 2 2 2" xfId="28060"/>
    <cellStyle name="Normal 14 3 2 2 2 2" xfId="28061"/>
    <cellStyle name="Normal 14 3 2 2 2 2 2" xfId="28062"/>
    <cellStyle name="Normal 14 3 2 2 2 2 2 2" xfId="28063"/>
    <cellStyle name="Normal 14 3 2 2 2 2 2 2 2" xfId="28064"/>
    <cellStyle name="Normal 14 3 2 2 2 2 2 3" xfId="28065"/>
    <cellStyle name="Normal 14 3 2 2 2 2 3" xfId="28066"/>
    <cellStyle name="Normal 14 3 2 2 2 2 3 2" xfId="28067"/>
    <cellStyle name="Normal 14 3 2 2 2 2 4" xfId="28068"/>
    <cellStyle name="Normal 14 3 2 2 2 3" xfId="28069"/>
    <cellStyle name="Normal 14 3 2 2 2 3 2" xfId="28070"/>
    <cellStyle name="Normal 14 3 2 2 2 3 2 2" xfId="28071"/>
    <cellStyle name="Normal 14 3 2 2 2 3 3" xfId="28072"/>
    <cellStyle name="Normal 14 3 2 2 2 4" xfId="28073"/>
    <cellStyle name="Normal 14 3 2 2 2 4 2" xfId="28074"/>
    <cellStyle name="Normal 14 3 2 2 2 5" xfId="28075"/>
    <cellStyle name="Normal 14 3 2 2 3" xfId="28076"/>
    <cellStyle name="Normal 14 3 2 2 3 2" xfId="28077"/>
    <cellStyle name="Normal 14 3 2 2 3 2 2" xfId="28078"/>
    <cellStyle name="Normal 14 3 2 2 3 2 2 2" xfId="28079"/>
    <cellStyle name="Normal 14 3 2 2 3 2 3" xfId="28080"/>
    <cellStyle name="Normal 14 3 2 2 3 3" xfId="28081"/>
    <cellStyle name="Normal 14 3 2 2 3 3 2" xfId="28082"/>
    <cellStyle name="Normal 14 3 2 2 3 4" xfId="28083"/>
    <cellStyle name="Normal 14 3 2 2 4" xfId="28084"/>
    <cellStyle name="Normal 14 3 2 2 4 2" xfId="28085"/>
    <cellStyle name="Normal 14 3 2 2 4 2 2" xfId="28086"/>
    <cellStyle name="Normal 14 3 2 2 4 3" xfId="28087"/>
    <cellStyle name="Normal 14 3 2 2 5" xfId="28088"/>
    <cellStyle name="Normal 14 3 2 2 5 2" xfId="28089"/>
    <cellStyle name="Normal 14 3 2 2 6" xfId="28090"/>
    <cellStyle name="Normal 14 3 2 3" xfId="28091"/>
    <cellStyle name="Normal 14 3 2 3 2" xfId="28092"/>
    <cellStyle name="Normal 14 3 2 3 2 2" xfId="28093"/>
    <cellStyle name="Normal 14 3 2 3 2 2 2" xfId="28094"/>
    <cellStyle name="Normal 14 3 2 3 2 2 2 2" xfId="28095"/>
    <cellStyle name="Normal 14 3 2 3 2 2 3" xfId="28096"/>
    <cellStyle name="Normal 14 3 2 3 2 3" xfId="28097"/>
    <cellStyle name="Normal 14 3 2 3 2 3 2" xfId="28098"/>
    <cellStyle name="Normal 14 3 2 3 2 4" xfId="28099"/>
    <cellStyle name="Normal 14 3 2 3 3" xfId="28100"/>
    <cellStyle name="Normal 14 3 2 3 3 2" xfId="28101"/>
    <cellStyle name="Normal 14 3 2 3 3 2 2" xfId="28102"/>
    <cellStyle name="Normal 14 3 2 3 3 3" xfId="28103"/>
    <cellStyle name="Normal 14 3 2 3 4" xfId="28104"/>
    <cellStyle name="Normal 14 3 2 3 4 2" xfId="28105"/>
    <cellStyle name="Normal 14 3 2 3 5" xfId="28106"/>
    <cellStyle name="Normal 14 3 2 4" xfId="28107"/>
    <cellStyle name="Normal 14 3 2 4 2" xfId="28108"/>
    <cellStyle name="Normal 14 3 2 4 2 2" xfId="28109"/>
    <cellStyle name="Normal 14 3 2 4 2 2 2" xfId="28110"/>
    <cellStyle name="Normal 14 3 2 4 2 3" xfId="28111"/>
    <cellStyle name="Normal 14 3 2 4 3" xfId="28112"/>
    <cellStyle name="Normal 14 3 2 4 3 2" xfId="28113"/>
    <cellStyle name="Normal 14 3 2 4 4" xfId="28114"/>
    <cellStyle name="Normal 14 3 2 5" xfId="28115"/>
    <cellStyle name="Normal 14 3 2 5 2" xfId="28116"/>
    <cellStyle name="Normal 14 3 2 5 2 2" xfId="28117"/>
    <cellStyle name="Normal 14 3 2 5 3" xfId="28118"/>
    <cellStyle name="Normal 14 3 2 6" xfId="28119"/>
    <cellStyle name="Normal 14 3 2 6 2" xfId="28120"/>
    <cellStyle name="Normal 14 3 2 7" xfId="28121"/>
    <cellStyle name="Normal 14 3 3" xfId="28122"/>
    <cellStyle name="Normal 14 3 3 2" xfId="28123"/>
    <cellStyle name="Normal 14 3 3 2 2" xfId="28124"/>
    <cellStyle name="Normal 14 3 3 2 2 2" xfId="28125"/>
    <cellStyle name="Normal 14 3 3 2 2 2 2" xfId="28126"/>
    <cellStyle name="Normal 14 3 3 2 2 2 2 2" xfId="28127"/>
    <cellStyle name="Normal 14 3 3 2 2 2 3" xfId="28128"/>
    <cellStyle name="Normal 14 3 3 2 2 3" xfId="28129"/>
    <cellStyle name="Normal 14 3 3 2 2 3 2" xfId="28130"/>
    <cellStyle name="Normal 14 3 3 2 2 4" xfId="28131"/>
    <cellStyle name="Normal 14 3 3 2 3" xfId="28132"/>
    <cellStyle name="Normal 14 3 3 2 3 2" xfId="28133"/>
    <cellStyle name="Normal 14 3 3 2 3 2 2" xfId="28134"/>
    <cellStyle name="Normal 14 3 3 2 3 3" xfId="28135"/>
    <cellStyle name="Normal 14 3 3 2 4" xfId="28136"/>
    <cellStyle name="Normal 14 3 3 2 4 2" xfId="28137"/>
    <cellStyle name="Normal 14 3 3 2 5" xfId="28138"/>
    <cellStyle name="Normal 14 3 3 3" xfId="28139"/>
    <cellStyle name="Normal 14 3 3 3 2" xfId="28140"/>
    <cellStyle name="Normal 14 3 3 3 2 2" xfId="28141"/>
    <cellStyle name="Normal 14 3 3 3 2 2 2" xfId="28142"/>
    <cellStyle name="Normal 14 3 3 3 2 3" xfId="28143"/>
    <cellStyle name="Normal 14 3 3 3 3" xfId="28144"/>
    <cellStyle name="Normal 14 3 3 3 3 2" xfId="28145"/>
    <cellStyle name="Normal 14 3 3 3 4" xfId="28146"/>
    <cellStyle name="Normal 14 3 3 4" xfId="28147"/>
    <cellStyle name="Normal 14 3 3 4 2" xfId="28148"/>
    <cellStyle name="Normal 14 3 3 4 2 2" xfId="28149"/>
    <cellStyle name="Normal 14 3 3 4 3" xfId="28150"/>
    <cellStyle name="Normal 14 3 3 5" xfId="28151"/>
    <cellStyle name="Normal 14 3 3 5 2" xfId="28152"/>
    <cellStyle name="Normal 14 3 3 6" xfId="28153"/>
    <cellStyle name="Normal 14 3 4" xfId="28154"/>
    <cellStyle name="Normal 14 3 4 2" xfId="28155"/>
    <cellStyle name="Normal 14 3 4 2 2" xfId="28156"/>
    <cellStyle name="Normal 14 3 4 2 2 2" xfId="28157"/>
    <cellStyle name="Normal 14 3 4 2 2 2 2" xfId="28158"/>
    <cellStyle name="Normal 14 3 4 2 2 2 2 2" xfId="28159"/>
    <cellStyle name="Normal 14 3 4 2 2 2 3" xfId="28160"/>
    <cellStyle name="Normal 14 3 4 2 2 3" xfId="28161"/>
    <cellStyle name="Normal 14 3 4 2 2 3 2" xfId="28162"/>
    <cellStyle name="Normal 14 3 4 2 2 4" xfId="28163"/>
    <cellStyle name="Normal 14 3 4 2 3" xfId="28164"/>
    <cellStyle name="Normal 14 3 4 2 3 2" xfId="28165"/>
    <cellStyle name="Normal 14 3 4 2 3 2 2" xfId="28166"/>
    <cellStyle name="Normal 14 3 4 2 3 3" xfId="28167"/>
    <cellStyle name="Normal 14 3 4 2 4" xfId="28168"/>
    <cellStyle name="Normal 14 3 4 2 4 2" xfId="28169"/>
    <cellStyle name="Normal 14 3 4 2 5" xfId="28170"/>
    <cellStyle name="Normal 14 3 4 3" xfId="28171"/>
    <cellStyle name="Normal 14 3 4 3 2" xfId="28172"/>
    <cellStyle name="Normal 14 3 4 3 2 2" xfId="28173"/>
    <cellStyle name="Normal 14 3 4 3 2 2 2" xfId="28174"/>
    <cellStyle name="Normal 14 3 4 3 2 3" xfId="28175"/>
    <cellStyle name="Normal 14 3 4 3 3" xfId="28176"/>
    <cellStyle name="Normal 14 3 4 3 3 2" xfId="28177"/>
    <cellStyle name="Normal 14 3 4 3 4" xfId="28178"/>
    <cellStyle name="Normal 14 3 4 4" xfId="28179"/>
    <cellStyle name="Normal 14 3 4 4 2" xfId="28180"/>
    <cellStyle name="Normal 14 3 4 4 2 2" xfId="28181"/>
    <cellStyle name="Normal 14 3 4 4 3" xfId="28182"/>
    <cellStyle name="Normal 14 3 4 5" xfId="28183"/>
    <cellStyle name="Normal 14 3 4 5 2" xfId="28184"/>
    <cellStyle name="Normal 14 3 4 6" xfId="28185"/>
    <cellStyle name="Normal 14 3 5" xfId="28186"/>
    <cellStyle name="Normal 14 3 5 2" xfId="28187"/>
    <cellStyle name="Normal 14 3 5 2 2" xfId="28188"/>
    <cellStyle name="Normal 14 3 5 2 2 2" xfId="28189"/>
    <cellStyle name="Normal 14 3 5 2 2 2 2" xfId="28190"/>
    <cellStyle name="Normal 14 3 5 2 2 3" xfId="28191"/>
    <cellStyle name="Normal 14 3 5 2 3" xfId="28192"/>
    <cellStyle name="Normal 14 3 5 2 3 2" xfId="28193"/>
    <cellStyle name="Normal 14 3 5 2 4" xfId="28194"/>
    <cellStyle name="Normal 14 3 5 3" xfId="28195"/>
    <cellStyle name="Normal 14 3 5 3 2" xfId="28196"/>
    <cellStyle name="Normal 14 3 5 3 2 2" xfId="28197"/>
    <cellStyle name="Normal 14 3 5 3 3" xfId="28198"/>
    <cellStyle name="Normal 14 3 5 4" xfId="28199"/>
    <cellStyle name="Normal 14 3 5 4 2" xfId="28200"/>
    <cellStyle name="Normal 14 3 5 5" xfId="28201"/>
    <cellStyle name="Normal 14 3 6" xfId="28202"/>
    <cellStyle name="Normal 14 3 6 2" xfId="28203"/>
    <cellStyle name="Normal 14 3 6 2 2" xfId="28204"/>
    <cellStyle name="Normal 14 3 6 2 2 2" xfId="28205"/>
    <cellStyle name="Normal 14 3 6 2 3" xfId="28206"/>
    <cellStyle name="Normal 14 3 6 3" xfId="28207"/>
    <cellStyle name="Normal 14 3 6 3 2" xfId="28208"/>
    <cellStyle name="Normal 14 3 6 4" xfId="28209"/>
    <cellStyle name="Normal 14 3 7" xfId="28210"/>
    <cellStyle name="Normal 14 3 7 2" xfId="28211"/>
    <cellStyle name="Normal 14 3 7 2 2" xfId="28212"/>
    <cellStyle name="Normal 14 3 7 3" xfId="28213"/>
    <cellStyle name="Normal 14 3 8" xfId="28214"/>
    <cellStyle name="Normal 14 3 8 2" xfId="28215"/>
    <cellStyle name="Normal 14 3 9" xfId="28216"/>
    <cellStyle name="Normal 14 4" xfId="28217"/>
    <cellStyle name="Normal 14 4 2" xfId="28218"/>
    <cellStyle name="Normal 14 4 2 2" xfId="28219"/>
    <cellStyle name="Normal 14 4 2 2 2" xfId="28220"/>
    <cellStyle name="Normal 14 4 2 2 2 2" xfId="28221"/>
    <cellStyle name="Normal 14 4 2 2 2 2 2" xfId="28222"/>
    <cellStyle name="Normal 14 4 2 2 2 2 2 2" xfId="28223"/>
    <cellStyle name="Normal 14 4 2 2 2 2 3" xfId="28224"/>
    <cellStyle name="Normal 14 4 2 2 2 3" xfId="28225"/>
    <cellStyle name="Normal 14 4 2 2 2 3 2" xfId="28226"/>
    <cellStyle name="Normal 14 4 2 2 2 4" xfId="28227"/>
    <cellStyle name="Normal 14 4 2 2 3" xfId="28228"/>
    <cellStyle name="Normal 14 4 2 2 3 2" xfId="28229"/>
    <cellStyle name="Normal 14 4 2 2 3 2 2" xfId="28230"/>
    <cellStyle name="Normal 14 4 2 2 3 3" xfId="28231"/>
    <cellStyle name="Normal 14 4 2 2 4" xfId="28232"/>
    <cellStyle name="Normal 14 4 2 2 4 2" xfId="28233"/>
    <cellStyle name="Normal 14 4 2 2 5" xfId="28234"/>
    <cellStyle name="Normal 14 4 2 3" xfId="28235"/>
    <cellStyle name="Normal 14 4 2 3 2" xfId="28236"/>
    <cellStyle name="Normal 14 4 2 3 2 2" xfId="28237"/>
    <cellStyle name="Normal 14 4 2 3 2 2 2" xfId="28238"/>
    <cellStyle name="Normal 14 4 2 3 2 3" xfId="28239"/>
    <cellStyle name="Normal 14 4 2 3 3" xfId="28240"/>
    <cellStyle name="Normal 14 4 2 3 3 2" xfId="28241"/>
    <cellStyle name="Normal 14 4 2 3 4" xfId="28242"/>
    <cellStyle name="Normal 14 4 2 4" xfId="28243"/>
    <cellStyle name="Normal 14 4 2 4 2" xfId="28244"/>
    <cellStyle name="Normal 14 4 2 4 2 2" xfId="28245"/>
    <cellStyle name="Normal 14 4 2 4 3" xfId="28246"/>
    <cellStyle name="Normal 14 4 2 5" xfId="28247"/>
    <cellStyle name="Normal 14 4 2 5 2" xfId="28248"/>
    <cellStyle name="Normal 14 4 2 6" xfId="28249"/>
    <cellStyle name="Normal 14 4 3" xfId="28250"/>
    <cellStyle name="Normal 14 4 3 2" xfId="28251"/>
    <cellStyle name="Normal 14 4 3 2 2" xfId="28252"/>
    <cellStyle name="Normal 14 4 3 2 2 2" xfId="28253"/>
    <cellStyle name="Normal 14 4 3 2 2 2 2" xfId="28254"/>
    <cellStyle name="Normal 14 4 3 2 2 3" xfId="28255"/>
    <cellStyle name="Normal 14 4 3 2 3" xfId="28256"/>
    <cellStyle name="Normal 14 4 3 2 3 2" xfId="28257"/>
    <cellStyle name="Normal 14 4 3 2 4" xfId="28258"/>
    <cellStyle name="Normal 14 4 3 3" xfId="28259"/>
    <cellStyle name="Normal 14 4 3 3 2" xfId="28260"/>
    <cellStyle name="Normal 14 4 3 3 2 2" xfId="28261"/>
    <cellStyle name="Normal 14 4 3 3 3" xfId="28262"/>
    <cellStyle name="Normal 14 4 3 4" xfId="28263"/>
    <cellStyle name="Normal 14 4 3 4 2" xfId="28264"/>
    <cellStyle name="Normal 14 4 3 5" xfId="28265"/>
    <cellStyle name="Normal 14 4 4" xfId="28266"/>
    <cellStyle name="Normal 14 4 4 2" xfId="28267"/>
    <cellStyle name="Normal 14 4 4 2 2" xfId="28268"/>
    <cellStyle name="Normal 14 4 4 2 2 2" xfId="28269"/>
    <cellStyle name="Normal 14 4 4 2 3" xfId="28270"/>
    <cellStyle name="Normal 14 4 4 3" xfId="28271"/>
    <cellStyle name="Normal 14 4 4 3 2" xfId="28272"/>
    <cellStyle name="Normal 14 4 4 4" xfId="28273"/>
    <cellStyle name="Normal 14 4 5" xfId="28274"/>
    <cellStyle name="Normal 14 4 5 2" xfId="28275"/>
    <cellStyle name="Normal 14 4 5 2 2" xfId="28276"/>
    <cellStyle name="Normal 14 4 5 3" xfId="28277"/>
    <cellStyle name="Normal 14 4 6" xfId="28278"/>
    <cellStyle name="Normal 14 4 6 2" xfId="28279"/>
    <cellStyle name="Normal 14 4 7" xfId="28280"/>
    <cellStyle name="Normal 14 5" xfId="28281"/>
    <cellStyle name="Normal 14 5 2" xfId="28282"/>
    <cellStyle name="Normal 14 5 2 2" xfId="28283"/>
    <cellStyle name="Normal 14 5 2 2 2" xfId="28284"/>
    <cellStyle name="Normal 14 5 2 2 2 2" xfId="28285"/>
    <cellStyle name="Normal 14 5 2 2 2 2 2" xfId="28286"/>
    <cellStyle name="Normal 14 5 2 2 2 3" xfId="28287"/>
    <cellStyle name="Normal 14 5 2 2 3" xfId="28288"/>
    <cellStyle name="Normal 14 5 2 2 3 2" xfId="28289"/>
    <cellStyle name="Normal 14 5 2 2 4" xfId="28290"/>
    <cellStyle name="Normal 14 5 2 3" xfId="28291"/>
    <cellStyle name="Normal 14 5 2 3 2" xfId="28292"/>
    <cellStyle name="Normal 14 5 2 3 2 2" xfId="28293"/>
    <cellStyle name="Normal 14 5 2 3 3" xfId="28294"/>
    <cellStyle name="Normal 14 5 2 4" xfId="28295"/>
    <cellStyle name="Normal 14 5 2 4 2" xfId="28296"/>
    <cellStyle name="Normal 14 5 2 5" xfId="28297"/>
    <cellStyle name="Normal 14 5 3" xfId="28298"/>
    <cellStyle name="Normal 14 5 3 2" xfId="28299"/>
    <cellStyle name="Normal 14 5 3 2 2" xfId="28300"/>
    <cellStyle name="Normal 14 5 3 2 2 2" xfId="28301"/>
    <cellStyle name="Normal 14 5 3 2 3" xfId="28302"/>
    <cellStyle name="Normal 14 5 3 3" xfId="28303"/>
    <cellStyle name="Normal 14 5 3 3 2" xfId="28304"/>
    <cellStyle name="Normal 14 5 3 4" xfId="28305"/>
    <cellStyle name="Normal 14 5 4" xfId="28306"/>
    <cellStyle name="Normal 14 5 4 2" xfId="28307"/>
    <cellStyle name="Normal 14 5 4 2 2" xfId="28308"/>
    <cellStyle name="Normal 14 5 4 3" xfId="28309"/>
    <cellStyle name="Normal 14 5 5" xfId="28310"/>
    <cellStyle name="Normal 14 5 5 2" xfId="28311"/>
    <cellStyle name="Normal 14 5 6" xfId="28312"/>
    <cellStyle name="Normal 14 6" xfId="28313"/>
    <cellStyle name="Normal 14 6 2" xfId="28314"/>
    <cellStyle name="Normal 14 6 2 2" xfId="28315"/>
    <cellStyle name="Normal 14 6 2 2 2" xfId="28316"/>
    <cellStyle name="Normal 14 6 2 2 2 2" xfId="28317"/>
    <cellStyle name="Normal 14 6 2 2 2 2 2" xfId="28318"/>
    <cellStyle name="Normal 14 6 2 2 2 3" xfId="28319"/>
    <cellStyle name="Normal 14 6 2 2 3" xfId="28320"/>
    <cellStyle name="Normal 14 6 2 2 3 2" xfId="28321"/>
    <cellStyle name="Normal 14 6 2 2 4" xfId="28322"/>
    <cellStyle name="Normal 14 6 2 3" xfId="28323"/>
    <cellStyle name="Normal 14 6 2 3 2" xfId="28324"/>
    <cellStyle name="Normal 14 6 2 3 2 2" xfId="28325"/>
    <cellStyle name="Normal 14 6 2 3 3" xfId="28326"/>
    <cellStyle name="Normal 14 6 2 4" xfId="28327"/>
    <cellStyle name="Normal 14 6 2 4 2" xfId="28328"/>
    <cellStyle name="Normal 14 6 2 5" xfId="28329"/>
    <cellStyle name="Normal 14 6 3" xfId="28330"/>
    <cellStyle name="Normal 14 6 3 2" xfId="28331"/>
    <cellStyle name="Normal 14 6 3 2 2" xfId="28332"/>
    <cellStyle name="Normal 14 6 3 2 2 2" xfId="28333"/>
    <cellStyle name="Normal 14 6 3 2 3" xfId="28334"/>
    <cellStyle name="Normal 14 6 3 3" xfId="28335"/>
    <cellStyle name="Normal 14 6 3 3 2" xfId="28336"/>
    <cellStyle name="Normal 14 6 3 4" xfId="28337"/>
    <cellStyle name="Normal 14 6 4" xfId="28338"/>
    <cellStyle name="Normal 14 6 4 2" xfId="28339"/>
    <cellStyle name="Normal 14 6 4 2 2" xfId="28340"/>
    <cellStyle name="Normal 14 6 4 3" xfId="28341"/>
    <cellStyle name="Normal 14 6 5" xfId="28342"/>
    <cellStyle name="Normal 14 6 5 2" xfId="28343"/>
    <cellStyle name="Normal 14 6 6" xfId="28344"/>
    <cellStyle name="Normal 14 7" xfId="28345"/>
    <cellStyle name="Normal 14 7 2" xfId="28346"/>
    <cellStyle name="Normal 14 7 2 2" xfId="28347"/>
    <cellStyle name="Normal 14 7 2 2 2" xfId="28348"/>
    <cellStyle name="Normal 14 7 2 2 2 2" xfId="28349"/>
    <cellStyle name="Normal 14 7 2 2 3" xfId="28350"/>
    <cellStyle name="Normal 14 7 2 3" xfId="28351"/>
    <cellStyle name="Normal 14 7 2 3 2" xfId="28352"/>
    <cellStyle name="Normal 14 7 2 4" xfId="28353"/>
    <cellStyle name="Normal 14 7 3" xfId="28354"/>
    <cellStyle name="Normal 14 7 3 2" xfId="28355"/>
    <cellStyle name="Normal 14 7 3 2 2" xfId="28356"/>
    <cellStyle name="Normal 14 7 3 3" xfId="28357"/>
    <cellStyle name="Normal 14 7 4" xfId="28358"/>
    <cellStyle name="Normal 14 7 4 2" xfId="28359"/>
    <cellStyle name="Normal 14 7 5" xfId="28360"/>
    <cellStyle name="Normal 14 8" xfId="28361"/>
    <cellStyle name="Normal 14 8 2" xfId="28362"/>
    <cellStyle name="Normal 14 8 2 2" xfId="28363"/>
    <cellStyle name="Normal 14 8 2 2 2" xfId="28364"/>
    <cellStyle name="Normal 14 8 2 3" xfId="28365"/>
    <cellStyle name="Normal 14 8 3" xfId="28366"/>
    <cellStyle name="Normal 14 8 3 2" xfId="28367"/>
    <cellStyle name="Normal 14 8 4" xfId="28368"/>
    <cellStyle name="Normal 14 9" xfId="28369"/>
    <cellStyle name="Normal 14 9 2" xfId="28370"/>
    <cellStyle name="Normal 14 9 2 2" xfId="28371"/>
    <cellStyle name="Normal 14 9 3" xfId="28372"/>
    <cellStyle name="Normal 14_BS split by product" xfId="57746"/>
    <cellStyle name="Normal 140" xfId="28373"/>
    <cellStyle name="Normal 140 2" xfId="28374"/>
    <cellStyle name="Normal 140 3" xfId="28375"/>
    <cellStyle name="Normal 141" xfId="28376"/>
    <cellStyle name="Normal 141 2" xfId="28377"/>
    <cellStyle name="Normal 141 2 2" xfId="28378"/>
    <cellStyle name="Normal 141 2 3" xfId="28379"/>
    <cellStyle name="Normal 141 3" xfId="28380"/>
    <cellStyle name="Normal 141 4" xfId="28381"/>
    <cellStyle name="Normal 142" xfId="28382"/>
    <cellStyle name="Normal 142 2" xfId="28383"/>
    <cellStyle name="Normal 142 2 10" xfId="28384"/>
    <cellStyle name="Normal 142 2 10 2" xfId="28385"/>
    <cellStyle name="Normal 142 2 10 2 2" xfId="28386"/>
    <cellStyle name="Normal 142 2 10 3" xfId="28387"/>
    <cellStyle name="Normal 142 2 11" xfId="28388"/>
    <cellStyle name="Normal 142 2 11 2" xfId="28389"/>
    <cellStyle name="Normal 142 2 12" xfId="28390"/>
    <cellStyle name="Normal 142 2 13" xfId="28391"/>
    <cellStyle name="Normal 142 2 2" xfId="28392"/>
    <cellStyle name="Normal 142 2 2 2" xfId="28393"/>
    <cellStyle name="Normal 142 2 2 2 2" xfId="28394"/>
    <cellStyle name="Normal 142 2 2 2 2 2" xfId="28395"/>
    <cellStyle name="Normal 142 2 2 2 2 2 2" xfId="28396"/>
    <cellStyle name="Normal 142 2 2 2 2 2 2 2" xfId="28397"/>
    <cellStyle name="Normal 142 2 2 2 2 2 2 2 2" xfId="28398"/>
    <cellStyle name="Normal 142 2 2 2 2 2 2 2 2 2" xfId="28399"/>
    <cellStyle name="Normal 142 2 2 2 2 2 2 2 3" xfId="28400"/>
    <cellStyle name="Normal 142 2 2 2 2 2 2 3" xfId="28401"/>
    <cellStyle name="Normal 142 2 2 2 2 2 2 3 2" xfId="28402"/>
    <cellStyle name="Normal 142 2 2 2 2 2 2 4" xfId="28403"/>
    <cellStyle name="Normal 142 2 2 2 2 2 3" xfId="28404"/>
    <cellStyle name="Normal 142 2 2 2 2 2 3 2" xfId="28405"/>
    <cellStyle name="Normal 142 2 2 2 2 2 3 2 2" xfId="28406"/>
    <cellStyle name="Normal 142 2 2 2 2 2 3 3" xfId="28407"/>
    <cellStyle name="Normal 142 2 2 2 2 2 4" xfId="28408"/>
    <cellStyle name="Normal 142 2 2 2 2 2 4 2" xfId="28409"/>
    <cellStyle name="Normal 142 2 2 2 2 2 5" xfId="28410"/>
    <cellStyle name="Normal 142 2 2 2 2 3" xfId="28411"/>
    <cellStyle name="Normal 142 2 2 2 2 3 2" xfId="28412"/>
    <cellStyle name="Normal 142 2 2 2 2 3 2 2" xfId="28413"/>
    <cellStyle name="Normal 142 2 2 2 2 3 2 2 2" xfId="28414"/>
    <cellStyle name="Normal 142 2 2 2 2 3 2 3" xfId="28415"/>
    <cellStyle name="Normal 142 2 2 2 2 3 3" xfId="28416"/>
    <cellStyle name="Normal 142 2 2 2 2 3 3 2" xfId="28417"/>
    <cellStyle name="Normal 142 2 2 2 2 3 4" xfId="28418"/>
    <cellStyle name="Normal 142 2 2 2 2 4" xfId="28419"/>
    <cellStyle name="Normal 142 2 2 2 2 4 2" xfId="28420"/>
    <cellStyle name="Normal 142 2 2 2 2 4 2 2" xfId="28421"/>
    <cellStyle name="Normal 142 2 2 2 2 4 3" xfId="28422"/>
    <cellStyle name="Normal 142 2 2 2 2 5" xfId="28423"/>
    <cellStyle name="Normal 142 2 2 2 2 5 2" xfId="28424"/>
    <cellStyle name="Normal 142 2 2 2 2 6" xfId="28425"/>
    <cellStyle name="Normal 142 2 2 2 3" xfId="28426"/>
    <cellStyle name="Normal 142 2 2 2 3 2" xfId="28427"/>
    <cellStyle name="Normal 142 2 2 2 3 2 2" xfId="28428"/>
    <cellStyle name="Normal 142 2 2 2 3 2 2 2" xfId="28429"/>
    <cellStyle name="Normal 142 2 2 2 3 2 2 2 2" xfId="28430"/>
    <cellStyle name="Normal 142 2 2 2 3 2 2 3" xfId="28431"/>
    <cellStyle name="Normal 142 2 2 2 3 2 3" xfId="28432"/>
    <cellStyle name="Normal 142 2 2 2 3 2 3 2" xfId="28433"/>
    <cellStyle name="Normal 142 2 2 2 3 2 4" xfId="28434"/>
    <cellStyle name="Normal 142 2 2 2 3 3" xfId="28435"/>
    <cellStyle name="Normal 142 2 2 2 3 3 2" xfId="28436"/>
    <cellStyle name="Normal 142 2 2 2 3 3 2 2" xfId="28437"/>
    <cellStyle name="Normal 142 2 2 2 3 3 3" xfId="28438"/>
    <cellStyle name="Normal 142 2 2 2 3 4" xfId="28439"/>
    <cellStyle name="Normal 142 2 2 2 3 4 2" xfId="28440"/>
    <cellStyle name="Normal 142 2 2 2 3 5" xfId="28441"/>
    <cellStyle name="Normal 142 2 2 2 4" xfId="28442"/>
    <cellStyle name="Normal 142 2 2 2 4 2" xfId="28443"/>
    <cellStyle name="Normal 142 2 2 2 4 2 2" xfId="28444"/>
    <cellStyle name="Normal 142 2 2 2 4 2 2 2" xfId="28445"/>
    <cellStyle name="Normal 142 2 2 2 4 2 3" xfId="28446"/>
    <cellStyle name="Normal 142 2 2 2 4 3" xfId="28447"/>
    <cellStyle name="Normal 142 2 2 2 4 3 2" xfId="28448"/>
    <cellStyle name="Normal 142 2 2 2 4 4" xfId="28449"/>
    <cellStyle name="Normal 142 2 2 2 5" xfId="28450"/>
    <cellStyle name="Normal 142 2 2 2 5 2" xfId="28451"/>
    <cellStyle name="Normal 142 2 2 2 5 2 2" xfId="28452"/>
    <cellStyle name="Normal 142 2 2 2 5 3" xfId="28453"/>
    <cellStyle name="Normal 142 2 2 2 6" xfId="28454"/>
    <cellStyle name="Normal 142 2 2 2 6 2" xfId="28455"/>
    <cellStyle name="Normal 142 2 2 2 7" xfId="28456"/>
    <cellStyle name="Normal 142 2 2 3" xfId="28457"/>
    <cellStyle name="Normal 142 2 2 3 2" xfId="28458"/>
    <cellStyle name="Normal 142 2 2 3 2 2" xfId="28459"/>
    <cellStyle name="Normal 142 2 2 3 2 2 2" xfId="28460"/>
    <cellStyle name="Normal 142 2 2 3 2 2 2 2" xfId="28461"/>
    <cellStyle name="Normal 142 2 2 3 2 2 2 2 2" xfId="28462"/>
    <cellStyle name="Normal 142 2 2 3 2 2 2 3" xfId="28463"/>
    <cellStyle name="Normal 142 2 2 3 2 2 3" xfId="28464"/>
    <cellStyle name="Normal 142 2 2 3 2 2 3 2" xfId="28465"/>
    <cellStyle name="Normal 142 2 2 3 2 2 4" xfId="28466"/>
    <cellStyle name="Normal 142 2 2 3 2 3" xfId="28467"/>
    <cellStyle name="Normal 142 2 2 3 2 3 2" xfId="28468"/>
    <cellStyle name="Normal 142 2 2 3 2 3 2 2" xfId="28469"/>
    <cellStyle name="Normal 142 2 2 3 2 3 3" xfId="28470"/>
    <cellStyle name="Normal 142 2 2 3 2 4" xfId="28471"/>
    <cellStyle name="Normal 142 2 2 3 2 4 2" xfId="28472"/>
    <cellStyle name="Normal 142 2 2 3 2 5" xfId="28473"/>
    <cellStyle name="Normal 142 2 2 3 3" xfId="28474"/>
    <cellStyle name="Normal 142 2 2 3 3 2" xfId="28475"/>
    <cellStyle name="Normal 142 2 2 3 3 2 2" xfId="28476"/>
    <cellStyle name="Normal 142 2 2 3 3 2 2 2" xfId="28477"/>
    <cellStyle name="Normal 142 2 2 3 3 2 3" xfId="28478"/>
    <cellStyle name="Normal 142 2 2 3 3 3" xfId="28479"/>
    <cellStyle name="Normal 142 2 2 3 3 3 2" xfId="28480"/>
    <cellStyle name="Normal 142 2 2 3 3 4" xfId="28481"/>
    <cellStyle name="Normal 142 2 2 3 4" xfId="28482"/>
    <cellStyle name="Normal 142 2 2 3 4 2" xfId="28483"/>
    <cellStyle name="Normal 142 2 2 3 4 2 2" xfId="28484"/>
    <cellStyle name="Normal 142 2 2 3 4 3" xfId="28485"/>
    <cellStyle name="Normal 142 2 2 3 5" xfId="28486"/>
    <cellStyle name="Normal 142 2 2 3 5 2" xfId="28487"/>
    <cellStyle name="Normal 142 2 2 3 6" xfId="28488"/>
    <cellStyle name="Normal 142 2 2 4" xfId="28489"/>
    <cellStyle name="Normal 142 2 2 4 2" xfId="28490"/>
    <cellStyle name="Normal 142 2 2 4 2 2" xfId="28491"/>
    <cellStyle name="Normal 142 2 2 4 2 2 2" xfId="28492"/>
    <cellStyle name="Normal 142 2 2 4 2 2 2 2" xfId="28493"/>
    <cellStyle name="Normal 142 2 2 4 2 2 2 2 2" xfId="28494"/>
    <cellStyle name="Normal 142 2 2 4 2 2 2 3" xfId="28495"/>
    <cellStyle name="Normal 142 2 2 4 2 2 3" xfId="28496"/>
    <cellStyle name="Normal 142 2 2 4 2 2 3 2" xfId="28497"/>
    <cellStyle name="Normal 142 2 2 4 2 2 4" xfId="28498"/>
    <cellStyle name="Normal 142 2 2 4 2 3" xfId="28499"/>
    <cellStyle name="Normal 142 2 2 4 2 3 2" xfId="28500"/>
    <cellStyle name="Normal 142 2 2 4 2 3 2 2" xfId="28501"/>
    <cellStyle name="Normal 142 2 2 4 2 3 3" xfId="28502"/>
    <cellStyle name="Normal 142 2 2 4 2 4" xfId="28503"/>
    <cellStyle name="Normal 142 2 2 4 2 4 2" xfId="28504"/>
    <cellStyle name="Normal 142 2 2 4 2 5" xfId="28505"/>
    <cellStyle name="Normal 142 2 2 4 3" xfId="28506"/>
    <cellStyle name="Normal 142 2 2 4 3 2" xfId="28507"/>
    <cellStyle name="Normal 142 2 2 4 3 2 2" xfId="28508"/>
    <cellStyle name="Normal 142 2 2 4 3 2 2 2" xfId="28509"/>
    <cellStyle name="Normal 142 2 2 4 3 2 3" xfId="28510"/>
    <cellStyle name="Normal 142 2 2 4 3 3" xfId="28511"/>
    <cellStyle name="Normal 142 2 2 4 3 3 2" xfId="28512"/>
    <cellStyle name="Normal 142 2 2 4 3 4" xfId="28513"/>
    <cellStyle name="Normal 142 2 2 4 4" xfId="28514"/>
    <cellStyle name="Normal 142 2 2 4 4 2" xfId="28515"/>
    <cellStyle name="Normal 142 2 2 4 4 2 2" xfId="28516"/>
    <cellStyle name="Normal 142 2 2 4 4 3" xfId="28517"/>
    <cellStyle name="Normal 142 2 2 4 5" xfId="28518"/>
    <cellStyle name="Normal 142 2 2 4 5 2" xfId="28519"/>
    <cellStyle name="Normal 142 2 2 4 6" xfId="28520"/>
    <cellStyle name="Normal 142 2 2 5" xfId="28521"/>
    <cellStyle name="Normal 142 2 2 5 2" xfId="28522"/>
    <cellStyle name="Normal 142 2 2 5 2 2" xfId="28523"/>
    <cellStyle name="Normal 142 2 2 5 2 2 2" xfId="28524"/>
    <cellStyle name="Normal 142 2 2 5 2 2 2 2" xfId="28525"/>
    <cellStyle name="Normal 142 2 2 5 2 2 3" xfId="28526"/>
    <cellStyle name="Normal 142 2 2 5 2 3" xfId="28527"/>
    <cellStyle name="Normal 142 2 2 5 2 3 2" xfId="28528"/>
    <cellStyle name="Normal 142 2 2 5 2 4" xfId="28529"/>
    <cellStyle name="Normal 142 2 2 5 3" xfId="28530"/>
    <cellStyle name="Normal 142 2 2 5 3 2" xfId="28531"/>
    <cellStyle name="Normal 142 2 2 5 3 2 2" xfId="28532"/>
    <cellStyle name="Normal 142 2 2 5 3 3" xfId="28533"/>
    <cellStyle name="Normal 142 2 2 5 4" xfId="28534"/>
    <cellStyle name="Normal 142 2 2 5 4 2" xfId="28535"/>
    <cellStyle name="Normal 142 2 2 5 5" xfId="28536"/>
    <cellStyle name="Normal 142 2 2 6" xfId="28537"/>
    <cellStyle name="Normal 142 2 2 6 2" xfId="28538"/>
    <cellStyle name="Normal 142 2 2 6 2 2" xfId="28539"/>
    <cellStyle name="Normal 142 2 2 6 2 2 2" xfId="28540"/>
    <cellStyle name="Normal 142 2 2 6 2 3" xfId="28541"/>
    <cellStyle name="Normal 142 2 2 6 3" xfId="28542"/>
    <cellStyle name="Normal 142 2 2 6 3 2" xfId="28543"/>
    <cellStyle name="Normal 142 2 2 6 4" xfId="28544"/>
    <cellStyle name="Normal 142 2 2 7" xfId="28545"/>
    <cellStyle name="Normal 142 2 2 7 2" xfId="28546"/>
    <cellStyle name="Normal 142 2 2 7 2 2" xfId="28547"/>
    <cellStyle name="Normal 142 2 2 7 3" xfId="28548"/>
    <cellStyle name="Normal 142 2 2 8" xfId="28549"/>
    <cellStyle name="Normal 142 2 2 8 2" xfId="28550"/>
    <cellStyle name="Normal 142 2 2 9" xfId="28551"/>
    <cellStyle name="Normal 142 2 3" xfId="28552"/>
    <cellStyle name="Normal 142 2 3 2" xfId="28553"/>
    <cellStyle name="Normal 142 2 3 2 2" xfId="28554"/>
    <cellStyle name="Normal 142 2 3 2 2 2" xfId="28555"/>
    <cellStyle name="Normal 142 2 3 2 2 2 2" xfId="28556"/>
    <cellStyle name="Normal 142 2 3 2 2 2 2 2" xfId="28557"/>
    <cellStyle name="Normal 142 2 3 2 2 2 2 2 2" xfId="28558"/>
    <cellStyle name="Normal 142 2 3 2 2 2 2 3" xfId="28559"/>
    <cellStyle name="Normal 142 2 3 2 2 2 3" xfId="28560"/>
    <cellStyle name="Normal 142 2 3 2 2 2 3 2" xfId="28561"/>
    <cellStyle name="Normal 142 2 3 2 2 2 4" xfId="28562"/>
    <cellStyle name="Normal 142 2 3 2 2 3" xfId="28563"/>
    <cellStyle name="Normal 142 2 3 2 2 3 2" xfId="28564"/>
    <cellStyle name="Normal 142 2 3 2 2 3 2 2" xfId="28565"/>
    <cellStyle name="Normal 142 2 3 2 2 3 3" xfId="28566"/>
    <cellStyle name="Normal 142 2 3 2 2 4" xfId="28567"/>
    <cellStyle name="Normal 142 2 3 2 2 4 2" xfId="28568"/>
    <cellStyle name="Normal 142 2 3 2 2 5" xfId="28569"/>
    <cellStyle name="Normal 142 2 3 2 3" xfId="28570"/>
    <cellStyle name="Normal 142 2 3 2 3 2" xfId="28571"/>
    <cellStyle name="Normal 142 2 3 2 3 2 2" xfId="28572"/>
    <cellStyle name="Normal 142 2 3 2 3 2 2 2" xfId="28573"/>
    <cellStyle name="Normal 142 2 3 2 3 2 3" xfId="28574"/>
    <cellStyle name="Normal 142 2 3 2 3 3" xfId="28575"/>
    <cellStyle name="Normal 142 2 3 2 3 3 2" xfId="28576"/>
    <cellStyle name="Normal 142 2 3 2 3 4" xfId="28577"/>
    <cellStyle name="Normal 142 2 3 2 4" xfId="28578"/>
    <cellStyle name="Normal 142 2 3 2 4 2" xfId="28579"/>
    <cellStyle name="Normal 142 2 3 2 4 2 2" xfId="28580"/>
    <cellStyle name="Normal 142 2 3 2 4 3" xfId="28581"/>
    <cellStyle name="Normal 142 2 3 2 5" xfId="28582"/>
    <cellStyle name="Normal 142 2 3 2 5 2" xfId="28583"/>
    <cellStyle name="Normal 142 2 3 2 6" xfId="28584"/>
    <cellStyle name="Normal 142 2 3 3" xfId="28585"/>
    <cellStyle name="Normal 142 2 3 3 2" xfId="28586"/>
    <cellStyle name="Normal 142 2 3 3 2 2" xfId="28587"/>
    <cellStyle name="Normal 142 2 3 3 2 2 2" xfId="28588"/>
    <cellStyle name="Normal 142 2 3 3 2 2 2 2" xfId="28589"/>
    <cellStyle name="Normal 142 2 3 3 2 2 3" xfId="28590"/>
    <cellStyle name="Normal 142 2 3 3 2 3" xfId="28591"/>
    <cellStyle name="Normal 142 2 3 3 2 3 2" xfId="28592"/>
    <cellStyle name="Normal 142 2 3 3 2 4" xfId="28593"/>
    <cellStyle name="Normal 142 2 3 3 3" xfId="28594"/>
    <cellStyle name="Normal 142 2 3 3 3 2" xfId="28595"/>
    <cellStyle name="Normal 142 2 3 3 3 2 2" xfId="28596"/>
    <cellStyle name="Normal 142 2 3 3 3 3" xfId="28597"/>
    <cellStyle name="Normal 142 2 3 3 4" xfId="28598"/>
    <cellStyle name="Normal 142 2 3 3 4 2" xfId="28599"/>
    <cellStyle name="Normal 142 2 3 3 5" xfId="28600"/>
    <cellStyle name="Normal 142 2 3 4" xfId="28601"/>
    <cellStyle name="Normal 142 2 3 4 2" xfId="28602"/>
    <cellStyle name="Normal 142 2 3 4 2 2" xfId="28603"/>
    <cellStyle name="Normal 142 2 3 4 2 2 2" xfId="28604"/>
    <cellStyle name="Normal 142 2 3 4 2 3" xfId="28605"/>
    <cellStyle name="Normal 142 2 3 4 3" xfId="28606"/>
    <cellStyle name="Normal 142 2 3 4 3 2" xfId="28607"/>
    <cellStyle name="Normal 142 2 3 4 4" xfId="28608"/>
    <cellStyle name="Normal 142 2 3 5" xfId="28609"/>
    <cellStyle name="Normal 142 2 3 5 2" xfId="28610"/>
    <cellStyle name="Normal 142 2 3 5 2 2" xfId="28611"/>
    <cellStyle name="Normal 142 2 3 5 3" xfId="28612"/>
    <cellStyle name="Normal 142 2 3 6" xfId="28613"/>
    <cellStyle name="Normal 142 2 3 6 2" xfId="28614"/>
    <cellStyle name="Normal 142 2 3 7" xfId="28615"/>
    <cellStyle name="Normal 142 2 4" xfId="28616"/>
    <cellStyle name="Normal 142 2 4 2" xfId="28617"/>
    <cellStyle name="Normal 142 2 4 2 2" xfId="28618"/>
    <cellStyle name="Normal 142 2 4 2 2 2" xfId="28619"/>
    <cellStyle name="Normal 142 2 4 2 2 2 2" xfId="28620"/>
    <cellStyle name="Normal 142 2 4 2 2 2 2 2" xfId="28621"/>
    <cellStyle name="Normal 142 2 4 2 2 2 3" xfId="28622"/>
    <cellStyle name="Normal 142 2 4 2 2 3" xfId="28623"/>
    <cellStyle name="Normal 142 2 4 2 2 3 2" xfId="28624"/>
    <cellStyle name="Normal 142 2 4 2 2 4" xfId="28625"/>
    <cellStyle name="Normal 142 2 4 2 3" xfId="28626"/>
    <cellStyle name="Normal 142 2 4 2 3 2" xfId="28627"/>
    <cellStyle name="Normal 142 2 4 2 3 2 2" xfId="28628"/>
    <cellStyle name="Normal 142 2 4 2 3 3" xfId="28629"/>
    <cellStyle name="Normal 142 2 4 2 4" xfId="28630"/>
    <cellStyle name="Normal 142 2 4 2 4 2" xfId="28631"/>
    <cellStyle name="Normal 142 2 4 2 5" xfId="28632"/>
    <cellStyle name="Normal 142 2 4 3" xfId="28633"/>
    <cellStyle name="Normal 142 2 4 3 2" xfId="28634"/>
    <cellStyle name="Normal 142 2 4 3 2 2" xfId="28635"/>
    <cellStyle name="Normal 142 2 4 3 2 2 2" xfId="28636"/>
    <cellStyle name="Normal 142 2 4 3 2 3" xfId="28637"/>
    <cellStyle name="Normal 142 2 4 3 3" xfId="28638"/>
    <cellStyle name="Normal 142 2 4 3 3 2" xfId="28639"/>
    <cellStyle name="Normal 142 2 4 3 4" xfId="28640"/>
    <cellStyle name="Normal 142 2 4 4" xfId="28641"/>
    <cellStyle name="Normal 142 2 4 4 2" xfId="28642"/>
    <cellStyle name="Normal 142 2 4 4 2 2" xfId="28643"/>
    <cellStyle name="Normal 142 2 4 4 3" xfId="28644"/>
    <cellStyle name="Normal 142 2 4 5" xfId="28645"/>
    <cellStyle name="Normal 142 2 4 5 2" xfId="28646"/>
    <cellStyle name="Normal 142 2 4 6" xfId="28647"/>
    <cellStyle name="Normal 142 2 5" xfId="28648"/>
    <cellStyle name="Normal 142 2 5 2" xfId="28649"/>
    <cellStyle name="Normal 142 2 5 2 2" xfId="28650"/>
    <cellStyle name="Normal 142 2 5 2 2 2" xfId="28651"/>
    <cellStyle name="Normal 142 2 5 2 2 2 2" xfId="28652"/>
    <cellStyle name="Normal 142 2 5 2 2 2 2 2" xfId="28653"/>
    <cellStyle name="Normal 142 2 5 2 2 2 3" xfId="28654"/>
    <cellStyle name="Normal 142 2 5 2 2 3" xfId="28655"/>
    <cellStyle name="Normal 142 2 5 2 2 3 2" xfId="28656"/>
    <cellStyle name="Normal 142 2 5 2 2 4" xfId="28657"/>
    <cellStyle name="Normal 142 2 5 2 3" xfId="28658"/>
    <cellStyle name="Normal 142 2 5 2 3 2" xfId="28659"/>
    <cellStyle name="Normal 142 2 5 2 3 2 2" xfId="28660"/>
    <cellStyle name="Normal 142 2 5 2 3 3" xfId="28661"/>
    <cellStyle name="Normal 142 2 5 2 4" xfId="28662"/>
    <cellStyle name="Normal 142 2 5 2 4 2" xfId="28663"/>
    <cellStyle name="Normal 142 2 5 2 5" xfId="28664"/>
    <cellStyle name="Normal 142 2 5 3" xfId="28665"/>
    <cellStyle name="Normal 142 2 5 3 2" xfId="28666"/>
    <cellStyle name="Normal 142 2 5 3 2 2" xfId="28667"/>
    <cellStyle name="Normal 142 2 5 3 2 2 2" xfId="28668"/>
    <cellStyle name="Normal 142 2 5 3 2 3" xfId="28669"/>
    <cellStyle name="Normal 142 2 5 3 3" xfId="28670"/>
    <cellStyle name="Normal 142 2 5 3 3 2" xfId="28671"/>
    <cellStyle name="Normal 142 2 5 3 4" xfId="28672"/>
    <cellStyle name="Normal 142 2 5 4" xfId="28673"/>
    <cellStyle name="Normal 142 2 5 4 2" xfId="28674"/>
    <cellStyle name="Normal 142 2 5 4 2 2" xfId="28675"/>
    <cellStyle name="Normal 142 2 5 4 3" xfId="28676"/>
    <cellStyle name="Normal 142 2 5 5" xfId="28677"/>
    <cellStyle name="Normal 142 2 5 5 2" xfId="28678"/>
    <cellStyle name="Normal 142 2 5 6" xfId="28679"/>
    <cellStyle name="Normal 142 2 6" xfId="28680"/>
    <cellStyle name="Normal 142 2 6 2" xfId="28681"/>
    <cellStyle name="Normal 142 2 6 2 2" xfId="28682"/>
    <cellStyle name="Normal 142 2 6 2 2 2" xfId="28683"/>
    <cellStyle name="Normal 142 2 6 2 2 2 2" xfId="28684"/>
    <cellStyle name="Normal 142 2 6 2 2 2 2 2" xfId="28685"/>
    <cellStyle name="Normal 142 2 6 2 2 2 3" xfId="28686"/>
    <cellStyle name="Normal 142 2 6 2 2 3" xfId="28687"/>
    <cellStyle name="Normal 142 2 6 2 2 3 2" xfId="28688"/>
    <cellStyle name="Normal 142 2 6 2 2 4" xfId="28689"/>
    <cellStyle name="Normal 142 2 6 2 3" xfId="28690"/>
    <cellStyle name="Normal 142 2 6 2 3 2" xfId="28691"/>
    <cellStyle name="Normal 142 2 6 2 3 2 2" xfId="28692"/>
    <cellStyle name="Normal 142 2 6 2 3 3" xfId="28693"/>
    <cellStyle name="Normal 142 2 6 2 4" xfId="28694"/>
    <cellStyle name="Normal 142 2 6 2 4 2" xfId="28695"/>
    <cellStyle name="Normal 142 2 6 2 5" xfId="28696"/>
    <cellStyle name="Normal 142 2 6 3" xfId="28697"/>
    <cellStyle name="Normal 142 2 6 3 2" xfId="28698"/>
    <cellStyle name="Normal 142 2 6 3 2 2" xfId="28699"/>
    <cellStyle name="Normal 142 2 6 3 2 2 2" xfId="28700"/>
    <cellStyle name="Normal 142 2 6 3 2 3" xfId="28701"/>
    <cellStyle name="Normal 142 2 6 3 3" xfId="28702"/>
    <cellStyle name="Normal 142 2 6 3 3 2" xfId="28703"/>
    <cellStyle name="Normal 142 2 6 3 4" xfId="28704"/>
    <cellStyle name="Normal 142 2 6 4" xfId="28705"/>
    <cellStyle name="Normal 142 2 6 4 2" xfId="28706"/>
    <cellStyle name="Normal 142 2 6 4 2 2" xfId="28707"/>
    <cellStyle name="Normal 142 2 6 4 3" xfId="28708"/>
    <cellStyle name="Normal 142 2 6 5" xfId="28709"/>
    <cellStyle name="Normal 142 2 6 5 2" xfId="28710"/>
    <cellStyle name="Normal 142 2 6 6" xfId="28711"/>
    <cellStyle name="Normal 142 2 7" xfId="28712"/>
    <cellStyle name="Normal 142 2 7 2" xfId="28713"/>
    <cellStyle name="Normal 142 2 7 2 2" xfId="28714"/>
    <cellStyle name="Normal 142 2 7 2 2 2" xfId="28715"/>
    <cellStyle name="Normal 142 2 7 2 2 2 2" xfId="28716"/>
    <cellStyle name="Normal 142 2 7 2 2 2 2 2" xfId="28717"/>
    <cellStyle name="Normal 142 2 7 2 2 2 3" xfId="28718"/>
    <cellStyle name="Normal 142 2 7 2 2 3" xfId="28719"/>
    <cellStyle name="Normal 142 2 7 2 2 3 2" xfId="28720"/>
    <cellStyle name="Normal 142 2 7 2 2 4" xfId="28721"/>
    <cellStyle name="Normal 142 2 7 2 3" xfId="28722"/>
    <cellStyle name="Normal 142 2 7 2 3 2" xfId="28723"/>
    <cellStyle name="Normal 142 2 7 2 3 2 2" xfId="28724"/>
    <cellStyle name="Normal 142 2 7 2 3 3" xfId="28725"/>
    <cellStyle name="Normal 142 2 7 2 4" xfId="28726"/>
    <cellStyle name="Normal 142 2 7 2 4 2" xfId="28727"/>
    <cellStyle name="Normal 142 2 7 2 5" xfId="28728"/>
    <cellStyle name="Normal 142 2 7 3" xfId="28729"/>
    <cellStyle name="Normal 142 2 7 3 2" xfId="28730"/>
    <cellStyle name="Normal 142 2 7 3 2 2" xfId="28731"/>
    <cellStyle name="Normal 142 2 7 3 2 2 2" xfId="28732"/>
    <cellStyle name="Normal 142 2 7 3 2 3" xfId="28733"/>
    <cellStyle name="Normal 142 2 7 3 3" xfId="28734"/>
    <cellStyle name="Normal 142 2 7 3 3 2" xfId="28735"/>
    <cellStyle name="Normal 142 2 7 3 4" xfId="28736"/>
    <cellStyle name="Normal 142 2 7 4" xfId="28737"/>
    <cellStyle name="Normal 142 2 7 4 2" xfId="28738"/>
    <cellStyle name="Normal 142 2 7 4 2 2" xfId="28739"/>
    <cellStyle name="Normal 142 2 7 4 3" xfId="28740"/>
    <cellStyle name="Normal 142 2 7 5" xfId="28741"/>
    <cellStyle name="Normal 142 2 7 5 2" xfId="28742"/>
    <cellStyle name="Normal 142 2 7 6" xfId="28743"/>
    <cellStyle name="Normal 142 2 8" xfId="28744"/>
    <cellStyle name="Normal 142 2 8 2" xfId="28745"/>
    <cellStyle name="Normal 142 2 8 2 2" xfId="28746"/>
    <cellStyle name="Normal 142 2 8 2 2 2" xfId="28747"/>
    <cellStyle name="Normal 142 2 8 2 2 2 2" xfId="28748"/>
    <cellStyle name="Normal 142 2 8 2 2 3" xfId="28749"/>
    <cellStyle name="Normal 142 2 8 2 3" xfId="28750"/>
    <cellStyle name="Normal 142 2 8 2 3 2" xfId="28751"/>
    <cellStyle name="Normal 142 2 8 2 4" xfId="28752"/>
    <cellStyle name="Normal 142 2 8 3" xfId="28753"/>
    <cellStyle name="Normal 142 2 8 3 2" xfId="28754"/>
    <cellStyle name="Normal 142 2 8 3 2 2" xfId="28755"/>
    <cellStyle name="Normal 142 2 8 3 3" xfId="28756"/>
    <cellStyle name="Normal 142 2 8 4" xfId="28757"/>
    <cellStyle name="Normal 142 2 8 4 2" xfId="28758"/>
    <cellStyle name="Normal 142 2 8 5" xfId="28759"/>
    <cellStyle name="Normal 142 2 9" xfId="28760"/>
    <cellStyle name="Normal 142 2 9 2" xfId="28761"/>
    <cellStyle name="Normal 142 2 9 3" xfId="28762"/>
    <cellStyle name="Normal 142 3" xfId="28763"/>
    <cellStyle name="Normal 143" xfId="28764"/>
    <cellStyle name="Normal 143 2" xfId="28765"/>
    <cellStyle name="Normal 143 2 10" xfId="28766"/>
    <cellStyle name="Normal 143 2 10 2" xfId="28767"/>
    <cellStyle name="Normal 143 2 10 2 2" xfId="28768"/>
    <cellStyle name="Normal 143 2 10 3" xfId="28769"/>
    <cellStyle name="Normal 143 2 11" xfId="28770"/>
    <cellStyle name="Normal 143 2 11 2" xfId="28771"/>
    <cellStyle name="Normal 143 2 12" xfId="28772"/>
    <cellStyle name="Normal 143 2 13" xfId="28773"/>
    <cellStyle name="Normal 143 2 2" xfId="28774"/>
    <cellStyle name="Normal 143 2 2 2" xfId="28775"/>
    <cellStyle name="Normal 143 2 2 2 2" xfId="28776"/>
    <cellStyle name="Normal 143 2 2 2 2 2" xfId="28777"/>
    <cellStyle name="Normal 143 2 2 2 2 2 2" xfId="28778"/>
    <cellStyle name="Normal 143 2 2 2 2 2 2 2" xfId="28779"/>
    <cellStyle name="Normal 143 2 2 2 2 2 2 2 2" xfId="28780"/>
    <cellStyle name="Normal 143 2 2 2 2 2 2 2 2 2" xfId="28781"/>
    <cellStyle name="Normal 143 2 2 2 2 2 2 2 3" xfId="28782"/>
    <cellStyle name="Normal 143 2 2 2 2 2 2 3" xfId="28783"/>
    <cellStyle name="Normal 143 2 2 2 2 2 2 3 2" xfId="28784"/>
    <cellStyle name="Normal 143 2 2 2 2 2 2 4" xfId="28785"/>
    <cellStyle name="Normal 143 2 2 2 2 2 3" xfId="28786"/>
    <cellStyle name="Normal 143 2 2 2 2 2 3 2" xfId="28787"/>
    <cellStyle name="Normal 143 2 2 2 2 2 3 2 2" xfId="28788"/>
    <cellStyle name="Normal 143 2 2 2 2 2 3 3" xfId="28789"/>
    <cellStyle name="Normal 143 2 2 2 2 2 4" xfId="28790"/>
    <cellStyle name="Normal 143 2 2 2 2 2 4 2" xfId="28791"/>
    <cellStyle name="Normal 143 2 2 2 2 2 5" xfId="28792"/>
    <cellStyle name="Normal 143 2 2 2 2 3" xfId="28793"/>
    <cellStyle name="Normal 143 2 2 2 2 3 2" xfId="28794"/>
    <cellStyle name="Normal 143 2 2 2 2 3 2 2" xfId="28795"/>
    <cellStyle name="Normal 143 2 2 2 2 3 2 2 2" xfId="28796"/>
    <cellStyle name="Normal 143 2 2 2 2 3 2 3" xfId="28797"/>
    <cellStyle name="Normal 143 2 2 2 2 3 3" xfId="28798"/>
    <cellStyle name="Normal 143 2 2 2 2 3 3 2" xfId="28799"/>
    <cellStyle name="Normal 143 2 2 2 2 3 4" xfId="28800"/>
    <cellStyle name="Normal 143 2 2 2 2 4" xfId="28801"/>
    <cellStyle name="Normal 143 2 2 2 2 4 2" xfId="28802"/>
    <cellStyle name="Normal 143 2 2 2 2 4 2 2" xfId="28803"/>
    <cellStyle name="Normal 143 2 2 2 2 4 3" xfId="28804"/>
    <cellStyle name="Normal 143 2 2 2 2 5" xfId="28805"/>
    <cellStyle name="Normal 143 2 2 2 2 5 2" xfId="28806"/>
    <cellStyle name="Normal 143 2 2 2 2 6" xfId="28807"/>
    <cellStyle name="Normal 143 2 2 2 3" xfId="28808"/>
    <cellStyle name="Normal 143 2 2 2 3 2" xfId="28809"/>
    <cellStyle name="Normal 143 2 2 2 3 2 2" xfId="28810"/>
    <cellStyle name="Normal 143 2 2 2 3 2 2 2" xfId="28811"/>
    <cellStyle name="Normal 143 2 2 2 3 2 2 2 2" xfId="28812"/>
    <cellStyle name="Normal 143 2 2 2 3 2 2 3" xfId="28813"/>
    <cellStyle name="Normal 143 2 2 2 3 2 3" xfId="28814"/>
    <cellStyle name="Normal 143 2 2 2 3 2 3 2" xfId="28815"/>
    <cellStyle name="Normal 143 2 2 2 3 2 4" xfId="28816"/>
    <cellStyle name="Normal 143 2 2 2 3 3" xfId="28817"/>
    <cellStyle name="Normal 143 2 2 2 3 3 2" xfId="28818"/>
    <cellStyle name="Normal 143 2 2 2 3 3 2 2" xfId="28819"/>
    <cellStyle name="Normal 143 2 2 2 3 3 3" xfId="28820"/>
    <cellStyle name="Normal 143 2 2 2 3 4" xfId="28821"/>
    <cellStyle name="Normal 143 2 2 2 3 4 2" xfId="28822"/>
    <cellStyle name="Normal 143 2 2 2 3 5" xfId="28823"/>
    <cellStyle name="Normal 143 2 2 2 4" xfId="28824"/>
    <cellStyle name="Normal 143 2 2 2 4 2" xfId="28825"/>
    <cellStyle name="Normal 143 2 2 2 4 2 2" xfId="28826"/>
    <cellStyle name="Normal 143 2 2 2 4 2 2 2" xfId="28827"/>
    <cellStyle name="Normal 143 2 2 2 4 2 3" xfId="28828"/>
    <cellStyle name="Normal 143 2 2 2 4 3" xfId="28829"/>
    <cellStyle name="Normal 143 2 2 2 4 3 2" xfId="28830"/>
    <cellStyle name="Normal 143 2 2 2 4 4" xfId="28831"/>
    <cellStyle name="Normal 143 2 2 2 5" xfId="28832"/>
    <cellStyle name="Normal 143 2 2 2 5 2" xfId="28833"/>
    <cellStyle name="Normal 143 2 2 2 5 2 2" xfId="28834"/>
    <cellStyle name="Normal 143 2 2 2 5 3" xfId="28835"/>
    <cellStyle name="Normal 143 2 2 2 6" xfId="28836"/>
    <cellStyle name="Normal 143 2 2 2 6 2" xfId="28837"/>
    <cellStyle name="Normal 143 2 2 2 7" xfId="28838"/>
    <cellStyle name="Normal 143 2 2 3" xfId="28839"/>
    <cellStyle name="Normal 143 2 2 3 2" xfId="28840"/>
    <cellStyle name="Normal 143 2 2 3 2 2" xfId="28841"/>
    <cellStyle name="Normal 143 2 2 3 2 2 2" xfId="28842"/>
    <cellStyle name="Normal 143 2 2 3 2 2 2 2" xfId="28843"/>
    <cellStyle name="Normal 143 2 2 3 2 2 2 2 2" xfId="28844"/>
    <cellStyle name="Normal 143 2 2 3 2 2 2 3" xfId="28845"/>
    <cellStyle name="Normal 143 2 2 3 2 2 3" xfId="28846"/>
    <cellStyle name="Normal 143 2 2 3 2 2 3 2" xfId="28847"/>
    <cellStyle name="Normal 143 2 2 3 2 2 4" xfId="28848"/>
    <cellStyle name="Normal 143 2 2 3 2 3" xfId="28849"/>
    <cellStyle name="Normal 143 2 2 3 2 3 2" xfId="28850"/>
    <cellStyle name="Normal 143 2 2 3 2 3 2 2" xfId="28851"/>
    <cellStyle name="Normal 143 2 2 3 2 3 3" xfId="28852"/>
    <cellStyle name="Normal 143 2 2 3 2 4" xfId="28853"/>
    <cellStyle name="Normal 143 2 2 3 2 4 2" xfId="28854"/>
    <cellStyle name="Normal 143 2 2 3 2 5" xfId="28855"/>
    <cellStyle name="Normal 143 2 2 3 3" xfId="28856"/>
    <cellStyle name="Normal 143 2 2 3 3 2" xfId="28857"/>
    <cellStyle name="Normal 143 2 2 3 3 2 2" xfId="28858"/>
    <cellStyle name="Normal 143 2 2 3 3 2 2 2" xfId="28859"/>
    <cellStyle name="Normal 143 2 2 3 3 2 3" xfId="28860"/>
    <cellStyle name="Normal 143 2 2 3 3 3" xfId="28861"/>
    <cellStyle name="Normal 143 2 2 3 3 3 2" xfId="28862"/>
    <cellStyle name="Normal 143 2 2 3 3 4" xfId="28863"/>
    <cellStyle name="Normal 143 2 2 3 4" xfId="28864"/>
    <cellStyle name="Normal 143 2 2 3 4 2" xfId="28865"/>
    <cellStyle name="Normal 143 2 2 3 4 2 2" xfId="28866"/>
    <cellStyle name="Normal 143 2 2 3 4 3" xfId="28867"/>
    <cellStyle name="Normal 143 2 2 3 5" xfId="28868"/>
    <cellStyle name="Normal 143 2 2 3 5 2" xfId="28869"/>
    <cellStyle name="Normal 143 2 2 3 6" xfId="28870"/>
    <cellStyle name="Normal 143 2 2 4" xfId="28871"/>
    <cellStyle name="Normal 143 2 2 4 2" xfId="28872"/>
    <cellStyle name="Normal 143 2 2 4 2 2" xfId="28873"/>
    <cellStyle name="Normal 143 2 2 4 2 2 2" xfId="28874"/>
    <cellStyle name="Normal 143 2 2 4 2 2 2 2" xfId="28875"/>
    <cellStyle name="Normal 143 2 2 4 2 2 2 2 2" xfId="28876"/>
    <cellStyle name="Normal 143 2 2 4 2 2 2 3" xfId="28877"/>
    <cellStyle name="Normal 143 2 2 4 2 2 3" xfId="28878"/>
    <cellStyle name="Normal 143 2 2 4 2 2 3 2" xfId="28879"/>
    <cellStyle name="Normal 143 2 2 4 2 2 4" xfId="28880"/>
    <cellStyle name="Normal 143 2 2 4 2 3" xfId="28881"/>
    <cellStyle name="Normal 143 2 2 4 2 3 2" xfId="28882"/>
    <cellStyle name="Normal 143 2 2 4 2 3 2 2" xfId="28883"/>
    <cellStyle name="Normal 143 2 2 4 2 3 3" xfId="28884"/>
    <cellStyle name="Normal 143 2 2 4 2 4" xfId="28885"/>
    <cellStyle name="Normal 143 2 2 4 2 4 2" xfId="28886"/>
    <cellStyle name="Normal 143 2 2 4 2 5" xfId="28887"/>
    <cellStyle name="Normal 143 2 2 4 3" xfId="28888"/>
    <cellStyle name="Normal 143 2 2 4 3 2" xfId="28889"/>
    <cellStyle name="Normal 143 2 2 4 3 2 2" xfId="28890"/>
    <cellStyle name="Normal 143 2 2 4 3 2 2 2" xfId="28891"/>
    <cellStyle name="Normal 143 2 2 4 3 2 3" xfId="28892"/>
    <cellStyle name="Normal 143 2 2 4 3 3" xfId="28893"/>
    <cellStyle name="Normal 143 2 2 4 3 3 2" xfId="28894"/>
    <cellStyle name="Normal 143 2 2 4 3 4" xfId="28895"/>
    <cellStyle name="Normal 143 2 2 4 4" xfId="28896"/>
    <cellStyle name="Normal 143 2 2 4 4 2" xfId="28897"/>
    <cellStyle name="Normal 143 2 2 4 4 2 2" xfId="28898"/>
    <cellStyle name="Normal 143 2 2 4 4 3" xfId="28899"/>
    <cellStyle name="Normal 143 2 2 4 5" xfId="28900"/>
    <cellStyle name="Normal 143 2 2 4 5 2" xfId="28901"/>
    <cellStyle name="Normal 143 2 2 4 6" xfId="28902"/>
    <cellStyle name="Normal 143 2 2 5" xfId="28903"/>
    <cellStyle name="Normal 143 2 2 5 2" xfId="28904"/>
    <cellStyle name="Normal 143 2 2 5 2 2" xfId="28905"/>
    <cellStyle name="Normal 143 2 2 5 2 2 2" xfId="28906"/>
    <cellStyle name="Normal 143 2 2 5 2 2 2 2" xfId="28907"/>
    <cellStyle name="Normal 143 2 2 5 2 2 3" xfId="28908"/>
    <cellStyle name="Normal 143 2 2 5 2 3" xfId="28909"/>
    <cellStyle name="Normal 143 2 2 5 2 3 2" xfId="28910"/>
    <cellStyle name="Normal 143 2 2 5 2 4" xfId="28911"/>
    <cellStyle name="Normal 143 2 2 5 3" xfId="28912"/>
    <cellStyle name="Normal 143 2 2 5 3 2" xfId="28913"/>
    <cellStyle name="Normal 143 2 2 5 3 2 2" xfId="28914"/>
    <cellStyle name="Normal 143 2 2 5 3 3" xfId="28915"/>
    <cellStyle name="Normal 143 2 2 5 4" xfId="28916"/>
    <cellStyle name="Normal 143 2 2 5 4 2" xfId="28917"/>
    <cellStyle name="Normal 143 2 2 5 5" xfId="28918"/>
    <cellStyle name="Normal 143 2 2 6" xfId="28919"/>
    <cellStyle name="Normal 143 2 2 6 2" xfId="28920"/>
    <cellStyle name="Normal 143 2 2 6 2 2" xfId="28921"/>
    <cellStyle name="Normal 143 2 2 6 2 2 2" xfId="28922"/>
    <cellStyle name="Normal 143 2 2 6 2 3" xfId="28923"/>
    <cellStyle name="Normal 143 2 2 6 3" xfId="28924"/>
    <cellStyle name="Normal 143 2 2 6 3 2" xfId="28925"/>
    <cellStyle name="Normal 143 2 2 6 4" xfId="28926"/>
    <cellStyle name="Normal 143 2 2 7" xfId="28927"/>
    <cellStyle name="Normal 143 2 2 7 2" xfId="28928"/>
    <cellStyle name="Normal 143 2 2 7 2 2" xfId="28929"/>
    <cellStyle name="Normal 143 2 2 7 3" xfId="28930"/>
    <cellStyle name="Normal 143 2 2 8" xfId="28931"/>
    <cellStyle name="Normal 143 2 2 8 2" xfId="28932"/>
    <cellStyle name="Normal 143 2 2 9" xfId="28933"/>
    <cellStyle name="Normal 143 2 3" xfId="28934"/>
    <cellStyle name="Normal 143 2 3 2" xfId="28935"/>
    <cellStyle name="Normal 143 2 3 2 2" xfId="28936"/>
    <cellStyle name="Normal 143 2 3 2 2 2" xfId="28937"/>
    <cellStyle name="Normal 143 2 3 2 2 2 2" xfId="28938"/>
    <cellStyle name="Normal 143 2 3 2 2 2 2 2" xfId="28939"/>
    <cellStyle name="Normal 143 2 3 2 2 2 2 2 2" xfId="28940"/>
    <cellStyle name="Normal 143 2 3 2 2 2 2 3" xfId="28941"/>
    <cellStyle name="Normal 143 2 3 2 2 2 3" xfId="28942"/>
    <cellStyle name="Normal 143 2 3 2 2 2 3 2" xfId="28943"/>
    <cellStyle name="Normal 143 2 3 2 2 2 4" xfId="28944"/>
    <cellStyle name="Normal 143 2 3 2 2 3" xfId="28945"/>
    <cellStyle name="Normal 143 2 3 2 2 3 2" xfId="28946"/>
    <cellStyle name="Normal 143 2 3 2 2 3 2 2" xfId="28947"/>
    <cellStyle name="Normal 143 2 3 2 2 3 3" xfId="28948"/>
    <cellStyle name="Normal 143 2 3 2 2 4" xfId="28949"/>
    <cellStyle name="Normal 143 2 3 2 2 4 2" xfId="28950"/>
    <cellStyle name="Normal 143 2 3 2 2 5" xfId="28951"/>
    <cellStyle name="Normal 143 2 3 2 3" xfId="28952"/>
    <cellStyle name="Normal 143 2 3 2 3 2" xfId="28953"/>
    <cellStyle name="Normal 143 2 3 2 3 2 2" xfId="28954"/>
    <cellStyle name="Normal 143 2 3 2 3 2 2 2" xfId="28955"/>
    <cellStyle name="Normal 143 2 3 2 3 2 3" xfId="28956"/>
    <cellStyle name="Normal 143 2 3 2 3 3" xfId="28957"/>
    <cellStyle name="Normal 143 2 3 2 3 3 2" xfId="28958"/>
    <cellStyle name="Normal 143 2 3 2 3 4" xfId="28959"/>
    <cellStyle name="Normal 143 2 3 2 4" xfId="28960"/>
    <cellStyle name="Normal 143 2 3 2 4 2" xfId="28961"/>
    <cellStyle name="Normal 143 2 3 2 4 2 2" xfId="28962"/>
    <cellStyle name="Normal 143 2 3 2 4 3" xfId="28963"/>
    <cellStyle name="Normal 143 2 3 2 5" xfId="28964"/>
    <cellStyle name="Normal 143 2 3 2 5 2" xfId="28965"/>
    <cellStyle name="Normal 143 2 3 2 6" xfId="28966"/>
    <cellStyle name="Normal 143 2 3 3" xfId="28967"/>
    <cellStyle name="Normal 143 2 3 3 2" xfId="28968"/>
    <cellStyle name="Normal 143 2 3 3 2 2" xfId="28969"/>
    <cellStyle name="Normal 143 2 3 3 2 2 2" xfId="28970"/>
    <cellStyle name="Normal 143 2 3 3 2 2 2 2" xfId="28971"/>
    <cellStyle name="Normal 143 2 3 3 2 2 3" xfId="28972"/>
    <cellStyle name="Normal 143 2 3 3 2 3" xfId="28973"/>
    <cellStyle name="Normal 143 2 3 3 2 3 2" xfId="28974"/>
    <cellStyle name="Normal 143 2 3 3 2 4" xfId="28975"/>
    <cellStyle name="Normal 143 2 3 3 3" xfId="28976"/>
    <cellStyle name="Normal 143 2 3 3 3 2" xfId="28977"/>
    <cellStyle name="Normal 143 2 3 3 3 2 2" xfId="28978"/>
    <cellStyle name="Normal 143 2 3 3 3 3" xfId="28979"/>
    <cellStyle name="Normal 143 2 3 3 4" xfId="28980"/>
    <cellStyle name="Normal 143 2 3 3 4 2" xfId="28981"/>
    <cellStyle name="Normal 143 2 3 3 5" xfId="28982"/>
    <cellStyle name="Normal 143 2 3 4" xfId="28983"/>
    <cellStyle name="Normal 143 2 3 4 2" xfId="28984"/>
    <cellStyle name="Normal 143 2 3 4 2 2" xfId="28985"/>
    <cellStyle name="Normal 143 2 3 4 2 2 2" xfId="28986"/>
    <cellStyle name="Normal 143 2 3 4 2 3" xfId="28987"/>
    <cellStyle name="Normal 143 2 3 4 3" xfId="28988"/>
    <cellStyle name="Normal 143 2 3 4 3 2" xfId="28989"/>
    <cellStyle name="Normal 143 2 3 4 4" xfId="28990"/>
    <cellStyle name="Normal 143 2 3 5" xfId="28991"/>
    <cellStyle name="Normal 143 2 3 5 2" xfId="28992"/>
    <cellStyle name="Normal 143 2 3 5 2 2" xfId="28993"/>
    <cellStyle name="Normal 143 2 3 5 3" xfId="28994"/>
    <cellStyle name="Normal 143 2 3 6" xfId="28995"/>
    <cellStyle name="Normal 143 2 3 6 2" xfId="28996"/>
    <cellStyle name="Normal 143 2 3 7" xfId="28997"/>
    <cellStyle name="Normal 143 2 4" xfId="28998"/>
    <cellStyle name="Normal 143 2 4 2" xfId="28999"/>
    <cellStyle name="Normal 143 2 4 2 2" xfId="29000"/>
    <cellStyle name="Normal 143 2 4 2 2 2" xfId="29001"/>
    <cellStyle name="Normal 143 2 4 2 2 2 2" xfId="29002"/>
    <cellStyle name="Normal 143 2 4 2 2 2 2 2" xfId="29003"/>
    <cellStyle name="Normal 143 2 4 2 2 2 3" xfId="29004"/>
    <cellStyle name="Normal 143 2 4 2 2 3" xfId="29005"/>
    <cellStyle name="Normal 143 2 4 2 2 3 2" xfId="29006"/>
    <cellStyle name="Normal 143 2 4 2 2 4" xfId="29007"/>
    <cellStyle name="Normal 143 2 4 2 3" xfId="29008"/>
    <cellStyle name="Normal 143 2 4 2 3 2" xfId="29009"/>
    <cellStyle name="Normal 143 2 4 2 3 2 2" xfId="29010"/>
    <cellStyle name="Normal 143 2 4 2 3 3" xfId="29011"/>
    <cellStyle name="Normal 143 2 4 2 4" xfId="29012"/>
    <cellStyle name="Normal 143 2 4 2 4 2" xfId="29013"/>
    <cellStyle name="Normal 143 2 4 2 5" xfId="29014"/>
    <cellStyle name="Normal 143 2 4 3" xfId="29015"/>
    <cellStyle name="Normal 143 2 4 3 2" xfId="29016"/>
    <cellStyle name="Normal 143 2 4 3 2 2" xfId="29017"/>
    <cellStyle name="Normal 143 2 4 3 2 2 2" xfId="29018"/>
    <cellStyle name="Normal 143 2 4 3 2 3" xfId="29019"/>
    <cellStyle name="Normal 143 2 4 3 3" xfId="29020"/>
    <cellStyle name="Normal 143 2 4 3 3 2" xfId="29021"/>
    <cellStyle name="Normal 143 2 4 3 4" xfId="29022"/>
    <cellStyle name="Normal 143 2 4 4" xfId="29023"/>
    <cellStyle name="Normal 143 2 4 4 2" xfId="29024"/>
    <cellStyle name="Normal 143 2 4 4 2 2" xfId="29025"/>
    <cellStyle name="Normal 143 2 4 4 3" xfId="29026"/>
    <cellStyle name="Normal 143 2 4 5" xfId="29027"/>
    <cellStyle name="Normal 143 2 4 5 2" xfId="29028"/>
    <cellStyle name="Normal 143 2 4 6" xfId="29029"/>
    <cellStyle name="Normal 143 2 5" xfId="29030"/>
    <cellStyle name="Normal 143 2 5 2" xfId="29031"/>
    <cellStyle name="Normal 143 2 5 2 2" xfId="29032"/>
    <cellStyle name="Normal 143 2 5 2 2 2" xfId="29033"/>
    <cellStyle name="Normal 143 2 5 2 2 2 2" xfId="29034"/>
    <cellStyle name="Normal 143 2 5 2 2 2 2 2" xfId="29035"/>
    <cellStyle name="Normal 143 2 5 2 2 2 3" xfId="29036"/>
    <cellStyle name="Normal 143 2 5 2 2 3" xfId="29037"/>
    <cellStyle name="Normal 143 2 5 2 2 3 2" xfId="29038"/>
    <cellStyle name="Normal 143 2 5 2 2 4" xfId="29039"/>
    <cellStyle name="Normal 143 2 5 2 3" xfId="29040"/>
    <cellStyle name="Normal 143 2 5 2 3 2" xfId="29041"/>
    <cellStyle name="Normal 143 2 5 2 3 2 2" xfId="29042"/>
    <cellStyle name="Normal 143 2 5 2 3 3" xfId="29043"/>
    <cellStyle name="Normal 143 2 5 2 4" xfId="29044"/>
    <cellStyle name="Normal 143 2 5 2 4 2" xfId="29045"/>
    <cellStyle name="Normal 143 2 5 2 5" xfId="29046"/>
    <cellStyle name="Normal 143 2 5 3" xfId="29047"/>
    <cellStyle name="Normal 143 2 5 3 2" xfId="29048"/>
    <cellStyle name="Normal 143 2 5 3 2 2" xfId="29049"/>
    <cellStyle name="Normal 143 2 5 3 2 2 2" xfId="29050"/>
    <cellStyle name="Normal 143 2 5 3 2 3" xfId="29051"/>
    <cellStyle name="Normal 143 2 5 3 3" xfId="29052"/>
    <cellStyle name="Normal 143 2 5 3 3 2" xfId="29053"/>
    <cellStyle name="Normal 143 2 5 3 4" xfId="29054"/>
    <cellStyle name="Normal 143 2 5 4" xfId="29055"/>
    <cellStyle name="Normal 143 2 5 4 2" xfId="29056"/>
    <cellStyle name="Normal 143 2 5 4 2 2" xfId="29057"/>
    <cellStyle name="Normal 143 2 5 4 3" xfId="29058"/>
    <cellStyle name="Normal 143 2 5 5" xfId="29059"/>
    <cellStyle name="Normal 143 2 5 5 2" xfId="29060"/>
    <cellStyle name="Normal 143 2 5 6" xfId="29061"/>
    <cellStyle name="Normal 143 2 6" xfId="29062"/>
    <cellStyle name="Normal 143 2 6 2" xfId="29063"/>
    <cellStyle name="Normal 143 2 6 2 2" xfId="29064"/>
    <cellStyle name="Normal 143 2 6 2 2 2" xfId="29065"/>
    <cellStyle name="Normal 143 2 6 2 2 2 2" xfId="29066"/>
    <cellStyle name="Normal 143 2 6 2 2 2 2 2" xfId="29067"/>
    <cellStyle name="Normal 143 2 6 2 2 2 3" xfId="29068"/>
    <cellStyle name="Normal 143 2 6 2 2 3" xfId="29069"/>
    <cellStyle name="Normal 143 2 6 2 2 3 2" xfId="29070"/>
    <cellStyle name="Normal 143 2 6 2 2 4" xfId="29071"/>
    <cellStyle name="Normal 143 2 6 2 3" xfId="29072"/>
    <cellStyle name="Normal 143 2 6 2 3 2" xfId="29073"/>
    <cellStyle name="Normal 143 2 6 2 3 2 2" xfId="29074"/>
    <cellStyle name="Normal 143 2 6 2 3 3" xfId="29075"/>
    <cellStyle name="Normal 143 2 6 2 4" xfId="29076"/>
    <cellStyle name="Normal 143 2 6 2 4 2" xfId="29077"/>
    <cellStyle name="Normal 143 2 6 2 5" xfId="29078"/>
    <cellStyle name="Normal 143 2 6 3" xfId="29079"/>
    <cellStyle name="Normal 143 2 6 3 2" xfId="29080"/>
    <cellStyle name="Normal 143 2 6 3 2 2" xfId="29081"/>
    <cellStyle name="Normal 143 2 6 3 2 2 2" xfId="29082"/>
    <cellStyle name="Normal 143 2 6 3 2 3" xfId="29083"/>
    <cellStyle name="Normal 143 2 6 3 3" xfId="29084"/>
    <cellStyle name="Normal 143 2 6 3 3 2" xfId="29085"/>
    <cellStyle name="Normal 143 2 6 3 4" xfId="29086"/>
    <cellStyle name="Normal 143 2 6 4" xfId="29087"/>
    <cellStyle name="Normal 143 2 6 4 2" xfId="29088"/>
    <cellStyle name="Normal 143 2 6 4 2 2" xfId="29089"/>
    <cellStyle name="Normal 143 2 6 4 3" xfId="29090"/>
    <cellStyle name="Normal 143 2 6 5" xfId="29091"/>
    <cellStyle name="Normal 143 2 6 5 2" xfId="29092"/>
    <cellStyle name="Normal 143 2 6 6" xfId="29093"/>
    <cellStyle name="Normal 143 2 7" xfId="29094"/>
    <cellStyle name="Normal 143 2 7 2" xfId="29095"/>
    <cellStyle name="Normal 143 2 7 2 2" xfId="29096"/>
    <cellStyle name="Normal 143 2 7 2 2 2" xfId="29097"/>
    <cellStyle name="Normal 143 2 7 2 2 2 2" xfId="29098"/>
    <cellStyle name="Normal 143 2 7 2 2 2 2 2" xfId="29099"/>
    <cellStyle name="Normal 143 2 7 2 2 2 3" xfId="29100"/>
    <cellStyle name="Normal 143 2 7 2 2 3" xfId="29101"/>
    <cellStyle name="Normal 143 2 7 2 2 3 2" xfId="29102"/>
    <cellStyle name="Normal 143 2 7 2 2 4" xfId="29103"/>
    <cellStyle name="Normal 143 2 7 2 3" xfId="29104"/>
    <cellStyle name="Normal 143 2 7 2 3 2" xfId="29105"/>
    <cellStyle name="Normal 143 2 7 2 3 2 2" xfId="29106"/>
    <cellStyle name="Normal 143 2 7 2 3 3" xfId="29107"/>
    <cellStyle name="Normal 143 2 7 2 4" xfId="29108"/>
    <cellStyle name="Normal 143 2 7 2 4 2" xfId="29109"/>
    <cellStyle name="Normal 143 2 7 2 5" xfId="29110"/>
    <cellStyle name="Normal 143 2 7 3" xfId="29111"/>
    <cellStyle name="Normal 143 2 7 3 2" xfId="29112"/>
    <cellStyle name="Normal 143 2 7 3 2 2" xfId="29113"/>
    <cellStyle name="Normal 143 2 7 3 2 2 2" xfId="29114"/>
    <cellStyle name="Normal 143 2 7 3 2 3" xfId="29115"/>
    <cellStyle name="Normal 143 2 7 3 3" xfId="29116"/>
    <cellStyle name="Normal 143 2 7 3 3 2" xfId="29117"/>
    <cellStyle name="Normal 143 2 7 3 4" xfId="29118"/>
    <cellStyle name="Normal 143 2 7 4" xfId="29119"/>
    <cellStyle name="Normal 143 2 7 4 2" xfId="29120"/>
    <cellStyle name="Normal 143 2 7 4 2 2" xfId="29121"/>
    <cellStyle name="Normal 143 2 7 4 3" xfId="29122"/>
    <cellStyle name="Normal 143 2 7 5" xfId="29123"/>
    <cellStyle name="Normal 143 2 7 5 2" xfId="29124"/>
    <cellStyle name="Normal 143 2 7 6" xfId="29125"/>
    <cellStyle name="Normal 143 2 8" xfId="29126"/>
    <cellStyle name="Normal 143 2 8 2" xfId="29127"/>
    <cellStyle name="Normal 143 2 8 2 2" xfId="29128"/>
    <cellStyle name="Normal 143 2 8 2 2 2" xfId="29129"/>
    <cellStyle name="Normal 143 2 8 2 2 2 2" xfId="29130"/>
    <cellStyle name="Normal 143 2 8 2 2 3" xfId="29131"/>
    <cellStyle name="Normal 143 2 8 2 3" xfId="29132"/>
    <cellStyle name="Normal 143 2 8 2 3 2" xfId="29133"/>
    <cellStyle name="Normal 143 2 8 2 4" xfId="29134"/>
    <cellStyle name="Normal 143 2 8 3" xfId="29135"/>
    <cellStyle name="Normal 143 2 8 3 2" xfId="29136"/>
    <cellStyle name="Normal 143 2 8 3 2 2" xfId="29137"/>
    <cellStyle name="Normal 143 2 8 3 3" xfId="29138"/>
    <cellStyle name="Normal 143 2 8 4" xfId="29139"/>
    <cellStyle name="Normal 143 2 8 4 2" xfId="29140"/>
    <cellStyle name="Normal 143 2 8 5" xfId="29141"/>
    <cellStyle name="Normal 143 2 9" xfId="29142"/>
    <cellStyle name="Normal 143 2 9 2" xfId="29143"/>
    <cellStyle name="Normal 143 2 9 3" xfId="29144"/>
    <cellStyle name="Normal 143 3" xfId="29145"/>
    <cellStyle name="Normal 144" xfId="29146"/>
    <cellStyle name="Normal 144 2" xfId="29147"/>
    <cellStyle name="Normal 144 2 2" xfId="29148"/>
    <cellStyle name="Normal 144 2 3" xfId="29149"/>
    <cellStyle name="Normal 144 3" xfId="29150"/>
    <cellStyle name="Normal 144 4" xfId="29151"/>
    <cellStyle name="Normal 145" xfId="29152"/>
    <cellStyle name="Normal 145 2" xfId="29153"/>
    <cellStyle name="Normal 145 2 2" xfId="29154"/>
    <cellStyle name="Normal 145 2 3" xfId="29155"/>
    <cellStyle name="Normal 145 3" xfId="29156"/>
    <cellStyle name="Normal 145 4" xfId="29157"/>
    <cellStyle name="Normal 146" xfId="29158"/>
    <cellStyle name="Normal 146 2" xfId="29159"/>
    <cellStyle name="Normal 146 2 2" xfId="29160"/>
    <cellStyle name="Normal 146 2 3" xfId="29161"/>
    <cellStyle name="Normal 146 3" xfId="29162"/>
    <cellStyle name="Normal 146 4" xfId="29163"/>
    <cellStyle name="Normal 147" xfId="29164"/>
    <cellStyle name="Normal 147 2" xfId="29165"/>
    <cellStyle name="Normal 147 2 2" xfId="29166"/>
    <cellStyle name="Normal 147 2 3" xfId="29167"/>
    <cellStyle name="Normal 147 3" xfId="29168"/>
    <cellStyle name="Normal 147 4" xfId="29169"/>
    <cellStyle name="Normal 148" xfId="29170"/>
    <cellStyle name="Normal 148 2" xfId="29171"/>
    <cellStyle name="Normal 148 2 2" xfId="29172"/>
    <cellStyle name="Normal 148 2 3" xfId="29173"/>
    <cellStyle name="Normal 148 3" xfId="29174"/>
    <cellStyle name="Normal 148 4" xfId="29175"/>
    <cellStyle name="Normal 149" xfId="29176"/>
    <cellStyle name="Normal 149 2" xfId="29177"/>
    <cellStyle name="Normal 149 2 2" xfId="29178"/>
    <cellStyle name="Normal 149 2 3" xfId="29179"/>
    <cellStyle name="Normal 149 3" xfId="29180"/>
    <cellStyle name="Normal 149 4" xfId="29181"/>
    <cellStyle name="Normal 15" xfId="29182"/>
    <cellStyle name="Normal 15 10" xfId="29183"/>
    <cellStyle name="Normal 15 10 2" xfId="29184"/>
    <cellStyle name="Normal 15 10 2 2" xfId="29185"/>
    <cellStyle name="Normal 15 10 2 2 2" xfId="29186"/>
    <cellStyle name="Normal 15 10 2 2 2 2" xfId="29187"/>
    <cellStyle name="Normal 15 10 2 2 2 2 2" xfId="29188"/>
    <cellStyle name="Normal 15 10 2 2 2 3" xfId="29189"/>
    <cellStyle name="Normal 15 10 2 2 3" xfId="29190"/>
    <cellStyle name="Normal 15 10 2 2 3 2" xfId="29191"/>
    <cellStyle name="Normal 15 10 2 2 4" xfId="29192"/>
    <cellStyle name="Normal 15 10 2 3" xfId="29193"/>
    <cellStyle name="Normal 15 10 2 3 2" xfId="29194"/>
    <cellStyle name="Normal 15 10 2 3 2 2" xfId="29195"/>
    <cellStyle name="Normal 15 10 2 3 3" xfId="29196"/>
    <cellStyle name="Normal 15 10 2 4" xfId="29197"/>
    <cellStyle name="Normal 15 10 2 4 2" xfId="29198"/>
    <cellStyle name="Normal 15 10 2 5" xfId="29199"/>
    <cellStyle name="Normal 15 10 3" xfId="29200"/>
    <cellStyle name="Normal 15 10 3 2" xfId="29201"/>
    <cellStyle name="Normal 15 10 3 2 2" xfId="29202"/>
    <cellStyle name="Normal 15 10 3 2 2 2" xfId="29203"/>
    <cellStyle name="Normal 15 10 3 2 3" xfId="29204"/>
    <cellStyle name="Normal 15 10 3 3" xfId="29205"/>
    <cellStyle name="Normal 15 10 3 3 2" xfId="29206"/>
    <cellStyle name="Normal 15 10 3 4" xfId="29207"/>
    <cellStyle name="Normal 15 10 4" xfId="29208"/>
    <cellStyle name="Normal 15 10 4 2" xfId="29209"/>
    <cellStyle name="Normal 15 10 4 2 2" xfId="29210"/>
    <cellStyle name="Normal 15 10 4 3" xfId="29211"/>
    <cellStyle name="Normal 15 10 5" xfId="29212"/>
    <cellStyle name="Normal 15 10 5 2" xfId="29213"/>
    <cellStyle name="Normal 15 10 6" xfId="29214"/>
    <cellStyle name="Normal 15 11" xfId="29215"/>
    <cellStyle name="Normal 15 11 2" xfId="29216"/>
    <cellStyle name="Normal 15 11 2 2" xfId="29217"/>
    <cellStyle name="Normal 15 11 2 2 2" xfId="29218"/>
    <cellStyle name="Normal 15 11 2 2 2 2" xfId="29219"/>
    <cellStyle name="Normal 15 11 2 2 2 2 2" xfId="29220"/>
    <cellStyle name="Normal 15 11 2 2 2 3" xfId="29221"/>
    <cellStyle name="Normal 15 11 2 2 3" xfId="29222"/>
    <cellStyle name="Normal 15 11 2 2 3 2" xfId="29223"/>
    <cellStyle name="Normal 15 11 2 2 4" xfId="29224"/>
    <cellStyle name="Normal 15 11 2 3" xfId="29225"/>
    <cellStyle name="Normal 15 11 2 3 2" xfId="29226"/>
    <cellStyle name="Normal 15 11 2 3 2 2" xfId="29227"/>
    <cellStyle name="Normal 15 11 2 3 3" xfId="29228"/>
    <cellStyle name="Normal 15 11 2 4" xfId="29229"/>
    <cellStyle name="Normal 15 11 2 4 2" xfId="29230"/>
    <cellStyle name="Normal 15 11 2 5" xfId="29231"/>
    <cellStyle name="Normal 15 11 3" xfId="29232"/>
    <cellStyle name="Normal 15 11 3 2" xfId="29233"/>
    <cellStyle name="Normal 15 11 3 2 2" xfId="29234"/>
    <cellStyle name="Normal 15 11 3 2 2 2" xfId="29235"/>
    <cellStyle name="Normal 15 11 3 2 3" xfId="29236"/>
    <cellStyle name="Normal 15 11 3 3" xfId="29237"/>
    <cellStyle name="Normal 15 11 3 3 2" xfId="29238"/>
    <cellStyle name="Normal 15 11 3 4" xfId="29239"/>
    <cellStyle name="Normal 15 11 4" xfId="29240"/>
    <cellStyle name="Normal 15 11 4 2" xfId="29241"/>
    <cellStyle name="Normal 15 11 4 2 2" xfId="29242"/>
    <cellStyle name="Normal 15 11 4 3" xfId="29243"/>
    <cellStyle name="Normal 15 11 5" xfId="29244"/>
    <cellStyle name="Normal 15 11 5 2" xfId="29245"/>
    <cellStyle name="Normal 15 11 6" xfId="29246"/>
    <cellStyle name="Normal 15 12" xfId="29247"/>
    <cellStyle name="Normal 15 12 2" xfId="29248"/>
    <cellStyle name="Normal 15 12 2 2" xfId="29249"/>
    <cellStyle name="Normal 15 12 2 2 2" xfId="29250"/>
    <cellStyle name="Normal 15 12 2 2 2 2" xfId="29251"/>
    <cellStyle name="Normal 15 12 2 2 2 2 2" xfId="29252"/>
    <cellStyle name="Normal 15 12 2 2 2 3" xfId="29253"/>
    <cellStyle name="Normal 15 12 2 2 3" xfId="29254"/>
    <cellStyle name="Normal 15 12 2 2 3 2" xfId="29255"/>
    <cellStyle name="Normal 15 12 2 2 4" xfId="29256"/>
    <cellStyle name="Normal 15 12 2 3" xfId="29257"/>
    <cellStyle name="Normal 15 12 2 3 2" xfId="29258"/>
    <cellStyle name="Normal 15 12 2 3 2 2" xfId="29259"/>
    <cellStyle name="Normal 15 12 2 3 3" xfId="29260"/>
    <cellStyle name="Normal 15 12 2 4" xfId="29261"/>
    <cellStyle name="Normal 15 12 2 4 2" xfId="29262"/>
    <cellStyle name="Normal 15 12 2 5" xfId="29263"/>
    <cellStyle name="Normal 15 12 3" xfId="29264"/>
    <cellStyle name="Normal 15 12 3 2" xfId="29265"/>
    <cellStyle name="Normal 15 12 3 2 2" xfId="29266"/>
    <cellStyle name="Normal 15 12 3 2 2 2" xfId="29267"/>
    <cellStyle name="Normal 15 12 3 2 3" xfId="29268"/>
    <cellStyle name="Normal 15 12 3 3" xfId="29269"/>
    <cellStyle name="Normal 15 12 3 3 2" xfId="29270"/>
    <cellStyle name="Normal 15 12 3 4" xfId="29271"/>
    <cellStyle name="Normal 15 12 4" xfId="29272"/>
    <cellStyle name="Normal 15 12 4 2" xfId="29273"/>
    <cellStyle name="Normal 15 12 4 2 2" xfId="29274"/>
    <cellStyle name="Normal 15 12 4 3" xfId="29275"/>
    <cellStyle name="Normal 15 12 5" xfId="29276"/>
    <cellStyle name="Normal 15 12 5 2" xfId="29277"/>
    <cellStyle name="Normal 15 12 6" xfId="29278"/>
    <cellStyle name="Normal 15 13" xfId="29279"/>
    <cellStyle name="Normal 15 13 2" xfId="29280"/>
    <cellStyle name="Normal 15 13 2 2" xfId="29281"/>
    <cellStyle name="Normal 15 13 2 2 2" xfId="29282"/>
    <cellStyle name="Normal 15 13 2 2 2 2" xfId="29283"/>
    <cellStyle name="Normal 15 13 2 2 3" xfId="29284"/>
    <cellStyle name="Normal 15 13 2 3" xfId="29285"/>
    <cellStyle name="Normal 15 13 2 3 2" xfId="29286"/>
    <cellStyle name="Normal 15 13 2 4" xfId="29287"/>
    <cellStyle name="Normal 15 13 3" xfId="29288"/>
    <cellStyle name="Normal 15 13 3 2" xfId="29289"/>
    <cellStyle name="Normal 15 13 3 2 2" xfId="29290"/>
    <cellStyle name="Normal 15 13 3 3" xfId="29291"/>
    <cellStyle name="Normal 15 13 4" xfId="29292"/>
    <cellStyle name="Normal 15 13 4 2" xfId="29293"/>
    <cellStyle name="Normal 15 13 5" xfId="29294"/>
    <cellStyle name="Normal 15 14" xfId="29295"/>
    <cellStyle name="Normal 15 14 2" xfId="29296"/>
    <cellStyle name="Normal 15 14 2 2" xfId="29297"/>
    <cellStyle name="Normal 15 14 2 2 2" xfId="29298"/>
    <cellStyle name="Normal 15 14 2 3" xfId="29299"/>
    <cellStyle name="Normal 15 14 3" xfId="29300"/>
    <cellStyle name="Normal 15 14 3 2" xfId="29301"/>
    <cellStyle name="Normal 15 14 4" xfId="29302"/>
    <cellStyle name="Normal 15 15" xfId="29303"/>
    <cellStyle name="Normal 15 15 2" xfId="29304"/>
    <cellStyle name="Normal 15 15 2 2" xfId="29305"/>
    <cellStyle name="Normal 15 15 3" xfId="29306"/>
    <cellStyle name="Normal 15 15 4" xfId="29307"/>
    <cellStyle name="Normal 15 16" xfId="29308"/>
    <cellStyle name="Normal 15 16 2" xfId="29309"/>
    <cellStyle name="Normal 15 17" xfId="29310"/>
    <cellStyle name="Normal 15 18" xfId="29311"/>
    <cellStyle name="Normal 15 2" xfId="29312"/>
    <cellStyle name="Normal 15 2 10" xfId="29313"/>
    <cellStyle name="Normal 15 2 10 2" xfId="29314"/>
    <cellStyle name="Normal 15 2 10 2 2" xfId="29315"/>
    <cellStyle name="Normal 15 2 10 2 2 2" xfId="29316"/>
    <cellStyle name="Normal 15 2 10 2 2 2 2" xfId="29317"/>
    <cellStyle name="Normal 15 2 10 2 2 2 2 2" xfId="29318"/>
    <cellStyle name="Normal 15 2 10 2 2 2 3" xfId="29319"/>
    <cellStyle name="Normal 15 2 10 2 2 3" xfId="29320"/>
    <cellStyle name="Normal 15 2 10 2 2 3 2" xfId="29321"/>
    <cellStyle name="Normal 15 2 10 2 2 4" xfId="29322"/>
    <cellStyle name="Normal 15 2 10 2 3" xfId="29323"/>
    <cellStyle name="Normal 15 2 10 2 3 2" xfId="29324"/>
    <cellStyle name="Normal 15 2 10 2 3 2 2" xfId="29325"/>
    <cellStyle name="Normal 15 2 10 2 3 3" xfId="29326"/>
    <cellStyle name="Normal 15 2 10 2 4" xfId="29327"/>
    <cellStyle name="Normal 15 2 10 2 4 2" xfId="29328"/>
    <cellStyle name="Normal 15 2 10 2 5" xfId="29329"/>
    <cellStyle name="Normal 15 2 10 3" xfId="29330"/>
    <cellStyle name="Normal 15 2 10 3 2" xfId="29331"/>
    <cellStyle name="Normal 15 2 10 3 2 2" xfId="29332"/>
    <cellStyle name="Normal 15 2 10 3 2 2 2" xfId="29333"/>
    <cellStyle name="Normal 15 2 10 3 2 3" xfId="29334"/>
    <cellStyle name="Normal 15 2 10 3 3" xfId="29335"/>
    <cellStyle name="Normal 15 2 10 3 3 2" xfId="29336"/>
    <cellStyle name="Normal 15 2 10 3 4" xfId="29337"/>
    <cellStyle name="Normal 15 2 10 4" xfId="29338"/>
    <cellStyle name="Normal 15 2 10 4 2" xfId="29339"/>
    <cellStyle name="Normal 15 2 10 4 2 2" xfId="29340"/>
    <cellStyle name="Normal 15 2 10 4 3" xfId="29341"/>
    <cellStyle name="Normal 15 2 10 5" xfId="29342"/>
    <cellStyle name="Normal 15 2 10 5 2" xfId="29343"/>
    <cellStyle name="Normal 15 2 10 6" xfId="29344"/>
    <cellStyle name="Normal 15 2 11" xfId="29345"/>
    <cellStyle name="Normal 15 2 11 2" xfId="29346"/>
    <cellStyle name="Normal 15 2 11 2 2" xfId="29347"/>
    <cellStyle name="Normal 15 2 11 2 2 2" xfId="29348"/>
    <cellStyle name="Normal 15 2 11 2 2 2 2" xfId="29349"/>
    <cellStyle name="Normal 15 2 11 2 2 2 2 2" xfId="29350"/>
    <cellStyle name="Normal 15 2 11 2 2 2 3" xfId="29351"/>
    <cellStyle name="Normal 15 2 11 2 2 3" xfId="29352"/>
    <cellStyle name="Normal 15 2 11 2 2 3 2" xfId="29353"/>
    <cellStyle name="Normal 15 2 11 2 2 4" xfId="29354"/>
    <cellStyle name="Normal 15 2 11 2 3" xfId="29355"/>
    <cellStyle name="Normal 15 2 11 2 3 2" xfId="29356"/>
    <cellStyle name="Normal 15 2 11 2 3 2 2" xfId="29357"/>
    <cellStyle name="Normal 15 2 11 2 3 3" xfId="29358"/>
    <cellStyle name="Normal 15 2 11 2 4" xfId="29359"/>
    <cellStyle name="Normal 15 2 11 2 4 2" xfId="29360"/>
    <cellStyle name="Normal 15 2 11 2 5" xfId="29361"/>
    <cellStyle name="Normal 15 2 11 3" xfId="29362"/>
    <cellStyle name="Normal 15 2 11 3 2" xfId="29363"/>
    <cellStyle name="Normal 15 2 11 3 2 2" xfId="29364"/>
    <cellStyle name="Normal 15 2 11 3 2 2 2" xfId="29365"/>
    <cellStyle name="Normal 15 2 11 3 2 3" xfId="29366"/>
    <cellStyle name="Normal 15 2 11 3 3" xfId="29367"/>
    <cellStyle name="Normal 15 2 11 3 3 2" xfId="29368"/>
    <cellStyle name="Normal 15 2 11 3 4" xfId="29369"/>
    <cellStyle name="Normal 15 2 11 4" xfId="29370"/>
    <cellStyle name="Normal 15 2 11 4 2" xfId="29371"/>
    <cellStyle name="Normal 15 2 11 4 2 2" xfId="29372"/>
    <cellStyle name="Normal 15 2 11 4 3" xfId="29373"/>
    <cellStyle name="Normal 15 2 11 5" xfId="29374"/>
    <cellStyle name="Normal 15 2 11 5 2" xfId="29375"/>
    <cellStyle name="Normal 15 2 11 6" xfId="29376"/>
    <cellStyle name="Normal 15 2 12" xfId="29377"/>
    <cellStyle name="Normal 15 2 12 2" xfId="29378"/>
    <cellStyle name="Normal 15 2 12 2 2" xfId="29379"/>
    <cellStyle name="Normal 15 2 12 2 2 2" xfId="29380"/>
    <cellStyle name="Normal 15 2 12 2 2 2 2" xfId="29381"/>
    <cellStyle name="Normal 15 2 12 2 2 3" xfId="29382"/>
    <cellStyle name="Normal 15 2 12 2 3" xfId="29383"/>
    <cellStyle name="Normal 15 2 12 2 3 2" xfId="29384"/>
    <cellStyle name="Normal 15 2 12 2 4" xfId="29385"/>
    <cellStyle name="Normal 15 2 12 3" xfId="29386"/>
    <cellStyle name="Normal 15 2 12 3 2" xfId="29387"/>
    <cellStyle name="Normal 15 2 12 3 2 2" xfId="29388"/>
    <cellStyle name="Normal 15 2 12 3 3" xfId="29389"/>
    <cellStyle name="Normal 15 2 12 4" xfId="29390"/>
    <cellStyle name="Normal 15 2 12 4 2" xfId="29391"/>
    <cellStyle name="Normal 15 2 12 5" xfId="29392"/>
    <cellStyle name="Normal 15 2 13" xfId="29393"/>
    <cellStyle name="Normal 15 2 13 2" xfId="29394"/>
    <cellStyle name="Normal 15 2 13 2 2" xfId="29395"/>
    <cellStyle name="Normal 15 2 13 2 2 2" xfId="29396"/>
    <cellStyle name="Normal 15 2 13 2 3" xfId="29397"/>
    <cellStyle name="Normal 15 2 13 3" xfId="29398"/>
    <cellStyle name="Normal 15 2 13 3 2" xfId="29399"/>
    <cellStyle name="Normal 15 2 13 4" xfId="29400"/>
    <cellStyle name="Normal 15 2 14" xfId="29401"/>
    <cellStyle name="Normal 15 2 14 2" xfId="29402"/>
    <cellStyle name="Normal 15 2 14 2 2" xfId="29403"/>
    <cellStyle name="Normal 15 2 14 3" xfId="29404"/>
    <cellStyle name="Normal 15 2 15" xfId="29405"/>
    <cellStyle name="Normal 15 2 15 2" xfId="29406"/>
    <cellStyle name="Normal 15 2 16" xfId="29407"/>
    <cellStyle name="Normal 15 2 17" xfId="29408"/>
    <cellStyle name="Normal 15 2 2" xfId="29409"/>
    <cellStyle name="Normal 15 2 2 2" xfId="29410"/>
    <cellStyle name="Normal 15 2 2 2 2" xfId="29411"/>
    <cellStyle name="Normal 15 2 2 2 2 2" xfId="29412"/>
    <cellStyle name="Normal 15 2 2 2 2 2 2" xfId="29413"/>
    <cellStyle name="Normal 15 2 2 2 2 2 2 2" xfId="29414"/>
    <cellStyle name="Normal 15 2 2 2 2 2 2 2 2" xfId="29415"/>
    <cellStyle name="Normal 15 2 2 2 2 2 2 2 2 2" xfId="29416"/>
    <cellStyle name="Normal 15 2 2 2 2 2 2 2 3" xfId="29417"/>
    <cellStyle name="Normal 15 2 2 2 2 2 2 3" xfId="29418"/>
    <cellStyle name="Normal 15 2 2 2 2 2 2 3 2" xfId="29419"/>
    <cellStyle name="Normal 15 2 2 2 2 2 2 4" xfId="29420"/>
    <cellStyle name="Normal 15 2 2 2 2 2 3" xfId="29421"/>
    <cellStyle name="Normal 15 2 2 2 2 2 3 2" xfId="29422"/>
    <cellStyle name="Normal 15 2 2 2 2 2 3 2 2" xfId="29423"/>
    <cellStyle name="Normal 15 2 2 2 2 2 3 3" xfId="29424"/>
    <cellStyle name="Normal 15 2 2 2 2 2 4" xfId="29425"/>
    <cellStyle name="Normal 15 2 2 2 2 2 4 2" xfId="29426"/>
    <cellStyle name="Normal 15 2 2 2 2 2 5" xfId="29427"/>
    <cellStyle name="Normal 15 2 2 2 2 3" xfId="29428"/>
    <cellStyle name="Normal 15 2 2 2 2 3 2" xfId="29429"/>
    <cellStyle name="Normal 15 2 2 2 2 3 2 2" xfId="29430"/>
    <cellStyle name="Normal 15 2 2 2 2 3 2 2 2" xfId="29431"/>
    <cellStyle name="Normal 15 2 2 2 2 3 2 3" xfId="29432"/>
    <cellStyle name="Normal 15 2 2 2 2 3 3" xfId="29433"/>
    <cellStyle name="Normal 15 2 2 2 2 3 3 2" xfId="29434"/>
    <cellStyle name="Normal 15 2 2 2 2 3 4" xfId="29435"/>
    <cellStyle name="Normal 15 2 2 2 2 4" xfId="29436"/>
    <cellStyle name="Normal 15 2 2 2 2 4 2" xfId="29437"/>
    <cellStyle name="Normal 15 2 2 2 2 4 2 2" xfId="29438"/>
    <cellStyle name="Normal 15 2 2 2 2 4 3" xfId="29439"/>
    <cellStyle name="Normal 15 2 2 2 2 5" xfId="29440"/>
    <cellStyle name="Normal 15 2 2 2 2 5 2" xfId="29441"/>
    <cellStyle name="Normal 15 2 2 2 2 6" xfId="29442"/>
    <cellStyle name="Normal 15 2 2 2 3" xfId="29443"/>
    <cellStyle name="Normal 15 2 2 2 3 2" xfId="29444"/>
    <cellStyle name="Normal 15 2 2 2 3 2 2" xfId="29445"/>
    <cellStyle name="Normal 15 2 2 2 3 2 2 2" xfId="29446"/>
    <cellStyle name="Normal 15 2 2 2 3 2 2 2 2" xfId="29447"/>
    <cellStyle name="Normal 15 2 2 2 3 2 2 3" xfId="29448"/>
    <cellStyle name="Normal 15 2 2 2 3 2 3" xfId="29449"/>
    <cellStyle name="Normal 15 2 2 2 3 2 3 2" xfId="29450"/>
    <cellStyle name="Normal 15 2 2 2 3 2 4" xfId="29451"/>
    <cellStyle name="Normal 15 2 2 2 3 3" xfId="29452"/>
    <cellStyle name="Normal 15 2 2 2 3 3 2" xfId="29453"/>
    <cellStyle name="Normal 15 2 2 2 3 3 2 2" xfId="29454"/>
    <cellStyle name="Normal 15 2 2 2 3 3 3" xfId="29455"/>
    <cellStyle name="Normal 15 2 2 2 3 4" xfId="29456"/>
    <cellStyle name="Normal 15 2 2 2 3 4 2" xfId="29457"/>
    <cellStyle name="Normal 15 2 2 2 3 5" xfId="29458"/>
    <cellStyle name="Normal 15 2 2 2 4" xfId="29459"/>
    <cellStyle name="Normal 15 2 2 2 4 2" xfId="29460"/>
    <cellStyle name="Normal 15 2 2 2 4 2 2" xfId="29461"/>
    <cellStyle name="Normal 15 2 2 2 4 2 2 2" xfId="29462"/>
    <cellStyle name="Normal 15 2 2 2 4 2 3" xfId="29463"/>
    <cellStyle name="Normal 15 2 2 2 4 3" xfId="29464"/>
    <cellStyle name="Normal 15 2 2 2 4 3 2" xfId="29465"/>
    <cellStyle name="Normal 15 2 2 2 4 4" xfId="29466"/>
    <cellStyle name="Normal 15 2 2 2 5" xfId="29467"/>
    <cellStyle name="Normal 15 2 2 2 5 2" xfId="29468"/>
    <cellStyle name="Normal 15 2 2 2 5 2 2" xfId="29469"/>
    <cellStyle name="Normal 15 2 2 2 5 3" xfId="29470"/>
    <cellStyle name="Normal 15 2 2 2 6" xfId="29471"/>
    <cellStyle name="Normal 15 2 2 2 6 2" xfId="29472"/>
    <cellStyle name="Normal 15 2 2 2 7" xfId="29473"/>
    <cellStyle name="Normal 15 2 2 3" xfId="29474"/>
    <cellStyle name="Normal 15 2 2 3 2" xfId="29475"/>
    <cellStyle name="Normal 15 2 2 3 2 2" xfId="29476"/>
    <cellStyle name="Normal 15 2 2 3 2 2 2" xfId="29477"/>
    <cellStyle name="Normal 15 2 2 3 2 2 2 2" xfId="29478"/>
    <cellStyle name="Normal 15 2 2 3 2 2 2 2 2" xfId="29479"/>
    <cellStyle name="Normal 15 2 2 3 2 2 2 3" xfId="29480"/>
    <cellStyle name="Normal 15 2 2 3 2 2 3" xfId="29481"/>
    <cellStyle name="Normal 15 2 2 3 2 2 3 2" xfId="29482"/>
    <cellStyle name="Normal 15 2 2 3 2 2 4" xfId="29483"/>
    <cellStyle name="Normal 15 2 2 3 2 3" xfId="29484"/>
    <cellStyle name="Normal 15 2 2 3 2 3 2" xfId="29485"/>
    <cellStyle name="Normal 15 2 2 3 2 3 2 2" xfId="29486"/>
    <cellStyle name="Normal 15 2 2 3 2 3 3" xfId="29487"/>
    <cellStyle name="Normal 15 2 2 3 2 4" xfId="29488"/>
    <cellStyle name="Normal 15 2 2 3 2 4 2" xfId="29489"/>
    <cellStyle name="Normal 15 2 2 3 2 5" xfId="29490"/>
    <cellStyle name="Normal 15 2 2 3 3" xfId="29491"/>
    <cellStyle name="Normal 15 2 2 3 3 2" xfId="29492"/>
    <cellStyle name="Normal 15 2 2 3 3 2 2" xfId="29493"/>
    <cellStyle name="Normal 15 2 2 3 3 2 2 2" xfId="29494"/>
    <cellStyle name="Normal 15 2 2 3 3 2 3" xfId="29495"/>
    <cellStyle name="Normal 15 2 2 3 3 3" xfId="29496"/>
    <cellStyle name="Normal 15 2 2 3 3 3 2" xfId="29497"/>
    <cellStyle name="Normal 15 2 2 3 3 4" xfId="29498"/>
    <cellStyle name="Normal 15 2 2 3 4" xfId="29499"/>
    <cellStyle name="Normal 15 2 2 3 4 2" xfId="29500"/>
    <cellStyle name="Normal 15 2 2 3 4 2 2" xfId="29501"/>
    <cellStyle name="Normal 15 2 2 3 4 3" xfId="29502"/>
    <cellStyle name="Normal 15 2 2 3 5" xfId="29503"/>
    <cellStyle name="Normal 15 2 2 3 5 2" xfId="29504"/>
    <cellStyle name="Normal 15 2 2 3 6" xfId="29505"/>
    <cellStyle name="Normal 15 2 2 4" xfId="29506"/>
    <cellStyle name="Normal 15 2 2 4 2" xfId="29507"/>
    <cellStyle name="Normal 15 2 2 4 2 2" xfId="29508"/>
    <cellStyle name="Normal 15 2 2 4 2 2 2" xfId="29509"/>
    <cellStyle name="Normal 15 2 2 4 2 2 2 2" xfId="29510"/>
    <cellStyle name="Normal 15 2 2 4 2 2 2 2 2" xfId="29511"/>
    <cellStyle name="Normal 15 2 2 4 2 2 2 3" xfId="29512"/>
    <cellStyle name="Normal 15 2 2 4 2 2 3" xfId="29513"/>
    <cellStyle name="Normal 15 2 2 4 2 2 3 2" xfId="29514"/>
    <cellStyle name="Normal 15 2 2 4 2 2 4" xfId="29515"/>
    <cellStyle name="Normal 15 2 2 4 2 3" xfId="29516"/>
    <cellStyle name="Normal 15 2 2 4 2 3 2" xfId="29517"/>
    <cellStyle name="Normal 15 2 2 4 2 3 2 2" xfId="29518"/>
    <cellStyle name="Normal 15 2 2 4 2 3 3" xfId="29519"/>
    <cellStyle name="Normal 15 2 2 4 2 4" xfId="29520"/>
    <cellStyle name="Normal 15 2 2 4 2 4 2" xfId="29521"/>
    <cellStyle name="Normal 15 2 2 4 2 5" xfId="29522"/>
    <cellStyle name="Normal 15 2 2 4 3" xfId="29523"/>
    <cellStyle name="Normal 15 2 2 4 3 2" xfId="29524"/>
    <cellStyle name="Normal 15 2 2 4 3 2 2" xfId="29525"/>
    <cellStyle name="Normal 15 2 2 4 3 2 2 2" xfId="29526"/>
    <cellStyle name="Normal 15 2 2 4 3 2 3" xfId="29527"/>
    <cellStyle name="Normal 15 2 2 4 3 3" xfId="29528"/>
    <cellStyle name="Normal 15 2 2 4 3 3 2" xfId="29529"/>
    <cellStyle name="Normal 15 2 2 4 3 4" xfId="29530"/>
    <cellStyle name="Normal 15 2 2 4 4" xfId="29531"/>
    <cellStyle name="Normal 15 2 2 4 4 2" xfId="29532"/>
    <cellStyle name="Normal 15 2 2 4 4 2 2" xfId="29533"/>
    <cellStyle name="Normal 15 2 2 4 4 3" xfId="29534"/>
    <cellStyle name="Normal 15 2 2 4 5" xfId="29535"/>
    <cellStyle name="Normal 15 2 2 4 5 2" xfId="29536"/>
    <cellStyle name="Normal 15 2 2 4 6" xfId="29537"/>
    <cellStyle name="Normal 15 2 2 5" xfId="29538"/>
    <cellStyle name="Normal 15 2 2 5 2" xfId="29539"/>
    <cellStyle name="Normal 15 2 2 5 2 2" xfId="29540"/>
    <cellStyle name="Normal 15 2 2 5 2 2 2" xfId="29541"/>
    <cellStyle name="Normal 15 2 2 5 2 2 2 2" xfId="29542"/>
    <cellStyle name="Normal 15 2 2 5 2 2 3" xfId="29543"/>
    <cellStyle name="Normal 15 2 2 5 2 3" xfId="29544"/>
    <cellStyle name="Normal 15 2 2 5 2 3 2" xfId="29545"/>
    <cellStyle name="Normal 15 2 2 5 2 4" xfId="29546"/>
    <cellStyle name="Normal 15 2 2 5 3" xfId="29547"/>
    <cellStyle name="Normal 15 2 2 5 3 2" xfId="29548"/>
    <cellStyle name="Normal 15 2 2 5 3 2 2" xfId="29549"/>
    <cellStyle name="Normal 15 2 2 5 3 3" xfId="29550"/>
    <cellStyle name="Normal 15 2 2 5 4" xfId="29551"/>
    <cellStyle name="Normal 15 2 2 5 4 2" xfId="29552"/>
    <cellStyle name="Normal 15 2 2 5 5" xfId="29553"/>
    <cellStyle name="Normal 15 2 2 6" xfId="29554"/>
    <cellStyle name="Normal 15 2 2 6 2" xfId="29555"/>
    <cellStyle name="Normal 15 2 2 6 2 2" xfId="29556"/>
    <cellStyle name="Normal 15 2 2 6 2 2 2" xfId="29557"/>
    <cellStyle name="Normal 15 2 2 6 2 3" xfId="29558"/>
    <cellStyle name="Normal 15 2 2 6 3" xfId="29559"/>
    <cellStyle name="Normal 15 2 2 6 3 2" xfId="29560"/>
    <cellStyle name="Normal 15 2 2 6 4" xfId="29561"/>
    <cellStyle name="Normal 15 2 2 7" xfId="29562"/>
    <cellStyle name="Normal 15 2 2 7 2" xfId="29563"/>
    <cellStyle name="Normal 15 2 2 7 2 2" xfId="29564"/>
    <cellStyle name="Normal 15 2 2 7 3" xfId="29565"/>
    <cellStyle name="Normal 15 2 2 8" xfId="29566"/>
    <cellStyle name="Normal 15 2 2 8 2" xfId="29567"/>
    <cellStyle name="Normal 15 2 2 9" xfId="29568"/>
    <cellStyle name="Normal 15 2 3" xfId="29569"/>
    <cellStyle name="Normal 15 2 3 2" xfId="29570"/>
    <cellStyle name="Normal 15 2 3 2 2" xfId="29571"/>
    <cellStyle name="Normal 15 2 3 2 2 2" xfId="29572"/>
    <cellStyle name="Normal 15 2 3 2 2 2 2" xfId="29573"/>
    <cellStyle name="Normal 15 2 3 2 2 2 2 2" xfId="29574"/>
    <cellStyle name="Normal 15 2 3 2 2 2 2 2 2" xfId="29575"/>
    <cellStyle name="Normal 15 2 3 2 2 2 2 2 2 2" xfId="29576"/>
    <cellStyle name="Normal 15 2 3 2 2 2 2 2 3" xfId="29577"/>
    <cellStyle name="Normal 15 2 3 2 2 2 2 3" xfId="29578"/>
    <cellStyle name="Normal 15 2 3 2 2 2 2 3 2" xfId="29579"/>
    <cellStyle name="Normal 15 2 3 2 2 2 2 4" xfId="29580"/>
    <cellStyle name="Normal 15 2 3 2 2 2 3" xfId="29581"/>
    <cellStyle name="Normal 15 2 3 2 2 2 3 2" xfId="29582"/>
    <cellStyle name="Normal 15 2 3 2 2 2 3 2 2" xfId="29583"/>
    <cellStyle name="Normal 15 2 3 2 2 2 3 3" xfId="29584"/>
    <cellStyle name="Normal 15 2 3 2 2 2 4" xfId="29585"/>
    <cellStyle name="Normal 15 2 3 2 2 2 4 2" xfId="29586"/>
    <cellStyle name="Normal 15 2 3 2 2 2 5" xfId="29587"/>
    <cellStyle name="Normal 15 2 3 2 2 3" xfId="29588"/>
    <cellStyle name="Normal 15 2 3 2 2 3 2" xfId="29589"/>
    <cellStyle name="Normal 15 2 3 2 2 3 2 2" xfId="29590"/>
    <cellStyle name="Normal 15 2 3 2 2 3 2 2 2" xfId="29591"/>
    <cellStyle name="Normal 15 2 3 2 2 3 2 3" xfId="29592"/>
    <cellStyle name="Normal 15 2 3 2 2 3 3" xfId="29593"/>
    <cellStyle name="Normal 15 2 3 2 2 3 3 2" xfId="29594"/>
    <cellStyle name="Normal 15 2 3 2 2 3 4" xfId="29595"/>
    <cellStyle name="Normal 15 2 3 2 2 4" xfId="29596"/>
    <cellStyle name="Normal 15 2 3 2 2 4 2" xfId="29597"/>
    <cellStyle name="Normal 15 2 3 2 2 4 2 2" xfId="29598"/>
    <cellStyle name="Normal 15 2 3 2 2 4 3" xfId="29599"/>
    <cellStyle name="Normal 15 2 3 2 2 5" xfId="29600"/>
    <cellStyle name="Normal 15 2 3 2 2 5 2" xfId="29601"/>
    <cellStyle name="Normal 15 2 3 2 2 6" xfId="29602"/>
    <cellStyle name="Normal 15 2 3 2 3" xfId="29603"/>
    <cellStyle name="Normal 15 2 3 2 3 2" xfId="29604"/>
    <cellStyle name="Normal 15 2 3 2 3 2 2" xfId="29605"/>
    <cellStyle name="Normal 15 2 3 2 3 2 2 2" xfId="29606"/>
    <cellStyle name="Normal 15 2 3 2 3 2 2 2 2" xfId="29607"/>
    <cellStyle name="Normal 15 2 3 2 3 2 2 3" xfId="29608"/>
    <cellStyle name="Normal 15 2 3 2 3 2 3" xfId="29609"/>
    <cellStyle name="Normal 15 2 3 2 3 2 3 2" xfId="29610"/>
    <cellStyle name="Normal 15 2 3 2 3 2 4" xfId="29611"/>
    <cellStyle name="Normal 15 2 3 2 3 3" xfId="29612"/>
    <cellStyle name="Normal 15 2 3 2 3 3 2" xfId="29613"/>
    <cellStyle name="Normal 15 2 3 2 3 3 2 2" xfId="29614"/>
    <cellStyle name="Normal 15 2 3 2 3 3 3" xfId="29615"/>
    <cellStyle name="Normal 15 2 3 2 3 4" xfId="29616"/>
    <cellStyle name="Normal 15 2 3 2 3 4 2" xfId="29617"/>
    <cellStyle name="Normal 15 2 3 2 3 5" xfId="29618"/>
    <cellStyle name="Normal 15 2 3 2 4" xfId="29619"/>
    <cellStyle name="Normal 15 2 3 2 4 2" xfId="29620"/>
    <cellStyle name="Normal 15 2 3 2 4 2 2" xfId="29621"/>
    <cellStyle name="Normal 15 2 3 2 4 2 2 2" xfId="29622"/>
    <cellStyle name="Normal 15 2 3 2 4 2 3" xfId="29623"/>
    <cellStyle name="Normal 15 2 3 2 4 3" xfId="29624"/>
    <cellStyle name="Normal 15 2 3 2 4 3 2" xfId="29625"/>
    <cellStyle name="Normal 15 2 3 2 4 4" xfId="29626"/>
    <cellStyle name="Normal 15 2 3 2 5" xfId="29627"/>
    <cellStyle name="Normal 15 2 3 2 5 2" xfId="29628"/>
    <cellStyle name="Normal 15 2 3 2 5 2 2" xfId="29629"/>
    <cellStyle name="Normal 15 2 3 2 5 3" xfId="29630"/>
    <cellStyle name="Normal 15 2 3 2 6" xfId="29631"/>
    <cellStyle name="Normal 15 2 3 2 6 2" xfId="29632"/>
    <cellStyle name="Normal 15 2 3 2 7" xfId="29633"/>
    <cellStyle name="Normal 15 2 3 3" xfId="29634"/>
    <cellStyle name="Normal 15 2 3 3 2" xfId="29635"/>
    <cellStyle name="Normal 15 2 3 3 2 2" xfId="29636"/>
    <cellStyle name="Normal 15 2 3 3 2 2 2" xfId="29637"/>
    <cellStyle name="Normal 15 2 3 3 2 2 2 2" xfId="29638"/>
    <cellStyle name="Normal 15 2 3 3 2 2 2 2 2" xfId="29639"/>
    <cellStyle name="Normal 15 2 3 3 2 2 2 3" xfId="29640"/>
    <cellStyle name="Normal 15 2 3 3 2 2 3" xfId="29641"/>
    <cellStyle name="Normal 15 2 3 3 2 2 3 2" xfId="29642"/>
    <cellStyle name="Normal 15 2 3 3 2 2 4" xfId="29643"/>
    <cellStyle name="Normal 15 2 3 3 2 3" xfId="29644"/>
    <cellStyle name="Normal 15 2 3 3 2 3 2" xfId="29645"/>
    <cellStyle name="Normal 15 2 3 3 2 3 2 2" xfId="29646"/>
    <cellStyle name="Normal 15 2 3 3 2 3 3" xfId="29647"/>
    <cellStyle name="Normal 15 2 3 3 2 4" xfId="29648"/>
    <cellStyle name="Normal 15 2 3 3 2 4 2" xfId="29649"/>
    <cellStyle name="Normal 15 2 3 3 2 5" xfId="29650"/>
    <cellStyle name="Normal 15 2 3 3 3" xfId="29651"/>
    <cellStyle name="Normal 15 2 3 3 3 2" xfId="29652"/>
    <cellStyle name="Normal 15 2 3 3 3 2 2" xfId="29653"/>
    <cellStyle name="Normal 15 2 3 3 3 2 2 2" xfId="29654"/>
    <cellStyle name="Normal 15 2 3 3 3 2 3" xfId="29655"/>
    <cellStyle name="Normal 15 2 3 3 3 3" xfId="29656"/>
    <cellStyle name="Normal 15 2 3 3 3 3 2" xfId="29657"/>
    <cellStyle name="Normal 15 2 3 3 3 4" xfId="29658"/>
    <cellStyle name="Normal 15 2 3 3 4" xfId="29659"/>
    <cellStyle name="Normal 15 2 3 3 4 2" xfId="29660"/>
    <cellStyle name="Normal 15 2 3 3 4 2 2" xfId="29661"/>
    <cellStyle name="Normal 15 2 3 3 4 3" xfId="29662"/>
    <cellStyle name="Normal 15 2 3 3 5" xfId="29663"/>
    <cellStyle name="Normal 15 2 3 3 5 2" xfId="29664"/>
    <cellStyle name="Normal 15 2 3 3 6" xfId="29665"/>
    <cellStyle name="Normal 15 2 3 4" xfId="29666"/>
    <cellStyle name="Normal 15 2 3 4 2" xfId="29667"/>
    <cellStyle name="Normal 15 2 3 4 2 2" xfId="29668"/>
    <cellStyle name="Normal 15 2 3 4 2 2 2" xfId="29669"/>
    <cellStyle name="Normal 15 2 3 4 2 2 2 2" xfId="29670"/>
    <cellStyle name="Normal 15 2 3 4 2 2 2 2 2" xfId="29671"/>
    <cellStyle name="Normal 15 2 3 4 2 2 2 3" xfId="29672"/>
    <cellStyle name="Normal 15 2 3 4 2 2 3" xfId="29673"/>
    <cellStyle name="Normal 15 2 3 4 2 2 3 2" xfId="29674"/>
    <cellStyle name="Normal 15 2 3 4 2 2 4" xfId="29675"/>
    <cellStyle name="Normal 15 2 3 4 2 3" xfId="29676"/>
    <cellStyle name="Normal 15 2 3 4 2 3 2" xfId="29677"/>
    <cellStyle name="Normal 15 2 3 4 2 3 2 2" xfId="29678"/>
    <cellStyle name="Normal 15 2 3 4 2 3 3" xfId="29679"/>
    <cellStyle name="Normal 15 2 3 4 2 4" xfId="29680"/>
    <cellStyle name="Normal 15 2 3 4 2 4 2" xfId="29681"/>
    <cellStyle name="Normal 15 2 3 4 2 5" xfId="29682"/>
    <cellStyle name="Normal 15 2 3 4 3" xfId="29683"/>
    <cellStyle name="Normal 15 2 3 4 3 2" xfId="29684"/>
    <cellStyle name="Normal 15 2 3 4 3 2 2" xfId="29685"/>
    <cellStyle name="Normal 15 2 3 4 3 2 2 2" xfId="29686"/>
    <cellStyle name="Normal 15 2 3 4 3 2 3" xfId="29687"/>
    <cellStyle name="Normal 15 2 3 4 3 3" xfId="29688"/>
    <cellStyle name="Normal 15 2 3 4 3 3 2" xfId="29689"/>
    <cellStyle name="Normal 15 2 3 4 3 4" xfId="29690"/>
    <cellStyle name="Normal 15 2 3 4 4" xfId="29691"/>
    <cellStyle name="Normal 15 2 3 4 4 2" xfId="29692"/>
    <cellStyle name="Normal 15 2 3 4 4 2 2" xfId="29693"/>
    <cellStyle name="Normal 15 2 3 4 4 3" xfId="29694"/>
    <cellStyle name="Normal 15 2 3 4 5" xfId="29695"/>
    <cellStyle name="Normal 15 2 3 4 5 2" xfId="29696"/>
    <cellStyle name="Normal 15 2 3 4 6" xfId="29697"/>
    <cellStyle name="Normal 15 2 3 5" xfId="29698"/>
    <cellStyle name="Normal 15 2 3 5 2" xfId="29699"/>
    <cellStyle name="Normal 15 2 3 5 2 2" xfId="29700"/>
    <cellStyle name="Normal 15 2 3 5 2 2 2" xfId="29701"/>
    <cellStyle name="Normal 15 2 3 5 2 2 2 2" xfId="29702"/>
    <cellStyle name="Normal 15 2 3 5 2 2 3" xfId="29703"/>
    <cellStyle name="Normal 15 2 3 5 2 3" xfId="29704"/>
    <cellStyle name="Normal 15 2 3 5 2 3 2" xfId="29705"/>
    <cellStyle name="Normal 15 2 3 5 2 4" xfId="29706"/>
    <cellStyle name="Normal 15 2 3 5 3" xfId="29707"/>
    <cellStyle name="Normal 15 2 3 5 3 2" xfId="29708"/>
    <cellStyle name="Normal 15 2 3 5 3 2 2" xfId="29709"/>
    <cellStyle name="Normal 15 2 3 5 3 3" xfId="29710"/>
    <cellStyle name="Normal 15 2 3 5 4" xfId="29711"/>
    <cellStyle name="Normal 15 2 3 5 4 2" xfId="29712"/>
    <cellStyle name="Normal 15 2 3 5 5" xfId="29713"/>
    <cellStyle name="Normal 15 2 3 6" xfId="29714"/>
    <cellStyle name="Normal 15 2 3 6 2" xfId="29715"/>
    <cellStyle name="Normal 15 2 3 6 2 2" xfId="29716"/>
    <cellStyle name="Normal 15 2 3 6 2 2 2" xfId="29717"/>
    <cellStyle name="Normal 15 2 3 6 2 3" xfId="29718"/>
    <cellStyle name="Normal 15 2 3 6 3" xfId="29719"/>
    <cellStyle name="Normal 15 2 3 6 3 2" xfId="29720"/>
    <cellStyle name="Normal 15 2 3 6 4" xfId="29721"/>
    <cellStyle name="Normal 15 2 3 7" xfId="29722"/>
    <cellStyle name="Normal 15 2 3 7 2" xfId="29723"/>
    <cellStyle name="Normal 15 2 3 7 2 2" xfId="29724"/>
    <cellStyle name="Normal 15 2 3 7 3" xfId="29725"/>
    <cellStyle name="Normal 15 2 3 8" xfId="29726"/>
    <cellStyle name="Normal 15 2 3 8 2" xfId="29727"/>
    <cellStyle name="Normal 15 2 3 9" xfId="29728"/>
    <cellStyle name="Normal 15 2 4" xfId="29729"/>
    <cellStyle name="Normal 15 2 4 2" xfId="29730"/>
    <cellStyle name="Normal 15 2 4 2 2" xfId="29731"/>
    <cellStyle name="Normal 15 2 4 2 2 2" xfId="29732"/>
    <cellStyle name="Normal 15 2 4 2 2 2 2" xfId="29733"/>
    <cellStyle name="Normal 15 2 4 2 2 2 2 2" xfId="29734"/>
    <cellStyle name="Normal 15 2 4 2 2 2 2 2 2" xfId="29735"/>
    <cellStyle name="Normal 15 2 4 2 2 2 2 2 2 2" xfId="29736"/>
    <cellStyle name="Normal 15 2 4 2 2 2 2 2 3" xfId="29737"/>
    <cellStyle name="Normal 15 2 4 2 2 2 2 3" xfId="29738"/>
    <cellStyle name="Normal 15 2 4 2 2 2 2 3 2" xfId="29739"/>
    <cellStyle name="Normal 15 2 4 2 2 2 2 4" xfId="29740"/>
    <cellStyle name="Normal 15 2 4 2 2 2 3" xfId="29741"/>
    <cellStyle name="Normal 15 2 4 2 2 2 3 2" xfId="29742"/>
    <cellStyle name="Normal 15 2 4 2 2 2 3 2 2" xfId="29743"/>
    <cellStyle name="Normal 15 2 4 2 2 2 3 3" xfId="29744"/>
    <cellStyle name="Normal 15 2 4 2 2 2 4" xfId="29745"/>
    <cellStyle name="Normal 15 2 4 2 2 2 4 2" xfId="29746"/>
    <cellStyle name="Normal 15 2 4 2 2 2 5" xfId="29747"/>
    <cellStyle name="Normal 15 2 4 2 2 3" xfId="29748"/>
    <cellStyle name="Normal 15 2 4 2 2 3 2" xfId="29749"/>
    <cellStyle name="Normal 15 2 4 2 2 3 2 2" xfId="29750"/>
    <cellStyle name="Normal 15 2 4 2 2 3 2 2 2" xfId="29751"/>
    <cellStyle name="Normal 15 2 4 2 2 3 2 3" xfId="29752"/>
    <cellStyle name="Normal 15 2 4 2 2 3 3" xfId="29753"/>
    <cellStyle name="Normal 15 2 4 2 2 3 3 2" xfId="29754"/>
    <cellStyle name="Normal 15 2 4 2 2 3 4" xfId="29755"/>
    <cellStyle name="Normal 15 2 4 2 2 4" xfId="29756"/>
    <cellStyle name="Normal 15 2 4 2 2 4 2" xfId="29757"/>
    <cellStyle name="Normal 15 2 4 2 2 4 2 2" xfId="29758"/>
    <cellStyle name="Normal 15 2 4 2 2 4 3" xfId="29759"/>
    <cellStyle name="Normal 15 2 4 2 2 5" xfId="29760"/>
    <cellStyle name="Normal 15 2 4 2 2 5 2" xfId="29761"/>
    <cellStyle name="Normal 15 2 4 2 2 6" xfId="29762"/>
    <cellStyle name="Normal 15 2 4 2 3" xfId="29763"/>
    <cellStyle name="Normal 15 2 4 2 3 2" xfId="29764"/>
    <cellStyle name="Normal 15 2 4 2 3 2 2" xfId="29765"/>
    <cellStyle name="Normal 15 2 4 2 3 2 2 2" xfId="29766"/>
    <cellStyle name="Normal 15 2 4 2 3 2 2 2 2" xfId="29767"/>
    <cellStyle name="Normal 15 2 4 2 3 2 2 3" xfId="29768"/>
    <cellStyle name="Normal 15 2 4 2 3 2 3" xfId="29769"/>
    <cellStyle name="Normal 15 2 4 2 3 2 3 2" xfId="29770"/>
    <cellStyle name="Normal 15 2 4 2 3 2 4" xfId="29771"/>
    <cellStyle name="Normal 15 2 4 2 3 3" xfId="29772"/>
    <cellStyle name="Normal 15 2 4 2 3 3 2" xfId="29773"/>
    <cellStyle name="Normal 15 2 4 2 3 3 2 2" xfId="29774"/>
    <cellStyle name="Normal 15 2 4 2 3 3 3" xfId="29775"/>
    <cellStyle name="Normal 15 2 4 2 3 4" xfId="29776"/>
    <cellStyle name="Normal 15 2 4 2 3 4 2" xfId="29777"/>
    <cellStyle name="Normal 15 2 4 2 3 5" xfId="29778"/>
    <cellStyle name="Normal 15 2 4 2 4" xfId="29779"/>
    <cellStyle name="Normal 15 2 4 2 4 2" xfId="29780"/>
    <cellStyle name="Normal 15 2 4 2 4 2 2" xfId="29781"/>
    <cellStyle name="Normal 15 2 4 2 4 2 2 2" xfId="29782"/>
    <cellStyle name="Normal 15 2 4 2 4 2 3" xfId="29783"/>
    <cellStyle name="Normal 15 2 4 2 4 3" xfId="29784"/>
    <cellStyle name="Normal 15 2 4 2 4 3 2" xfId="29785"/>
    <cellStyle name="Normal 15 2 4 2 4 4" xfId="29786"/>
    <cellStyle name="Normal 15 2 4 2 5" xfId="29787"/>
    <cellStyle name="Normal 15 2 4 2 5 2" xfId="29788"/>
    <cellStyle name="Normal 15 2 4 2 5 2 2" xfId="29789"/>
    <cellStyle name="Normal 15 2 4 2 5 3" xfId="29790"/>
    <cellStyle name="Normal 15 2 4 2 6" xfId="29791"/>
    <cellStyle name="Normal 15 2 4 2 6 2" xfId="29792"/>
    <cellStyle name="Normal 15 2 4 2 7" xfId="29793"/>
    <cellStyle name="Normal 15 2 4 3" xfId="29794"/>
    <cellStyle name="Normal 15 2 4 3 2" xfId="29795"/>
    <cellStyle name="Normal 15 2 4 3 2 2" xfId="29796"/>
    <cellStyle name="Normal 15 2 4 3 2 2 2" xfId="29797"/>
    <cellStyle name="Normal 15 2 4 3 2 2 2 2" xfId="29798"/>
    <cellStyle name="Normal 15 2 4 3 2 2 2 2 2" xfId="29799"/>
    <cellStyle name="Normal 15 2 4 3 2 2 2 3" xfId="29800"/>
    <cellStyle name="Normal 15 2 4 3 2 2 3" xfId="29801"/>
    <cellStyle name="Normal 15 2 4 3 2 2 3 2" xfId="29802"/>
    <cellStyle name="Normal 15 2 4 3 2 2 4" xfId="29803"/>
    <cellStyle name="Normal 15 2 4 3 2 3" xfId="29804"/>
    <cellStyle name="Normal 15 2 4 3 2 3 2" xfId="29805"/>
    <cellStyle name="Normal 15 2 4 3 2 3 2 2" xfId="29806"/>
    <cellStyle name="Normal 15 2 4 3 2 3 3" xfId="29807"/>
    <cellStyle name="Normal 15 2 4 3 2 4" xfId="29808"/>
    <cellStyle name="Normal 15 2 4 3 2 4 2" xfId="29809"/>
    <cellStyle name="Normal 15 2 4 3 2 5" xfId="29810"/>
    <cellStyle name="Normal 15 2 4 3 3" xfId="29811"/>
    <cellStyle name="Normal 15 2 4 3 3 2" xfId="29812"/>
    <cellStyle name="Normal 15 2 4 3 3 2 2" xfId="29813"/>
    <cellStyle name="Normal 15 2 4 3 3 2 2 2" xfId="29814"/>
    <cellStyle name="Normal 15 2 4 3 3 2 3" xfId="29815"/>
    <cellStyle name="Normal 15 2 4 3 3 3" xfId="29816"/>
    <cellStyle name="Normal 15 2 4 3 3 3 2" xfId="29817"/>
    <cellStyle name="Normal 15 2 4 3 3 4" xfId="29818"/>
    <cellStyle name="Normal 15 2 4 3 4" xfId="29819"/>
    <cellStyle name="Normal 15 2 4 3 4 2" xfId="29820"/>
    <cellStyle name="Normal 15 2 4 3 4 2 2" xfId="29821"/>
    <cellStyle name="Normal 15 2 4 3 4 3" xfId="29822"/>
    <cellStyle name="Normal 15 2 4 3 5" xfId="29823"/>
    <cellStyle name="Normal 15 2 4 3 5 2" xfId="29824"/>
    <cellStyle name="Normal 15 2 4 3 6" xfId="29825"/>
    <cellStyle name="Normal 15 2 4 4" xfId="29826"/>
    <cellStyle name="Normal 15 2 4 4 2" xfId="29827"/>
    <cellStyle name="Normal 15 2 4 4 2 2" xfId="29828"/>
    <cellStyle name="Normal 15 2 4 4 2 2 2" xfId="29829"/>
    <cellStyle name="Normal 15 2 4 4 2 2 2 2" xfId="29830"/>
    <cellStyle name="Normal 15 2 4 4 2 2 2 2 2" xfId="29831"/>
    <cellStyle name="Normal 15 2 4 4 2 2 2 3" xfId="29832"/>
    <cellStyle name="Normal 15 2 4 4 2 2 3" xfId="29833"/>
    <cellStyle name="Normal 15 2 4 4 2 2 3 2" xfId="29834"/>
    <cellStyle name="Normal 15 2 4 4 2 2 4" xfId="29835"/>
    <cellStyle name="Normal 15 2 4 4 2 3" xfId="29836"/>
    <cellStyle name="Normal 15 2 4 4 2 3 2" xfId="29837"/>
    <cellStyle name="Normal 15 2 4 4 2 3 2 2" xfId="29838"/>
    <cellStyle name="Normal 15 2 4 4 2 3 3" xfId="29839"/>
    <cellStyle name="Normal 15 2 4 4 2 4" xfId="29840"/>
    <cellStyle name="Normal 15 2 4 4 2 4 2" xfId="29841"/>
    <cellStyle name="Normal 15 2 4 4 2 5" xfId="29842"/>
    <cellStyle name="Normal 15 2 4 4 3" xfId="29843"/>
    <cellStyle name="Normal 15 2 4 4 3 2" xfId="29844"/>
    <cellStyle name="Normal 15 2 4 4 3 2 2" xfId="29845"/>
    <cellStyle name="Normal 15 2 4 4 3 2 2 2" xfId="29846"/>
    <cellStyle name="Normal 15 2 4 4 3 2 3" xfId="29847"/>
    <cellStyle name="Normal 15 2 4 4 3 3" xfId="29848"/>
    <cellStyle name="Normal 15 2 4 4 3 3 2" xfId="29849"/>
    <cellStyle name="Normal 15 2 4 4 3 4" xfId="29850"/>
    <cellStyle name="Normal 15 2 4 4 4" xfId="29851"/>
    <cellStyle name="Normal 15 2 4 4 4 2" xfId="29852"/>
    <cellStyle name="Normal 15 2 4 4 4 2 2" xfId="29853"/>
    <cellStyle name="Normal 15 2 4 4 4 3" xfId="29854"/>
    <cellStyle name="Normal 15 2 4 4 5" xfId="29855"/>
    <cellStyle name="Normal 15 2 4 4 5 2" xfId="29856"/>
    <cellStyle name="Normal 15 2 4 4 6" xfId="29857"/>
    <cellStyle name="Normal 15 2 4 5" xfId="29858"/>
    <cellStyle name="Normal 15 2 4 5 2" xfId="29859"/>
    <cellStyle name="Normal 15 2 4 5 2 2" xfId="29860"/>
    <cellStyle name="Normal 15 2 4 5 2 2 2" xfId="29861"/>
    <cellStyle name="Normal 15 2 4 5 2 2 2 2" xfId="29862"/>
    <cellStyle name="Normal 15 2 4 5 2 2 3" xfId="29863"/>
    <cellStyle name="Normal 15 2 4 5 2 3" xfId="29864"/>
    <cellStyle name="Normal 15 2 4 5 2 3 2" xfId="29865"/>
    <cellStyle name="Normal 15 2 4 5 2 4" xfId="29866"/>
    <cellStyle name="Normal 15 2 4 5 3" xfId="29867"/>
    <cellStyle name="Normal 15 2 4 5 3 2" xfId="29868"/>
    <cellStyle name="Normal 15 2 4 5 3 2 2" xfId="29869"/>
    <cellStyle name="Normal 15 2 4 5 3 3" xfId="29870"/>
    <cellStyle name="Normal 15 2 4 5 4" xfId="29871"/>
    <cellStyle name="Normal 15 2 4 5 4 2" xfId="29872"/>
    <cellStyle name="Normal 15 2 4 5 5" xfId="29873"/>
    <cellStyle name="Normal 15 2 4 6" xfId="29874"/>
    <cellStyle name="Normal 15 2 4 6 2" xfId="29875"/>
    <cellStyle name="Normal 15 2 4 6 2 2" xfId="29876"/>
    <cellStyle name="Normal 15 2 4 6 2 2 2" xfId="29877"/>
    <cellStyle name="Normal 15 2 4 6 2 3" xfId="29878"/>
    <cellStyle name="Normal 15 2 4 6 3" xfId="29879"/>
    <cellStyle name="Normal 15 2 4 6 3 2" xfId="29880"/>
    <cellStyle name="Normal 15 2 4 6 4" xfId="29881"/>
    <cellStyle name="Normal 15 2 4 7" xfId="29882"/>
    <cellStyle name="Normal 15 2 4 7 2" xfId="29883"/>
    <cellStyle name="Normal 15 2 4 7 2 2" xfId="29884"/>
    <cellStyle name="Normal 15 2 4 7 3" xfId="29885"/>
    <cellStyle name="Normal 15 2 4 8" xfId="29886"/>
    <cellStyle name="Normal 15 2 4 8 2" xfId="29887"/>
    <cellStyle name="Normal 15 2 4 9" xfId="29888"/>
    <cellStyle name="Normal 15 2 5" xfId="29889"/>
    <cellStyle name="Normal 15 2 5 2" xfId="29890"/>
    <cellStyle name="Normal 15 2 5 2 2" xfId="29891"/>
    <cellStyle name="Normal 15 2 5 2 2 2" xfId="29892"/>
    <cellStyle name="Normal 15 2 5 2 2 2 2" xfId="29893"/>
    <cellStyle name="Normal 15 2 5 2 2 2 2 2" xfId="29894"/>
    <cellStyle name="Normal 15 2 5 2 2 2 2 2 2" xfId="29895"/>
    <cellStyle name="Normal 15 2 5 2 2 2 2 2 2 2" xfId="29896"/>
    <cellStyle name="Normal 15 2 5 2 2 2 2 2 3" xfId="29897"/>
    <cellStyle name="Normal 15 2 5 2 2 2 2 3" xfId="29898"/>
    <cellStyle name="Normal 15 2 5 2 2 2 2 3 2" xfId="29899"/>
    <cellStyle name="Normal 15 2 5 2 2 2 2 4" xfId="29900"/>
    <cellStyle name="Normal 15 2 5 2 2 2 3" xfId="29901"/>
    <cellStyle name="Normal 15 2 5 2 2 2 3 2" xfId="29902"/>
    <cellStyle name="Normal 15 2 5 2 2 2 3 2 2" xfId="29903"/>
    <cellStyle name="Normal 15 2 5 2 2 2 3 3" xfId="29904"/>
    <cellStyle name="Normal 15 2 5 2 2 2 4" xfId="29905"/>
    <cellStyle name="Normal 15 2 5 2 2 2 4 2" xfId="29906"/>
    <cellStyle name="Normal 15 2 5 2 2 2 5" xfId="29907"/>
    <cellStyle name="Normal 15 2 5 2 2 3" xfId="29908"/>
    <cellStyle name="Normal 15 2 5 2 2 3 2" xfId="29909"/>
    <cellStyle name="Normal 15 2 5 2 2 3 2 2" xfId="29910"/>
    <cellStyle name="Normal 15 2 5 2 2 3 2 2 2" xfId="29911"/>
    <cellStyle name="Normal 15 2 5 2 2 3 2 3" xfId="29912"/>
    <cellStyle name="Normal 15 2 5 2 2 3 3" xfId="29913"/>
    <cellStyle name="Normal 15 2 5 2 2 3 3 2" xfId="29914"/>
    <cellStyle name="Normal 15 2 5 2 2 3 4" xfId="29915"/>
    <cellStyle name="Normal 15 2 5 2 2 4" xfId="29916"/>
    <cellStyle name="Normal 15 2 5 2 2 4 2" xfId="29917"/>
    <cellStyle name="Normal 15 2 5 2 2 4 2 2" xfId="29918"/>
    <cellStyle name="Normal 15 2 5 2 2 4 3" xfId="29919"/>
    <cellStyle name="Normal 15 2 5 2 2 5" xfId="29920"/>
    <cellStyle name="Normal 15 2 5 2 2 5 2" xfId="29921"/>
    <cellStyle name="Normal 15 2 5 2 2 6" xfId="29922"/>
    <cellStyle name="Normal 15 2 5 2 3" xfId="29923"/>
    <cellStyle name="Normal 15 2 5 2 3 2" xfId="29924"/>
    <cellStyle name="Normal 15 2 5 2 3 2 2" xfId="29925"/>
    <cellStyle name="Normal 15 2 5 2 3 2 2 2" xfId="29926"/>
    <cellStyle name="Normal 15 2 5 2 3 2 2 2 2" xfId="29927"/>
    <cellStyle name="Normal 15 2 5 2 3 2 2 3" xfId="29928"/>
    <cellStyle name="Normal 15 2 5 2 3 2 3" xfId="29929"/>
    <cellStyle name="Normal 15 2 5 2 3 2 3 2" xfId="29930"/>
    <cellStyle name="Normal 15 2 5 2 3 2 4" xfId="29931"/>
    <cellStyle name="Normal 15 2 5 2 3 3" xfId="29932"/>
    <cellStyle name="Normal 15 2 5 2 3 3 2" xfId="29933"/>
    <cellStyle name="Normal 15 2 5 2 3 3 2 2" xfId="29934"/>
    <cellStyle name="Normal 15 2 5 2 3 3 3" xfId="29935"/>
    <cellStyle name="Normal 15 2 5 2 3 4" xfId="29936"/>
    <cellStyle name="Normal 15 2 5 2 3 4 2" xfId="29937"/>
    <cellStyle name="Normal 15 2 5 2 3 5" xfId="29938"/>
    <cellStyle name="Normal 15 2 5 2 4" xfId="29939"/>
    <cellStyle name="Normal 15 2 5 2 4 2" xfId="29940"/>
    <cellStyle name="Normal 15 2 5 2 4 2 2" xfId="29941"/>
    <cellStyle name="Normal 15 2 5 2 4 2 2 2" xfId="29942"/>
    <cellStyle name="Normal 15 2 5 2 4 2 3" xfId="29943"/>
    <cellStyle name="Normal 15 2 5 2 4 3" xfId="29944"/>
    <cellStyle name="Normal 15 2 5 2 4 3 2" xfId="29945"/>
    <cellStyle name="Normal 15 2 5 2 4 4" xfId="29946"/>
    <cellStyle name="Normal 15 2 5 2 5" xfId="29947"/>
    <cellStyle name="Normal 15 2 5 2 5 2" xfId="29948"/>
    <cellStyle name="Normal 15 2 5 2 5 2 2" xfId="29949"/>
    <cellStyle name="Normal 15 2 5 2 5 3" xfId="29950"/>
    <cellStyle name="Normal 15 2 5 2 6" xfId="29951"/>
    <cellStyle name="Normal 15 2 5 2 6 2" xfId="29952"/>
    <cellStyle name="Normal 15 2 5 2 7" xfId="29953"/>
    <cellStyle name="Normal 15 2 5 3" xfId="29954"/>
    <cellStyle name="Normal 15 2 5 3 2" xfId="29955"/>
    <cellStyle name="Normal 15 2 5 3 2 2" xfId="29956"/>
    <cellStyle name="Normal 15 2 5 3 2 2 2" xfId="29957"/>
    <cellStyle name="Normal 15 2 5 3 2 2 2 2" xfId="29958"/>
    <cellStyle name="Normal 15 2 5 3 2 2 2 2 2" xfId="29959"/>
    <cellStyle name="Normal 15 2 5 3 2 2 2 3" xfId="29960"/>
    <cellStyle name="Normal 15 2 5 3 2 2 3" xfId="29961"/>
    <cellStyle name="Normal 15 2 5 3 2 2 3 2" xfId="29962"/>
    <cellStyle name="Normal 15 2 5 3 2 2 4" xfId="29963"/>
    <cellStyle name="Normal 15 2 5 3 2 3" xfId="29964"/>
    <cellStyle name="Normal 15 2 5 3 2 3 2" xfId="29965"/>
    <cellStyle name="Normal 15 2 5 3 2 3 2 2" xfId="29966"/>
    <cellStyle name="Normal 15 2 5 3 2 3 3" xfId="29967"/>
    <cellStyle name="Normal 15 2 5 3 2 4" xfId="29968"/>
    <cellStyle name="Normal 15 2 5 3 2 4 2" xfId="29969"/>
    <cellStyle name="Normal 15 2 5 3 2 5" xfId="29970"/>
    <cellStyle name="Normal 15 2 5 3 3" xfId="29971"/>
    <cellStyle name="Normal 15 2 5 3 3 2" xfId="29972"/>
    <cellStyle name="Normal 15 2 5 3 3 2 2" xfId="29973"/>
    <cellStyle name="Normal 15 2 5 3 3 2 2 2" xfId="29974"/>
    <cellStyle name="Normal 15 2 5 3 3 2 3" xfId="29975"/>
    <cellStyle name="Normal 15 2 5 3 3 3" xfId="29976"/>
    <cellStyle name="Normal 15 2 5 3 3 3 2" xfId="29977"/>
    <cellStyle name="Normal 15 2 5 3 3 4" xfId="29978"/>
    <cellStyle name="Normal 15 2 5 3 4" xfId="29979"/>
    <cellStyle name="Normal 15 2 5 3 4 2" xfId="29980"/>
    <cellStyle name="Normal 15 2 5 3 4 2 2" xfId="29981"/>
    <cellStyle name="Normal 15 2 5 3 4 3" xfId="29982"/>
    <cellStyle name="Normal 15 2 5 3 5" xfId="29983"/>
    <cellStyle name="Normal 15 2 5 3 5 2" xfId="29984"/>
    <cellStyle name="Normal 15 2 5 3 6" xfId="29985"/>
    <cellStyle name="Normal 15 2 5 4" xfId="29986"/>
    <cellStyle name="Normal 15 2 5 4 2" xfId="29987"/>
    <cellStyle name="Normal 15 2 5 4 2 2" xfId="29988"/>
    <cellStyle name="Normal 15 2 5 4 2 2 2" xfId="29989"/>
    <cellStyle name="Normal 15 2 5 4 2 2 2 2" xfId="29990"/>
    <cellStyle name="Normal 15 2 5 4 2 2 2 2 2" xfId="29991"/>
    <cellStyle name="Normal 15 2 5 4 2 2 2 3" xfId="29992"/>
    <cellStyle name="Normal 15 2 5 4 2 2 3" xfId="29993"/>
    <cellStyle name="Normal 15 2 5 4 2 2 3 2" xfId="29994"/>
    <cellStyle name="Normal 15 2 5 4 2 2 4" xfId="29995"/>
    <cellStyle name="Normal 15 2 5 4 2 3" xfId="29996"/>
    <cellStyle name="Normal 15 2 5 4 2 3 2" xfId="29997"/>
    <cellStyle name="Normal 15 2 5 4 2 3 2 2" xfId="29998"/>
    <cellStyle name="Normal 15 2 5 4 2 3 3" xfId="29999"/>
    <cellStyle name="Normal 15 2 5 4 2 4" xfId="30000"/>
    <cellStyle name="Normal 15 2 5 4 2 4 2" xfId="30001"/>
    <cellStyle name="Normal 15 2 5 4 2 5" xfId="30002"/>
    <cellStyle name="Normal 15 2 5 4 3" xfId="30003"/>
    <cellStyle name="Normal 15 2 5 4 3 2" xfId="30004"/>
    <cellStyle name="Normal 15 2 5 4 3 2 2" xfId="30005"/>
    <cellStyle name="Normal 15 2 5 4 3 2 2 2" xfId="30006"/>
    <cellStyle name="Normal 15 2 5 4 3 2 3" xfId="30007"/>
    <cellStyle name="Normal 15 2 5 4 3 3" xfId="30008"/>
    <cellStyle name="Normal 15 2 5 4 3 3 2" xfId="30009"/>
    <cellStyle name="Normal 15 2 5 4 3 4" xfId="30010"/>
    <cellStyle name="Normal 15 2 5 4 4" xfId="30011"/>
    <cellStyle name="Normal 15 2 5 4 4 2" xfId="30012"/>
    <cellStyle name="Normal 15 2 5 4 4 2 2" xfId="30013"/>
    <cellStyle name="Normal 15 2 5 4 4 3" xfId="30014"/>
    <cellStyle name="Normal 15 2 5 4 5" xfId="30015"/>
    <cellStyle name="Normal 15 2 5 4 5 2" xfId="30016"/>
    <cellStyle name="Normal 15 2 5 4 6" xfId="30017"/>
    <cellStyle name="Normal 15 2 5 5" xfId="30018"/>
    <cellStyle name="Normal 15 2 5 5 2" xfId="30019"/>
    <cellStyle name="Normal 15 2 5 5 2 2" xfId="30020"/>
    <cellStyle name="Normal 15 2 5 5 2 2 2" xfId="30021"/>
    <cellStyle name="Normal 15 2 5 5 2 2 2 2" xfId="30022"/>
    <cellStyle name="Normal 15 2 5 5 2 2 3" xfId="30023"/>
    <cellStyle name="Normal 15 2 5 5 2 3" xfId="30024"/>
    <cellStyle name="Normal 15 2 5 5 2 3 2" xfId="30025"/>
    <cellStyle name="Normal 15 2 5 5 2 4" xfId="30026"/>
    <cellStyle name="Normal 15 2 5 5 3" xfId="30027"/>
    <cellStyle name="Normal 15 2 5 5 3 2" xfId="30028"/>
    <cellStyle name="Normal 15 2 5 5 3 2 2" xfId="30029"/>
    <cellStyle name="Normal 15 2 5 5 3 3" xfId="30030"/>
    <cellStyle name="Normal 15 2 5 5 4" xfId="30031"/>
    <cellStyle name="Normal 15 2 5 5 4 2" xfId="30032"/>
    <cellStyle name="Normal 15 2 5 5 5" xfId="30033"/>
    <cellStyle name="Normal 15 2 5 6" xfId="30034"/>
    <cellStyle name="Normal 15 2 5 6 2" xfId="30035"/>
    <cellStyle name="Normal 15 2 5 6 2 2" xfId="30036"/>
    <cellStyle name="Normal 15 2 5 6 2 2 2" xfId="30037"/>
    <cellStyle name="Normal 15 2 5 6 2 3" xfId="30038"/>
    <cellStyle name="Normal 15 2 5 6 3" xfId="30039"/>
    <cellStyle name="Normal 15 2 5 6 3 2" xfId="30040"/>
    <cellStyle name="Normal 15 2 5 6 4" xfId="30041"/>
    <cellStyle name="Normal 15 2 5 7" xfId="30042"/>
    <cellStyle name="Normal 15 2 5 7 2" xfId="30043"/>
    <cellStyle name="Normal 15 2 5 7 2 2" xfId="30044"/>
    <cellStyle name="Normal 15 2 5 7 3" xfId="30045"/>
    <cellStyle name="Normal 15 2 5 8" xfId="30046"/>
    <cellStyle name="Normal 15 2 5 8 2" xfId="30047"/>
    <cellStyle name="Normal 15 2 5 9" xfId="30048"/>
    <cellStyle name="Normal 15 2 6" xfId="30049"/>
    <cellStyle name="Normal 15 2 6 2" xfId="30050"/>
    <cellStyle name="Normal 15 2 6 2 2" xfId="30051"/>
    <cellStyle name="Normal 15 2 6 2 2 2" xfId="30052"/>
    <cellStyle name="Normal 15 2 6 2 2 2 2" xfId="30053"/>
    <cellStyle name="Normal 15 2 6 2 2 2 2 2" xfId="30054"/>
    <cellStyle name="Normal 15 2 6 2 2 2 2 2 2" xfId="30055"/>
    <cellStyle name="Normal 15 2 6 2 2 2 2 2 2 2" xfId="30056"/>
    <cellStyle name="Normal 15 2 6 2 2 2 2 2 3" xfId="30057"/>
    <cellStyle name="Normal 15 2 6 2 2 2 2 3" xfId="30058"/>
    <cellStyle name="Normal 15 2 6 2 2 2 2 3 2" xfId="30059"/>
    <cellStyle name="Normal 15 2 6 2 2 2 2 4" xfId="30060"/>
    <cellStyle name="Normal 15 2 6 2 2 2 3" xfId="30061"/>
    <cellStyle name="Normal 15 2 6 2 2 2 3 2" xfId="30062"/>
    <cellStyle name="Normal 15 2 6 2 2 2 3 2 2" xfId="30063"/>
    <cellStyle name="Normal 15 2 6 2 2 2 3 3" xfId="30064"/>
    <cellStyle name="Normal 15 2 6 2 2 2 4" xfId="30065"/>
    <cellStyle name="Normal 15 2 6 2 2 2 4 2" xfId="30066"/>
    <cellStyle name="Normal 15 2 6 2 2 2 5" xfId="30067"/>
    <cellStyle name="Normal 15 2 6 2 2 3" xfId="30068"/>
    <cellStyle name="Normal 15 2 6 2 2 3 2" xfId="30069"/>
    <cellStyle name="Normal 15 2 6 2 2 3 2 2" xfId="30070"/>
    <cellStyle name="Normal 15 2 6 2 2 3 2 2 2" xfId="30071"/>
    <cellStyle name="Normal 15 2 6 2 2 3 2 3" xfId="30072"/>
    <cellStyle name="Normal 15 2 6 2 2 3 3" xfId="30073"/>
    <cellStyle name="Normal 15 2 6 2 2 3 3 2" xfId="30074"/>
    <cellStyle name="Normal 15 2 6 2 2 3 4" xfId="30075"/>
    <cellStyle name="Normal 15 2 6 2 2 4" xfId="30076"/>
    <cellStyle name="Normal 15 2 6 2 2 4 2" xfId="30077"/>
    <cellStyle name="Normal 15 2 6 2 2 4 2 2" xfId="30078"/>
    <cellStyle name="Normal 15 2 6 2 2 4 3" xfId="30079"/>
    <cellStyle name="Normal 15 2 6 2 2 5" xfId="30080"/>
    <cellStyle name="Normal 15 2 6 2 2 5 2" xfId="30081"/>
    <cellStyle name="Normal 15 2 6 2 2 6" xfId="30082"/>
    <cellStyle name="Normal 15 2 6 2 3" xfId="30083"/>
    <cellStyle name="Normal 15 2 6 2 3 2" xfId="30084"/>
    <cellStyle name="Normal 15 2 6 2 3 2 2" xfId="30085"/>
    <cellStyle name="Normal 15 2 6 2 3 2 2 2" xfId="30086"/>
    <cellStyle name="Normal 15 2 6 2 3 2 2 2 2" xfId="30087"/>
    <cellStyle name="Normal 15 2 6 2 3 2 2 3" xfId="30088"/>
    <cellStyle name="Normal 15 2 6 2 3 2 3" xfId="30089"/>
    <cellStyle name="Normal 15 2 6 2 3 2 3 2" xfId="30090"/>
    <cellStyle name="Normal 15 2 6 2 3 2 4" xfId="30091"/>
    <cellStyle name="Normal 15 2 6 2 3 3" xfId="30092"/>
    <cellStyle name="Normal 15 2 6 2 3 3 2" xfId="30093"/>
    <cellStyle name="Normal 15 2 6 2 3 3 2 2" xfId="30094"/>
    <cellStyle name="Normal 15 2 6 2 3 3 3" xfId="30095"/>
    <cellStyle name="Normal 15 2 6 2 3 4" xfId="30096"/>
    <cellStyle name="Normal 15 2 6 2 3 4 2" xfId="30097"/>
    <cellStyle name="Normal 15 2 6 2 3 5" xfId="30098"/>
    <cellStyle name="Normal 15 2 6 2 4" xfId="30099"/>
    <cellStyle name="Normal 15 2 6 2 4 2" xfId="30100"/>
    <cellStyle name="Normal 15 2 6 2 4 2 2" xfId="30101"/>
    <cellStyle name="Normal 15 2 6 2 4 2 2 2" xfId="30102"/>
    <cellStyle name="Normal 15 2 6 2 4 2 3" xfId="30103"/>
    <cellStyle name="Normal 15 2 6 2 4 3" xfId="30104"/>
    <cellStyle name="Normal 15 2 6 2 4 3 2" xfId="30105"/>
    <cellStyle name="Normal 15 2 6 2 4 4" xfId="30106"/>
    <cellStyle name="Normal 15 2 6 2 5" xfId="30107"/>
    <cellStyle name="Normal 15 2 6 2 5 2" xfId="30108"/>
    <cellStyle name="Normal 15 2 6 2 5 2 2" xfId="30109"/>
    <cellStyle name="Normal 15 2 6 2 5 3" xfId="30110"/>
    <cellStyle name="Normal 15 2 6 2 6" xfId="30111"/>
    <cellStyle name="Normal 15 2 6 2 6 2" xfId="30112"/>
    <cellStyle name="Normal 15 2 6 2 7" xfId="30113"/>
    <cellStyle name="Normal 15 2 6 3" xfId="30114"/>
    <cellStyle name="Normal 15 2 6 3 2" xfId="30115"/>
    <cellStyle name="Normal 15 2 6 3 2 2" xfId="30116"/>
    <cellStyle name="Normal 15 2 6 3 2 2 2" xfId="30117"/>
    <cellStyle name="Normal 15 2 6 3 2 2 2 2" xfId="30118"/>
    <cellStyle name="Normal 15 2 6 3 2 2 2 2 2" xfId="30119"/>
    <cellStyle name="Normal 15 2 6 3 2 2 2 3" xfId="30120"/>
    <cellStyle name="Normal 15 2 6 3 2 2 3" xfId="30121"/>
    <cellStyle name="Normal 15 2 6 3 2 2 3 2" xfId="30122"/>
    <cellStyle name="Normal 15 2 6 3 2 2 4" xfId="30123"/>
    <cellStyle name="Normal 15 2 6 3 2 3" xfId="30124"/>
    <cellStyle name="Normal 15 2 6 3 2 3 2" xfId="30125"/>
    <cellStyle name="Normal 15 2 6 3 2 3 2 2" xfId="30126"/>
    <cellStyle name="Normal 15 2 6 3 2 3 3" xfId="30127"/>
    <cellStyle name="Normal 15 2 6 3 2 4" xfId="30128"/>
    <cellStyle name="Normal 15 2 6 3 2 4 2" xfId="30129"/>
    <cellStyle name="Normal 15 2 6 3 2 5" xfId="30130"/>
    <cellStyle name="Normal 15 2 6 3 3" xfId="30131"/>
    <cellStyle name="Normal 15 2 6 3 3 2" xfId="30132"/>
    <cellStyle name="Normal 15 2 6 3 3 2 2" xfId="30133"/>
    <cellStyle name="Normal 15 2 6 3 3 2 2 2" xfId="30134"/>
    <cellStyle name="Normal 15 2 6 3 3 2 3" xfId="30135"/>
    <cellStyle name="Normal 15 2 6 3 3 3" xfId="30136"/>
    <cellStyle name="Normal 15 2 6 3 3 3 2" xfId="30137"/>
    <cellStyle name="Normal 15 2 6 3 3 4" xfId="30138"/>
    <cellStyle name="Normal 15 2 6 3 4" xfId="30139"/>
    <cellStyle name="Normal 15 2 6 3 4 2" xfId="30140"/>
    <cellStyle name="Normal 15 2 6 3 4 2 2" xfId="30141"/>
    <cellStyle name="Normal 15 2 6 3 4 3" xfId="30142"/>
    <cellStyle name="Normal 15 2 6 3 5" xfId="30143"/>
    <cellStyle name="Normal 15 2 6 3 5 2" xfId="30144"/>
    <cellStyle name="Normal 15 2 6 3 6" xfId="30145"/>
    <cellStyle name="Normal 15 2 6 4" xfId="30146"/>
    <cellStyle name="Normal 15 2 6 4 2" xfId="30147"/>
    <cellStyle name="Normal 15 2 6 4 2 2" xfId="30148"/>
    <cellStyle name="Normal 15 2 6 4 2 2 2" xfId="30149"/>
    <cellStyle name="Normal 15 2 6 4 2 2 2 2" xfId="30150"/>
    <cellStyle name="Normal 15 2 6 4 2 2 2 2 2" xfId="30151"/>
    <cellStyle name="Normal 15 2 6 4 2 2 2 3" xfId="30152"/>
    <cellStyle name="Normal 15 2 6 4 2 2 3" xfId="30153"/>
    <cellStyle name="Normal 15 2 6 4 2 2 3 2" xfId="30154"/>
    <cellStyle name="Normal 15 2 6 4 2 2 4" xfId="30155"/>
    <cellStyle name="Normal 15 2 6 4 2 3" xfId="30156"/>
    <cellStyle name="Normal 15 2 6 4 2 3 2" xfId="30157"/>
    <cellStyle name="Normal 15 2 6 4 2 3 2 2" xfId="30158"/>
    <cellStyle name="Normal 15 2 6 4 2 3 3" xfId="30159"/>
    <cellStyle name="Normal 15 2 6 4 2 4" xfId="30160"/>
    <cellStyle name="Normal 15 2 6 4 2 4 2" xfId="30161"/>
    <cellStyle name="Normal 15 2 6 4 2 5" xfId="30162"/>
    <cellStyle name="Normal 15 2 6 4 3" xfId="30163"/>
    <cellStyle name="Normal 15 2 6 4 3 2" xfId="30164"/>
    <cellStyle name="Normal 15 2 6 4 3 2 2" xfId="30165"/>
    <cellStyle name="Normal 15 2 6 4 3 2 2 2" xfId="30166"/>
    <cellStyle name="Normal 15 2 6 4 3 2 3" xfId="30167"/>
    <cellStyle name="Normal 15 2 6 4 3 3" xfId="30168"/>
    <cellStyle name="Normal 15 2 6 4 3 3 2" xfId="30169"/>
    <cellStyle name="Normal 15 2 6 4 3 4" xfId="30170"/>
    <cellStyle name="Normal 15 2 6 4 4" xfId="30171"/>
    <cellStyle name="Normal 15 2 6 4 4 2" xfId="30172"/>
    <cellStyle name="Normal 15 2 6 4 4 2 2" xfId="30173"/>
    <cellStyle name="Normal 15 2 6 4 4 3" xfId="30174"/>
    <cellStyle name="Normal 15 2 6 4 5" xfId="30175"/>
    <cellStyle name="Normal 15 2 6 4 5 2" xfId="30176"/>
    <cellStyle name="Normal 15 2 6 4 6" xfId="30177"/>
    <cellStyle name="Normal 15 2 6 5" xfId="30178"/>
    <cellStyle name="Normal 15 2 6 5 2" xfId="30179"/>
    <cellStyle name="Normal 15 2 6 5 2 2" xfId="30180"/>
    <cellStyle name="Normal 15 2 6 5 2 2 2" xfId="30181"/>
    <cellStyle name="Normal 15 2 6 5 2 2 2 2" xfId="30182"/>
    <cellStyle name="Normal 15 2 6 5 2 2 3" xfId="30183"/>
    <cellStyle name="Normal 15 2 6 5 2 3" xfId="30184"/>
    <cellStyle name="Normal 15 2 6 5 2 3 2" xfId="30185"/>
    <cellStyle name="Normal 15 2 6 5 2 4" xfId="30186"/>
    <cellStyle name="Normal 15 2 6 5 3" xfId="30187"/>
    <cellStyle name="Normal 15 2 6 5 3 2" xfId="30188"/>
    <cellStyle name="Normal 15 2 6 5 3 2 2" xfId="30189"/>
    <cellStyle name="Normal 15 2 6 5 3 3" xfId="30190"/>
    <cellStyle name="Normal 15 2 6 5 4" xfId="30191"/>
    <cellStyle name="Normal 15 2 6 5 4 2" xfId="30192"/>
    <cellStyle name="Normal 15 2 6 5 5" xfId="30193"/>
    <cellStyle name="Normal 15 2 6 6" xfId="30194"/>
    <cellStyle name="Normal 15 2 6 6 2" xfId="30195"/>
    <cellStyle name="Normal 15 2 6 6 2 2" xfId="30196"/>
    <cellStyle name="Normal 15 2 6 6 2 2 2" xfId="30197"/>
    <cellStyle name="Normal 15 2 6 6 2 3" xfId="30198"/>
    <cellStyle name="Normal 15 2 6 6 3" xfId="30199"/>
    <cellStyle name="Normal 15 2 6 6 3 2" xfId="30200"/>
    <cellStyle name="Normal 15 2 6 6 4" xfId="30201"/>
    <cellStyle name="Normal 15 2 6 7" xfId="30202"/>
    <cellStyle name="Normal 15 2 6 7 2" xfId="30203"/>
    <cellStyle name="Normal 15 2 6 7 2 2" xfId="30204"/>
    <cellStyle name="Normal 15 2 6 7 3" xfId="30205"/>
    <cellStyle name="Normal 15 2 6 8" xfId="30206"/>
    <cellStyle name="Normal 15 2 6 8 2" xfId="30207"/>
    <cellStyle name="Normal 15 2 6 9" xfId="30208"/>
    <cellStyle name="Normal 15 2 7" xfId="30209"/>
    <cellStyle name="Normal 15 2 7 2" xfId="30210"/>
    <cellStyle name="Normal 15 2 7 2 2" xfId="30211"/>
    <cellStyle name="Normal 15 2 7 2 2 2" xfId="30212"/>
    <cellStyle name="Normal 15 2 7 2 2 2 2" xfId="30213"/>
    <cellStyle name="Normal 15 2 7 2 2 2 2 2" xfId="30214"/>
    <cellStyle name="Normal 15 2 7 2 2 2 2 2 2" xfId="30215"/>
    <cellStyle name="Normal 15 2 7 2 2 2 2 3" xfId="30216"/>
    <cellStyle name="Normal 15 2 7 2 2 2 3" xfId="30217"/>
    <cellStyle name="Normal 15 2 7 2 2 2 3 2" xfId="30218"/>
    <cellStyle name="Normal 15 2 7 2 2 2 4" xfId="30219"/>
    <cellStyle name="Normal 15 2 7 2 2 3" xfId="30220"/>
    <cellStyle name="Normal 15 2 7 2 2 3 2" xfId="30221"/>
    <cellStyle name="Normal 15 2 7 2 2 3 2 2" xfId="30222"/>
    <cellStyle name="Normal 15 2 7 2 2 3 3" xfId="30223"/>
    <cellStyle name="Normal 15 2 7 2 2 4" xfId="30224"/>
    <cellStyle name="Normal 15 2 7 2 2 4 2" xfId="30225"/>
    <cellStyle name="Normal 15 2 7 2 2 5" xfId="30226"/>
    <cellStyle name="Normal 15 2 7 2 3" xfId="30227"/>
    <cellStyle name="Normal 15 2 7 2 3 2" xfId="30228"/>
    <cellStyle name="Normal 15 2 7 2 3 2 2" xfId="30229"/>
    <cellStyle name="Normal 15 2 7 2 3 2 2 2" xfId="30230"/>
    <cellStyle name="Normal 15 2 7 2 3 2 3" xfId="30231"/>
    <cellStyle name="Normal 15 2 7 2 3 3" xfId="30232"/>
    <cellStyle name="Normal 15 2 7 2 3 3 2" xfId="30233"/>
    <cellStyle name="Normal 15 2 7 2 3 4" xfId="30234"/>
    <cellStyle name="Normal 15 2 7 2 4" xfId="30235"/>
    <cellStyle name="Normal 15 2 7 2 4 2" xfId="30236"/>
    <cellStyle name="Normal 15 2 7 2 4 2 2" xfId="30237"/>
    <cellStyle name="Normal 15 2 7 2 4 3" xfId="30238"/>
    <cellStyle name="Normal 15 2 7 2 5" xfId="30239"/>
    <cellStyle name="Normal 15 2 7 2 5 2" xfId="30240"/>
    <cellStyle name="Normal 15 2 7 2 6" xfId="30241"/>
    <cellStyle name="Normal 15 2 7 3" xfId="30242"/>
    <cellStyle name="Normal 15 2 7 3 2" xfId="30243"/>
    <cellStyle name="Normal 15 2 7 3 2 2" xfId="30244"/>
    <cellStyle name="Normal 15 2 7 3 2 2 2" xfId="30245"/>
    <cellStyle name="Normal 15 2 7 3 2 2 2 2" xfId="30246"/>
    <cellStyle name="Normal 15 2 7 3 2 2 3" xfId="30247"/>
    <cellStyle name="Normal 15 2 7 3 2 3" xfId="30248"/>
    <cellStyle name="Normal 15 2 7 3 2 3 2" xfId="30249"/>
    <cellStyle name="Normal 15 2 7 3 2 4" xfId="30250"/>
    <cellStyle name="Normal 15 2 7 3 3" xfId="30251"/>
    <cellStyle name="Normal 15 2 7 3 3 2" xfId="30252"/>
    <cellStyle name="Normal 15 2 7 3 3 2 2" xfId="30253"/>
    <cellStyle name="Normal 15 2 7 3 3 3" xfId="30254"/>
    <cellStyle name="Normal 15 2 7 3 4" xfId="30255"/>
    <cellStyle name="Normal 15 2 7 3 4 2" xfId="30256"/>
    <cellStyle name="Normal 15 2 7 3 5" xfId="30257"/>
    <cellStyle name="Normal 15 2 7 4" xfId="30258"/>
    <cellStyle name="Normal 15 2 7 4 2" xfId="30259"/>
    <cellStyle name="Normal 15 2 7 4 2 2" xfId="30260"/>
    <cellStyle name="Normal 15 2 7 4 2 2 2" xfId="30261"/>
    <cellStyle name="Normal 15 2 7 4 2 3" xfId="30262"/>
    <cellStyle name="Normal 15 2 7 4 3" xfId="30263"/>
    <cellStyle name="Normal 15 2 7 4 3 2" xfId="30264"/>
    <cellStyle name="Normal 15 2 7 4 4" xfId="30265"/>
    <cellStyle name="Normal 15 2 7 5" xfId="30266"/>
    <cellStyle name="Normal 15 2 7 5 2" xfId="30267"/>
    <cellStyle name="Normal 15 2 7 5 2 2" xfId="30268"/>
    <cellStyle name="Normal 15 2 7 5 3" xfId="30269"/>
    <cellStyle name="Normal 15 2 7 6" xfId="30270"/>
    <cellStyle name="Normal 15 2 7 6 2" xfId="30271"/>
    <cellStyle name="Normal 15 2 7 7" xfId="30272"/>
    <cellStyle name="Normal 15 2 8" xfId="30273"/>
    <cellStyle name="Normal 15 2 8 2" xfId="30274"/>
    <cellStyle name="Normal 15 2 8 2 2" xfId="30275"/>
    <cellStyle name="Normal 15 2 8 2 2 2" xfId="30276"/>
    <cellStyle name="Normal 15 2 8 2 2 2 2" xfId="30277"/>
    <cellStyle name="Normal 15 2 8 2 2 2 2 2" xfId="30278"/>
    <cellStyle name="Normal 15 2 8 2 2 2 3" xfId="30279"/>
    <cellStyle name="Normal 15 2 8 2 2 3" xfId="30280"/>
    <cellStyle name="Normal 15 2 8 2 2 3 2" xfId="30281"/>
    <cellStyle name="Normal 15 2 8 2 2 4" xfId="30282"/>
    <cellStyle name="Normal 15 2 8 2 3" xfId="30283"/>
    <cellStyle name="Normal 15 2 8 2 3 2" xfId="30284"/>
    <cellStyle name="Normal 15 2 8 2 3 2 2" xfId="30285"/>
    <cellStyle name="Normal 15 2 8 2 3 3" xfId="30286"/>
    <cellStyle name="Normal 15 2 8 2 4" xfId="30287"/>
    <cellStyle name="Normal 15 2 8 2 4 2" xfId="30288"/>
    <cellStyle name="Normal 15 2 8 2 5" xfId="30289"/>
    <cellStyle name="Normal 15 2 8 3" xfId="30290"/>
    <cellStyle name="Normal 15 2 8 3 2" xfId="30291"/>
    <cellStyle name="Normal 15 2 8 3 2 2" xfId="30292"/>
    <cellStyle name="Normal 15 2 8 3 2 2 2" xfId="30293"/>
    <cellStyle name="Normal 15 2 8 3 2 3" xfId="30294"/>
    <cellStyle name="Normal 15 2 8 3 3" xfId="30295"/>
    <cellStyle name="Normal 15 2 8 3 3 2" xfId="30296"/>
    <cellStyle name="Normal 15 2 8 3 4" xfId="30297"/>
    <cellStyle name="Normal 15 2 8 4" xfId="30298"/>
    <cellStyle name="Normal 15 2 8 4 2" xfId="30299"/>
    <cellStyle name="Normal 15 2 8 4 2 2" xfId="30300"/>
    <cellStyle name="Normal 15 2 8 4 3" xfId="30301"/>
    <cellStyle name="Normal 15 2 8 5" xfId="30302"/>
    <cellStyle name="Normal 15 2 8 5 2" xfId="30303"/>
    <cellStyle name="Normal 15 2 8 6" xfId="30304"/>
    <cellStyle name="Normal 15 2 9" xfId="30305"/>
    <cellStyle name="Normal 15 2 9 2" xfId="30306"/>
    <cellStyle name="Normal 15 2 9 2 2" xfId="30307"/>
    <cellStyle name="Normal 15 2 9 2 2 2" xfId="30308"/>
    <cellStyle name="Normal 15 2 9 2 2 2 2" xfId="30309"/>
    <cellStyle name="Normal 15 2 9 2 2 2 2 2" xfId="30310"/>
    <cellStyle name="Normal 15 2 9 2 2 2 3" xfId="30311"/>
    <cellStyle name="Normal 15 2 9 2 2 3" xfId="30312"/>
    <cellStyle name="Normal 15 2 9 2 2 3 2" xfId="30313"/>
    <cellStyle name="Normal 15 2 9 2 2 4" xfId="30314"/>
    <cellStyle name="Normal 15 2 9 2 3" xfId="30315"/>
    <cellStyle name="Normal 15 2 9 2 3 2" xfId="30316"/>
    <cellStyle name="Normal 15 2 9 2 3 2 2" xfId="30317"/>
    <cellStyle name="Normal 15 2 9 2 3 3" xfId="30318"/>
    <cellStyle name="Normal 15 2 9 2 4" xfId="30319"/>
    <cellStyle name="Normal 15 2 9 2 4 2" xfId="30320"/>
    <cellStyle name="Normal 15 2 9 2 5" xfId="30321"/>
    <cellStyle name="Normal 15 2 9 3" xfId="30322"/>
    <cellStyle name="Normal 15 2 9 3 2" xfId="30323"/>
    <cellStyle name="Normal 15 2 9 3 2 2" xfId="30324"/>
    <cellStyle name="Normal 15 2 9 3 2 2 2" xfId="30325"/>
    <cellStyle name="Normal 15 2 9 3 2 3" xfId="30326"/>
    <cellStyle name="Normal 15 2 9 3 3" xfId="30327"/>
    <cellStyle name="Normal 15 2 9 3 3 2" xfId="30328"/>
    <cellStyle name="Normal 15 2 9 3 4" xfId="30329"/>
    <cellStyle name="Normal 15 2 9 4" xfId="30330"/>
    <cellStyle name="Normal 15 2 9 4 2" xfId="30331"/>
    <cellStyle name="Normal 15 2 9 4 2 2" xfId="30332"/>
    <cellStyle name="Normal 15 2 9 4 3" xfId="30333"/>
    <cellStyle name="Normal 15 2 9 5" xfId="30334"/>
    <cellStyle name="Normal 15 2 9 5 2" xfId="30335"/>
    <cellStyle name="Normal 15 2 9 6" xfId="30336"/>
    <cellStyle name="Normal 15 3" xfId="30337"/>
    <cellStyle name="Normal 15 3 2" xfId="30338"/>
    <cellStyle name="Normal 15 3 2 2" xfId="30339"/>
    <cellStyle name="Normal 15 3 2 2 2" xfId="30340"/>
    <cellStyle name="Normal 15 3 2 2 2 2" xfId="30341"/>
    <cellStyle name="Normal 15 3 2 2 2 2 2" xfId="30342"/>
    <cellStyle name="Normal 15 3 2 2 2 2 2 2" xfId="30343"/>
    <cellStyle name="Normal 15 3 2 2 2 2 2 2 2" xfId="30344"/>
    <cellStyle name="Normal 15 3 2 2 2 2 2 3" xfId="30345"/>
    <cellStyle name="Normal 15 3 2 2 2 2 3" xfId="30346"/>
    <cellStyle name="Normal 15 3 2 2 2 2 3 2" xfId="30347"/>
    <cellStyle name="Normal 15 3 2 2 2 2 4" xfId="30348"/>
    <cellStyle name="Normal 15 3 2 2 2 3" xfId="30349"/>
    <cellStyle name="Normal 15 3 2 2 2 3 2" xfId="30350"/>
    <cellStyle name="Normal 15 3 2 2 2 3 2 2" xfId="30351"/>
    <cellStyle name="Normal 15 3 2 2 2 3 3" xfId="30352"/>
    <cellStyle name="Normal 15 3 2 2 2 4" xfId="30353"/>
    <cellStyle name="Normal 15 3 2 2 2 4 2" xfId="30354"/>
    <cellStyle name="Normal 15 3 2 2 2 5" xfId="30355"/>
    <cellStyle name="Normal 15 3 2 2 3" xfId="30356"/>
    <cellStyle name="Normal 15 3 2 2 3 2" xfId="30357"/>
    <cellStyle name="Normal 15 3 2 2 3 2 2" xfId="30358"/>
    <cellStyle name="Normal 15 3 2 2 3 2 2 2" xfId="30359"/>
    <cellStyle name="Normal 15 3 2 2 3 2 3" xfId="30360"/>
    <cellStyle name="Normal 15 3 2 2 3 3" xfId="30361"/>
    <cellStyle name="Normal 15 3 2 2 3 3 2" xfId="30362"/>
    <cellStyle name="Normal 15 3 2 2 3 4" xfId="30363"/>
    <cellStyle name="Normal 15 3 2 2 4" xfId="30364"/>
    <cellStyle name="Normal 15 3 2 2 4 2" xfId="30365"/>
    <cellStyle name="Normal 15 3 2 2 4 2 2" xfId="30366"/>
    <cellStyle name="Normal 15 3 2 2 4 3" xfId="30367"/>
    <cellStyle name="Normal 15 3 2 2 5" xfId="30368"/>
    <cellStyle name="Normal 15 3 2 2 5 2" xfId="30369"/>
    <cellStyle name="Normal 15 3 2 2 6" xfId="30370"/>
    <cellStyle name="Normal 15 3 2 3" xfId="30371"/>
    <cellStyle name="Normal 15 3 2 3 2" xfId="30372"/>
    <cellStyle name="Normal 15 3 2 3 2 2" xfId="30373"/>
    <cellStyle name="Normal 15 3 2 3 2 2 2" xfId="30374"/>
    <cellStyle name="Normal 15 3 2 3 2 2 2 2" xfId="30375"/>
    <cellStyle name="Normal 15 3 2 3 2 2 3" xfId="30376"/>
    <cellStyle name="Normal 15 3 2 3 2 3" xfId="30377"/>
    <cellStyle name="Normal 15 3 2 3 2 3 2" xfId="30378"/>
    <cellStyle name="Normal 15 3 2 3 2 4" xfId="30379"/>
    <cellStyle name="Normal 15 3 2 3 3" xfId="30380"/>
    <cellStyle name="Normal 15 3 2 3 3 2" xfId="30381"/>
    <cellStyle name="Normal 15 3 2 3 3 2 2" xfId="30382"/>
    <cellStyle name="Normal 15 3 2 3 3 3" xfId="30383"/>
    <cellStyle name="Normal 15 3 2 3 4" xfId="30384"/>
    <cellStyle name="Normal 15 3 2 3 4 2" xfId="30385"/>
    <cellStyle name="Normal 15 3 2 3 5" xfId="30386"/>
    <cellStyle name="Normal 15 3 2 4" xfId="30387"/>
    <cellStyle name="Normal 15 3 2 4 2" xfId="30388"/>
    <cellStyle name="Normal 15 3 2 4 2 2" xfId="30389"/>
    <cellStyle name="Normal 15 3 2 4 2 2 2" xfId="30390"/>
    <cellStyle name="Normal 15 3 2 4 2 3" xfId="30391"/>
    <cellStyle name="Normal 15 3 2 4 3" xfId="30392"/>
    <cellStyle name="Normal 15 3 2 4 3 2" xfId="30393"/>
    <cellStyle name="Normal 15 3 2 4 4" xfId="30394"/>
    <cellStyle name="Normal 15 3 2 5" xfId="30395"/>
    <cellStyle name="Normal 15 3 2 5 2" xfId="30396"/>
    <cellStyle name="Normal 15 3 2 5 2 2" xfId="30397"/>
    <cellStyle name="Normal 15 3 2 5 3" xfId="30398"/>
    <cellStyle name="Normal 15 3 2 6" xfId="30399"/>
    <cellStyle name="Normal 15 3 2 6 2" xfId="30400"/>
    <cellStyle name="Normal 15 3 2 7" xfId="30401"/>
    <cellStyle name="Normal 15 3 3" xfId="30402"/>
    <cellStyle name="Normal 15 3 3 2" xfId="30403"/>
    <cellStyle name="Normal 15 3 3 2 2" xfId="30404"/>
    <cellStyle name="Normal 15 3 3 2 2 2" xfId="30405"/>
    <cellStyle name="Normal 15 3 3 2 2 2 2" xfId="30406"/>
    <cellStyle name="Normal 15 3 3 2 2 2 2 2" xfId="30407"/>
    <cellStyle name="Normal 15 3 3 2 2 2 3" xfId="30408"/>
    <cellStyle name="Normal 15 3 3 2 2 3" xfId="30409"/>
    <cellStyle name="Normal 15 3 3 2 2 3 2" xfId="30410"/>
    <cellStyle name="Normal 15 3 3 2 2 4" xfId="30411"/>
    <cellStyle name="Normal 15 3 3 2 3" xfId="30412"/>
    <cellStyle name="Normal 15 3 3 2 3 2" xfId="30413"/>
    <cellStyle name="Normal 15 3 3 2 3 2 2" xfId="30414"/>
    <cellStyle name="Normal 15 3 3 2 3 3" xfId="30415"/>
    <cellStyle name="Normal 15 3 3 2 4" xfId="30416"/>
    <cellStyle name="Normal 15 3 3 2 4 2" xfId="30417"/>
    <cellStyle name="Normal 15 3 3 2 5" xfId="30418"/>
    <cellStyle name="Normal 15 3 3 3" xfId="30419"/>
    <cellStyle name="Normal 15 3 3 3 2" xfId="30420"/>
    <cellStyle name="Normal 15 3 3 3 2 2" xfId="30421"/>
    <cellStyle name="Normal 15 3 3 3 2 2 2" xfId="30422"/>
    <cellStyle name="Normal 15 3 3 3 2 3" xfId="30423"/>
    <cellStyle name="Normal 15 3 3 3 3" xfId="30424"/>
    <cellStyle name="Normal 15 3 3 3 3 2" xfId="30425"/>
    <cellStyle name="Normal 15 3 3 3 4" xfId="30426"/>
    <cellStyle name="Normal 15 3 3 4" xfId="30427"/>
    <cellStyle name="Normal 15 3 3 4 2" xfId="30428"/>
    <cellStyle name="Normal 15 3 3 4 2 2" xfId="30429"/>
    <cellStyle name="Normal 15 3 3 4 3" xfId="30430"/>
    <cellStyle name="Normal 15 3 3 5" xfId="30431"/>
    <cellStyle name="Normal 15 3 3 5 2" xfId="30432"/>
    <cellStyle name="Normal 15 3 3 6" xfId="30433"/>
    <cellStyle name="Normal 15 3 4" xfId="30434"/>
    <cellStyle name="Normal 15 3 4 2" xfId="30435"/>
    <cellStyle name="Normal 15 3 4 2 2" xfId="30436"/>
    <cellStyle name="Normal 15 3 4 2 2 2" xfId="30437"/>
    <cellStyle name="Normal 15 3 4 2 2 2 2" xfId="30438"/>
    <cellStyle name="Normal 15 3 4 2 2 2 2 2" xfId="30439"/>
    <cellStyle name="Normal 15 3 4 2 2 2 3" xfId="30440"/>
    <cellStyle name="Normal 15 3 4 2 2 3" xfId="30441"/>
    <cellStyle name="Normal 15 3 4 2 2 3 2" xfId="30442"/>
    <cellStyle name="Normal 15 3 4 2 2 4" xfId="30443"/>
    <cellStyle name="Normal 15 3 4 2 3" xfId="30444"/>
    <cellStyle name="Normal 15 3 4 2 3 2" xfId="30445"/>
    <cellStyle name="Normal 15 3 4 2 3 2 2" xfId="30446"/>
    <cellStyle name="Normal 15 3 4 2 3 3" xfId="30447"/>
    <cellStyle name="Normal 15 3 4 2 4" xfId="30448"/>
    <cellStyle name="Normal 15 3 4 2 4 2" xfId="30449"/>
    <cellStyle name="Normal 15 3 4 2 5" xfId="30450"/>
    <cellStyle name="Normal 15 3 4 3" xfId="30451"/>
    <cellStyle name="Normal 15 3 4 3 2" xfId="30452"/>
    <cellStyle name="Normal 15 3 4 3 2 2" xfId="30453"/>
    <cellStyle name="Normal 15 3 4 3 2 2 2" xfId="30454"/>
    <cellStyle name="Normal 15 3 4 3 2 3" xfId="30455"/>
    <cellStyle name="Normal 15 3 4 3 3" xfId="30456"/>
    <cellStyle name="Normal 15 3 4 3 3 2" xfId="30457"/>
    <cellStyle name="Normal 15 3 4 3 4" xfId="30458"/>
    <cellStyle name="Normal 15 3 4 4" xfId="30459"/>
    <cellStyle name="Normal 15 3 4 4 2" xfId="30460"/>
    <cellStyle name="Normal 15 3 4 4 2 2" xfId="30461"/>
    <cellStyle name="Normal 15 3 4 4 3" xfId="30462"/>
    <cellStyle name="Normal 15 3 4 5" xfId="30463"/>
    <cellStyle name="Normal 15 3 4 5 2" xfId="30464"/>
    <cellStyle name="Normal 15 3 4 6" xfId="30465"/>
    <cellStyle name="Normal 15 3 5" xfId="30466"/>
    <cellStyle name="Normal 15 3 5 2" xfId="30467"/>
    <cellStyle name="Normal 15 3 5 2 2" xfId="30468"/>
    <cellStyle name="Normal 15 3 5 2 2 2" xfId="30469"/>
    <cellStyle name="Normal 15 3 5 2 2 2 2" xfId="30470"/>
    <cellStyle name="Normal 15 3 5 2 2 3" xfId="30471"/>
    <cellStyle name="Normal 15 3 5 2 3" xfId="30472"/>
    <cellStyle name="Normal 15 3 5 2 3 2" xfId="30473"/>
    <cellStyle name="Normal 15 3 5 2 4" xfId="30474"/>
    <cellStyle name="Normal 15 3 5 3" xfId="30475"/>
    <cellStyle name="Normal 15 3 5 3 2" xfId="30476"/>
    <cellStyle name="Normal 15 3 5 3 2 2" xfId="30477"/>
    <cellStyle name="Normal 15 3 5 3 3" xfId="30478"/>
    <cellStyle name="Normal 15 3 5 4" xfId="30479"/>
    <cellStyle name="Normal 15 3 5 4 2" xfId="30480"/>
    <cellStyle name="Normal 15 3 5 5" xfId="30481"/>
    <cellStyle name="Normal 15 3 6" xfId="30482"/>
    <cellStyle name="Normal 15 3 6 2" xfId="30483"/>
    <cellStyle name="Normal 15 3 6 2 2" xfId="30484"/>
    <cellStyle name="Normal 15 3 6 2 2 2" xfId="30485"/>
    <cellStyle name="Normal 15 3 6 2 3" xfId="30486"/>
    <cellStyle name="Normal 15 3 6 3" xfId="30487"/>
    <cellStyle name="Normal 15 3 6 3 2" xfId="30488"/>
    <cellStyle name="Normal 15 3 6 4" xfId="30489"/>
    <cellStyle name="Normal 15 3 7" xfId="30490"/>
    <cellStyle name="Normal 15 3 7 2" xfId="30491"/>
    <cellStyle name="Normal 15 3 7 2 2" xfId="30492"/>
    <cellStyle name="Normal 15 3 7 3" xfId="30493"/>
    <cellStyle name="Normal 15 3 8" xfId="30494"/>
    <cellStyle name="Normal 15 3 8 2" xfId="30495"/>
    <cellStyle name="Normal 15 3 9" xfId="30496"/>
    <cellStyle name="Normal 15 4" xfId="30497"/>
    <cellStyle name="Normal 15 4 2" xfId="30498"/>
    <cellStyle name="Normal 15 4 2 2" xfId="30499"/>
    <cellStyle name="Normal 15 4 2 2 2" xfId="30500"/>
    <cellStyle name="Normal 15 4 2 2 2 2" xfId="30501"/>
    <cellStyle name="Normal 15 4 2 2 2 2 2" xfId="30502"/>
    <cellStyle name="Normal 15 4 2 2 2 2 2 2" xfId="30503"/>
    <cellStyle name="Normal 15 4 2 2 2 2 2 2 2" xfId="30504"/>
    <cellStyle name="Normal 15 4 2 2 2 2 2 3" xfId="30505"/>
    <cellStyle name="Normal 15 4 2 2 2 2 3" xfId="30506"/>
    <cellStyle name="Normal 15 4 2 2 2 2 3 2" xfId="30507"/>
    <cellStyle name="Normal 15 4 2 2 2 2 4" xfId="30508"/>
    <cellStyle name="Normal 15 4 2 2 2 3" xfId="30509"/>
    <cellStyle name="Normal 15 4 2 2 2 3 2" xfId="30510"/>
    <cellStyle name="Normal 15 4 2 2 2 3 2 2" xfId="30511"/>
    <cellStyle name="Normal 15 4 2 2 2 3 3" xfId="30512"/>
    <cellStyle name="Normal 15 4 2 2 2 4" xfId="30513"/>
    <cellStyle name="Normal 15 4 2 2 2 4 2" xfId="30514"/>
    <cellStyle name="Normal 15 4 2 2 2 5" xfId="30515"/>
    <cellStyle name="Normal 15 4 2 2 3" xfId="30516"/>
    <cellStyle name="Normal 15 4 2 2 3 2" xfId="30517"/>
    <cellStyle name="Normal 15 4 2 2 3 2 2" xfId="30518"/>
    <cellStyle name="Normal 15 4 2 2 3 2 2 2" xfId="30519"/>
    <cellStyle name="Normal 15 4 2 2 3 2 3" xfId="30520"/>
    <cellStyle name="Normal 15 4 2 2 3 3" xfId="30521"/>
    <cellStyle name="Normal 15 4 2 2 3 3 2" xfId="30522"/>
    <cellStyle name="Normal 15 4 2 2 3 4" xfId="30523"/>
    <cellStyle name="Normal 15 4 2 2 4" xfId="30524"/>
    <cellStyle name="Normal 15 4 2 2 4 2" xfId="30525"/>
    <cellStyle name="Normal 15 4 2 2 4 2 2" xfId="30526"/>
    <cellStyle name="Normal 15 4 2 2 4 3" xfId="30527"/>
    <cellStyle name="Normal 15 4 2 2 5" xfId="30528"/>
    <cellStyle name="Normal 15 4 2 2 5 2" xfId="30529"/>
    <cellStyle name="Normal 15 4 2 2 6" xfId="30530"/>
    <cellStyle name="Normal 15 4 2 3" xfId="30531"/>
    <cellStyle name="Normal 15 4 2 3 2" xfId="30532"/>
    <cellStyle name="Normal 15 4 2 3 2 2" xfId="30533"/>
    <cellStyle name="Normal 15 4 2 3 2 2 2" xfId="30534"/>
    <cellStyle name="Normal 15 4 2 3 2 2 2 2" xfId="30535"/>
    <cellStyle name="Normal 15 4 2 3 2 2 3" xfId="30536"/>
    <cellStyle name="Normal 15 4 2 3 2 3" xfId="30537"/>
    <cellStyle name="Normal 15 4 2 3 2 3 2" xfId="30538"/>
    <cellStyle name="Normal 15 4 2 3 2 4" xfId="30539"/>
    <cellStyle name="Normal 15 4 2 3 3" xfId="30540"/>
    <cellStyle name="Normal 15 4 2 3 3 2" xfId="30541"/>
    <cellStyle name="Normal 15 4 2 3 3 2 2" xfId="30542"/>
    <cellStyle name="Normal 15 4 2 3 3 3" xfId="30543"/>
    <cellStyle name="Normal 15 4 2 3 4" xfId="30544"/>
    <cellStyle name="Normal 15 4 2 3 4 2" xfId="30545"/>
    <cellStyle name="Normal 15 4 2 3 5" xfId="30546"/>
    <cellStyle name="Normal 15 4 2 4" xfId="30547"/>
    <cellStyle name="Normal 15 4 2 4 2" xfId="30548"/>
    <cellStyle name="Normal 15 4 2 4 2 2" xfId="30549"/>
    <cellStyle name="Normal 15 4 2 4 2 2 2" xfId="30550"/>
    <cellStyle name="Normal 15 4 2 4 2 3" xfId="30551"/>
    <cellStyle name="Normal 15 4 2 4 3" xfId="30552"/>
    <cellStyle name="Normal 15 4 2 4 3 2" xfId="30553"/>
    <cellStyle name="Normal 15 4 2 4 4" xfId="30554"/>
    <cellStyle name="Normal 15 4 2 5" xfId="30555"/>
    <cellStyle name="Normal 15 4 2 5 2" xfId="30556"/>
    <cellStyle name="Normal 15 4 2 5 2 2" xfId="30557"/>
    <cellStyle name="Normal 15 4 2 5 3" xfId="30558"/>
    <cellStyle name="Normal 15 4 2 6" xfId="30559"/>
    <cellStyle name="Normal 15 4 2 6 2" xfId="30560"/>
    <cellStyle name="Normal 15 4 2 7" xfId="30561"/>
    <cellStyle name="Normal 15 4 3" xfId="30562"/>
    <cellStyle name="Normal 15 4 3 2" xfId="30563"/>
    <cellStyle name="Normal 15 4 3 2 2" xfId="30564"/>
    <cellStyle name="Normal 15 4 3 2 2 2" xfId="30565"/>
    <cellStyle name="Normal 15 4 3 2 2 2 2" xfId="30566"/>
    <cellStyle name="Normal 15 4 3 2 2 2 2 2" xfId="30567"/>
    <cellStyle name="Normal 15 4 3 2 2 2 3" xfId="30568"/>
    <cellStyle name="Normal 15 4 3 2 2 3" xfId="30569"/>
    <cellStyle name="Normal 15 4 3 2 2 3 2" xfId="30570"/>
    <cellStyle name="Normal 15 4 3 2 2 4" xfId="30571"/>
    <cellStyle name="Normal 15 4 3 2 3" xfId="30572"/>
    <cellStyle name="Normal 15 4 3 2 3 2" xfId="30573"/>
    <cellStyle name="Normal 15 4 3 2 3 2 2" xfId="30574"/>
    <cellStyle name="Normal 15 4 3 2 3 3" xfId="30575"/>
    <cellStyle name="Normal 15 4 3 2 4" xfId="30576"/>
    <cellStyle name="Normal 15 4 3 2 4 2" xfId="30577"/>
    <cellStyle name="Normal 15 4 3 2 5" xfId="30578"/>
    <cellStyle name="Normal 15 4 3 3" xfId="30579"/>
    <cellStyle name="Normal 15 4 3 3 2" xfId="30580"/>
    <cellStyle name="Normal 15 4 3 3 2 2" xfId="30581"/>
    <cellStyle name="Normal 15 4 3 3 2 2 2" xfId="30582"/>
    <cellStyle name="Normal 15 4 3 3 2 3" xfId="30583"/>
    <cellStyle name="Normal 15 4 3 3 3" xfId="30584"/>
    <cellStyle name="Normal 15 4 3 3 3 2" xfId="30585"/>
    <cellStyle name="Normal 15 4 3 3 4" xfId="30586"/>
    <cellStyle name="Normal 15 4 3 4" xfId="30587"/>
    <cellStyle name="Normal 15 4 3 4 2" xfId="30588"/>
    <cellStyle name="Normal 15 4 3 4 2 2" xfId="30589"/>
    <cellStyle name="Normal 15 4 3 4 3" xfId="30590"/>
    <cellStyle name="Normal 15 4 3 5" xfId="30591"/>
    <cellStyle name="Normal 15 4 3 5 2" xfId="30592"/>
    <cellStyle name="Normal 15 4 3 6" xfId="30593"/>
    <cellStyle name="Normal 15 4 4" xfId="30594"/>
    <cellStyle name="Normal 15 4 4 2" xfId="30595"/>
    <cellStyle name="Normal 15 4 4 2 2" xfId="30596"/>
    <cellStyle name="Normal 15 4 4 2 2 2" xfId="30597"/>
    <cellStyle name="Normal 15 4 4 2 2 2 2" xfId="30598"/>
    <cellStyle name="Normal 15 4 4 2 2 2 2 2" xfId="30599"/>
    <cellStyle name="Normal 15 4 4 2 2 2 3" xfId="30600"/>
    <cellStyle name="Normal 15 4 4 2 2 3" xfId="30601"/>
    <cellStyle name="Normal 15 4 4 2 2 3 2" xfId="30602"/>
    <cellStyle name="Normal 15 4 4 2 2 4" xfId="30603"/>
    <cellStyle name="Normal 15 4 4 2 3" xfId="30604"/>
    <cellStyle name="Normal 15 4 4 2 3 2" xfId="30605"/>
    <cellStyle name="Normal 15 4 4 2 3 2 2" xfId="30606"/>
    <cellStyle name="Normal 15 4 4 2 3 3" xfId="30607"/>
    <cellStyle name="Normal 15 4 4 2 4" xfId="30608"/>
    <cellStyle name="Normal 15 4 4 2 4 2" xfId="30609"/>
    <cellStyle name="Normal 15 4 4 2 5" xfId="30610"/>
    <cellStyle name="Normal 15 4 4 3" xfId="30611"/>
    <cellStyle name="Normal 15 4 4 3 2" xfId="30612"/>
    <cellStyle name="Normal 15 4 4 3 2 2" xfId="30613"/>
    <cellStyle name="Normal 15 4 4 3 2 2 2" xfId="30614"/>
    <cellStyle name="Normal 15 4 4 3 2 3" xfId="30615"/>
    <cellStyle name="Normal 15 4 4 3 3" xfId="30616"/>
    <cellStyle name="Normal 15 4 4 3 3 2" xfId="30617"/>
    <cellStyle name="Normal 15 4 4 3 4" xfId="30618"/>
    <cellStyle name="Normal 15 4 4 4" xfId="30619"/>
    <cellStyle name="Normal 15 4 4 4 2" xfId="30620"/>
    <cellStyle name="Normal 15 4 4 4 2 2" xfId="30621"/>
    <cellStyle name="Normal 15 4 4 4 3" xfId="30622"/>
    <cellStyle name="Normal 15 4 4 5" xfId="30623"/>
    <cellStyle name="Normal 15 4 4 5 2" xfId="30624"/>
    <cellStyle name="Normal 15 4 4 6" xfId="30625"/>
    <cellStyle name="Normal 15 4 5" xfId="30626"/>
    <cellStyle name="Normal 15 4 5 2" xfId="30627"/>
    <cellStyle name="Normal 15 4 5 2 2" xfId="30628"/>
    <cellStyle name="Normal 15 4 5 2 2 2" xfId="30629"/>
    <cellStyle name="Normal 15 4 5 2 2 2 2" xfId="30630"/>
    <cellStyle name="Normal 15 4 5 2 2 3" xfId="30631"/>
    <cellStyle name="Normal 15 4 5 2 3" xfId="30632"/>
    <cellStyle name="Normal 15 4 5 2 3 2" xfId="30633"/>
    <cellStyle name="Normal 15 4 5 2 4" xfId="30634"/>
    <cellStyle name="Normal 15 4 5 3" xfId="30635"/>
    <cellStyle name="Normal 15 4 5 3 2" xfId="30636"/>
    <cellStyle name="Normal 15 4 5 3 2 2" xfId="30637"/>
    <cellStyle name="Normal 15 4 5 3 3" xfId="30638"/>
    <cellStyle name="Normal 15 4 5 4" xfId="30639"/>
    <cellStyle name="Normal 15 4 5 4 2" xfId="30640"/>
    <cellStyle name="Normal 15 4 5 5" xfId="30641"/>
    <cellStyle name="Normal 15 4 6" xfId="30642"/>
    <cellStyle name="Normal 15 4 6 2" xfId="30643"/>
    <cellStyle name="Normal 15 4 6 2 2" xfId="30644"/>
    <cellStyle name="Normal 15 4 6 2 2 2" xfId="30645"/>
    <cellStyle name="Normal 15 4 6 2 3" xfId="30646"/>
    <cellStyle name="Normal 15 4 6 3" xfId="30647"/>
    <cellStyle name="Normal 15 4 6 3 2" xfId="30648"/>
    <cellStyle name="Normal 15 4 6 4" xfId="30649"/>
    <cellStyle name="Normal 15 4 7" xfId="30650"/>
    <cellStyle name="Normal 15 4 7 2" xfId="30651"/>
    <cellStyle name="Normal 15 4 7 2 2" xfId="30652"/>
    <cellStyle name="Normal 15 4 7 3" xfId="30653"/>
    <cellStyle name="Normal 15 4 8" xfId="30654"/>
    <cellStyle name="Normal 15 4 8 2" xfId="30655"/>
    <cellStyle name="Normal 15 4 9" xfId="30656"/>
    <cellStyle name="Normal 15 5" xfId="30657"/>
    <cellStyle name="Normal 15 5 2" xfId="30658"/>
    <cellStyle name="Normal 15 5 2 2" xfId="30659"/>
    <cellStyle name="Normal 15 5 2 2 2" xfId="30660"/>
    <cellStyle name="Normal 15 5 2 2 2 2" xfId="30661"/>
    <cellStyle name="Normal 15 5 2 2 2 2 2" xfId="30662"/>
    <cellStyle name="Normal 15 5 2 2 2 2 2 2" xfId="30663"/>
    <cellStyle name="Normal 15 5 2 2 2 2 2 2 2" xfId="30664"/>
    <cellStyle name="Normal 15 5 2 2 2 2 2 3" xfId="30665"/>
    <cellStyle name="Normal 15 5 2 2 2 2 3" xfId="30666"/>
    <cellStyle name="Normal 15 5 2 2 2 2 3 2" xfId="30667"/>
    <cellStyle name="Normal 15 5 2 2 2 2 4" xfId="30668"/>
    <cellStyle name="Normal 15 5 2 2 2 3" xfId="30669"/>
    <cellStyle name="Normal 15 5 2 2 2 3 2" xfId="30670"/>
    <cellStyle name="Normal 15 5 2 2 2 3 2 2" xfId="30671"/>
    <cellStyle name="Normal 15 5 2 2 2 3 3" xfId="30672"/>
    <cellStyle name="Normal 15 5 2 2 2 4" xfId="30673"/>
    <cellStyle name="Normal 15 5 2 2 2 4 2" xfId="30674"/>
    <cellStyle name="Normal 15 5 2 2 2 5" xfId="30675"/>
    <cellStyle name="Normal 15 5 2 2 3" xfId="30676"/>
    <cellStyle name="Normal 15 5 2 2 3 2" xfId="30677"/>
    <cellStyle name="Normal 15 5 2 2 3 2 2" xfId="30678"/>
    <cellStyle name="Normal 15 5 2 2 3 2 2 2" xfId="30679"/>
    <cellStyle name="Normal 15 5 2 2 3 2 3" xfId="30680"/>
    <cellStyle name="Normal 15 5 2 2 3 3" xfId="30681"/>
    <cellStyle name="Normal 15 5 2 2 3 3 2" xfId="30682"/>
    <cellStyle name="Normal 15 5 2 2 3 4" xfId="30683"/>
    <cellStyle name="Normal 15 5 2 2 4" xfId="30684"/>
    <cellStyle name="Normal 15 5 2 2 4 2" xfId="30685"/>
    <cellStyle name="Normal 15 5 2 2 4 2 2" xfId="30686"/>
    <cellStyle name="Normal 15 5 2 2 4 3" xfId="30687"/>
    <cellStyle name="Normal 15 5 2 2 5" xfId="30688"/>
    <cellStyle name="Normal 15 5 2 2 5 2" xfId="30689"/>
    <cellStyle name="Normal 15 5 2 2 6" xfId="30690"/>
    <cellStyle name="Normal 15 5 2 3" xfId="30691"/>
    <cellStyle name="Normal 15 5 2 3 2" xfId="30692"/>
    <cellStyle name="Normal 15 5 2 3 2 2" xfId="30693"/>
    <cellStyle name="Normal 15 5 2 3 2 2 2" xfId="30694"/>
    <cellStyle name="Normal 15 5 2 3 2 2 2 2" xfId="30695"/>
    <cellStyle name="Normal 15 5 2 3 2 2 3" xfId="30696"/>
    <cellStyle name="Normal 15 5 2 3 2 3" xfId="30697"/>
    <cellStyle name="Normal 15 5 2 3 2 3 2" xfId="30698"/>
    <cellStyle name="Normal 15 5 2 3 2 4" xfId="30699"/>
    <cellStyle name="Normal 15 5 2 3 3" xfId="30700"/>
    <cellStyle name="Normal 15 5 2 3 3 2" xfId="30701"/>
    <cellStyle name="Normal 15 5 2 3 3 2 2" xfId="30702"/>
    <cellStyle name="Normal 15 5 2 3 3 3" xfId="30703"/>
    <cellStyle name="Normal 15 5 2 3 4" xfId="30704"/>
    <cellStyle name="Normal 15 5 2 3 4 2" xfId="30705"/>
    <cellStyle name="Normal 15 5 2 3 5" xfId="30706"/>
    <cellStyle name="Normal 15 5 2 4" xfId="30707"/>
    <cellStyle name="Normal 15 5 2 4 2" xfId="30708"/>
    <cellStyle name="Normal 15 5 2 4 2 2" xfId="30709"/>
    <cellStyle name="Normal 15 5 2 4 2 2 2" xfId="30710"/>
    <cellStyle name="Normal 15 5 2 4 2 3" xfId="30711"/>
    <cellStyle name="Normal 15 5 2 4 3" xfId="30712"/>
    <cellStyle name="Normal 15 5 2 4 3 2" xfId="30713"/>
    <cellStyle name="Normal 15 5 2 4 4" xfId="30714"/>
    <cellStyle name="Normal 15 5 2 5" xfId="30715"/>
    <cellStyle name="Normal 15 5 2 5 2" xfId="30716"/>
    <cellStyle name="Normal 15 5 2 5 2 2" xfId="30717"/>
    <cellStyle name="Normal 15 5 2 5 3" xfId="30718"/>
    <cellStyle name="Normal 15 5 2 6" xfId="30719"/>
    <cellStyle name="Normal 15 5 2 6 2" xfId="30720"/>
    <cellStyle name="Normal 15 5 2 7" xfId="30721"/>
    <cellStyle name="Normal 15 5 3" xfId="30722"/>
    <cellStyle name="Normal 15 5 3 2" xfId="30723"/>
    <cellStyle name="Normal 15 5 3 2 2" xfId="30724"/>
    <cellStyle name="Normal 15 5 3 2 2 2" xfId="30725"/>
    <cellStyle name="Normal 15 5 3 2 2 2 2" xfId="30726"/>
    <cellStyle name="Normal 15 5 3 2 2 2 2 2" xfId="30727"/>
    <cellStyle name="Normal 15 5 3 2 2 2 3" xfId="30728"/>
    <cellStyle name="Normal 15 5 3 2 2 3" xfId="30729"/>
    <cellStyle name="Normal 15 5 3 2 2 3 2" xfId="30730"/>
    <cellStyle name="Normal 15 5 3 2 2 4" xfId="30731"/>
    <cellStyle name="Normal 15 5 3 2 3" xfId="30732"/>
    <cellStyle name="Normal 15 5 3 2 3 2" xfId="30733"/>
    <cellStyle name="Normal 15 5 3 2 3 2 2" xfId="30734"/>
    <cellStyle name="Normal 15 5 3 2 3 3" xfId="30735"/>
    <cellStyle name="Normal 15 5 3 2 4" xfId="30736"/>
    <cellStyle name="Normal 15 5 3 2 4 2" xfId="30737"/>
    <cellStyle name="Normal 15 5 3 2 5" xfId="30738"/>
    <cellStyle name="Normal 15 5 3 3" xfId="30739"/>
    <cellStyle name="Normal 15 5 3 3 2" xfId="30740"/>
    <cellStyle name="Normal 15 5 3 3 2 2" xfId="30741"/>
    <cellStyle name="Normal 15 5 3 3 2 2 2" xfId="30742"/>
    <cellStyle name="Normal 15 5 3 3 2 3" xfId="30743"/>
    <cellStyle name="Normal 15 5 3 3 3" xfId="30744"/>
    <cellStyle name="Normal 15 5 3 3 3 2" xfId="30745"/>
    <cellStyle name="Normal 15 5 3 3 4" xfId="30746"/>
    <cellStyle name="Normal 15 5 3 4" xfId="30747"/>
    <cellStyle name="Normal 15 5 3 4 2" xfId="30748"/>
    <cellStyle name="Normal 15 5 3 4 2 2" xfId="30749"/>
    <cellStyle name="Normal 15 5 3 4 3" xfId="30750"/>
    <cellStyle name="Normal 15 5 3 5" xfId="30751"/>
    <cellStyle name="Normal 15 5 3 5 2" xfId="30752"/>
    <cellStyle name="Normal 15 5 3 6" xfId="30753"/>
    <cellStyle name="Normal 15 5 4" xfId="30754"/>
    <cellStyle name="Normal 15 5 4 2" xfId="30755"/>
    <cellStyle name="Normal 15 5 4 2 2" xfId="30756"/>
    <cellStyle name="Normal 15 5 4 2 2 2" xfId="30757"/>
    <cellStyle name="Normal 15 5 4 2 2 2 2" xfId="30758"/>
    <cellStyle name="Normal 15 5 4 2 2 2 2 2" xfId="30759"/>
    <cellStyle name="Normal 15 5 4 2 2 2 3" xfId="30760"/>
    <cellStyle name="Normal 15 5 4 2 2 3" xfId="30761"/>
    <cellStyle name="Normal 15 5 4 2 2 3 2" xfId="30762"/>
    <cellStyle name="Normal 15 5 4 2 2 4" xfId="30763"/>
    <cellStyle name="Normal 15 5 4 2 3" xfId="30764"/>
    <cellStyle name="Normal 15 5 4 2 3 2" xfId="30765"/>
    <cellStyle name="Normal 15 5 4 2 3 2 2" xfId="30766"/>
    <cellStyle name="Normal 15 5 4 2 3 3" xfId="30767"/>
    <cellStyle name="Normal 15 5 4 2 4" xfId="30768"/>
    <cellStyle name="Normal 15 5 4 2 4 2" xfId="30769"/>
    <cellStyle name="Normal 15 5 4 2 5" xfId="30770"/>
    <cellStyle name="Normal 15 5 4 3" xfId="30771"/>
    <cellStyle name="Normal 15 5 4 3 2" xfId="30772"/>
    <cellStyle name="Normal 15 5 4 3 2 2" xfId="30773"/>
    <cellStyle name="Normal 15 5 4 3 2 2 2" xfId="30774"/>
    <cellStyle name="Normal 15 5 4 3 2 3" xfId="30775"/>
    <cellStyle name="Normal 15 5 4 3 3" xfId="30776"/>
    <cellStyle name="Normal 15 5 4 3 3 2" xfId="30777"/>
    <cellStyle name="Normal 15 5 4 3 4" xfId="30778"/>
    <cellStyle name="Normal 15 5 4 4" xfId="30779"/>
    <cellStyle name="Normal 15 5 4 4 2" xfId="30780"/>
    <cellStyle name="Normal 15 5 4 4 2 2" xfId="30781"/>
    <cellStyle name="Normal 15 5 4 4 3" xfId="30782"/>
    <cellStyle name="Normal 15 5 4 5" xfId="30783"/>
    <cellStyle name="Normal 15 5 4 5 2" xfId="30784"/>
    <cellStyle name="Normal 15 5 4 6" xfId="30785"/>
    <cellStyle name="Normal 15 5 5" xfId="30786"/>
    <cellStyle name="Normal 15 5 5 2" xfId="30787"/>
    <cellStyle name="Normal 15 5 5 2 2" xfId="30788"/>
    <cellStyle name="Normal 15 5 5 2 2 2" xfId="30789"/>
    <cellStyle name="Normal 15 5 5 2 2 2 2" xfId="30790"/>
    <cellStyle name="Normal 15 5 5 2 2 3" xfId="30791"/>
    <cellStyle name="Normal 15 5 5 2 3" xfId="30792"/>
    <cellStyle name="Normal 15 5 5 2 3 2" xfId="30793"/>
    <cellStyle name="Normal 15 5 5 2 4" xfId="30794"/>
    <cellStyle name="Normal 15 5 5 3" xfId="30795"/>
    <cellStyle name="Normal 15 5 5 3 2" xfId="30796"/>
    <cellStyle name="Normal 15 5 5 3 2 2" xfId="30797"/>
    <cellStyle name="Normal 15 5 5 3 3" xfId="30798"/>
    <cellStyle name="Normal 15 5 5 4" xfId="30799"/>
    <cellStyle name="Normal 15 5 5 4 2" xfId="30800"/>
    <cellStyle name="Normal 15 5 5 5" xfId="30801"/>
    <cellStyle name="Normal 15 5 6" xfId="30802"/>
    <cellStyle name="Normal 15 5 6 2" xfId="30803"/>
    <cellStyle name="Normal 15 5 6 2 2" xfId="30804"/>
    <cellStyle name="Normal 15 5 6 2 2 2" xfId="30805"/>
    <cellStyle name="Normal 15 5 6 2 3" xfId="30806"/>
    <cellStyle name="Normal 15 5 6 3" xfId="30807"/>
    <cellStyle name="Normal 15 5 6 3 2" xfId="30808"/>
    <cellStyle name="Normal 15 5 6 4" xfId="30809"/>
    <cellStyle name="Normal 15 5 7" xfId="30810"/>
    <cellStyle name="Normal 15 5 7 2" xfId="30811"/>
    <cellStyle name="Normal 15 5 7 2 2" xfId="30812"/>
    <cellStyle name="Normal 15 5 7 3" xfId="30813"/>
    <cellStyle name="Normal 15 5 8" xfId="30814"/>
    <cellStyle name="Normal 15 5 8 2" xfId="30815"/>
    <cellStyle name="Normal 15 5 9" xfId="30816"/>
    <cellStyle name="Normal 15 6" xfId="30817"/>
    <cellStyle name="Normal 15 6 2" xfId="30818"/>
    <cellStyle name="Normal 15 6 2 2" xfId="30819"/>
    <cellStyle name="Normal 15 6 2 2 2" xfId="30820"/>
    <cellStyle name="Normal 15 6 2 2 2 2" xfId="30821"/>
    <cellStyle name="Normal 15 6 2 2 2 2 2" xfId="30822"/>
    <cellStyle name="Normal 15 6 2 2 2 2 2 2" xfId="30823"/>
    <cellStyle name="Normal 15 6 2 2 2 2 2 2 2" xfId="30824"/>
    <cellStyle name="Normal 15 6 2 2 2 2 2 3" xfId="30825"/>
    <cellStyle name="Normal 15 6 2 2 2 2 3" xfId="30826"/>
    <cellStyle name="Normal 15 6 2 2 2 2 3 2" xfId="30827"/>
    <cellStyle name="Normal 15 6 2 2 2 2 4" xfId="30828"/>
    <cellStyle name="Normal 15 6 2 2 2 3" xfId="30829"/>
    <cellStyle name="Normal 15 6 2 2 2 3 2" xfId="30830"/>
    <cellStyle name="Normal 15 6 2 2 2 3 2 2" xfId="30831"/>
    <cellStyle name="Normal 15 6 2 2 2 3 3" xfId="30832"/>
    <cellStyle name="Normal 15 6 2 2 2 4" xfId="30833"/>
    <cellStyle name="Normal 15 6 2 2 2 4 2" xfId="30834"/>
    <cellStyle name="Normal 15 6 2 2 2 5" xfId="30835"/>
    <cellStyle name="Normal 15 6 2 2 3" xfId="30836"/>
    <cellStyle name="Normal 15 6 2 2 3 2" xfId="30837"/>
    <cellStyle name="Normal 15 6 2 2 3 2 2" xfId="30838"/>
    <cellStyle name="Normal 15 6 2 2 3 2 2 2" xfId="30839"/>
    <cellStyle name="Normal 15 6 2 2 3 2 3" xfId="30840"/>
    <cellStyle name="Normal 15 6 2 2 3 3" xfId="30841"/>
    <cellStyle name="Normal 15 6 2 2 3 3 2" xfId="30842"/>
    <cellStyle name="Normal 15 6 2 2 3 4" xfId="30843"/>
    <cellStyle name="Normal 15 6 2 2 4" xfId="30844"/>
    <cellStyle name="Normal 15 6 2 2 4 2" xfId="30845"/>
    <cellStyle name="Normal 15 6 2 2 4 2 2" xfId="30846"/>
    <cellStyle name="Normal 15 6 2 2 4 3" xfId="30847"/>
    <cellStyle name="Normal 15 6 2 2 5" xfId="30848"/>
    <cellStyle name="Normal 15 6 2 2 5 2" xfId="30849"/>
    <cellStyle name="Normal 15 6 2 2 6" xfId="30850"/>
    <cellStyle name="Normal 15 6 2 3" xfId="30851"/>
    <cellStyle name="Normal 15 6 2 3 2" xfId="30852"/>
    <cellStyle name="Normal 15 6 2 3 2 2" xfId="30853"/>
    <cellStyle name="Normal 15 6 2 3 2 2 2" xfId="30854"/>
    <cellStyle name="Normal 15 6 2 3 2 2 2 2" xfId="30855"/>
    <cellStyle name="Normal 15 6 2 3 2 2 3" xfId="30856"/>
    <cellStyle name="Normal 15 6 2 3 2 3" xfId="30857"/>
    <cellStyle name="Normal 15 6 2 3 2 3 2" xfId="30858"/>
    <cellStyle name="Normal 15 6 2 3 2 4" xfId="30859"/>
    <cellStyle name="Normal 15 6 2 3 3" xfId="30860"/>
    <cellStyle name="Normal 15 6 2 3 3 2" xfId="30861"/>
    <cellStyle name="Normal 15 6 2 3 3 2 2" xfId="30862"/>
    <cellStyle name="Normal 15 6 2 3 3 3" xfId="30863"/>
    <cellStyle name="Normal 15 6 2 3 4" xfId="30864"/>
    <cellStyle name="Normal 15 6 2 3 4 2" xfId="30865"/>
    <cellStyle name="Normal 15 6 2 3 5" xfId="30866"/>
    <cellStyle name="Normal 15 6 2 4" xfId="30867"/>
    <cellStyle name="Normal 15 6 2 4 2" xfId="30868"/>
    <cellStyle name="Normal 15 6 2 4 2 2" xfId="30869"/>
    <cellStyle name="Normal 15 6 2 4 2 2 2" xfId="30870"/>
    <cellStyle name="Normal 15 6 2 4 2 3" xfId="30871"/>
    <cellStyle name="Normal 15 6 2 4 3" xfId="30872"/>
    <cellStyle name="Normal 15 6 2 4 3 2" xfId="30873"/>
    <cellStyle name="Normal 15 6 2 4 4" xfId="30874"/>
    <cellStyle name="Normal 15 6 2 5" xfId="30875"/>
    <cellStyle name="Normal 15 6 2 5 2" xfId="30876"/>
    <cellStyle name="Normal 15 6 2 5 2 2" xfId="30877"/>
    <cellStyle name="Normal 15 6 2 5 3" xfId="30878"/>
    <cellStyle name="Normal 15 6 2 6" xfId="30879"/>
    <cellStyle name="Normal 15 6 2 6 2" xfId="30880"/>
    <cellStyle name="Normal 15 6 2 7" xfId="30881"/>
    <cellStyle name="Normal 15 6 3" xfId="30882"/>
    <cellStyle name="Normal 15 6 3 2" xfId="30883"/>
    <cellStyle name="Normal 15 6 3 2 2" xfId="30884"/>
    <cellStyle name="Normal 15 6 3 2 2 2" xfId="30885"/>
    <cellStyle name="Normal 15 6 3 2 2 2 2" xfId="30886"/>
    <cellStyle name="Normal 15 6 3 2 2 2 2 2" xfId="30887"/>
    <cellStyle name="Normal 15 6 3 2 2 2 3" xfId="30888"/>
    <cellStyle name="Normal 15 6 3 2 2 3" xfId="30889"/>
    <cellStyle name="Normal 15 6 3 2 2 3 2" xfId="30890"/>
    <cellStyle name="Normal 15 6 3 2 2 4" xfId="30891"/>
    <cellStyle name="Normal 15 6 3 2 3" xfId="30892"/>
    <cellStyle name="Normal 15 6 3 2 3 2" xfId="30893"/>
    <cellStyle name="Normal 15 6 3 2 3 2 2" xfId="30894"/>
    <cellStyle name="Normal 15 6 3 2 3 3" xfId="30895"/>
    <cellStyle name="Normal 15 6 3 2 4" xfId="30896"/>
    <cellStyle name="Normal 15 6 3 2 4 2" xfId="30897"/>
    <cellStyle name="Normal 15 6 3 2 5" xfId="30898"/>
    <cellStyle name="Normal 15 6 3 3" xfId="30899"/>
    <cellStyle name="Normal 15 6 3 3 2" xfId="30900"/>
    <cellStyle name="Normal 15 6 3 3 2 2" xfId="30901"/>
    <cellStyle name="Normal 15 6 3 3 2 2 2" xfId="30902"/>
    <cellStyle name="Normal 15 6 3 3 2 3" xfId="30903"/>
    <cellStyle name="Normal 15 6 3 3 3" xfId="30904"/>
    <cellStyle name="Normal 15 6 3 3 3 2" xfId="30905"/>
    <cellStyle name="Normal 15 6 3 3 4" xfId="30906"/>
    <cellStyle name="Normal 15 6 3 4" xfId="30907"/>
    <cellStyle name="Normal 15 6 3 4 2" xfId="30908"/>
    <cellStyle name="Normal 15 6 3 4 2 2" xfId="30909"/>
    <cellStyle name="Normal 15 6 3 4 3" xfId="30910"/>
    <cellStyle name="Normal 15 6 3 5" xfId="30911"/>
    <cellStyle name="Normal 15 6 3 5 2" xfId="30912"/>
    <cellStyle name="Normal 15 6 3 6" xfId="30913"/>
    <cellStyle name="Normal 15 6 4" xfId="30914"/>
    <cellStyle name="Normal 15 6 4 2" xfId="30915"/>
    <cellStyle name="Normal 15 6 4 2 2" xfId="30916"/>
    <cellStyle name="Normal 15 6 4 2 2 2" xfId="30917"/>
    <cellStyle name="Normal 15 6 4 2 2 2 2" xfId="30918"/>
    <cellStyle name="Normal 15 6 4 2 2 2 2 2" xfId="30919"/>
    <cellStyle name="Normal 15 6 4 2 2 2 3" xfId="30920"/>
    <cellStyle name="Normal 15 6 4 2 2 3" xfId="30921"/>
    <cellStyle name="Normal 15 6 4 2 2 3 2" xfId="30922"/>
    <cellStyle name="Normal 15 6 4 2 2 4" xfId="30923"/>
    <cellStyle name="Normal 15 6 4 2 3" xfId="30924"/>
    <cellStyle name="Normal 15 6 4 2 3 2" xfId="30925"/>
    <cellStyle name="Normal 15 6 4 2 3 2 2" xfId="30926"/>
    <cellStyle name="Normal 15 6 4 2 3 3" xfId="30927"/>
    <cellStyle name="Normal 15 6 4 2 4" xfId="30928"/>
    <cellStyle name="Normal 15 6 4 2 4 2" xfId="30929"/>
    <cellStyle name="Normal 15 6 4 2 5" xfId="30930"/>
    <cellStyle name="Normal 15 6 4 3" xfId="30931"/>
    <cellStyle name="Normal 15 6 4 3 2" xfId="30932"/>
    <cellStyle name="Normal 15 6 4 3 2 2" xfId="30933"/>
    <cellStyle name="Normal 15 6 4 3 2 2 2" xfId="30934"/>
    <cellStyle name="Normal 15 6 4 3 2 3" xfId="30935"/>
    <cellStyle name="Normal 15 6 4 3 3" xfId="30936"/>
    <cellStyle name="Normal 15 6 4 3 3 2" xfId="30937"/>
    <cellStyle name="Normal 15 6 4 3 4" xfId="30938"/>
    <cellStyle name="Normal 15 6 4 4" xfId="30939"/>
    <cellStyle name="Normal 15 6 4 4 2" xfId="30940"/>
    <cellStyle name="Normal 15 6 4 4 2 2" xfId="30941"/>
    <cellStyle name="Normal 15 6 4 4 3" xfId="30942"/>
    <cellStyle name="Normal 15 6 4 5" xfId="30943"/>
    <cellStyle name="Normal 15 6 4 5 2" xfId="30944"/>
    <cellStyle name="Normal 15 6 4 6" xfId="30945"/>
    <cellStyle name="Normal 15 6 5" xfId="30946"/>
    <cellStyle name="Normal 15 6 5 2" xfId="30947"/>
    <cellStyle name="Normal 15 6 5 2 2" xfId="30948"/>
    <cellStyle name="Normal 15 6 5 2 2 2" xfId="30949"/>
    <cellStyle name="Normal 15 6 5 2 2 2 2" xfId="30950"/>
    <cellStyle name="Normal 15 6 5 2 2 3" xfId="30951"/>
    <cellStyle name="Normal 15 6 5 2 3" xfId="30952"/>
    <cellStyle name="Normal 15 6 5 2 3 2" xfId="30953"/>
    <cellStyle name="Normal 15 6 5 2 4" xfId="30954"/>
    <cellStyle name="Normal 15 6 5 3" xfId="30955"/>
    <cellStyle name="Normal 15 6 5 3 2" xfId="30956"/>
    <cellStyle name="Normal 15 6 5 3 2 2" xfId="30957"/>
    <cellStyle name="Normal 15 6 5 3 3" xfId="30958"/>
    <cellStyle name="Normal 15 6 5 4" xfId="30959"/>
    <cellStyle name="Normal 15 6 5 4 2" xfId="30960"/>
    <cellStyle name="Normal 15 6 5 5" xfId="30961"/>
    <cellStyle name="Normal 15 6 6" xfId="30962"/>
    <cellStyle name="Normal 15 6 6 2" xfId="30963"/>
    <cellStyle name="Normal 15 6 6 2 2" xfId="30964"/>
    <cellStyle name="Normal 15 6 6 2 2 2" xfId="30965"/>
    <cellStyle name="Normal 15 6 6 2 3" xfId="30966"/>
    <cellStyle name="Normal 15 6 6 3" xfId="30967"/>
    <cellStyle name="Normal 15 6 6 3 2" xfId="30968"/>
    <cellStyle name="Normal 15 6 6 4" xfId="30969"/>
    <cellStyle name="Normal 15 6 7" xfId="30970"/>
    <cellStyle name="Normal 15 6 7 2" xfId="30971"/>
    <cellStyle name="Normal 15 6 7 2 2" xfId="30972"/>
    <cellStyle name="Normal 15 6 7 3" xfId="30973"/>
    <cellStyle name="Normal 15 6 8" xfId="30974"/>
    <cellStyle name="Normal 15 6 8 2" xfId="30975"/>
    <cellStyle name="Normal 15 6 9" xfId="30976"/>
    <cellStyle name="Normal 15 7" xfId="30977"/>
    <cellStyle name="Normal 15 7 2" xfId="30978"/>
    <cellStyle name="Normal 15 7 2 2" xfId="30979"/>
    <cellStyle name="Normal 15 7 2 2 2" xfId="30980"/>
    <cellStyle name="Normal 15 7 2 2 2 2" xfId="30981"/>
    <cellStyle name="Normal 15 7 2 2 2 2 2" xfId="30982"/>
    <cellStyle name="Normal 15 7 2 2 2 2 2 2" xfId="30983"/>
    <cellStyle name="Normal 15 7 2 2 2 2 2 2 2" xfId="30984"/>
    <cellStyle name="Normal 15 7 2 2 2 2 2 3" xfId="30985"/>
    <cellStyle name="Normal 15 7 2 2 2 2 3" xfId="30986"/>
    <cellStyle name="Normal 15 7 2 2 2 2 3 2" xfId="30987"/>
    <cellStyle name="Normal 15 7 2 2 2 2 4" xfId="30988"/>
    <cellStyle name="Normal 15 7 2 2 2 3" xfId="30989"/>
    <cellStyle name="Normal 15 7 2 2 2 3 2" xfId="30990"/>
    <cellStyle name="Normal 15 7 2 2 2 3 2 2" xfId="30991"/>
    <cellStyle name="Normal 15 7 2 2 2 3 3" xfId="30992"/>
    <cellStyle name="Normal 15 7 2 2 2 4" xfId="30993"/>
    <cellStyle name="Normal 15 7 2 2 2 4 2" xfId="30994"/>
    <cellStyle name="Normal 15 7 2 2 2 5" xfId="30995"/>
    <cellStyle name="Normal 15 7 2 2 3" xfId="30996"/>
    <cellStyle name="Normal 15 7 2 2 3 2" xfId="30997"/>
    <cellStyle name="Normal 15 7 2 2 3 2 2" xfId="30998"/>
    <cellStyle name="Normal 15 7 2 2 3 2 2 2" xfId="30999"/>
    <cellStyle name="Normal 15 7 2 2 3 2 3" xfId="31000"/>
    <cellStyle name="Normal 15 7 2 2 3 3" xfId="31001"/>
    <cellStyle name="Normal 15 7 2 2 3 3 2" xfId="31002"/>
    <cellStyle name="Normal 15 7 2 2 3 4" xfId="31003"/>
    <cellStyle name="Normal 15 7 2 2 4" xfId="31004"/>
    <cellStyle name="Normal 15 7 2 2 4 2" xfId="31005"/>
    <cellStyle name="Normal 15 7 2 2 4 2 2" xfId="31006"/>
    <cellStyle name="Normal 15 7 2 2 4 3" xfId="31007"/>
    <cellStyle name="Normal 15 7 2 2 5" xfId="31008"/>
    <cellStyle name="Normal 15 7 2 2 5 2" xfId="31009"/>
    <cellStyle name="Normal 15 7 2 2 6" xfId="31010"/>
    <cellStyle name="Normal 15 7 2 3" xfId="31011"/>
    <cellStyle name="Normal 15 7 2 3 2" xfId="31012"/>
    <cellStyle name="Normal 15 7 2 3 2 2" xfId="31013"/>
    <cellStyle name="Normal 15 7 2 3 2 2 2" xfId="31014"/>
    <cellStyle name="Normal 15 7 2 3 2 2 2 2" xfId="31015"/>
    <cellStyle name="Normal 15 7 2 3 2 2 3" xfId="31016"/>
    <cellStyle name="Normal 15 7 2 3 2 3" xfId="31017"/>
    <cellStyle name="Normal 15 7 2 3 2 3 2" xfId="31018"/>
    <cellStyle name="Normal 15 7 2 3 2 4" xfId="31019"/>
    <cellStyle name="Normal 15 7 2 3 3" xfId="31020"/>
    <cellStyle name="Normal 15 7 2 3 3 2" xfId="31021"/>
    <cellStyle name="Normal 15 7 2 3 3 2 2" xfId="31022"/>
    <cellStyle name="Normal 15 7 2 3 3 3" xfId="31023"/>
    <cellStyle name="Normal 15 7 2 3 4" xfId="31024"/>
    <cellStyle name="Normal 15 7 2 3 4 2" xfId="31025"/>
    <cellStyle name="Normal 15 7 2 3 5" xfId="31026"/>
    <cellStyle name="Normal 15 7 2 4" xfId="31027"/>
    <cellStyle name="Normal 15 7 2 4 2" xfId="31028"/>
    <cellStyle name="Normal 15 7 2 4 2 2" xfId="31029"/>
    <cellStyle name="Normal 15 7 2 4 2 2 2" xfId="31030"/>
    <cellStyle name="Normal 15 7 2 4 2 3" xfId="31031"/>
    <cellStyle name="Normal 15 7 2 4 3" xfId="31032"/>
    <cellStyle name="Normal 15 7 2 4 3 2" xfId="31033"/>
    <cellStyle name="Normal 15 7 2 4 4" xfId="31034"/>
    <cellStyle name="Normal 15 7 2 5" xfId="31035"/>
    <cellStyle name="Normal 15 7 2 5 2" xfId="31036"/>
    <cellStyle name="Normal 15 7 2 5 2 2" xfId="31037"/>
    <cellStyle name="Normal 15 7 2 5 3" xfId="31038"/>
    <cellStyle name="Normal 15 7 2 6" xfId="31039"/>
    <cellStyle name="Normal 15 7 2 6 2" xfId="31040"/>
    <cellStyle name="Normal 15 7 2 7" xfId="31041"/>
    <cellStyle name="Normal 15 7 3" xfId="31042"/>
    <cellStyle name="Normal 15 7 3 2" xfId="31043"/>
    <cellStyle name="Normal 15 7 3 2 2" xfId="31044"/>
    <cellStyle name="Normal 15 7 3 2 2 2" xfId="31045"/>
    <cellStyle name="Normal 15 7 3 2 2 2 2" xfId="31046"/>
    <cellStyle name="Normal 15 7 3 2 2 2 2 2" xfId="31047"/>
    <cellStyle name="Normal 15 7 3 2 2 2 3" xfId="31048"/>
    <cellStyle name="Normal 15 7 3 2 2 3" xfId="31049"/>
    <cellStyle name="Normal 15 7 3 2 2 3 2" xfId="31050"/>
    <cellStyle name="Normal 15 7 3 2 2 4" xfId="31051"/>
    <cellStyle name="Normal 15 7 3 2 3" xfId="31052"/>
    <cellStyle name="Normal 15 7 3 2 3 2" xfId="31053"/>
    <cellStyle name="Normal 15 7 3 2 3 2 2" xfId="31054"/>
    <cellStyle name="Normal 15 7 3 2 3 3" xfId="31055"/>
    <cellStyle name="Normal 15 7 3 2 4" xfId="31056"/>
    <cellStyle name="Normal 15 7 3 2 4 2" xfId="31057"/>
    <cellStyle name="Normal 15 7 3 2 5" xfId="31058"/>
    <cellStyle name="Normal 15 7 3 3" xfId="31059"/>
    <cellStyle name="Normal 15 7 3 3 2" xfId="31060"/>
    <cellStyle name="Normal 15 7 3 3 2 2" xfId="31061"/>
    <cellStyle name="Normal 15 7 3 3 2 2 2" xfId="31062"/>
    <cellStyle name="Normal 15 7 3 3 2 3" xfId="31063"/>
    <cellStyle name="Normal 15 7 3 3 3" xfId="31064"/>
    <cellStyle name="Normal 15 7 3 3 3 2" xfId="31065"/>
    <cellStyle name="Normal 15 7 3 3 4" xfId="31066"/>
    <cellStyle name="Normal 15 7 3 4" xfId="31067"/>
    <cellStyle name="Normal 15 7 3 4 2" xfId="31068"/>
    <cellStyle name="Normal 15 7 3 4 2 2" xfId="31069"/>
    <cellStyle name="Normal 15 7 3 4 3" xfId="31070"/>
    <cellStyle name="Normal 15 7 3 5" xfId="31071"/>
    <cellStyle name="Normal 15 7 3 5 2" xfId="31072"/>
    <cellStyle name="Normal 15 7 3 6" xfId="31073"/>
    <cellStyle name="Normal 15 7 4" xfId="31074"/>
    <cellStyle name="Normal 15 7 4 2" xfId="31075"/>
    <cellStyle name="Normal 15 7 4 2 2" xfId="31076"/>
    <cellStyle name="Normal 15 7 4 2 2 2" xfId="31077"/>
    <cellStyle name="Normal 15 7 4 2 2 2 2" xfId="31078"/>
    <cellStyle name="Normal 15 7 4 2 2 2 2 2" xfId="31079"/>
    <cellStyle name="Normal 15 7 4 2 2 2 3" xfId="31080"/>
    <cellStyle name="Normal 15 7 4 2 2 3" xfId="31081"/>
    <cellStyle name="Normal 15 7 4 2 2 3 2" xfId="31082"/>
    <cellStyle name="Normal 15 7 4 2 2 4" xfId="31083"/>
    <cellStyle name="Normal 15 7 4 2 3" xfId="31084"/>
    <cellStyle name="Normal 15 7 4 2 3 2" xfId="31085"/>
    <cellStyle name="Normal 15 7 4 2 3 2 2" xfId="31086"/>
    <cellStyle name="Normal 15 7 4 2 3 3" xfId="31087"/>
    <cellStyle name="Normal 15 7 4 2 4" xfId="31088"/>
    <cellStyle name="Normal 15 7 4 2 4 2" xfId="31089"/>
    <cellStyle name="Normal 15 7 4 2 5" xfId="31090"/>
    <cellStyle name="Normal 15 7 4 3" xfId="31091"/>
    <cellStyle name="Normal 15 7 4 3 2" xfId="31092"/>
    <cellStyle name="Normal 15 7 4 3 2 2" xfId="31093"/>
    <cellStyle name="Normal 15 7 4 3 2 2 2" xfId="31094"/>
    <cellStyle name="Normal 15 7 4 3 2 3" xfId="31095"/>
    <cellStyle name="Normal 15 7 4 3 3" xfId="31096"/>
    <cellStyle name="Normal 15 7 4 3 3 2" xfId="31097"/>
    <cellStyle name="Normal 15 7 4 3 4" xfId="31098"/>
    <cellStyle name="Normal 15 7 4 4" xfId="31099"/>
    <cellStyle name="Normal 15 7 4 4 2" xfId="31100"/>
    <cellStyle name="Normal 15 7 4 4 2 2" xfId="31101"/>
    <cellStyle name="Normal 15 7 4 4 3" xfId="31102"/>
    <cellStyle name="Normal 15 7 4 5" xfId="31103"/>
    <cellStyle name="Normal 15 7 4 5 2" xfId="31104"/>
    <cellStyle name="Normal 15 7 4 6" xfId="31105"/>
    <cellStyle name="Normal 15 7 5" xfId="31106"/>
    <cellStyle name="Normal 15 7 5 2" xfId="31107"/>
    <cellStyle name="Normal 15 7 5 2 2" xfId="31108"/>
    <cellStyle name="Normal 15 7 5 2 2 2" xfId="31109"/>
    <cellStyle name="Normal 15 7 5 2 2 2 2" xfId="31110"/>
    <cellStyle name="Normal 15 7 5 2 2 3" xfId="31111"/>
    <cellStyle name="Normal 15 7 5 2 3" xfId="31112"/>
    <cellStyle name="Normal 15 7 5 2 3 2" xfId="31113"/>
    <cellStyle name="Normal 15 7 5 2 4" xfId="31114"/>
    <cellStyle name="Normal 15 7 5 3" xfId="31115"/>
    <cellStyle name="Normal 15 7 5 3 2" xfId="31116"/>
    <cellStyle name="Normal 15 7 5 3 2 2" xfId="31117"/>
    <cellStyle name="Normal 15 7 5 3 3" xfId="31118"/>
    <cellStyle name="Normal 15 7 5 4" xfId="31119"/>
    <cellStyle name="Normal 15 7 5 4 2" xfId="31120"/>
    <cellStyle name="Normal 15 7 5 5" xfId="31121"/>
    <cellStyle name="Normal 15 7 6" xfId="31122"/>
    <cellStyle name="Normal 15 7 6 2" xfId="31123"/>
    <cellStyle name="Normal 15 7 6 2 2" xfId="31124"/>
    <cellStyle name="Normal 15 7 6 2 2 2" xfId="31125"/>
    <cellStyle name="Normal 15 7 6 2 3" xfId="31126"/>
    <cellStyle name="Normal 15 7 6 3" xfId="31127"/>
    <cellStyle name="Normal 15 7 6 3 2" xfId="31128"/>
    <cellStyle name="Normal 15 7 6 4" xfId="31129"/>
    <cellStyle name="Normal 15 7 7" xfId="31130"/>
    <cellStyle name="Normal 15 7 7 2" xfId="31131"/>
    <cellStyle name="Normal 15 7 7 2 2" xfId="31132"/>
    <cellStyle name="Normal 15 7 7 3" xfId="31133"/>
    <cellStyle name="Normal 15 7 8" xfId="31134"/>
    <cellStyle name="Normal 15 7 8 2" xfId="31135"/>
    <cellStyle name="Normal 15 7 9" xfId="31136"/>
    <cellStyle name="Normal 15 8" xfId="31137"/>
    <cellStyle name="Normal 15 8 2" xfId="31138"/>
    <cellStyle name="Normal 15 8 2 2" xfId="31139"/>
    <cellStyle name="Normal 15 8 2 2 2" xfId="31140"/>
    <cellStyle name="Normal 15 8 2 2 2 2" xfId="31141"/>
    <cellStyle name="Normal 15 8 2 2 2 2 2" xfId="31142"/>
    <cellStyle name="Normal 15 8 2 2 2 2 2 2" xfId="31143"/>
    <cellStyle name="Normal 15 8 2 2 2 2 3" xfId="31144"/>
    <cellStyle name="Normal 15 8 2 2 2 3" xfId="31145"/>
    <cellStyle name="Normal 15 8 2 2 2 3 2" xfId="31146"/>
    <cellStyle name="Normal 15 8 2 2 2 4" xfId="31147"/>
    <cellStyle name="Normal 15 8 2 2 3" xfId="31148"/>
    <cellStyle name="Normal 15 8 2 2 3 2" xfId="31149"/>
    <cellStyle name="Normal 15 8 2 2 3 2 2" xfId="31150"/>
    <cellStyle name="Normal 15 8 2 2 3 3" xfId="31151"/>
    <cellStyle name="Normal 15 8 2 2 4" xfId="31152"/>
    <cellStyle name="Normal 15 8 2 2 4 2" xfId="31153"/>
    <cellStyle name="Normal 15 8 2 2 5" xfId="31154"/>
    <cellStyle name="Normal 15 8 2 3" xfId="31155"/>
    <cellStyle name="Normal 15 8 2 3 2" xfId="31156"/>
    <cellStyle name="Normal 15 8 2 3 2 2" xfId="31157"/>
    <cellStyle name="Normal 15 8 2 3 2 2 2" xfId="31158"/>
    <cellStyle name="Normal 15 8 2 3 2 3" xfId="31159"/>
    <cellStyle name="Normal 15 8 2 3 3" xfId="31160"/>
    <cellStyle name="Normal 15 8 2 3 3 2" xfId="31161"/>
    <cellStyle name="Normal 15 8 2 3 4" xfId="31162"/>
    <cellStyle name="Normal 15 8 2 4" xfId="31163"/>
    <cellStyle name="Normal 15 8 2 4 2" xfId="31164"/>
    <cellStyle name="Normal 15 8 2 4 2 2" xfId="31165"/>
    <cellStyle name="Normal 15 8 2 4 3" xfId="31166"/>
    <cellStyle name="Normal 15 8 2 5" xfId="31167"/>
    <cellStyle name="Normal 15 8 2 5 2" xfId="31168"/>
    <cellStyle name="Normal 15 8 2 6" xfId="31169"/>
    <cellStyle name="Normal 15 8 3" xfId="31170"/>
    <cellStyle name="Normal 15 8 3 2" xfId="31171"/>
    <cellStyle name="Normal 15 8 3 2 2" xfId="31172"/>
    <cellStyle name="Normal 15 8 3 2 2 2" xfId="31173"/>
    <cellStyle name="Normal 15 8 3 2 2 2 2" xfId="31174"/>
    <cellStyle name="Normal 15 8 3 2 2 3" xfId="31175"/>
    <cellStyle name="Normal 15 8 3 2 3" xfId="31176"/>
    <cellStyle name="Normal 15 8 3 2 3 2" xfId="31177"/>
    <cellStyle name="Normal 15 8 3 2 4" xfId="31178"/>
    <cellStyle name="Normal 15 8 3 3" xfId="31179"/>
    <cellStyle name="Normal 15 8 3 3 2" xfId="31180"/>
    <cellStyle name="Normal 15 8 3 3 2 2" xfId="31181"/>
    <cellStyle name="Normal 15 8 3 3 3" xfId="31182"/>
    <cellStyle name="Normal 15 8 3 4" xfId="31183"/>
    <cellStyle name="Normal 15 8 3 4 2" xfId="31184"/>
    <cellStyle name="Normal 15 8 3 5" xfId="31185"/>
    <cellStyle name="Normal 15 8 4" xfId="31186"/>
    <cellStyle name="Normal 15 8 4 2" xfId="31187"/>
    <cellStyle name="Normal 15 8 4 2 2" xfId="31188"/>
    <cellStyle name="Normal 15 8 4 2 2 2" xfId="31189"/>
    <cellStyle name="Normal 15 8 4 2 3" xfId="31190"/>
    <cellStyle name="Normal 15 8 4 3" xfId="31191"/>
    <cellStyle name="Normal 15 8 4 3 2" xfId="31192"/>
    <cellStyle name="Normal 15 8 4 4" xfId="31193"/>
    <cellStyle name="Normal 15 8 5" xfId="31194"/>
    <cellStyle name="Normal 15 8 5 2" xfId="31195"/>
    <cellStyle name="Normal 15 8 5 2 2" xfId="31196"/>
    <cellStyle name="Normal 15 8 5 3" xfId="31197"/>
    <cellStyle name="Normal 15 8 6" xfId="31198"/>
    <cellStyle name="Normal 15 8 6 2" xfId="31199"/>
    <cellStyle name="Normal 15 8 7" xfId="31200"/>
    <cellStyle name="Normal 15 9" xfId="31201"/>
    <cellStyle name="Normal 15 9 2" xfId="31202"/>
    <cellStyle name="Normal 15 9 2 2" xfId="31203"/>
    <cellStyle name="Normal 15 9 2 2 2" xfId="31204"/>
    <cellStyle name="Normal 15 9 2 2 2 2" xfId="31205"/>
    <cellStyle name="Normal 15 9 2 2 2 2 2" xfId="31206"/>
    <cellStyle name="Normal 15 9 2 2 2 3" xfId="31207"/>
    <cellStyle name="Normal 15 9 2 2 3" xfId="31208"/>
    <cellStyle name="Normal 15 9 2 2 3 2" xfId="31209"/>
    <cellStyle name="Normal 15 9 2 2 4" xfId="31210"/>
    <cellStyle name="Normal 15 9 2 3" xfId="31211"/>
    <cellStyle name="Normal 15 9 2 3 2" xfId="31212"/>
    <cellStyle name="Normal 15 9 2 3 2 2" xfId="31213"/>
    <cellStyle name="Normal 15 9 2 3 3" xfId="31214"/>
    <cellStyle name="Normal 15 9 2 4" xfId="31215"/>
    <cellStyle name="Normal 15 9 2 4 2" xfId="31216"/>
    <cellStyle name="Normal 15 9 2 5" xfId="31217"/>
    <cellStyle name="Normal 15 9 3" xfId="31218"/>
    <cellStyle name="Normal 15 9 3 2" xfId="31219"/>
    <cellStyle name="Normal 15 9 3 2 2" xfId="31220"/>
    <cellStyle name="Normal 15 9 3 2 2 2" xfId="31221"/>
    <cellStyle name="Normal 15 9 3 2 3" xfId="31222"/>
    <cellStyle name="Normal 15 9 3 3" xfId="31223"/>
    <cellStyle name="Normal 15 9 3 3 2" xfId="31224"/>
    <cellStyle name="Normal 15 9 3 4" xfId="31225"/>
    <cellStyle name="Normal 15 9 4" xfId="31226"/>
    <cellStyle name="Normal 15 9 4 2" xfId="31227"/>
    <cellStyle name="Normal 15 9 4 2 2" xfId="31228"/>
    <cellStyle name="Normal 15 9 4 3" xfId="31229"/>
    <cellStyle name="Normal 15 9 5" xfId="31230"/>
    <cellStyle name="Normal 15 9 5 2" xfId="31231"/>
    <cellStyle name="Normal 15 9 6" xfId="31232"/>
    <cellStyle name="Normal 15_BS split by product" xfId="57747"/>
    <cellStyle name="Normal 150" xfId="31233"/>
    <cellStyle name="Normal 150 2" xfId="31234"/>
    <cellStyle name="Normal 150 2 2" xfId="31235"/>
    <cellStyle name="Normal 150 2 3" xfId="31236"/>
    <cellStyle name="Normal 150 3" xfId="31237"/>
    <cellStyle name="Normal 150 4" xfId="31238"/>
    <cellStyle name="Normal 151" xfId="31239"/>
    <cellStyle name="Normal 151 2" xfId="31240"/>
    <cellStyle name="Normal 151 2 2" xfId="31241"/>
    <cellStyle name="Normal 151 2 2 2" xfId="31242"/>
    <cellStyle name="Normal 151 2 2 3" xfId="31243"/>
    <cellStyle name="Normal 151 2 3" xfId="31244"/>
    <cellStyle name="Normal 151 2 3 2" xfId="31245"/>
    <cellStyle name="Normal 151 2 3 3" xfId="31246"/>
    <cellStyle name="Normal 151 2 4" xfId="31247"/>
    <cellStyle name="Normal 151 2 5" xfId="31248"/>
    <cellStyle name="Normal 151 3" xfId="31249"/>
    <cellStyle name="Normal 151 4" xfId="31250"/>
    <cellStyle name="Normal 152" xfId="31251"/>
    <cellStyle name="Normal 152 2" xfId="31252"/>
    <cellStyle name="Normal 152 2 2" xfId="31253"/>
    <cellStyle name="Normal 152 2 2 2" xfId="31254"/>
    <cellStyle name="Normal 152 2 2 3" xfId="31255"/>
    <cellStyle name="Normal 152 2 3" xfId="31256"/>
    <cellStyle name="Normal 152 2 3 2" xfId="31257"/>
    <cellStyle name="Normal 152 2 3 3" xfId="31258"/>
    <cellStyle name="Normal 152 2 4" xfId="31259"/>
    <cellStyle name="Normal 152 2 5" xfId="31260"/>
    <cellStyle name="Normal 152 3" xfId="31261"/>
    <cellStyle name="Normal 152 4" xfId="31262"/>
    <cellStyle name="Normal 153" xfId="31263"/>
    <cellStyle name="Normal 153 2" xfId="31264"/>
    <cellStyle name="Normal 153 2 2" xfId="31265"/>
    <cellStyle name="Normal 153 2 2 2" xfId="31266"/>
    <cellStyle name="Normal 153 2 2 3" xfId="31267"/>
    <cellStyle name="Normal 153 2 3" xfId="31268"/>
    <cellStyle name="Normal 153 2 3 2" xfId="31269"/>
    <cellStyle name="Normal 153 2 3 3" xfId="31270"/>
    <cellStyle name="Normal 153 2 4" xfId="31271"/>
    <cellStyle name="Normal 153 2 5" xfId="31272"/>
    <cellStyle name="Normal 153 3" xfId="31273"/>
    <cellStyle name="Normal 153 4" xfId="31274"/>
    <cellStyle name="Normal 154" xfId="31275"/>
    <cellStyle name="Normal 154 2" xfId="31276"/>
    <cellStyle name="Normal 154 2 2" xfId="31277"/>
    <cellStyle name="Normal 154 2 2 2" xfId="31278"/>
    <cellStyle name="Normal 154 2 2 3" xfId="31279"/>
    <cellStyle name="Normal 154 2 3" xfId="31280"/>
    <cellStyle name="Normal 154 2 3 2" xfId="31281"/>
    <cellStyle name="Normal 154 2 3 3" xfId="31282"/>
    <cellStyle name="Normal 154 2 4" xfId="31283"/>
    <cellStyle name="Normal 154 2 5" xfId="31284"/>
    <cellStyle name="Normal 154 3" xfId="31285"/>
    <cellStyle name="Normal 154 4" xfId="31286"/>
    <cellStyle name="Normal 155" xfId="31287"/>
    <cellStyle name="Normal 155 2" xfId="31288"/>
    <cellStyle name="Normal 155 2 2" xfId="31289"/>
    <cellStyle name="Normal 155 2 2 2" xfId="31290"/>
    <cellStyle name="Normal 155 2 2 3" xfId="31291"/>
    <cellStyle name="Normal 155 2 3" xfId="31292"/>
    <cellStyle name="Normal 155 2 3 2" xfId="31293"/>
    <cellStyle name="Normal 155 2 3 3" xfId="31294"/>
    <cellStyle name="Normal 155 2 4" xfId="31295"/>
    <cellStyle name="Normal 155 2 5" xfId="31296"/>
    <cellStyle name="Normal 155 3" xfId="31297"/>
    <cellStyle name="Normal 155 4" xfId="31298"/>
    <cellStyle name="Normal 156" xfId="31299"/>
    <cellStyle name="Normal 156 2" xfId="31300"/>
    <cellStyle name="Normal 156 2 2" xfId="31301"/>
    <cellStyle name="Normal 156 2 2 2" xfId="31302"/>
    <cellStyle name="Normal 156 2 2 3" xfId="31303"/>
    <cellStyle name="Normal 156 2 3" xfId="31304"/>
    <cellStyle name="Normal 156 2 3 2" xfId="31305"/>
    <cellStyle name="Normal 156 2 3 3" xfId="31306"/>
    <cellStyle name="Normal 156 2 4" xfId="31307"/>
    <cellStyle name="Normal 156 2 5" xfId="31308"/>
    <cellStyle name="Normal 156 3" xfId="31309"/>
    <cellStyle name="Normal 156 4" xfId="31310"/>
    <cellStyle name="Normal 157" xfId="31311"/>
    <cellStyle name="Normal 157 10" xfId="31312"/>
    <cellStyle name="Normal 157 10 2" xfId="31313"/>
    <cellStyle name="Normal 157 10 2 2" xfId="31314"/>
    <cellStyle name="Normal 157 10 3" xfId="31315"/>
    <cellStyle name="Normal 157 11" xfId="31316"/>
    <cellStyle name="Normal 157 11 2" xfId="31317"/>
    <cellStyle name="Normal 157 12" xfId="31318"/>
    <cellStyle name="Normal 157 2" xfId="31319"/>
    <cellStyle name="Normal 157 2 2" xfId="31320"/>
    <cellStyle name="Normal 157 2 2 2" xfId="31321"/>
    <cellStyle name="Normal 157 2 2 3" xfId="31322"/>
    <cellStyle name="Normal 157 2 3" xfId="31323"/>
    <cellStyle name="Normal 157 2 3 2" xfId="31324"/>
    <cellStyle name="Normal 157 2 3 3" xfId="31325"/>
    <cellStyle name="Normal 157 2 4" xfId="31326"/>
    <cellStyle name="Normal 157 2 5" xfId="31327"/>
    <cellStyle name="Normal 157 3" xfId="31328"/>
    <cellStyle name="Normal 157 3 2" xfId="31329"/>
    <cellStyle name="Normal 157 3 3" xfId="31330"/>
    <cellStyle name="Normal 157 4" xfId="31331"/>
    <cellStyle name="Normal 157 4 2" xfId="31332"/>
    <cellStyle name="Normal 157 4 2 2" xfId="31333"/>
    <cellStyle name="Normal 157 4 2 2 2" xfId="31334"/>
    <cellStyle name="Normal 157 4 2 2 2 2" xfId="31335"/>
    <cellStyle name="Normal 157 4 2 2 2 2 2" xfId="31336"/>
    <cellStyle name="Normal 157 4 2 2 2 2 2 2" xfId="31337"/>
    <cellStyle name="Normal 157 4 2 2 2 2 2 2 2" xfId="31338"/>
    <cellStyle name="Normal 157 4 2 2 2 2 2 3" xfId="31339"/>
    <cellStyle name="Normal 157 4 2 2 2 2 3" xfId="31340"/>
    <cellStyle name="Normal 157 4 2 2 2 2 3 2" xfId="31341"/>
    <cellStyle name="Normal 157 4 2 2 2 2 4" xfId="31342"/>
    <cellStyle name="Normal 157 4 2 2 2 3" xfId="31343"/>
    <cellStyle name="Normal 157 4 2 2 2 3 2" xfId="31344"/>
    <cellStyle name="Normal 157 4 2 2 2 3 2 2" xfId="31345"/>
    <cellStyle name="Normal 157 4 2 2 2 3 3" xfId="31346"/>
    <cellStyle name="Normal 157 4 2 2 2 4" xfId="31347"/>
    <cellStyle name="Normal 157 4 2 2 2 4 2" xfId="31348"/>
    <cellStyle name="Normal 157 4 2 2 2 5" xfId="31349"/>
    <cellStyle name="Normal 157 4 2 2 3" xfId="31350"/>
    <cellStyle name="Normal 157 4 2 2 3 2" xfId="31351"/>
    <cellStyle name="Normal 157 4 2 2 3 2 2" xfId="31352"/>
    <cellStyle name="Normal 157 4 2 2 3 2 2 2" xfId="31353"/>
    <cellStyle name="Normal 157 4 2 2 3 2 3" xfId="31354"/>
    <cellStyle name="Normal 157 4 2 2 3 3" xfId="31355"/>
    <cellStyle name="Normal 157 4 2 2 3 3 2" xfId="31356"/>
    <cellStyle name="Normal 157 4 2 2 3 4" xfId="31357"/>
    <cellStyle name="Normal 157 4 2 2 4" xfId="31358"/>
    <cellStyle name="Normal 157 4 2 2 4 2" xfId="31359"/>
    <cellStyle name="Normal 157 4 2 2 4 2 2" xfId="31360"/>
    <cellStyle name="Normal 157 4 2 2 4 3" xfId="31361"/>
    <cellStyle name="Normal 157 4 2 2 5" xfId="31362"/>
    <cellStyle name="Normal 157 4 2 2 5 2" xfId="31363"/>
    <cellStyle name="Normal 157 4 2 2 6" xfId="31364"/>
    <cellStyle name="Normal 157 4 2 3" xfId="31365"/>
    <cellStyle name="Normal 157 4 2 3 2" xfId="31366"/>
    <cellStyle name="Normal 157 4 2 3 2 2" xfId="31367"/>
    <cellStyle name="Normal 157 4 2 3 2 2 2" xfId="31368"/>
    <cellStyle name="Normal 157 4 2 3 2 2 2 2" xfId="31369"/>
    <cellStyle name="Normal 157 4 2 3 2 2 3" xfId="31370"/>
    <cellStyle name="Normal 157 4 2 3 2 3" xfId="31371"/>
    <cellStyle name="Normal 157 4 2 3 2 3 2" xfId="31372"/>
    <cellStyle name="Normal 157 4 2 3 2 4" xfId="31373"/>
    <cellStyle name="Normal 157 4 2 3 3" xfId="31374"/>
    <cellStyle name="Normal 157 4 2 3 3 2" xfId="31375"/>
    <cellStyle name="Normal 157 4 2 3 3 2 2" xfId="31376"/>
    <cellStyle name="Normal 157 4 2 3 3 3" xfId="31377"/>
    <cellStyle name="Normal 157 4 2 3 4" xfId="31378"/>
    <cellStyle name="Normal 157 4 2 3 4 2" xfId="31379"/>
    <cellStyle name="Normal 157 4 2 3 5" xfId="31380"/>
    <cellStyle name="Normal 157 4 2 4" xfId="31381"/>
    <cellStyle name="Normal 157 4 2 4 2" xfId="31382"/>
    <cellStyle name="Normal 157 4 2 4 2 2" xfId="31383"/>
    <cellStyle name="Normal 157 4 2 4 2 2 2" xfId="31384"/>
    <cellStyle name="Normal 157 4 2 4 2 3" xfId="31385"/>
    <cellStyle name="Normal 157 4 2 4 3" xfId="31386"/>
    <cellStyle name="Normal 157 4 2 4 3 2" xfId="31387"/>
    <cellStyle name="Normal 157 4 2 4 4" xfId="31388"/>
    <cellStyle name="Normal 157 4 2 5" xfId="31389"/>
    <cellStyle name="Normal 157 4 2 5 2" xfId="31390"/>
    <cellStyle name="Normal 157 4 2 5 2 2" xfId="31391"/>
    <cellStyle name="Normal 157 4 2 5 3" xfId="31392"/>
    <cellStyle name="Normal 157 4 2 6" xfId="31393"/>
    <cellStyle name="Normal 157 4 2 6 2" xfId="31394"/>
    <cellStyle name="Normal 157 4 2 7" xfId="31395"/>
    <cellStyle name="Normal 157 4 3" xfId="31396"/>
    <cellStyle name="Normal 157 4 3 2" xfId="31397"/>
    <cellStyle name="Normal 157 4 3 2 2" xfId="31398"/>
    <cellStyle name="Normal 157 4 3 2 2 2" xfId="31399"/>
    <cellStyle name="Normal 157 4 3 2 2 2 2" xfId="31400"/>
    <cellStyle name="Normal 157 4 3 2 2 2 2 2" xfId="31401"/>
    <cellStyle name="Normal 157 4 3 2 2 2 3" xfId="31402"/>
    <cellStyle name="Normal 157 4 3 2 2 3" xfId="31403"/>
    <cellStyle name="Normal 157 4 3 2 2 3 2" xfId="31404"/>
    <cellStyle name="Normal 157 4 3 2 2 4" xfId="31405"/>
    <cellStyle name="Normal 157 4 3 2 3" xfId="31406"/>
    <cellStyle name="Normal 157 4 3 2 3 2" xfId="31407"/>
    <cellStyle name="Normal 157 4 3 2 3 2 2" xfId="31408"/>
    <cellStyle name="Normal 157 4 3 2 3 3" xfId="31409"/>
    <cellStyle name="Normal 157 4 3 2 4" xfId="31410"/>
    <cellStyle name="Normal 157 4 3 2 4 2" xfId="31411"/>
    <cellStyle name="Normal 157 4 3 2 5" xfId="31412"/>
    <cellStyle name="Normal 157 4 3 3" xfId="31413"/>
    <cellStyle name="Normal 157 4 3 3 2" xfId="31414"/>
    <cellStyle name="Normal 157 4 3 3 2 2" xfId="31415"/>
    <cellStyle name="Normal 157 4 3 3 2 2 2" xfId="31416"/>
    <cellStyle name="Normal 157 4 3 3 2 3" xfId="31417"/>
    <cellStyle name="Normal 157 4 3 3 3" xfId="31418"/>
    <cellStyle name="Normal 157 4 3 3 3 2" xfId="31419"/>
    <cellStyle name="Normal 157 4 3 3 4" xfId="31420"/>
    <cellStyle name="Normal 157 4 3 4" xfId="31421"/>
    <cellStyle name="Normal 157 4 3 4 2" xfId="31422"/>
    <cellStyle name="Normal 157 4 3 4 2 2" xfId="31423"/>
    <cellStyle name="Normal 157 4 3 4 3" xfId="31424"/>
    <cellStyle name="Normal 157 4 3 5" xfId="31425"/>
    <cellStyle name="Normal 157 4 3 5 2" xfId="31426"/>
    <cellStyle name="Normal 157 4 3 6" xfId="31427"/>
    <cellStyle name="Normal 157 4 4" xfId="31428"/>
    <cellStyle name="Normal 157 4 4 2" xfId="31429"/>
    <cellStyle name="Normal 157 4 4 2 2" xfId="31430"/>
    <cellStyle name="Normal 157 4 4 2 2 2" xfId="31431"/>
    <cellStyle name="Normal 157 4 4 2 2 2 2" xfId="31432"/>
    <cellStyle name="Normal 157 4 4 2 2 2 2 2" xfId="31433"/>
    <cellStyle name="Normal 157 4 4 2 2 2 3" xfId="31434"/>
    <cellStyle name="Normal 157 4 4 2 2 3" xfId="31435"/>
    <cellStyle name="Normal 157 4 4 2 2 3 2" xfId="31436"/>
    <cellStyle name="Normal 157 4 4 2 2 4" xfId="31437"/>
    <cellStyle name="Normal 157 4 4 2 3" xfId="31438"/>
    <cellStyle name="Normal 157 4 4 2 3 2" xfId="31439"/>
    <cellStyle name="Normal 157 4 4 2 3 2 2" xfId="31440"/>
    <cellStyle name="Normal 157 4 4 2 3 3" xfId="31441"/>
    <cellStyle name="Normal 157 4 4 2 4" xfId="31442"/>
    <cellStyle name="Normal 157 4 4 2 4 2" xfId="31443"/>
    <cellStyle name="Normal 157 4 4 2 5" xfId="31444"/>
    <cellStyle name="Normal 157 4 4 3" xfId="31445"/>
    <cellStyle name="Normal 157 4 4 3 2" xfId="31446"/>
    <cellStyle name="Normal 157 4 4 3 2 2" xfId="31447"/>
    <cellStyle name="Normal 157 4 4 3 2 2 2" xfId="31448"/>
    <cellStyle name="Normal 157 4 4 3 2 3" xfId="31449"/>
    <cellStyle name="Normal 157 4 4 3 3" xfId="31450"/>
    <cellStyle name="Normal 157 4 4 3 3 2" xfId="31451"/>
    <cellStyle name="Normal 157 4 4 3 4" xfId="31452"/>
    <cellStyle name="Normal 157 4 4 4" xfId="31453"/>
    <cellStyle name="Normal 157 4 4 4 2" xfId="31454"/>
    <cellStyle name="Normal 157 4 4 4 2 2" xfId="31455"/>
    <cellStyle name="Normal 157 4 4 4 3" xfId="31456"/>
    <cellStyle name="Normal 157 4 4 5" xfId="31457"/>
    <cellStyle name="Normal 157 4 4 5 2" xfId="31458"/>
    <cellStyle name="Normal 157 4 4 6" xfId="31459"/>
    <cellStyle name="Normal 157 4 5" xfId="31460"/>
    <cellStyle name="Normal 157 4 5 2" xfId="31461"/>
    <cellStyle name="Normal 157 4 5 2 2" xfId="31462"/>
    <cellStyle name="Normal 157 4 5 2 2 2" xfId="31463"/>
    <cellStyle name="Normal 157 4 5 2 2 2 2" xfId="31464"/>
    <cellStyle name="Normal 157 4 5 2 2 3" xfId="31465"/>
    <cellStyle name="Normal 157 4 5 2 3" xfId="31466"/>
    <cellStyle name="Normal 157 4 5 2 3 2" xfId="31467"/>
    <cellStyle name="Normal 157 4 5 2 4" xfId="31468"/>
    <cellStyle name="Normal 157 4 5 3" xfId="31469"/>
    <cellStyle name="Normal 157 4 5 3 2" xfId="31470"/>
    <cellStyle name="Normal 157 4 5 3 2 2" xfId="31471"/>
    <cellStyle name="Normal 157 4 5 3 3" xfId="31472"/>
    <cellStyle name="Normal 157 4 5 4" xfId="31473"/>
    <cellStyle name="Normal 157 4 5 4 2" xfId="31474"/>
    <cellStyle name="Normal 157 4 5 5" xfId="31475"/>
    <cellStyle name="Normal 157 4 6" xfId="31476"/>
    <cellStyle name="Normal 157 4 6 2" xfId="31477"/>
    <cellStyle name="Normal 157 4 6 2 2" xfId="31478"/>
    <cellStyle name="Normal 157 4 6 2 2 2" xfId="31479"/>
    <cellStyle name="Normal 157 4 6 2 3" xfId="31480"/>
    <cellStyle name="Normal 157 4 6 3" xfId="31481"/>
    <cellStyle name="Normal 157 4 6 3 2" xfId="31482"/>
    <cellStyle name="Normal 157 4 6 4" xfId="31483"/>
    <cellStyle name="Normal 157 4 7" xfId="31484"/>
    <cellStyle name="Normal 157 4 7 2" xfId="31485"/>
    <cellStyle name="Normal 157 4 7 2 2" xfId="31486"/>
    <cellStyle name="Normal 157 4 7 3" xfId="31487"/>
    <cellStyle name="Normal 157 4 8" xfId="31488"/>
    <cellStyle name="Normal 157 4 8 2" xfId="31489"/>
    <cellStyle name="Normal 157 4 9" xfId="31490"/>
    <cellStyle name="Normal 157 5" xfId="31491"/>
    <cellStyle name="Normal 157 5 2" xfId="31492"/>
    <cellStyle name="Normal 157 5 2 2" xfId="31493"/>
    <cellStyle name="Normal 157 5 2 2 2" xfId="31494"/>
    <cellStyle name="Normal 157 5 2 2 2 2" xfId="31495"/>
    <cellStyle name="Normal 157 5 2 2 2 2 2" xfId="31496"/>
    <cellStyle name="Normal 157 5 2 2 2 2 2 2" xfId="31497"/>
    <cellStyle name="Normal 157 5 2 2 2 2 3" xfId="31498"/>
    <cellStyle name="Normal 157 5 2 2 2 3" xfId="31499"/>
    <cellStyle name="Normal 157 5 2 2 2 3 2" xfId="31500"/>
    <cellStyle name="Normal 157 5 2 2 2 4" xfId="31501"/>
    <cellStyle name="Normal 157 5 2 2 3" xfId="31502"/>
    <cellStyle name="Normal 157 5 2 2 3 2" xfId="31503"/>
    <cellStyle name="Normal 157 5 2 2 3 2 2" xfId="31504"/>
    <cellStyle name="Normal 157 5 2 2 3 3" xfId="31505"/>
    <cellStyle name="Normal 157 5 2 2 4" xfId="31506"/>
    <cellStyle name="Normal 157 5 2 2 4 2" xfId="31507"/>
    <cellStyle name="Normal 157 5 2 2 5" xfId="31508"/>
    <cellStyle name="Normal 157 5 2 3" xfId="31509"/>
    <cellStyle name="Normal 157 5 2 3 2" xfId="31510"/>
    <cellStyle name="Normal 157 5 2 3 2 2" xfId="31511"/>
    <cellStyle name="Normal 157 5 2 3 2 2 2" xfId="31512"/>
    <cellStyle name="Normal 157 5 2 3 2 3" xfId="31513"/>
    <cellStyle name="Normal 157 5 2 3 3" xfId="31514"/>
    <cellStyle name="Normal 157 5 2 3 3 2" xfId="31515"/>
    <cellStyle name="Normal 157 5 2 3 4" xfId="31516"/>
    <cellStyle name="Normal 157 5 2 4" xfId="31517"/>
    <cellStyle name="Normal 157 5 2 4 2" xfId="31518"/>
    <cellStyle name="Normal 157 5 2 4 2 2" xfId="31519"/>
    <cellStyle name="Normal 157 5 2 4 3" xfId="31520"/>
    <cellStyle name="Normal 157 5 2 5" xfId="31521"/>
    <cellStyle name="Normal 157 5 2 5 2" xfId="31522"/>
    <cellStyle name="Normal 157 5 2 6" xfId="31523"/>
    <cellStyle name="Normal 157 5 3" xfId="31524"/>
    <cellStyle name="Normal 157 5 3 2" xfId="31525"/>
    <cellStyle name="Normal 157 5 3 2 2" xfId="31526"/>
    <cellStyle name="Normal 157 5 3 2 2 2" xfId="31527"/>
    <cellStyle name="Normal 157 5 3 2 2 2 2" xfId="31528"/>
    <cellStyle name="Normal 157 5 3 2 2 3" xfId="31529"/>
    <cellStyle name="Normal 157 5 3 2 3" xfId="31530"/>
    <cellStyle name="Normal 157 5 3 2 3 2" xfId="31531"/>
    <cellStyle name="Normal 157 5 3 2 4" xfId="31532"/>
    <cellStyle name="Normal 157 5 3 3" xfId="31533"/>
    <cellStyle name="Normal 157 5 3 3 2" xfId="31534"/>
    <cellStyle name="Normal 157 5 3 3 2 2" xfId="31535"/>
    <cellStyle name="Normal 157 5 3 3 3" xfId="31536"/>
    <cellStyle name="Normal 157 5 3 4" xfId="31537"/>
    <cellStyle name="Normal 157 5 3 4 2" xfId="31538"/>
    <cellStyle name="Normal 157 5 3 5" xfId="31539"/>
    <cellStyle name="Normal 157 5 4" xfId="31540"/>
    <cellStyle name="Normal 157 5 4 2" xfId="31541"/>
    <cellStyle name="Normal 157 5 4 2 2" xfId="31542"/>
    <cellStyle name="Normal 157 5 4 2 2 2" xfId="31543"/>
    <cellStyle name="Normal 157 5 4 2 3" xfId="31544"/>
    <cellStyle name="Normal 157 5 4 3" xfId="31545"/>
    <cellStyle name="Normal 157 5 4 3 2" xfId="31546"/>
    <cellStyle name="Normal 157 5 4 4" xfId="31547"/>
    <cellStyle name="Normal 157 5 5" xfId="31548"/>
    <cellStyle name="Normal 157 5 5 2" xfId="31549"/>
    <cellStyle name="Normal 157 5 5 2 2" xfId="31550"/>
    <cellStyle name="Normal 157 5 5 3" xfId="31551"/>
    <cellStyle name="Normal 157 5 6" xfId="31552"/>
    <cellStyle name="Normal 157 5 6 2" xfId="31553"/>
    <cellStyle name="Normal 157 5 7" xfId="31554"/>
    <cellStyle name="Normal 157 6" xfId="31555"/>
    <cellStyle name="Normal 157 6 2" xfId="31556"/>
    <cellStyle name="Normal 157 6 2 2" xfId="31557"/>
    <cellStyle name="Normal 157 6 2 2 2" xfId="31558"/>
    <cellStyle name="Normal 157 6 2 2 2 2" xfId="31559"/>
    <cellStyle name="Normal 157 6 2 2 2 2 2" xfId="31560"/>
    <cellStyle name="Normal 157 6 2 2 2 3" xfId="31561"/>
    <cellStyle name="Normal 157 6 2 2 3" xfId="31562"/>
    <cellStyle name="Normal 157 6 2 2 3 2" xfId="31563"/>
    <cellStyle name="Normal 157 6 2 2 4" xfId="31564"/>
    <cellStyle name="Normal 157 6 2 3" xfId="31565"/>
    <cellStyle name="Normal 157 6 2 3 2" xfId="31566"/>
    <cellStyle name="Normal 157 6 2 3 2 2" xfId="31567"/>
    <cellStyle name="Normal 157 6 2 3 3" xfId="31568"/>
    <cellStyle name="Normal 157 6 2 4" xfId="31569"/>
    <cellStyle name="Normal 157 6 2 4 2" xfId="31570"/>
    <cellStyle name="Normal 157 6 2 5" xfId="31571"/>
    <cellStyle name="Normal 157 6 3" xfId="31572"/>
    <cellStyle name="Normal 157 6 3 2" xfId="31573"/>
    <cellStyle name="Normal 157 6 3 2 2" xfId="31574"/>
    <cellStyle name="Normal 157 6 3 2 2 2" xfId="31575"/>
    <cellStyle name="Normal 157 6 3 2 3" xfId="31576"/>
    <cellStyle name="Normal 157 6 3 3" xfId="31577"/>
    <cellStyle name="Normal 157 6 3 3 2" xfId="31578"/>
    <cellStyle name="Normal 157 6 3 4" xfId="31579"/>
    <cellStyle name="Normal 157 6 4" xfId="31580"/>
    <cellStyle name="Normal 157 6 4 2" xfId="31581"/>
    <cellStyle name="Normal 157 6 4 2 2" xfId="31582"/>
    <cellStyle name="Normal 157 6 4 3" xfId="31583"/>
    <cellStyle name="Normal 157 6 5" xfId="31584"/>
    <cellStyle name="Normal 157 6 5 2" xfId="31585"/>
    <cellStyle name="Normal 157 6 6" xfId="31586"/>
    <cellStyle name="Normal 157 7" xfId="31587"/>
    <cellStyle name="Normal 157 7 2" xfId="31588"/>
    <cellStyle name="Normal 157 7 2 2" xfId="31589"/>
    <cellStyle name="Normal 157 7 2 2 2" xfId="31590"/>
    <cellStyle name="Normal 157 7 2 2 2 2" xfId="31591"/>
    <cellStyle name="Normal 157 7 2 2 2 2 2" xfId="31592"/>
    <cellStyle name="Normal 157 7 2 2 2 3" xfId="31593"/>
    <cellStyle name="Normal 157 7 2 2 3" xfId="31594"/>
    <cellStyle name="Normal 157 7 2 2 3 2" xfId="31595"/>
    <cellStyle name="Normal 157 7 2 2 4" xfId="31596"/>
    <cellStyle name="Normal 157 7 2 3" xfId="31597"/>
    <cellStyle name="Normal 157 7 2 3 2" xfId="31598"/>
    <cellStyle name="Normal 157 7 2 3 2 2" xfId="31599"/>
    <cellStyle name="Normal 157 7 2 3 3" xfId="31600"/>
    <cellStyle name="Normal 157 7 2 4" xfId="31601"/>
    <cellStyle name="Normal 157 7 2 4 2" xfId="31602"/>
    <cellStyle name="Normal 157 7 2 5" xfId="31603"/>
    <cellStyle name="Normal 157 7 3" xfId="31604"/>
    <cellStyle name="Normal 157 7 3 2" xfId="31605"/>
    <cellStyle name="Normal 157 7 3 2 2" xfId="31606"/>
    <cellStyle name="Normal 157 7 3 2 2 2" xfId="31607"/>
    <cellStyle name="Normal 157 7 3 2 3" xfId="31608"/>
    <cellStyle name="Normal 157 7 3 3" xfId="31609"/>
    <cellStyle name="Normal 157 7 3 3 2" xfId="31610"/>
    <cellStyle name="Normal 157 7 3 4" xfId="31611"/>
    <cellStyle name="Normal 157 7 4" xfId="31612"/>
    <cellStyle name="Normal 157 7 4 2" xfId="31613"/>
    <cellStyle name="Normal 157 7 4 2 2" xfId="31614"/>
    <cellStyle name="Normal 157 7 4 3" xfId="31615"/>
    <cellStyle name="Normal 157 7 5" xfId="31616"/>
    <cellStyle name="Normal 157 7 5 2" xfId="31617"/>
    <cellStyle name="Normal 157 7 6" xfId="31618"/>
    <cellStyle name="Normal 157 8" xfId="31619"/>
    <cellStyle name="Normal 157 8 2" xfId="31620"/>
    <cellStyle name="Normal 157 8 2 2" xfId="31621"/>
    <cellStyle name="Normal 157 8 2 2 2" xfId="31622"/>
    <cellStyle name="Normal 157 8 2 2 2 2" xfId="31623"/>
    <cellStyle name="Normal 157 8 2 2 3" xfId="31624"/>
    <cellStyle name="Normal 157 8 2 3" xfId="31625"/>
    <cellStyle name="Normal 157 8 2 3 2" xfId="31626"/>
    <cellStyle name="Normal 157 8 2 4" xfId="31627"/>
    <cellStyle name="Normal 157 8 3" xfId="31628"/>
    <cellStyle name="Normal 157 8 3 2" xfId="31629"/>
    <cellStyle name="Normal 157 8 3 2 2" xfId="31630"/>
    <cellStyle name="Normal 157 8 3 3" xfId="31631"/>
    <cellStyle name="Normal 157 8 4" xfId="31632"/>
    <cellStyle name="Normal 157 8 4 2" xfId="31633"/>
    <cellStyle name="Normal 157 8 5" xfId="31634"/>
    <cellStyle name="Normal 157 9" xfId="31635"/>
    <cellStyle name="Normal 157 9 2" xfId="31636"/>
    <cellStyle name="Normal 157 9 2 2" xfId="31637"/>
    <cellStyle name="Normal 157 9 2 2 2" xfId="31638"/>
    <cellStyle name="Normal 157 9 2 3" xfId="31639"/>
    <cellStyle name="Normal 157 9 3" xfId="31640"/>
    <cellStyle name="Normal 157 9 3 2" xfId="31641"/>
    <cellStyle name="Normal 157 9 4" xfId="31642"/>
    <cellStyle name="Normal 158" xfId="31643"/>
    <cellStyle name="Normal 158 10" xfId="31644"/>
    <cellStyle name="Normal 158 10 2" xfId="31645"/>
    <cellStyle name="Normal 158 11" xfId="31646"/>
    <cellStyle name="Normal 158 2" xfId="31647"/>
    <cellStyle name="Normal 158 2 2" xfId="31648"/>
    <cellStyle name="Normal 158 2 2 2" xfId="31649"/>
    <cellStyle name="Normal 158 2 2 3" xfId="31650"/>
    <cellStyle name="Normal 158 2 3" xfId="31651"/>
    <cellStyle name="Normal 158 2 4" xfId="31652"/>
    <cellStyle name="Normal 158 3" xfId="31653"/>
    <cellStyle name="Normal 158 3 2" xfId="31654"/>
    <cellStyle name="Normal 158 3 2 2" xfId="31655"/>
    <cellStyle name="Normal 158 3 2 2 2" xfId="31656"/>
    <cellStyle name="Normal 158 3 2 2 2 2" xfId="31657"/>
    <cellStyle name="Normal 158 3 2 2 2 2 2" xfId="31658"/>
    <cellStyle name="Normal 158 3 2 2 2 2 2 2" xfId="31659"/>
    <cellStyle name="Normal 158 3 2 2 2 2 2 2 2" xfId="31660"/>
    <cellStyle name="Normal 158 3 2 2 2 2 2 3" xfId="31661"/>
    <cellStyle name="Normal 158 3 2 2 2 2 3" xfId="31662"/>
    <cellStyle name="Normal 158 3 2 2 2 2 3 2" xfId="31663"/>
    <cellStyle name="Normal 158 3 2 2 2 2 4" xfId="31664"/>
    <cellStyle name="Normal 158 3 2 2 2 3" xfId="31665"/>
    <cellStyle name="Normal 158 3 2 2 2 3 2" xfId="31666"/>
    <cellStyle name="Normal 158 3 2 2 2 3 2 2" xfId="31667"/>
    <cellStyle name="Normal 158 3 2 2 2 3 3" xfId="31668"/>
    <cellStyle name="Normal 158 3 2 2 2 4" xfId="31669"/>
    <cellStyle name="Normal 158 3 2 2 2 4 2" xfId="31670"/>
    <cellStyle name="Normal 158 3 2 2 2 5" xfId="31671"/>
    <cellStyle name="Normal 158 3 2 2 3" xfId="31672"/>
    <cellStyle name="Normal 158 3 2 2 3 2" xfId="31673"/>
    <cellStyle name="Normal 158 3 2 2 3 2 2" xfId="31674"/>
    <cellStyle name="Normal 158 3 2 2 3 2 2 2" xfId="31675"/>
    <cellStyle name="Normal 158 3 2 2 3 2 3" xfId="31676"/>
    <cellStyle name="Normal 158 3 2 2 3 3" xfId="31677"/>
    <cellStyle name="Normal 158 3 2 2 3 3 2" xfId="31678"/>
    <cellStyle name="Normal 158 3 2 2 3 4" xfId="31679"/>
    <cellStyle name="Normal 158 3 2 2 4" xfId="31680"/>
    <cellStyle name="Normal 158 3 2 2 4 2" xfId="31681"/>
    <cellStyle name="Normal 158 3 2 2 4 2 2" xfId="31682"/>
    <cellStyle name="Normal 158 3 2 2 4 3" xfId="31683"/>
    <cellStyle name="Normal 158 3 2 2 5" xfId="31684"/>
    <cellStyle name="Normal 158 3 2 2 5 2" xfId="31685"/>
    <cellStyle name="Normal 158 3 2 2 6" xfId="31686"/>
    <cellStyle name="Normal 158 3 2 3" xfId="31687"/>
    <cellStyle name="Normal 158 3 2 3 2" xfId="31688"/>
    <cellStyle name="Normal 158 3 2 3 2 2" xfId="31689"/>
    <cellStyle name="Normal 158 3 2 3 2 2 2" xfId="31690"/>
    <cellStyle name="Normal 158 3 2 3 2 2 2 2" xfId="31691"/>
    <cellStyle name="Normal 158 3 2 3 2 2 3" xfId="31692"/>
    <cellStyle name="Normal 158 3 2 3 2 3" xfId="31693"/>
    <cellStyle name="Normal 158 3 2 3 2 3 2" xfId="31694"/>
    <cellStyle name="Normal 158 3 2 3 2 4" xfId="31695"/>
    <cellStyle name="Normal 158 3 2 3 3" xfId="31696"/>
    <cellStyle name="Normal 158 3 2 3 3 2" xfId="31697"/>
    <cellStyle name="Normal 158 3 2 3 3 2 2" xfId="31698"/>
    <cellStyle name="Normal 158 3 2 3 3 3" xfId="31699"/>
    <cellStyle name="Normal 158 3 2 3 4" xfId="31700"/>
    <cellStyle name="Normal 158 3 2 3 4 2" xfId="31701"/>
    <cellStyle name="Normal 158 3 2 3 5" xfId="31702"/>
    <cellStyle name="Normal 158 3 2 4" xfId="31703"/>
    <cellStyle name="Normal 158 3 2 4 2" xfId="31704"/>
    <cellStyle name="Normal 158 3 2 4 2 2" xfId="31705"/>
    <cellStyle name="Normal 158 3 2 4 2 2 2" xfId="31706"/>
    <cellStyle name="Normal 158 3 2 4 2 3" xfId="31707"/>
    <cellStyle name="Normal 158 3 2 4 3" xfId="31708"/>
    <cellStyle name="Normal 158 3 2 4 3 2" xfId="31709"/>
    <cellStyle name="Normal 158 3 2 4 4" xfId="31710"/>
    <cellStyle name="Normal 158 3 2 5" xfId="31711"/>
    <cellStyle name="Normal 158 3 2 5 2" xfId="31712"/>
    <cellStyle name="Normal 158 3 2 5 2 2" xfId="31713"/>
    <cellStyle name="Normal 158 3 2 5 3" xfId="31714"/>
    <cellStyle name="Normal 158 3 2 6" xfId="31715"/>
    <cellStyle name="Normal 158 3 2 6 2" xfId="31716"/>
    <cellStyle name="Normal 158 3 2 7" xfId="31717"/>
    <cellStyle name="Normal 158 3 3" xfId="31718"/>
    <cellStyle name="Normal 158 3 3 2" xfId="31719"/>
    <cellStyle name="Normal 158 3 3 2 2" xfId="31720"/>
    <cellStyle name="Normal 158 3 3 2 2 2" xfId="31721"/>
    <cellStyle name="Normal 158 3 3 2 2 2 2" xfId="31722"/>
    <cellStyle name="Normal 158 3 3 2 2 2 2 2" xfId="31723"/>
    <cellStyle name="Normal 158 3 3 2 2 2 3" xfId="31724"/>
    <cellStyle name="Normal 158 3 3 2 2 3" xfId="31725"/>
    <cellStyle name="Normal 158 3 3 2 2 3 2" xfId="31726"/>
    <cellStyle name="Normal 158 3 3 2 2 4" xfId="31727"/>
    <cellStyle name="Normal 158 3 3 2 3" xfId="31728"/>
    <cellStyle name="Normal 158 3 3 2 3 2" xfId="31729"/>
    <cellStyle name="Normal 158 3 3 2 3 2 2" xfId="31730"/>
    <cellStyle name="Normal 158 3 3 2 3 3" xfId="31731"/>
    <cellStyle name="Normal 158 3 3 2 4" xfId="31732"/>
    <cellStyle name="Normal 158 3 3 2 4 2" xfId="31733"/>
    <cellStyle name="Normal 158 3 3 2 5" xfId="31734"/>
    <cellStyle name="Normal 158 3 3 3" xfId="31735"/>
    <cellStyle name="Normal 158 3 3 3 2" xfId="31736"/>
    <cellStyle name="Normal 158 3 3 3 2 2" xfId="31737"/>
    <cellStyle name="Normal 158 3 3 3 2 2 2" xfId="31738"/>
    <cellStyle name="Normal 158 3 3 3 2 3" xfId="31739"/>
    <cellStyle name="Normal 158 3 3 3 3" xfId="31740"/>
    <cellStyle name="Normal 158 3 3 3 3 2" xfId="31741"/>
    <cellStyle name="Normal 158 3 3 3 4" xfId="31742"/>
    <cellStyle name="Normal 158 3 3 4" xfId="31743"/>
    <cellStyle name="Normal 158 3 3 4 2" xfId="31744"/>
    <cellStyle name="Normal 158 3 3 4 2 2" xfId="31745"/>
    <cellStyle name="Normal 158 3 3 4 3" xfId="31746"/>
    <cellStyle name="Normal 158 3 3 5" xfId="31747"/>
    <cellStyle name="Normal 158 3 3 5 2" xfId="31748"/>
    <cellStyle name="Normal 158 3 3 6" xfId="31749"/>
    <cellStyle name="Normal 158 3 4" xfId="31750"/>
    <cellStyle name="Normal 158 3 4 2" xfId="31751"/>
    <cellStyle name="Normal 158 3 4 2 2" xfId="31752"/>
    <cellStyle name="Normal 158 3 4 2 2 2" xfId="31753"/>
    <cellStyle name="Normal 158 3 4 2 2 2 2" xfId="31754"/>
    <cellStyle name="Normal 158 3 4 2 2 2 2 2" xfId="31755"/>
    <cellStyle name="Normal 158 3 4 2 2 2 3" xfId="31756"/>
    <cellStyle name="Normal 158 3 4 2 2 3" xfId="31757"/>
    <cellStyle name="Normal 158 3 4 2 2 3 2" xfId="31758"/>
    <cellStyle name="Normal 158 3 4 2 2 4" xfId="31759"/>
    <cellStyle name="Normal 158 3 4 2 3" xfId="31760"/>
    <cellStyle name="Normal 158 3 4 2 3 2" xfId="31761"/>
    <cellStyle name="Normal 158 3 4 2 3 2 2" xfId="31762"/>
    <cellStyle name="Normal 158 3 4 2 3 3" xfId="31763"/>
    <cellStyle name="Normal 158 3 4 2 4" xfId="31764"/>
    <cellStyle name="Normal 158 3 4 2 4 2" xfId="31765"/>
    <cellStyle name="Normal 158 3 4 2 5" xfId="31766"/>
    <cellStyle name="Normal 158 3 4 3" xfId="31767"/>
    <cellStyle name="Normal 158 3 4 3 2" xfId="31768"/>
    <cellStyle name="Normal 158 3 4 3 2 2" xfId="31769"/>
    <cellStyle name="Normal 158 3 4 3 2 2 2" xfId="31770"/>
    <cellStyle name="Normal 158 3 4 3 2 3" xfId="31771"/>
    <cellStyle name="Normal 158 3 4 3 3" xfId="31772"/>
    <cellStyle name="Normal 158 3 4 3 3 2" xfId="31773"/>
    <cellStyle name="Normal 158 3 4 3 4" xfId="31774"/>
    <cellStyle name="Normal 158 3 4 4" xfId="31775"/>
    <cellStyle name="Normal 158 3 4 4 2" xfId="31776"/>
    <cellStyle name="Normal 158 3 4 4 2 2" xfId="31777"/>
    <cellStyle name="Normal 158 3 4 4 3" xfId="31778"/>
    <cellStyle name="Normal 158 3 4 5" xfId="31779"/>
    <cellStyle name="Normal 158 3 4 5 2" xfId="31780"/>
    <cellStyle name="Normal 158 3 4 6" xfId="31781"/>
    <cellStyle name="Normal 158 3 5" xfId="31782"/>
    <cellStyle name="Normal 158 3 5 2" xfId="31783"/>
    <cellStyle name="Normal 158 3 5 2 2" xfId="31784"/>
    <cellStyle name="Normal 158 3 5 2 2 2" xfId="31785"/>
    <cellStyle name="Normal 158 3 5 2 2 2 2" xfId="31786"/>
    <cellStyle name="Normal 158 3 5 2 2 3" xfId="31787"/>
    <cellStyle name="Normal 158 3 5 2 3" xfId="31788"/>
    <cellStyle name="Normal 158 3 5 2 3 2" xfId="31789"/>
    <cellStyle name="Normal 158 3 5 2 4" xfId="31790"/>
    <cellStyle name="Normal 158 3 5 3" xfId="31791"/>
    <cellStyle name="Normal 158 3 5 3 2" xfId="31792"/>
    <cellStyle name="Normal 158 3 5 3 2 2" xfId="31793"/>
    <cellStyle name="Normal 158 3 5 3 3" xfId="31794"/>
    <cellStyle name="Normal 158 3 5 4" xfId="31795"/>
    <cellStyle name="Normal 158 3 5 4 2" xfId="31796"/>
    <cellStyle name="Normal 158 3 5 5" xfId="31797"/>
    <cellStyle name="Normal 158 3 6" xfId="31798"/>
    <cellStyle name="Normal 158 3 6 2" xfId="31799"/>
    <cellStyle name="Normal 158 3 6 2 2" xfId="31800"/>
    <cellStyle name="Normal 158 3 6 2 2 2" xfId="31801"/>
    <cellStyle name="Normal 158 3 6 2 3" xfId="31802"/>
    <cellStyle name="Normal 158 3 6 3" xfId="31803"/>
    <cellStyle name="Normal 158 3 6 3 2" xfId="31804"/>
    <cellStyle name="Normal 158 3 6 4" xfId="31805"/>
    <cellStyle name="Normal 158 3 7" xfId="31806"/>
    <cellStyle name="Normal 158 3 7 2" xfId="31807"/>
    <cellStyle name="Normal 158 3 7 2 2" xfId="31808"/>
    <cellStyle name="Normal 158 3 7 3" xfId="31809"/>
    <cellStyle name="Normal 158 3 8" xfId="31810"/>
    <cellStyle name="Normal 158 3 8 2" xfId="31811"/>
    <cellStyle name="Normal 158 3 9" xfId="31812"/>
    <cellStyle name="Normal 158 4" xfId="31813"/>
    <cellStyle name="Normal 158 4 2" xfId="31814"/>
    <cellStyle name="Normal 158 4 2 2" xfId="31815"/>
    <cellStyle name="Normal 158 4 2 2 2" xfId="31816"/>
    <cellStyle name="Normal 158 4 2 2 2 2" xfId="31817"/>
    <cellStyle name="Normal 158 4 2 2 2 2 2" xfId="31818"/>
    <cellStyle name="Normal 158 4 2 2 2 2 2 2" xfId="31819"/>
    <cellStyle name="Normal 158 4 2 2 2 2 3" xfId="31820"/>
    <cellStyle name="Normal 158 4 2 2 2 3" xfId="31821"/>
    <cellStyle name="Normal 158 4 2 2 2 3 2" xfId="31822"/>
    <cellStyle name="Normal 158 4 2 2 2 4" xfId="31823"/>
    <cellStyle name="Normal 158 4 2 2 3" xfId="31824"/>
    <cellStyle name="Normal 158 4 2 2 3 2" xfId="31825"/>
    <cellStyle name="Normal 158 4 2 2 3 2 2" xfId="31826"/>
    <cellStyle name="Normal 158 4 2 2 3 3" xfId="31827"/>
    <cellStyle name="Normal 158 4 2 2 4" xfId="31828"/>
    <cellStyle name="Normal 158 4 2 2 4 2" xfId="31829"/>
    <cellStyle name="Normal 158 4 2 2 5" xfId="31830"/>
    <cellStyle name="Normal 158 4 2 3" xfId="31831"/>
    <cellStyle name="Normal 158 4 2 3 2" xfId="31832"/>
    <cellStyle name="Normal 158 4 2 3 2 2" xfId="31833"/>
    <cellStyle name="Normal 158 4 2 3 2 2 2" xfId="31834"/>
    <cellStyle name="Normal 158 4 2 3 2 3" xfId="31835"/>
    <cellStyle name="Normal 158 4 2 3 3" xfId="31836"/>
    <cellStyle name="Normal 158 4 2 3 3 2" xfId="31837"/>
    <cellStyle name="Normal 158 4 2 3 4" xfId="31838"/>
    <cellStyle name="Normal 158 4 2 4" xfId="31839"/>
    <cellStyle name="Normal 158 4 2 4 2" xfId="31840"/>
    <cellStyle name="Normal 158 4 2 4 2 2" xfId="31841"/>
    <cellStyle name="Normal 158 4 2 4 3" xfId="31842"/>
    <cellStyle name="Normal 158 4 2 5" xfId="31843"/>
    <cellStyle name="Normal 158 4 2 5 2" xfId="31844"/>
    <cellStyle name="Normal 158 4 2 6" xfId="31845"/>
    <cellStyle name="Normal 158 4 3" xfId="31846"/>
    <cellStyle name="Normal 158 4 3 2" xfId="31847"/>
    <cellStyle name="Normal 158 4 3 2 2" xfId="31848"/>
    <cellStyle name="Normal 158 4 3 2 2 2" xfId="31849"/>
    <cellStyle name="Normal 158 4 3 2 2 2 2" xfId="31850"/>
    <cellStyle name="Normal 158 4 3 2 2 3" xfId="31851"/>
    <cellStyle name="Normal 158 4 3 2 3" xfId="31852"/>
    <cellStyle name="Normal 158 4 3 2 3 2" xfId="31853"/>
    <cellStyle name="Normal 158 4 3 2 4" xfId="31854"/>
    <cellStyle name="Normal 158 4 3 3" xfId="31855"/>
    <cellStyle name="Normal 158 4 3 3 2" xfId="31856"/>
    <cellStyle name="Normal 158 4 3 3 2 2" xfId="31857"/>
    <cellStyle name="Normal 158 4 3 3 3" xfId="31858"/>
    <cellStyle name="Normal 158 4 3 4" xfId="31859"/>
    <cellStyle name="Normal 158 4 3 4 2" xfId="31860"/>
    <cellStyle name="Normal 158 4 3 5" xfId="31861"/>
    <cellStyle name="Normal 158 4 4" xfId="31862"/>
    <cellStyle name="Normal 158 4 4 2" xfId="31863"/>
    <cellStyle name="Normal 158 4 4 2 2" xfId="31864"/>
    <cellStyle name="Normal 158 4 4 2 2 2" xfId="31865"/>
    <cellStyle name="Normal 158 4 4 2 3" xfId="31866"/>
    <cellStyle name="Normal 158 4 4 3" xfId="31867"/>
    <cellStyle name="Normal 158 4 4 3 2" xfId="31868"/>
    <cellStyle name="Normal 158 4 4 4" xfId="31869"/>
    <cellStyle name="Normal 158 4 5" xfId="31870"/>
    <cellStyle name="Normal 158 4 5 2" xfId="31871"/>
    <cellStyle name="Normal 158 4 5 2 2" xfId="31872"/>
    <cellStyle name="Normal 158 4 5 3" xfId="31873"/>
    <cellStyle name="Normal 158 4 6" xfId="31874"/>
    <cellStyle name="Normal 158 4 6 2" xfId="31875"/>
    <cellStyle name="Normal 158 4 7" xfId="31876"/>
    <cellStyle name="Normal 158 5" xfId="31877"/>
    <cellStyle name="Normal 158 5 2" xfId="31878"/>
    <cellStyle name="Normal 158 5 2 2" xfId="31879"/>
    <cellStyle name="Normal 158 5 2 2 2" xfId="31880"/>
    <cellStyle name="Normal 158 5 2 2 2 2" xfId="31881"/>
    <cellStyle name="Normal 158 5 2 2 2 2 2" xfId="31882"/>
    <cellStyle name="Normal 158 5 2 2 2 3" xfId="31883"/>
    <cellStyle name="Normal 158 5 2 2 3" xfId="31884"/>
    <cellStyle name="Normal 158 5 2 2 3 2" xfId="31885"/>
    <cellStyle name="Normal 158 5 2 2 4" xfId="31886"/>
    <cellStyle name="Normal 158 5 2 3" xfId="31887"/>
    <cellStyle name="Normal 158 5 2 3 2" xfId="31888"/>
    <cellStyle name="Normal 158 5 2 3 2 2" xfId="31889"/>
    <cellStyle name="Normal 158 5 2 3 3" xfId="31890"/>
    <cellStyle name="Normal 158 5 2 4" xfId="31891"/>
    <cellStyle name="Normal 158 5 2 4 2" xfId="31892"/>
    <cellStyle name="Normal 158 5 2 5" xfId="31893"/>
    <cellStyle name="Normal 158 5 3" xfId="31894"/>
    <cellStyle name="Normal 158 5 3 2" xfId="31895"/>
    <cellStyle name="Normal 158 5 3 2 2" xfId="31896"/>
    <cellStyle name="Normal 158 5 3 2 2 2" xfId="31897"/>
    <cellStyle name="Normal 158 5 3 2 3" xfId="31898"/>
    <cellStyle name="Normal 158 5 3 3" xfId="31899"/>
    <cellStyle name="Normal 158 5 3 3 2" xfId="31900"/>
    <cellStyle name="Normal 158 5 3 4" xfId="31901"/>
    <cellStyle name="Normal 158 5 4" xfId="31902"/>
    <cellStyle name="Normal 158 5 4 2" xfId="31903"/>
    <cellStyle name="Normal 158 5 4 2 2" xfId="31904"/>
    <cellStyle name="Normal 158 5 4 3" xfId="31905"/>
    <cellStyle name="Normal 158 5 5" xfId="31906"/>
    <cellStyle name="Normal 158 5 5 2" xfId="31907"/>
    <cellStyle name="Normal 158 5 6" xfId="31908"/>
    <cellStyle name="Normal 158 6" xfId="31909"/>
    <cellStyle name="Normal 158 6 2" xfId="31910"/>
    <cellStyle name="Normal 158 6 2 2" xfId="31911"/>
    <cellStyle name="Normal 158 6 2 2 2" xfId="31912"/>
    <cellStyle name="Normal 158 6 2 2 2 2" xfId="31913"/>
    <cellStyle name="Normal 158 6 2 2 2 2 2" xfId="31914"/>
    <cellStyle name="Normal 158 6 2 2 2 3" xfId="31915"/>
    <cellStyle name="Normal 158 6 2 2 3" xfId="31916"/>
    <cellStyle name="Normal 158 6 2 2 3 2" xfId="31917"/>
    <cellStyle name="Normal 158 6 2 2 4" xfId="31918"/>
    <cellStyle name="Normal 158 6 2 3" xfId="31919"/>
    <cellStyle name="Normal 158 6 2 3 2" xfId="31920"/>
    <cellStyle name="Normal 158 6 2 3 2 2" xfId="31921"/>
    <cellStyle name="Normal 158 6 2 3 3" xfId="31922"/>
    <cellStyle name="Normal 158 6 2 4" xfId="31923"/>
    <cellStyle name="Normal 158 6 2 4 2" xfId="31924"/>
    <cellStyle name="Normal 158 6 2 5" xfId="31925"/>
    <cellStyle name="Normal 158 6 3" xfId="31926"/>
    <cellStyle name="Normal 158 6 3 2" xfId="31927"/>
    <cellStyle name="Normal 158 6 3 2 2" xfId="31928"/>
    <cellStyle name="Normal 158 6 3 2 2 2" xfId="31929"/>
    <cellStyle name="Normal 158 6 3 2 3" xfId="31930"/>
    <cellStyle name="Normal 158 6 3 3" xfId="31931"/>
    <cellStyle name="Normal 158 6 3 3 2" xfId="31932"/>
    <cellStyle name="Normal 158 6 3 4" xfId="31933"/>
    <cellStyle name="Normal 158 6 4" xfId="31934"/>
    <cellStyle name="Normal 158 6 4 2" xfId="31935"/>
    <cellStyle name="Normal 158 6 4 2 2" xfId="31936"/>
    <cellStyle name="Normal 158 6 4 3" xfId="31937"/>
    <cellStyle name="Normal 158 6 5" xfId="31938"/>
    <cellStyle name="Normal 158 6 5 2" xfId="31939"/>
    <cellStyle name="Normal 158 6 6" xfId="31940"/>
    <cellStyle name="Normal 158 7" xfId="31941"/>
    <cellStyle name="Normal 158 7 2" xfId="31942"/>
    <cellStyle name="Normal 158 7 2 2" xfId="31943"/>
    <cellStyle name="Normal 158 7 2 2 2" xfId="31944"/>
    <cellStyle name="Normal 158 7 2 2 2 2" xfId="31945"/>
    <cellStyle name="Normal 158 7 2 2 3" xfId="31946"/>
    <cellStyle name="Normal 158 7 2 3" xfId="31947"/>
    <cellStyle name="Normal 158 7 2 3 2" xfId="31948"/>
    <cellStyle name="Normal 158 7 2 4" xfId="31949"/>
    <cellStyle name="Normal 158 7 3" xfId="31950"/>
    <cellStyle name="Normal 158 7 3 2" xfId="31951"/>
    <cellStyle name="Normal 158 7 3 2 2" xfId="31952"/>
    <cellStyle name="Normal 158 7 3 3" xfId="31953"/>
    <cellStyle name="Normal 158 7 4" xfId="31954"/>
    <cellStyle name="Normal 158 7 4 2" xfId="31955"/>
    <cellStyle name="Normal 158 7 5" xfId="31956"/>
    <cellStyle name="Normal 158 8" xfId="31957"/>
    <cellStyle name="Normal 158 8 2" xfId="31958"/>
    <cellStyle name="Normal 158 8 2 2" xfId="31959"/>
    <cellStyle name="Normal 158 8 2 2 2" xfId="31960"/>
    <cellStyle name="Normal 158 8 2 3" xfId="31961"/>
    <cellStyle name="Normal 158 8 3" xfId="31962"/>
    <cellStyle name="Normal 158 8 3 2" xfId="31963"/>
    <cellStyle name="Normal 158 8 4" xfId="31964"/>
    <cellStyle name="Normal 158 9" xfId="31965"/>
    <cellStyle name="Normal 158 9 2" xfId="31966"/>
    <cellStyle name="Normal 158 9 2 2" xfId="31967"/>
    <cellStyle name="Normal 158 9 3" xfId="31968"/>
    <cellStyle name="Normal 159" xfId="31969"/>
    <cellStyle name="Normal 159 10" xfId="31970"/>
    <cellStyle name="Normal 159 10 2" xfId="31971"/>
    <cellStyle name="Normal 159 11" xfId="31972"/>
    <cellStyle name="Normal 159 2" xfId="31973"/>
    <cellStyle name="Normal 159 2 2" xfId="31974"/>
    <cellStyle name="Normal 159 2 2 2" xfId="31975"/>
    <cellStyle name="Normal 159 2 2 3" xfId="31976"/>
    <cellStyle name="Normal 159 2 3" xfId="31977"/>
    <cellStyle name="Normal 159 2 4" xfId="31978"/>
    <cellStyle name="Normal 159 3" xfId="31979"/>
    <cellStyle name="Normal 159 3 2" xfId="31980"/>
    <cellStyle name="Normal 159 3 2 2" xfId="31981"/>
    <cellStyle name="Normal 159 3 2 2 2" xfId="31982"/>
    <cellStyle name="Normal 159 3 2 2 2 2" xfId="31983"/>
    <cellStyle name="Normal 159 3 2 2 2 2 2" xfId="31984"/>
    <cellStyle name="Normal 159 3 2 2 2 2 2 2" xfId="31985"/>
    <cellStyle name="Normal 159 3 2 2 2 2 2 2 2" xfId="31986"/>
    <cellStyle name="Normal 159 3 2 2 2 2 2 3" xfId="31987"/>
    <cellStyle name="Normal 159 3 2 2 2 2 3" xfId="31988"/>
    <cellStyle name="Normal 159 3 2 2 2 2 3 2" xfId="31989"/>
    <cellStyle name="Normal 159 3 2 2 2 2 4" xfId="31990"/>
    <cellStyle name="Normal 159 3 2 2 2 3" xfId="31991"/>
    <cellStyle name="Normal 159 3 2 2 2 3 2" xfId="31992"/>
    <cellStyle name="Normal 159 3 2 2 2 3 2 2" xfId="31993"/>
    <cellStyle name="Normal 159 3 2 2 2 3 3" xfId="31994"/>
    <cellStyle name="Normal 159 3 2 2 2 4" xfId="31995"/>
    <cellStyle name="Normal 159 3 2 2 2 4 2" xfId="31996"/>
    <cellStyle name="Normal 159 3 2 2 2 5" xfId="31997"/>
    <cellStyle name="Normal 159 3 2 2 3" xfId="31998"/>
    <cellStyle name="Normal 159 3 2 2 3 2" xfId="31999"/>
    <cellStyle name="Normal 159 3 2 2 3 2 2" xfId="32000"/>
    <cellStyle name="Normal 159 3 2 2 3 2 2 2" xfId="32001"/>
    <cellStyle name="Normal 159 3 2 2 3 2 3" xfId="32002"/>
    <cellStyle name="Normal 159 3 2 2 3 3" xfId="32003"/>
    <cellStyle name="Normal 159 3 2 2 3 3 2" xfId="32004"/>
    <cellStyle name="Normal 159 3 2 2 3 4" xfId="32005"/>
    <cellStyle name="Normal 159 3 2 2 4" xfId="32006"/>
    <cellStyle name="Normal 159 3 2 2 4 2" xfId="32007"/>
    <cellStyle name="Normal 159 3 2 2 4 2 2" xfId="32008"/>
    <cellStyle name="Normal 159 3 2 2 4 3" xfId="32009"/>
    <cellStyle name="Normal 159 3 2 2 5" xfId="32010"/>
    <cellStyle name="Normal 159 3 2 2 5 2" xfId="32011"/>
    <cellStyle name="Normal 159 3 2 2 6" xfId="32012"/>
    <cellStyle name="Normal 159 3 2 3" xfId="32013"/>
    <cellStyle name="Normal 159 3 2 3 2" xfId="32014"/>
    <cellStyle name="Normal 159 3 2 3 2 2" xfId="32015"/>
    <cellStyle name="Normal 159 3 2 3 2 2 2" xfId="32016"/>
    <cellStyle name="Normal 159 3 2 3 2 2 2 2" xfId="32017"/>
    <cellStyle name="Normal 159 3 2 3 2 2 3" xfId="32018"/>
    <cellStyle name="Normal 159 3 2 3 2 3" xfId="32019"/>
    <cellStyle name="Normal 159 3 2 3 2 3 2" xfId="32020"/>
    <cellStyle name="Normal 159 3 2 3 2 4" xfId="32021"/>
    <cellStyle name="Normal 159 3 2 3 3" xfId="32022"/>
    <cellStyle name="Normal 159 3 2 3 3 2" xfId="32023"/>
    <cellStyle name="Normal 159 3 2 3 3 2 2" xfId="32024"/>
    <cellStyle name="Normal 159 3 2 3 3 3" xfId="32025"/>
    <cellStyle name="Normal 159 3 2 3 4" xfId="32026"/>
    <cellStyle name="Normal 159 3 2 3 4 2" xfId="32027"/>
    <cellStyle name="Normal 159 3 2 3 5" xfId="32028"/>
    <cellStyle name="Normal 159 3 2 4" xfId="32029"/>
    <cellStyle name="Normal 159 3 2 4 2" xfId="32030"/>
    <cellStyle name="Normal 159 3 2 4 2 2" xfId="32031"/>
    <cellStyle name="Normal 159 3 2 4 2 2 2" xfId="32032"/>
    <cellStyle name="Normal 159 3 2 4 2 3" xfId="32033"/>
    <cellStyle name="Normal 159 3 2 4 3" xfId="32034"/>
    <cellStyle name="Normal 159 3 2 4 3 2" xfId="32035"/>
    <cellStyle name="Normal 159 3 2 4 4" xfId="32036"/>
    <cellStyle name="Normal 159 3 2 5" xfId="32037"/>
    <cellStyle name="Normal 159 3 2 5 2" xfId="32038"/>
    <cellStyle name="Normal 159 3 2 5 2 2" xfId="32039"/>
    <cellStyle name="Normal 159 3 2 5 3" xfId="32040"/>
    <cellStyle name="Normal 159 3 2 6" xfId="32041"/>
    <cellStyle name="Normal 159 3 2 6 2" xfId="32042"/>
    <cellStyle name="Normal 159 3 2 7" xfId="32043"/>
    <cellStyle name="Normal 159 3 3" xfId="32044"/>
    <cellStyle name="Normal 159 3 3 2" xfId="32045"/>
    <cellStyle name="Normal 159 3 3 2 2" xfId="32046"/>
    <cellStyle name="Normal 159 3 3 2 2 2" xfId="32047"/>
    <cellStyle name="Normal 159 3 3 2 2 2 2" xfId="32048"/>
    <cellStyle name="Normal 159 3 3 2 2 2 2 2" xfId="32049"/>
    <cellStyle name="Normal 159 3 3 2 2 2 3" xfId="32050"/>
    <cellStyle name="Normal 159 3 3 2 2 3" xfId="32051"/>
    <cellStyle name="Normal 159 3 3 2 2 3 2" xfId="32052"/>
    <cellStyle name="Normal 159 3 3 2 2 4" xfId="32053"/>
    <cellStyle name="Normal 159 3 3 2 3" xfId="32054"/>
    <cellStyle name="Normal 159 3 3 2 3 2" xfId="32055"/>
    <cellStyle name="Normal 159 3 3 2 3 2 2" xfId="32056"/>
    <cellStyle name="Normal 159 3 3 2 3 3" xfId="32057"/>
    <cellStyle name="Normal 159 3 3 2 4" xfId="32058"/>
    <cellStyle name="Normal 159 3 3 2 4 2" xfId="32059"/>
    <cellStyle name="Normal 159 3 3 2 5" xfId="32060"/>
    <cellStyle name="Normal 159 3 3 3" xfId="32061"/>
    <cellStyle name="Normal 159 3 3 3 2" xfId="32062"/>
    <cellStyle name="Normal 159 3 3 3 2 2" xfId="32063"/>
    <cellStyle name="Normal 159 3 3 3 2 2 2" xfId="32064"/>
    <cellStyle name="Normal 159 3 3 3 2 3" xfId="32065"/>
    <cellStyle name="Normal 159 3 3 3 3" xfId="32066"/>
    <cellStyle name="Normal 159 3 3 3 3 2" xfId="32067"/>
    <cellStyle name="Normal 159 3 3 3 4" xfId="32068"/>
    <cellStyle name="Normal 159 3 3 4" xfId="32069"/>
    <cellStyle name="Normal 159 3 3 4 2" xfId="32070"/>
    <cellStyle name="Normal 159 3 3 4 2 2" xfId="32071"/>
    <cellStyle name="Normal 159 3 3 4 3" xfId="32072"/>
    <cellStyle name="Normal 159 3 3 5" xfId="32073"/>
    <cellStyle name="Normal 159 3 3 5 2" xfId="32074"/>
    <cellStyle name="Normal 159 3 3 6" xfId="32075"/>
    <cellStyle name="Normal 159 3 4" xfId="32076"/>
    <cellStyle name="Normal 159 3 4 2" xfId="32077"/>
    <cellStyle name="Normal 159 3 4 2 2" xfId="32078"/>
    <cellStyle name="Normal 159 3 4 2 2 2" xfId="32079"/>
    <cellStyle name="Normal 159 3 4 2 2 2 2" xfId="32080"/>
    <cellStyle name="Normal 159 3 4 2 2 2 2 2" xfId="32081"/>
    <cellStyle name="Normal 159 3 4 2 2 2 3" xfId="32082"/>
    <cellStyle name="Normal 159 3 4 2 2 3" xfId="32083"/>
    <cellStyle name="Normal 159 3 4 2 2 3 2" xfId="32084"/>
    <cellStyle name="Normal 159 3 4 2 2 4" xfId="32085"/>
    <cellStyle name="Normal 159 3 4 2 3" xfId="32086"/>
    <cellStyle name="Normal 159 3 4 2 3 2" xfId="32087"/>
    <cellStyle name="Normal 159 3 4 2 3 2 2" xfId="32088"/>
    <cellStyle name="Normal 159 3 4 2 3 3" xfId="32089"/>
    <cellStyle name="Normal 159 3 4 2 4" xfId="32090"/>
    <cellStyle name="Normal 159 3 4 2 4 2" xfId="32091"/>
    <cellStyle name="Normal 159 3 4 2 5" xfId="32092"/>
    <cellStyle name="Normal 159 3 4 3" xfId="32093"/>
    <cellStyle name="Normal 159 3 4 3 2" xfId="32094"/>
    <cellStyle name="Normal 159 3 4 3 2 2" xfId="32095"/>
    <cellStyle name="Normal 159 3 4 3 2 2 2" xfId="32096"/>
    <cellStyle name="Normal 159 3 4 3 2 3" xfId="32097"/>
    <cellStyle name="Normal 159 3 4 3 3" xfId="32098"/>
    <cellStyle name="Normal 159 3 4 3 3 2" xfId="32099"/>
    <cellStyle name="Normal 159 3 4 3 4" xfId="32100"/>
    <cellStyle name="Normal 159 3 4 4" xfId="32101"/>
    <cellStyle name="Normal 159 3 4 4 2" xfId="32102"/>
    <cellStyle name="Normal 159 3 4 4 2 2" xfId="32103"/>
    <cellStyle name="Normal 159 3 4 4 3" xfId="32104"/>
    <cellStyle name="Normal 159 3 4 5" xfId="32105"/>
    <cellStyle name="Normal 159 3 4 5 2" xfId="32106"/>
    <cellStyle name="Normal 159 3 4 6" xfId="32107"/>
    <cellStyle name="Normal 159 3 5" xfId="32108"/>
    <cellStyle name="Normal 159 3 5 2" xfId="32109"/>
    <cellStyle name="Normal 159 3 5 2 2" xfId="32110"/>
    <cellStyle name="Normal 159 3 5 2 2 2" xfId="32111"/>
    <cellStyle name="Normal 159 3 5 2 2 2 2" xfId="32112"/>
    <cellStyle name="Normal 159 3 5 2 2 3" xfId="32113"/>
    <cellStyle name="Normal 159 3 5 2 3" xfId="32114"/>
    <cellStyle name="Normal 159 3 5 2 3 2" xfId="32115"/>
    <cellStyle name="Normal 159 3 5 2 4" xfId="32116"/>
    <cellStyle name="Normal 159 3 5 3" xfId="32117"/>
    <cellStyle name="Normal 159 3 5 3 2" xfId="32118"/>
    <cellStyle name="Normal 159 3 5 3 2 2" xfId="32119"/>
    <cellStyle name="Normal 159 3 5 3 3" xfId="32120"/>
    <cellStyle name="Normal 159 3 5 4" xfId="32121"/>
    <cellStyle name="Normal 159 3 5 4 2" xfId="32122"/>
    <cellStyle name="Normal 159 3 5 5" xfId="32123"/>
    <cellStyle name="Normal 159 3 6" xfId="32124"/>
    <cellStyle name="Normal 159 3 6 2" xfId="32125"/>
    <cellStyle name="Normal 159 3 6 2 2" xfId="32126"/>
    <cellStyle name="Normal 159 3 6 2 2 2" xfId="32127"/>
    <cellStyle name="Normal 159 3 6 2 3" xfId="32128"/>
    <cellStyle name="Normal 159 3 6 3" xfId="32129"/>
    <cellStyle name="Normal 159 3 6 3 2" xfId="32130"/>
    <cellStyle name="Normal 159 3 6 4" xfId="32131"/>
    <cellStyle name="Normal 159 3 7" xfId="32132"/>
    <cellStyle name="Normal 159 3 7 2" xfId="32133"/>
    <cellStyle name="Normal 159 3 7 2 2" xfId="32134"/>
    <cellStyle name="Normal 159 3 7 3" xfId="32135"/>
    <cellStyle name="Normal 159 3 8" xfId="32136"/>
    <cellStyle name="Normal 159 3 8 2" xfId="32137"/>
    <cellStyle name="Normal 159 3 9" xfId="32138"/>
    <cellStyle name="Normal 159 4" xfId="32139"/>
    <cellStyle name="Normal 159 4 2" xfId="32140"/>
    <cellStyle name="Normal 159 4 2 2" xfId="32141"/>
    <cellStyle name="Normal 159 4 2 2 2" xfId="32142"/>
    <cellStyle name="Normal 159 4 2 2 2 2" xfId="32143"/>
    <cellStyle name="Normal 159 4 2 2 2 2 2" xfId="32144"/>
    <cellStyle name="Normal 159 4 2 2 2 2 2 2" xfId="32145"/>
    <cellStyle name="Normal 159 4 2 2 2 2 3" xfId="32146"/>
    <cellStyle name="Normal 159 4 2 2 2 3" xfId="32147"/>
    <cellStyle name="Normal 159 4 2 2 2 3 2" xfId="32148"/>
    <cellStyle name="Normal 159 4 2 2 2 4" xfId="32149"/>
    <cellStyle name="Normal 159 4 2 2 3" xfId="32150"/>
    <cellStyle name="Normal 159 4 2 2 3 2" xfId="32151"/>
    <cellStyle name="Normal 159 4 2 2 3 2 2" xfId="32152"/>
    <cellStyle name="Normal 159 4 2 2 3 3" xfId="32153"/>
    <cellStyle name="Normal 159 4 2 2 4" xfId="32154"/>
    <cellStyle name="Normal 159 4 2 2 4 2" xfId="32155"/>
    <cellStyle name="Normal 159 4 2 2 5" xfId="32156"/>
    <cellStyle name="Normal 159 4 2 3" xfId="32157"/>
    <cellStyle name="Normal 159 4 2 3 2" xfId="32158"/>
    <cellStyle name="Normal 159 4 2 3 2 2" xfId="32159"/>
    <cellStyle name="Normal 159 4 2 3 2 2 2" xfId="32160"/>
    <cellStyle name="Normal 159 4 2 3 2 3" xfId="32161"/>
    <cellStyle name="Normal 159 4 2 3 3" xfId="32162"/>
    <cellStyle name="Normal 159 4 2 3 3 2" xfId="32163"/>
    <cellStyle name="Normal 159 4 2 3 4" xfId="32164"/>
    <cellStyle name="Normal 159 4 2 4" xfId="32165"/>
    <cellStyle name="Normal 159 4 2 4 2" xfId="32166"/>
    <cellStyle name="Normal 159 4 2 4 2 2" xfId="32167"/>
    <cellStyle name="Normal 159 4 2 4 3" xfId="32168"/>
    <cellStyle name="Normal 159 4 2 5" xfId="32169"/>
    <cellStyle name="Normal 159 4 2 5 2" xfId="32170"/>
    <cellStyle name="Normal 159 4 2 6" xfId="32171"/>
    <cellStyle name="Normal 159 4 3" xfId="32172"/>
    <cellStyle name="Normal 159 4 3 2" xfId="32173"/>
    <cellStyle name="Normal 159 4 3 2 2" xfId="32174"/>
    <cellStyle name="Normal 159 4 3 2 2 2" xfId="32175"/>
    <cellStyle name="Normal 159 4 3 2 2 2 2" xfId="32176"/>
    <cellStyle name="Normal 159 4 3 2 2 3" xfId="32177"/>
    <cellStyle name="Normal 159 4 3 2 3" xfId="32178"/>
    <cellStyle name="Normal 159 4 3 2 3 2" xfId="32179"/>
    <cellStyle name="Normal 159 4 3 2 4" xfId="32180"/>
    <cellStyle name="Normal 159 4 3 3" xfId="32181"/>
    <cellStyle name="Normal 159 4 3 3 2" xfId="32182"/>
    <cellStyle name="Normal 159 4 3 3 2 2" xfId="32183"/>
    <cellStyle name="Normal 159 4 3 3 3" xfId="32184"/>
    <cellStyle name="Normal 159 4 3 4" xfId="32185"/>
    <cellStyle name="Normal 159 4 3 4 2" xfId="32186"/>
    <cellStyle name="Normal 159 4 3 5" xfId="32187"/>
    <cellStyle name="Normal 159 4 4" xfId="32188"/>
    <cellStyle name="Normal 159 4 4 2" xfId="32189"/>
    <cellStyle name="Normal 159 4 4 2 2" xfId="32190"/>
    <cellStyle name="Normal 159 4 4 2 2 2" xfId="32191"/>
    <cellStyle name="Normal 159 4 4 2 3" xfId="32192"/>
    <cellStyle name="Normal 159 4 4 3" xfId="32193"/>
    <cellStyle name="Normal 159 4 4 3 2" xfId="32194"/>
    <cellStyle name="Normal 159 4 4 4" xfId="32195"/>
    <cellStyle name="Normal 159 4 5" xfId="32196"/>
    <cellStyle name="Normal 159 4 5 2" xfId="32197"/>
    <cellStyle name="Normal 159 4 5 2 2" xfId="32198"/>
    <cellStyle name="Normal 159 4 5 3" xfId="32199"/>
    <cellStyle name="Normal 159 4 6" xfId="32200"/>
    <cellStyle name="Normal 159 4 6 2" xfId="32201"/>
    <cellStyle name="Normal 159 4 7" xfId="32202"/>
    <cellStyle name="Normal 159 5" xfId="32203"/>
    <cellStyle name="Normal 159 5 2" xfId="32204"/>
    <cellStyle name="Normal 159 5 2 2" xfId="32205"/>
    <cellStyle name="Normal 159 5 2 2 2" xfId="32206"/>
    <cellStyle name="Normal 159 5 2 2 2 2" xfId="32207"/>
    <cellStyle name="Normal 159 5 2 2 2 2 2" xfId="32208"/>
    <cellStyle name="Normal 159 5 2 2 2 3" xfId="32209"/>
    <cellStyle name="Normal 159 5 2 2 3" xfId="32210"/>
    <cellStyle name="Normal 159 5 2 2 3 2" xfId="32211"/>
    <cellStyle name="Normal 159 5 2 2 4" xfId="32212"/>
    <cellStyle name="Normal 159 5 2 3" xfId="32213"/>
    <cellStyle name="Normal 159 5 2 3 2" xfId="32214"/>
    <cellStyle name="Normal 159 5 2 3 2 2" xfId="32215"/>
    <cellStyle name="Normal 159 5 2 3 3" xfId="32216"/>
    <cellStyle name="Normal 159 5 2 4" xfId="32217"/>
    <cellStyle name="Normal 159 5 2 4 2" xfId="32218"/>
    <cellStyle name="Normal 159 5 2 5" xfId="32219"/>
    <cellStyle name="Normal 159 5 3" xfId="32220"/>
    <cellStyle name="Normal 159 5 3 2" xfId="32221"/>
    <cellStyle name="Normal 159 5 3 2 2" xfId="32222"/>
    <cellStyle name="Normal 159 5 3 2 2 2" xfId="32223"/>
    <cellStyle name="Normal 159 5 3 2 3" xfId="32224"/>
    <cellStyle name="Normal 159 5 3 3" xfId="32225"/>
    <cellStyle name="Normal 159 5 3 3 2" xfId="32226"/>
    <cellStyle name="Normal 159 5 3 4" xfId="32227"/>
    <cellStyle name="Normal 159 5 4" xfId="32228"/>
    <cellStyle name="Normal 159 5 4 2" xfId="32229"/>
    <cellStyle name="Normal 159 5 4 2 2" xfId="32230"/>
    <cellStyle name="Normal 159 5 4 3" xfId="32231"/>
    <cellStyle name="Normal 159 5 5" xfId="32232"/>
    <cellStyle name="Normal 159 5 5 2" xfId="32233"/>
    <cellStyle name="Normal 159 5 6" xfId="32234"/>
    <cellStyle name="Normal 159 6" xfId="32235"/>
    <cellStyle name="Normal 159 6 2" xfId="32236"/>
    <cellStyle name="Normal 159 6 2 2" xfId="32237"/>
    <cellStyle name="Normal 159 6 2 2 2" xfId="32238"/>
    <cellStyle name="Normal 159 6 2 2 2 2" xfId="32239"/>
    <cellStyle name="Normal 159 6 2 2 2 2 2" xfId="32240"/>
    <cellStyle name="Normal 159 6 2 2 2 3" xfId="32241"/>
    <cellStyle name="Normal 159 6 2 2 3" xfId="32242"/>
    <cellStyle name="Normal 159 6 2 2 3 2" xfId="32243"/>
    <cellStyle name="Normal 159 6 2 2 4" xfId="32244"/>
    <cellStyle name="Normal 159 6 2 3" xfId="32245"/>
    <cellStyle name="Normal 159 6 2 3 2" xfId="32246"/>
    <cellStyle name="Normal 159 6 2 3 2 2" xfId="32247"/>
    <cellStyle name="Normal 159 6 2 3 3" xfId="32248"/>
    <cellStyle name="Normal 159 6 2 4" xfId="32249"/>
    <cellStyle name="Normal 159 6 2 4 2" xfId="32250"/>
    <cellStyle name="Normal 159 6 2 5" xfId="32251"/>
    <cellStyle name="Normal 159 6 3" xfId="32252"/>
    <cellStyle name="Normal 159 6 3 2" xfId="32253"/>
    <cellStyle name="Normal 159 6 3 2 2" xfId="32254"/>
    <cellStyle name="Normal 159 6 3 2 2 2" xfId="32255"/>
    <cellStyle name="Normal 159 6 3 2 3" xfId="32256"/>
    <cellStyle name="Normal 159 6 3 3" xfId="32257"/>
    <cellStyle name="Normal 159 6 3 3 2" xfId="32258"/>
    <cellStyle name="Normal 159 6 3 4" xfId="32259"/>
    <cellStyle name="Normal 159 6 4" xfId="32260"/>
    <cellStyle name="Normal 159 6 4 2" xfId="32261"/>
    <cellStyle name="Normal 159 6 4 2 2" xfId="32262"/>
    <cellStyle name="Normal 159 6 4 3" xfId="32263"/>
    <cellStyle name="Normal 159 6 5" xfId="32264"/>
    <cellStyle name="Normal 159 6 5 2" xfId="32265"/>
    <cellStyle name="Normal 159 6 6" xfId="32266"/>
    <cellStyle name="Normal 159 7" xfId="32267"/>
    <cellStyle name="Normal 159 7 2" xfId="32268"/>
    <cellStyle name="Normal 159 7 2 2" xfId="32269"/>
    <cellStyle name="Normal 159 7 2 2 2" xfId="32270"/>
    <cellStyle name="Normal 159 7 2 2 2 2" xfId="32271"/>
    <cellStyle name="Normal 159 7 2 2 3" xfId="32272"/>
    <cellStyle name="Normal 159 7 2 3" xfId="32273"/>
    <cellStyle name="Normal 159 7 2 3 2" xfId="32274"/>
    <cellStyle name="Normal 159 7 2 4" xfId="32275"/>
    <cellStyle name="Normal 159 7 3" xfId="32276"/>
    <cellStyle name="Normal 159 7 3 2" xfId="32277"/>
    <cellStyle name="Normal 159 7 3 2 2" xfId="32278"/>
    <cellStyle name="Normal 159 7 3 3" xfId="32279"/>
    <cellStyle name="Normal 159 7 4" xfId="32280"/>
    <cellStyle name="Normal 159 7 4 2" xfId="32281"/>
    <cellStyle name="Normal 159 7 5" xfId="32282"/>
    <cellStyle name="Normal 159 8" xfId="32283"/>
    <cellStyle name="Normal 159 8 2" xfId="32284"/>
    <cellStyle name="Normal 159 8 2 2" xfId="32285"/>
    <cellStyle name="Normal 159 8 2 2 2" xfId="32286"/>
    <cellStyle name="Normal 159 8 2 3" xfId="32287"/>
    <cellStyle name="Normal 159 8 3" xfId="32288"/>
    <cellStyle name="Normal 159 8 3 2" xfId="32289"/>
    <cellStyle name="Normal 159 8 4" xfId="32290"/>
    <cellStyle name="Normal 159 9" xfId="32291"/>
    <cellStyle name="Normal 159 9 2" xfId="32292"/>
    <cellStyle name="Normal 159 9 2 2" xfId="32293"/>
    <cellStyle name="Normal 159 9 3" xfId="32294"/>
    <cellStyle name="Normal 16" xfId="32295"/>
    <cellStyle name="Normal 16 10" xfId="32296"/>
    <cellStyle name="Normal 16 10 2" xfId="32297"/>
    <cellStyle name="Normal 16 10 2 2" xfId="32298"/>
    <cellStyle name="Normal 16 10 2 2 2" xfId="32299"/>
    <cellStyle name="Normal 16 10 2 2 2 2" xfId="32300"/>
    <cellStyle name="Normal 16 10 2 2 2 2 2" xfId="32301"/>
    <cellStyle name="Normal 16 10 2 2 2 3" xfId="32302"/>
    <cellStyle name="Normal 16 10 2 2 3" xfId="32303"/>
    <cellStyle name="Normal 16 10 2 2 3 2" xfId="32304"/>
    <cellStyle name="Normal 16 10 2 2 4" xfId="32305"/>
    <cellStyle name="Normal 16 10 2 3" xfId="32306"/>
    <cellStyle name="Normal 16 10 2 3 2" xfId="32307"/>
    <cellStyle name="Normal 16 10 2 3 2 2" xfId="32308"/>
    <cellStyle name="Normal 16 10 2 3 3" xfId="32309"/>
    <cellStyle name="Normal 16 10 2 4" xfId="32310"/>
    <cellStyle name="Normal 16 10 2 4 2" xfId="32311"/>
    <cellStyle name="Normal 16 10 2 5" xfId="32312"/>
    <cellStyle name="Normal 16 10 3" xfId="32313"/>
    <cellStyle name="Normal 16 10 3 2" xfId="32314"/>
    <cellStyle name="Normal 16 10 3 2 2" xfId="32315"/>
    <cellStyle name="Normal 16 10 3 2 2 2" xfId="32316"/>
    <cellStyle name="Normal 16 10 3 2 3" xfId="32317"/>
    <cellStyle name="Normal 16 10 3 3" xfId="32318"/>
    <cellStyle name="Normal 16 10 3 3 2" xfId="32319"/>
    <cellStyle name="Normal 16 10 3 4" xfId="32320"/>
    <cellStyle name="Normal 16 10 4" xfId="32321"/>
    <cellStyle name="Normal 16 10 4 2" xfId="32322"/>
    <cellStyle name="Normal 16 10 4 2 2" xfId="32323"/>
    <cellStyle name="Normal 16 10 4 3" xfId="32324"/>
    <cellStyle name="Normal 16 10 5" xfId="32325"/>
    <cellStyle name="Normal 16 10 5 2" xfId="32326"/>
    <cellStyle name="Normal 16 10 6" xfId="32327"/>
    <cellStyle name="Normal 16 11" xfId="32328"/>
    <cellStyle name="Normal 16 11 2" xfId="32329"/>
    <cellStyle name="Normal 16 11 2 2" xfId="32330"/>
    <cellStyle name="Normal 16 11 2 2 2" xfId="32331"/>
    <cellStyle name="Normal 16 11 2 2 2 2" xfId="32332"/>
    <cellStyle name="Normal 16 11 2 2 2 2 2" xfId="32333"/>
    <cellStyle name="Normal 16 11 2 2 2 3" xfId="32334"/>
    <cellStyle name="Normal 16 11 2 2 3" xfId="32335"/>
    <cellStyle name="Normal 16 11 2 2 3 2" xfId="32336"/>
    <cellStyle name="Normal 16 11 2 2 4" xfId="32337"/>
    <cellStyle name="Normal 16 11 2 3" xfId="32338"/>
    <cellStyle name="Normal 16 11 2 3 2" xfId="32339"/>
    <cellStyle name="Normal 16 11 2 3 2 2" xfId="32340"/>
    <cellStyle name="Normal 16 11 2 3 3" xfId="32341"/>
    <cellStyle name="Normal 16 11 2 4" xfId="32342"/>
    <cellStyle name="Normal 16 11 2 4 2" xfId="32343"/>
    <cellStyle name="Normal 16 11 2 5" xfId="32344"/>
    <cellStyle name="Normal 16 11 3" xfId="32345"/>
    <cellStyle name="Normal 16 11 3 2" xfId="32346"/>
    <cellStyle name="Normal 16 11 3 2 2" xfId="32347"/>
    <cellStyle name="Normal 16 11 3 2 2 2" xfId="32348"/>
    <cellStyle name="Normal 16 11 3 2 3" xfId="32349"/>
    <cellStyle name="Normal 16 11 3 3" xfId="32350"/>
    <cellStyle name="Normal 16 11 3 3 2" xfId="32351"/>
    <cellStyle name="Normal 16 11 3 4" xfId="32352"/>
    <cellStyle name="Normal 16 11 4" xfId="32353"/>
    <cellStyle name="Normal 16 11 4 2" xfId="32354"/>
    <cellStyle name="Normal 16 11 4 2 2" xfId="32355"/>
    <cellStyle name="Normal 16 11 4 3" xfId="32356"/>
    <cellStyle name="Normal 16 11 5" xfId="32357"/>
    <cellStyle name="Normal 16 11 5 2" xfId="32358"/>
    <cellStyle name="Normal 16 11 6" xfId="32359"/>
    <cellStyle name="Normal 16 12" xfId="32360"/>
    <cellStyle name="Normal 16 12 2" xfId="32361"/>
    <cellStyle name="Normal 16 12 2 2" xfId="32362"/>
    <cellStyle name="Normal 16 12 2 2 2" xfId="32363"/>
    <cellStyle name="Normal 16 12 2 2 2 2" xfId="32364"/>
    <cellStyle name="Normal 16 12 2 2 2 2 2" xfId="32365"/>
    <cellStyle name="Normal 16 12 2 2 2 3" xfId="32366"/>
    <cellStyle name="Normal 16 12 2 2 3" xfId="32367"/>
    <cellStyle name="Normal 16 12 2 2 3 2" xfId="32368"/>
    <cellStyle name="Normal 16 12 2 2 4" xfId="32369"/>
    <cellStyle name="Normal 16 12 2 3" xfId="32370"/>
    <cellStyle name="Normal 16 12 2 3 2" xfId="32371"/>
    <cellStyle name="Normal 16 12 2 3 2 2" xfId="32372"/>
    <cellStyle name="Normal 16 12 2 3 3" xfId="32373"/>
    <cellStyle name="Normal 16 12 2 4" xfId="32374"/>
    <cellStyle name="Normal 16 12 2 4 2" xfId="32375"/>
    <cellStyle name="Normal 16 12 2 5" xfId="32376"/>
    <cellStyle name="Normal 16 12 3" xfId="32377"/>
    <cellStyle name="Normal 16 12 3 2" xfId="32378"/>
    <cellStyle name="Normal 16 12 3 2 2" xfId="32379"/>
    <cellStyle name="Normal 16 12 3 2 2 2" xfId="32380"/>
    <cellStyle name="Normal 16 12 3 2 3" xfId="32381"/>
    <cellStyle name="Normal 16 12 3 3" xfId="32382"/>
    <cellStyle name="Normal 16 12 3 3 2" xfId="32383"/>
    <cellStyle name="Normal 16 12 3 4" xfId="32384"/>
    <cellStyle name="Normal 16 12 4" xfId="32385"/>
    <cellStyle name="Normal 16 12 4 2" xfId="32386"/>
    <cellStyle name="Normal 16 12 4 2 2" xfId="32387"/>
    <cellStyle name="Normal 16 12 4 3" xfId="32388"/>
    <cellStyle name="Normal 16 12 5" xfId="32389"/>
    <cellStyle name="Normal 16 12 5 2" xfId="32390"/>
    <cellStyle name="Normal 16 12 6" xfId="32391"/>
    <cellStyle name="Normal 16 13" xfId="32392"/>
    <cellStyle name="Normal 16 13 2" xfId="32393"/>
    <cellStyle name="Normal 16 13 2 2" xfId="32394"/>
    <cellStyle name="Normal 16 13 2 2 2" xfId="32395"/>
    <cellStyle name="Normal 16 13 2 2 2 2" xfId="32396"/>
    <cellStyle name="Normal 16 13 2 2 3" xfId="32397"/>
    <cellStyle name="Normal 16 13 2 3" xfId="32398"/>
    <cellStyle name="Normal 16 13 2 3 2" xfId="32399"/>
    <cellStyle name="Normal 16 13 2 4" xfId="32400"/>
    <cellStyle name="Normal 16 13 3" xfId="32401"/>
    <cellStyle name="Normal 16 13 3 2" xfId="32402"/>
    <cellStyle name="Normal 16 13 3 2 2" xfId="32403"/>
    <cellStyle name="Normal 16 13 3 3" xfId="32404"/>
    <cellStyle name="Normal 16 13 4" xfId="32405"/>
    <cellStyle name="Normal 16 13 4 2" xfId="32406"/>
    <cellStyle name="Normal 16 13 5" xfId="32407"/>
    <cellStyle name="Normal 16 14" xfId="32408"/>
    <cellStyle name="Normal 16 14 2" xfId="32409"/>
    <cellStyle name="Normal 16 14 2 2" xfId="32410"/>
    <cellStyle name="Normal 16 14 2 2 2" xfId="32411"/>
    <cellStyle name="Normal 16 14 2 3" xfId="32412"/>
    <cellStyle name="Normal 16 14 3" xfId="32413"/>
    <cellStyle name="Normal 16 14 3 2" xfId="32414"/>
    <cellStyle name="Normal 16 14 4" xfId="32415"/>
    <cellStyle name="Normal 16 15" xfId="32416"/>
    <cellStyle name="Normal 16 15 2" xfId="32417"/>
    <cellStyle name="Normal 16 15 2 2" xfId="32418"/>
    <cellStyle name="Normal 16 15 3" xfId="32419"/>
    <cellStyle name="Normal 16 16" xfId="32420"/>
    <cellStyle name="Normal 16 16 2" xfId="32421"/>
    <cellStyle name="Normal 16 17" xfId="32422"/>
    <cellStyle name="Normal 16 18" xfId="32423"/>
    <cellStyle name="Normal 16 2" xfId="32424"/>
    <cellStyle name="Normal 16 2 10" xfId="32425"/>
    <cellStyle name="Normal 16 2 10 2" xfId="32426"/>
    <cellStyle name="Normal 16 2 10 2 2" xfId="32427"/>
    <cellStyle name="Normal 16 2 10 2 2 2" xfId="32428"/>
    <cellStyle name="Normal 16 2 10 2 2 2 2" xfId="32429"/>
    <cellStyle name="Normal 16 2 10 2 2 2 2 2" xfId="32430"/>
    <cellStyle name="Normal 16 2 10 2 2 2 3" xfId="32431"/>
    <cellStyle name="Normal 16 2 10 2 2 3" xfId="32432"/>
    <cellStyle name="Normal 16 2 10 2 2 3 2" xfId="32433"/>
    <cellStyle name="Normal 16 2 10 2 2 4" xfId="32434"/>
    <cellStyle name="Normal 16 2 10 2 3" xfId="32435"/>
    <cellStyle name="Normal 16 2 10 2 3 2" xfId="32436"/>
    <cellStyle name="Normal 16 2 10 2 3 2 2" xfId="32437"/>
    <cellStyle name="Normal 16 2 10 2 3 3" xfId="32438"/>
    <cellStyle name="Normal 16 2 10 2 4" xfId="32439"/>
    <cellStyle name="Normal 16 2 10 2 4 2" xfId="32440"/>
    <cellStyle name="Normal 16 2 10 2 5" xfId="32441"/>
    <cellStyle name="Normal 16 2 10 3" xfId="32442"/>
    <cellStyle name="Normal 16 2 10 3 2" xfId="32443"/>
    <cellStyle name="Normal 16 2 10 3 2 2" xfId="32444"/>
    <cellStyle name="Normal 16 2 10 3 2 2 2" xfId="32445"/>
    <cellStyle name="Normal 16 2 10 3 2 3" xfId="32446"/>
    <cellStyle name="Normal 16 2 10 3 3" xfId="32447"/>
    <cellStyle name="Normal 16 2 10 3 3 2" xfId="32448"/>
    <cellStyle name="Normal 16 2 10 3 4" xfId="32449"/>
    <cellStyle name="Normal 16 2 10 4" xfId="32450"/>
    <cellStyle name="Normal 16 2 10 4 2" xfId="32451"/>
    <cellStyle name="Normal 16 2 10 4 2 2" xfId="32452"/>
    <cellStyle name="Normal 16 2 10 4 3" xfId="32453"/>
    <cellStyle name="Normal 16 2 10 5" xfId="32454"/>
    <cellStyle name="Normal 16 2 10 5 2" xfId="32455"/>
    <cellStyle name="Normal 16 2 10 6" xfId="32456"/>
    <cellStyle name="Normal 16 2 11" xfId="32457"/>
    <cellStyle name="Normal 16 2 11 2" xfId="32458"/>
    <cellStyle name="Normal 16 2 11 2 2" xfId="32459"/>
    <cellStyle name="Normal 16 2 11 2 2 2" xfId="32460"/>
    <cellStyle name="Normal 16 2 11 2 2 2 2" xfId="32461"/>
    <cellStyle name="Normal 16 2 11 2 2 2 2 2" xfId="32462"/>
    <cellStyle name="Normal 16 2 11 2 2 2 3" xfId="32463"/>
    <cellStyle name="Normal 16 2 11 2 2 3" xfId="32464"/>
    <cellStyle name="Normal 16 2 11 2 2 3 2" xfId="32465"/>
    <cellStyle name="Normal 16 2 11 2 2 4" xfId="32466"/>
    <cellStyle name="Normal 16 2 11 2 3" xfId="32467"/>
    <cellStyle name="Normal 16 2 11 2 3 2" xfId="32468"/>
    <cellStyle name="Normal 16 2 11 2 3 2 2" xfId="32469"/>
    <cellStyle name="Normal 16 2 11 2 3 3" xfId="32470"/>
    <cellStyle name="Normal 16 2 11 2 4" xfId="32471"/>
    <cellStyle name="Normal 16 2 11 2 4 2" xfId="32472"/>
    <cellStyle name="Normal 16 2 11 2 5" xfId="32473"/>
    <cellStyle name="Normal 16 2 11 3" xfId="32474"/>
    <cellStyle name="Normal 16 2 11 3 2" xfId="32475"/>
    <cellStyle name="Normal 16 2 11 3 2 2" xfId="32476"/>
    <cellStyle name="Normal 16 2 11 3 2 2 2" xfId="32477"/>
    <cellStyle name="Normal 16 2 11 3 2 3" xfId="32478"/>
    <cellStyle name="Normal 16 2 11 3 3" xfId="32479"/>
    <cellStyle name="Normal 16 2 11 3 3 2" xfId="32480"/>
    <cellStyle name="Normal 16 2 11 3 4" xfId="32481"/>
    <cellStyle name="Normal 16 2 11 4" xfId="32482"/>
    <cellStyle name="Normal 16 2 11 4 2" xfId="32483"/>
    <cellStyle name="Normal 16 2 11 4 2 2" xfId="32484"/>
    <cellStyle name="Normal 16 2 11 4 3" xfId="32485"/>
    <cellStyle name="Normal 16 2 11 5" xfId="32486"/>
    <cellStyle name="Normal 16 2 11 5 2" xfId="32487"/>
    <cellStyle name="Normal 16 2 11 6" xfId="32488"/>
    <cellStyle name="Normal 16 2 12" xfId="32489"/>
    <cellStyle name="Normal 16 2 12 2" xfId="32490"/>
    <cellStyle name="Normal 16 2 12 2 2" xfId="32491"/>
    <cellStyle name="Normal 16 2 12 2 2 2" xfId="32492"/>
    <cellStyle name="Normal 16 2 12 2 2 2 2" xfId="32493"/>
    <cellStyle name="Normal 16 2 12 2 2 3" xfId="32494"/>
    <cellStyle name="Normal 16 2 12 2 3" xfId="32495"/>
    <cellStyle name="Normal 16 2 12 2 3 2" xfId="32496"/>
    <cellStyle name="Normal 16 2 12 2 4" xfId="32497"/>
    <cellStyle name="Normal 16 2 12 3" xfId="32498"/>
    <cellStyle name="Normal 16 2 12 3 2" xfId="32499"/>
    <cellStyle name="Normal 16 2 12 3 2 2" xfId="32500"/>
    <cellStyle name="Normal 16 2 12 3 3" xfId="32501"/>
    <cellStyle name="Normal 16 2 12 4" xfId="32502"/>
    <cellStyle name="Normal 16 2 12 4 2" xfId="32503"/>
    <cellStyle name="Normal 16 2 12 5" xfId="32504"/>
    <cellStyle name="Normal 16 2 13" xfId="32505"/>
    <cellStyle name="Normal 16 2 13 2" xfId="32506"/>
    <cellStyle name="Normal 16 2 13 2 2" xfId="32507"/>
    <cellStyle name="Normal 16 2 13 2 2 2" xfId="32508"/>
    <cellStyle name="Normal 16 2 13 2 3" xfId="32509"/>
    <cellStyle name="Normal 16 2 13 3" xfId="32510"/>
    <cellStyle name="Normal 16 2 13 3 2" xfId="32511"/>
    <cellStyle name="Normal 16 2 13 4" xfId="32512"/>
    <cellStyle name="Normal 16 2 14" xfId="32513"/>
    <cellStyle name="Normal 16 2 14 2" xfId="32514"/>
    <cellStyle name="Normal 16 2 14 2 2" xfId="32515"/>
    <cellStyle name="Normal 16 2 14 3" xfId="32516"/>
    <cellStyle name="Normal 16 2 15" xfId="32517"/>
    <cellStyle name="Normal 16 2 15 2" xfId="32518"/>
    <cellStyle name="Normal 16 2 16" xfId="32519"/>
    <cellStyle name="Normal 16 2 17" xfId="32520"/>
    <cellStyle name="Normal 16 2 2" xfId="32521"/>
    <cellStyle name="Normal 16 2 2 2" xfId="32522"/>
    <cellStyle name="Normal 16 2 2 2 2" xfId="32523"/>
    <cellStyle name="Normal 16 2 2 2 2 2" xfId="32524"/>
    <cellStyle name="Normal 16 2 2 2 2 2 2" xfId="32525"/>
    <cellStyle name="Normal 16 2 2 2 2 2 2 2" xfId="32526"/>
    <cellStyle name="Normal 16 2 2 2 2 2 2 2 2" xfId="32527"/>
    <cellStyle name="Normal 16 2 2 2 2 2 2 2 2 2" xfId="32528"/>
    <cellStyle name="Normal 16 2 2 2 2 2 2 2 3" xfId="32529"/>
    <cellStyle name="Normal 16 2 2 2 2 2 2 3" xfId="32530"/>
    <cellStyle name="Normal 16 2 2 2 2 2 2 3 2" xfId="32531"/>
    <cellStyle name="Normal 16 2 2 2 2 2 2 4" xfId="32532"/>
    <cellStyle name="Normal 16 2 2 2 2 2 3" xfId="32533"/>
    <cellStyle name="Normal 16 2 2 2 2 2 3 2" xfId="32534"/>
    <cellStyle name="Normal 16 2 2 2 2 2 3 2 2" xfId="32535"/>
    <cellStyle name="Normal 16 2 2 2 2 2 3 3" xfId="32536"/>
    <cellStyle name="Normal 16 2 2 2 2 2 4" xfId="32537"/>
    <cellStyle name="Normal 16 2 2 2 2 2 4 2" xfId="32538"/>
    <cellStyle name="Normal 16 2 2 2 2 2 5" xfId="32539"/>
    <cellStyle name="Normal 16 2 2 2 2 3" xfId="32540"/>
    <cellStyle name="Normal 16 2 2 2 2 3 2" xfId="32541"/>
    <cellStyle name="Normal 16 2 2 2 2 3 2 2" xfId="32542"/>
    <cellStyle name="Normal 16 2 2 2 2 3 2 2 2" xfId="32543"/>
    <cellStyle name="Normal 16 2 2 2 2 3 2 3" xfId="32544"/>
    <cellStyle name="Normal 16 2 2 2 2 3 3" xfId="32545"/>
    <cellStyle name="Normal 16 2 2 2 2 3 3 2" xfId="32546"/>
    <cellStyle name="Normal 16 2 2 2 2 3 4" xfId="32547"/>
    <cellStyle name="Normal 16 2 2 2 2 4" xfId="32548"/>
    <cellStyle name="Normal 16 2 2 2 2 4 2" xfId="32549"/>
    <cellStyle name="Normal 16 2 2 2 2 4 2 2" xfId="32550"/>
    <cellStyle name="Normal 16 2 2 2 2 4 3" xfId="32551"/>
    <cellStyle name="Normal 16 2 2 2 2 5" xfId="32552"/>
    <cellStyle name="Normal 16 2 2 2 2 5 2" xfId="32553"/>
    <cellStyle name="Normal 16 2 2 2 2 6" xfId="32554"/>
    <cellStyle name="Normal 16 2 2 2 3" xfId="32555"/>
    <cellStyle name="Normal 16 2 2 2 3 2" xfId="32556"/>
    <cellStyle name="Normal 16 2 2 2 3 2 2" xfId="32557"/>
    <cellStyle name="Normal 16 2 2 2 3 2 2 2" xfId="32558"/>
    <cellStyle name="Normal 16 2 2 2 3 2 2 2 2" xfId="32559"/>
    <cellStyle name="Normal 16 2 2 2 3 2 2 3" xfId="32560"/>
    <cellStyle name="Normal 16 2 2 2 3 2 3" xfId="32561"/>
    <cellStyle name="Normal 16 2 2 2 3 2 3 2" xfId="32562"/>
    <cellStyle name="Normal 16 2 2 2 3 2 4" xfId="32563"/>
    <cellStyle name="Normal 16 2 2 2 3 3" xfId="32564"/>
    <cellStyle name="Normal 16 2 2 2 3 3 2" xfId="32565"/>
    <cellStyle name="Normal 16 2 2 2 3 3 2 2" xfId="32566"/>
    <cellStyle name="Normal 16 2 2 2 3 3 3" xfId="32567"/>
    <cellStyle name="Normal 16 2 2 2 3 4" xfId="32568"/>
    <cellStyle name="Normal 16 2 2 2 3 4 2" xfId="32569"/>
    <cellStyle name="Normal 16 2 2 2 3 5" xfId="32570"/>
    <cellStyle name="Normal 16 2 2 2 4" xfId="32571"/>
    <cellStyle name="Normal 16 2 2 2 4 2" xfId="32572"/>
    <cellStyle name="Normal 16 2 2 2 4 2 2" xfId="32573"/>
    <cellStyle name="Normal 16 2 2 2 4 2 2 2" xfId="32574"/>
    <cellStyle name="Normal 16 2 2 2 4 2 3" xfId="32575"/>
    <cellStyle name="Normal 16 2 2 2 4 3" xfId="32576"/>
    <cellStyle name="Normal 16 2 2 2 4 3 2" xfId="32577"/>
    <cellStyle name="Normal 16 2 2 2 4 4" xfId="32578"/>
    <cellStyle name="Normal 16 2 2 2 5" xfId="32579"/>
    <cellStyle name="Normal 16 2 2 2 5 2" xfId="32580"/>
    <cellStyle name="Normal 16 2 2 2 5 2 2" xfId="32581"/>
    <cellStyle name="Normal 16 2 2 2 5 3" xfId="32582"/>
    <cellStyle name="Normal 16 2 2 2 6" xfId="32583"/>
    <cellStyle name="Normal 16 2 2 2 6 2" xfId="32584"/>
    <cellStyle name="Normal 16 2 2 2 7" xfId="32585"/>
    <cellStyle name="Normal 16 2 2 3" xfId="32586"/>
    <cellStyle name="Normal 16 2 2 3 2" xfId="32587"/>
    <cellStyle name="Normal 16 2 2 3 2 2" xfId="32588"/>
    <cellStyle name="Normal 16 2 2 3 2 2 2" xfId="32589"/>
    <cellStyle name="Normal 16 2 2 3 2 2 2 2" xfId="32590"/>
    <cellStyle name="Normal 16 2 2 3 2 2 2 2 2" xfId="32591"/>
    <cellStyle name="Normal 16 2 2 3 2 2 2 3" xfId="32592"/>
    <cellStyle name="Normal 16 2 2 3 2 2 3" xfId="32593"/>
    <cellStyle name="Normal 16 2 2 3 2 2 3 2" xfId="32594"/>
    <cellStyle name="Normal 16 2 2 3 2 2 4" xfId="32595"/>
    <cellStyle name="Normal 16 2 2 3 2 3" xfId="32596"/>
    <cellStyle name="Normal 16 2 2 3 2 3 2" xfId="32597"/>
    <cellStyle name="Normal 16 2 2 3 2 3 2 2" xfId="32598"/>
    <cellStyle name="Normal 16 2 2 3 2 3 3" xfId="32599"/>
    <cellStyle name="Normal 16 2 2 3 2 4" xfId="32600"/>
    <cellStyle name="Normal 16 2 2 3 2 4 2" xfId="32601"/>
    <cellStyle name="Normal 16 2 2 3 2 5" xfId="32602"/>
    <cellStyle name="Normal 16 2 2 3 3" xfId="32603"/>
    <cellStyle name="Normal 16 2 2 3 3 2" xfId="32604"/>
    <cellStyle name="Normal 16 2 2 3 3 2 2" xfId="32605"/>
    <cellStyle name="Normal 16 2 2 3 3 2 2 2" xfId="32606"/>
    <cellStyle name="Normal 16 2 2 3 3 2 3" xfId="32607"/>
    <cellStyle name="Normal 16 2 2 3 3 3" xfId="32608"/>
    <cellStyle name="Normal 16 2 2 3 3 3 2" xfId="32609"/>
    <cellStyle name="Normal 16 2 2 3 3 4" xfId="32610"/>
    <cellStyle name="Normal 16 2 2 3 4" xfId="32611"/>
    <cellStyle name="Normal 16 2 2 3 4 2" xfId="32612"/>
    <cellStyle name="Normal 16 2 2 3 4 2 2" xfId="32613"/>
    <cellStyle name="Normal 16 2 2 3 4 3" xfId="32614"/>
    <cellStyle name="Normal 16 2 2 3 5" xfId="32615"/>
    <cellStyle name="Normal 16 2 2 3 5 2" xfId="32616"/>
    <cellStyle name="Normal 16 2 2 3 6" xfId="32617"/>
    <cellStyle name="Normal 16 2 2 4" xfId="32618"/>
    <cellStyle name="Normal 16 2 2 4 2" xfId="32619"/>
    <cellStyle name="Normal 16 2 2 4 2 2" xfId="32620"/>
    <cellStyle name="Normal 16 2 2 4 2 2 2" xfId="32621"/>
    <cellStyle name="Normal 16 2 2 4 2 2 2 2" xfId="32622"/>
    <cellStyle name="Normal 16 2 2 4 2 2 2 2 2" xfId="32623"/>
    <cellStyle name="Normal 16 2 2 4 2 2 2 3" xfId="32624"/>
    <cellStyle name="Normal 16 2 2 4 2 2 3" xfId="32625"/>
    <cellStyle name="Normal 16 2 2 4 2 2 3 2" xfId="32626"/>
    <cellStyle name="Normal 16 2 2 4 2 2 4" xfId="32627"/>
    <cellStyle name="Normal 16 2 2 4 2 3" xfId="32628"/>
    <cellStyle name="Normal 16 2 2 4 2 3 2" xfId="32629"/>
    <cellStyle name="Normal 16 2 2 4 2 3 2 2" xfId="32630"/>
    <cellStyle name="Normal 16 2 2 4 2 3 3" xfId="32631"/>
    <cellStyle name="Normal 16 2 2 4 2 4" xfId="32632"/>
    <cellStyle name="Normal 16 2 2 4 2 4 2" xfId="32633"/>
    <cellStyle name="Normal 16 2 2 4 2 5" xfId="32634"/>
    <cellStyle name="Normal 16 2 2 4 3" xfId="32635"/>
    <cellStyle name="Normal 16 2 2 4 3 2" xfId="32636"/>
    <cellStyle name="Normal 16 2 2 4 3 2 2" xfId="32637"/>
    <cellStyle name="Normal 16 2 2 4 3 2 2 2" xfId="32638"/>
    <cellStyle name="Normal 16 2 2 4 3 2 3" xfId="32639"/>
    <cellStyle name="Normal 16 2 2 4 3 3" xfId="32640"/>
    <cellStyle name="Normal 16 2 2 4 3 3 2" xfId="32641"/>
    <cellStyle name="Normal 16 2 2 4 3 4" xfId="32642"/>
    <cellStyle name="Normal 16 2 2 4 4" xfId="32643"/>
    <cellStyle name="Normal 16 2 2 4 4 2" xfId="32644"/>
    <cellStyle name="Normal 16 2 2 4 4 2 2" xfId="32645"/>
    <cellStyle name="Normal 16 2 2 4 4 3" xfId="32646"/>
    <cellStyle name="Normal 16 2 2 4 5" xfId="32647"/>
    <cellStyle name="Normal 16 2 2 4 5 2" xfId="32648"/>
    <cellStyle name="Normal 16 2 2 4 6" xfId="32649"/>
    <cellStyle name="Normal 16 2 2 5" xfId="32650"/>
    <cellStyle name="Normal 16 2 2 5 2" xfId="32651"/>
    <cellStyle name="Normal 16 2 2 5 2 2" xfId="32652"/>
    <cellStyle name="Normal 16 2 2 5 2 2 2" xfId="32653"/>
    <cellStyle name="Normal 16 2 2 5 2 2 2 2" xfId="32654"/>
    <cellStyle name="Normal 16 2 2 5 2 2 3" xfId="32655"/>
    <cellStyle name="Normal 16 2 2 5 2 3" xfId="32656"/>
    <cellStyle name="Normal 16 2 2 5 2 3 2" xfId="32657"/>
    <cellStyle name="Normal 16 2 2 5 2 4" xfId="32658"/>
    <cellStyle name="Normal 16 2 2 5 3" xfId="32659"/>
    <cellStyle name="Normal 16 2 2 5 3 2" xfId="32660"/>
    <cellStyle name="Normal 16 2 2 5 3 2 2" xfId="32661"/>
    <cellStyle name="Normal 16 2 2 5 3 3" xfId="32662"/>
    <cellStyle name="Normal 16 2 2 5 4" xfId="32663"/>
    <cellStyle name="Normal 16 2 2 5 4 2" xfId="32664"/>
    <cellStyle name="Normal 16 2 2 5 5" xfId="32665"/>
    <cellStyle name="Normal 16 2 2 6" xfId="32666"/>
    <cellStyle name="Normal 16 2 2 6 2" xfId="32667"/>
    <cellStyle name="Normal 16 2 2 6 2 2" xfId="32668"/>
    <cellStyle name="Normal 16 2 2 6 2 2 2" xfId="32669"/>
    <cellStyle name="Normal 16 2 2 6 2 3" xfId="32670"/>
    <cellStyle name="Normal 16 2 2 6 3" xfId="32671"/>
    <cellStyle name="Normal 16 2 2 6 3 2" xfId="32672"/>
    <cellStyle name="Normal 16 2 2 6 4" xfId="32673"/>
    <cellStyle name="Normal 16 2 2 7" xfId="32674"/>
    <cellStyle name="Normal 16 2 2 7 2" xfId="32675"/>
    <cellStyle name="Normal 16 2 2 7 2 2" xfId="32676"/>
    <cellStyle name="Normal 16 2 2 7 3" xfId="32677"/>
    <cellStyle name="Normal 16 2 2 8" xfId="32678"/>
    <cellStyle name="Normal 16 2 2 8 2" xfId="32679"/>
    <cellStyle name="Normal 16 2 2 9" xfId="32680"/>
    <cellStyle name="Normal 16 2 3" xfId="32681"/>
    <cellStyle name="Normal 16 2 3 2" xfId="32682"/>
    <cellStyle name="Normal 16 2 3 2 2" xfId="32683"/>
    <cellStyle name="Normal 16 2 3 2 2 2" xfId="32684"/>
    <cellStyle name="Normal 16 2 3 2 2 2 2" xfId="32685"/>
    <cellStyle name="Normal 16 2 3 2 2 2 2 2" xfId="32686"/>
    <cellStyle name="Normal 16 2 3 2 2 2 2 2 2" xfId="32687"/>
    <cellStyle name="Normal 16 2 3 2 2 2 2 2 2 2" xfId="32688"/>
    <cellStyle name="Normal 16 2 3 2 2 2 2 2 3" xfId="32689"/>
    <cellStyle name="Normal 16 2 3 2 2 2 2 3" xfId="32690"/>
    <cellStyle name="Normal 16 2 3 2 2 2 2 3 2" xfId="32691"/>
    <cellStyle name="Normal 16 2 3 2 2 2 2 4" xfId="32692"/>
    <cellStyle name="Normal 16 2 3 2 2 2 3" xfId="32693"/>
    <cellStyle name="Normal 16 2 3 2 2 2 3 2" xfId="32694"/>
    <cellStyle name="Normal 16 2 3 2 2 2 3 2 2" xfId="32695"/>
    <cellStyle name="Normal 16 2 3 2 2 2 3 3" xfId="32696"/>
    <cellStyle name="Normal 16 2 3 2 2 2 4" xfId="32697"/>
    <cellStyle name="Normal 16 2 3 2 2 2 4 2" xfId="32698"/>
    <cellStyle name="Normal 16 2 3 2 2 2 5" xfId="32699"/>
    <cellStyle name="Normal 16 2 3 2 2 3" xfId="32700"/>
    <cellStyle name="Normal 16 2 3 2 2 3 2" xfId="32701"/>
    <cellStyle name="Normal 16 2 3 2 2 3 2 2" xfId="32702"/>
    <cellStyle name="Normal 16 2 3 2 2 3 2 2 2" xfId="32703"/>
    <cellStyle name="Normal 16 2 3 2 2 3 2 3" xfId="32704"/>
    <cellStyle name="Normal 16 2 3 2 2 3 3" xfId="32705"/>
    <cellStyle name="Normal 16 2 3 2 2 3 3 2" xfId="32706"/>
    <cellStyle name="Normal 16 2 3 2 2 3 4" xfId="32707"/>
    <cellStyle name="Normal 16 2 3 2 2 4" xfId="32708"/>
    <cellStyle name="Normal 16 2 3 2 2 4 2" xfId="32709"/>
    <cellStyle name="Normal 16 2 3 2 2 4 2 2" xfId="32710"/>
    <cellStyle name="Normal 16 2 3 2 2 4 3" xfId="32711"/>
    <cellStyle name="Normal 16 2 3 2 2 5" xfId="32712"/>
    <cellStyle name="Normal 16 2 3 2 2 5 2" xfId="32713"/>
    <cellStyle name="Normal 16 2 3 2 2 6" xfId="32714"/>
    <cellStyle name="Normal 16 2 3 2 3" xfId="32715"/>
    <cellStyle name="Normal 16 2 3 2 3 2" xfId="32716"/>
    <cellStyle name="Normal 16 2 3 2 3 2 2" xfId="32717"/>
    <cellStyle name="Normal 16 2 3 2 3 2 2 2" xfId="32718"/>
    <cellStyle name="Normal 16 2 3 2 3 2 2 2 2" xfId="32719"/>
    <cellStyle name="Normal 16 2 3 2 3 2 2 3" xfId="32720"/>
    <cellStyle name="Normal 16 2 3 2 3 2 3" xfId="32721"/>
    <cellStyle name="Normal 16 2 3 2 3 2 3 2" xfId="32722"/>
    <cellStyle name="Normal 16 2 3 2 3 2 4" xfId="32723"/>
    <cellStyle name="Normal 16 2 3 2 3 3" xfId="32724"/>
    <cellStyle name="Normal 16 2 3 2 3 3 2" xfId="32725"/>
    <cellStyle name="Normal 16 2 3 2 3 3 2 2" xfId="32726"/>
    <cellStyle name="Normal 16 2 3 2 3 3 3" xfId="32727"/>
    <cellStyle name="Normal 16 2 3 2 3 4" xfId="32728"/>
    <cellStyle name="Normal 16 2 3 2 3 4 2" xfId="32729"/>
    <cellStyle name="Normal 16 2 3 2 3 5" xfId="32730"/>
    <cellStyle name="Normal 16 2 3 2 4" xfId="32731"/>
    <cellStyle name="Normal 16 2 3 2 4 2" xfId="32732"/>
    <cellStyle name="Normal 16 2 3 2 4 2 2" xfId="32733"/>
    <cellStyle name="Normal 16 2 3 2 4 2 2 2" xfId="32734"/>
    <cellStyle name="Normal 16 2 3 2 4 2 3" xfId="32735"/>
    <cellStyle name="Normal 16 2 3 2 4 3" xfId="32736"/>
    <cellStyle name="Normal 16 2 3 2 4 3 2" xfId="32737"/>
    <cellStyle name="Normal 16 2 3 2 4 4" xfId="32738"/>
    <cellStyle name="Normal 16 2 3 2 5" xfId="32739"/>
    <cellStyle name="Normal 16 2 3 2 5 2" xfId="32740"/>
    <cellStyle name="Normal 16 2 3 2 5 2 2" xfId="32741"/>
    <cellStyle name="Normal 16 2 3 2 5 3" xfId="32742"/>
    <cellStyle name="Normal 16 2 3 2 6" xfId="32743"/>
    <cellStyle name="Normal 16 2 3 2 6 2" xfId="32744"/>
    <cellStyle name="Normal 16 2 3 2 7" xfId="32745"/>
    <cellStyle name="Normal 16 2 3 3" xfId="32746"/>
    <cellStyle name="Normal 16 2 3 3 2" xfId="32747"/>
    <cellStyle name="Normal 16 2 3 3 2 2" xfId="32748"/>
    <cellStyle name="Normal 16 2 3 3 2 2 2" xfId="32749"/>
    <cellStyle name="Normal 16 2 3 3 2 2 2 2" xfId="32750"/>
    <cellStyle name="Normal 16 2 3 3 2 2 2 2 2" xfId="32751"/>
    <cellStyle name="Normal 16 2 3 3 2 2 2 3" xfId="32752"/>
    <cellStyle name="Normal 16 2 3 3 2 2 3" xfId="32753"/>
    <cellStyle name="Normal 16 2 3 3 2 2 3 2" xfId="32754"/>
    <cellStyle name="Normal 16 2 3 3 2 2 4" xfId="32755"/>
    <cellStyle name="Normal 16 2 3 3 2 3" xfId="32756"/>
    <cellStyle name="Normal 16 2 3 3 2 3 2" xfId="32757"/>
    <cellStyle name="Normal 16 2 3 3 2 3 2 2" xfId="32758"/>
    <cellStyle name="Normal 16 2 3 3 2 3 3" xfId="32759"/>
    <cellStyle name="Normal 16 2 3 3 2 4" xfId="32760"/>
    <cellStyle name="Normal 16 2 3 3 2 4 2" xfId="32761"/>
    <cellStyle name="Normal 16 2 3 3 2 5" xfId="32762"/>
    <cellStyle name="Normal 16 2 3 3 3" xfId="32763"/>
    <cellStyle name="Normal 16 2 3 3 3 2" xfId="32764"/>
    <cellStyle name="Normal 16 2 3 3 3 2 2" xfId="32765"/>
    <cellStyle name="Normal 16 2 3 3 3 2 2 2" xfId="32766"/>
    <cellStyle name="Normal 16 2 3 3 3 2 3" xfId="32767"/>
    <cellStyle name="Normal 16 2 3 3 3 3" xfId="32768"/>
    <cellStyle name="Normal 16 2 3 3 3 3 2" xfId="32769"/>
    <cellStyle name="Normal 16 2 3 3 3 4" xfId="32770"/>
    <cellStyle name="Normal 16 2 3 3 4" xfId="32771"/>
    <cellStyle name="Normal 16 2 3 3 4 2" xfId="32772"/>
    <cellStyle name="Normal 16 2 3 3 4 2 2" xfId="32773"/>
    <cellStyle name="Normal 16 2 3 3 4 3" xfId="32774"/>
    <cellStyle name="Normal 16 2 3 3 5" xfId="32775"/>
    <cellStyle name="Normal 16 2 3 3 5 2" xfId="32776"/>
    <cellStyle name="Normal 16 2 3 3 6" xfId="32777"/>
    <cellStyle name="Normal 16 2 3 4" xfId="32778"/>
    <cellStyle name="Normal 16 2 3 4 2" xfId="32779"/>
    <cellStyle name="Normal 16 2 3 4 2 2" xfId="32780"/>
    <cellStyle name="Normal 16 2 3 4 2 2 2" xfId="32781"/>
    <cellStyle name="Normal 16 2 3 4 2 2 2 2" xfId="32782"/>
    <cellStyle name="Normal 16 2 3 4 2 2 2 2 2" xfId="32783"/>
    <cellStyle name="Normal 16 2 3 4 2 2 2 3" xfId="32784"/>
    <cellStyle name="Normal 16 2 3 4 2 2 3" xfId="32785"/>
    <cellStyle name="Normal 16 2 3 4 2 2 3 2" xfId="32786"/>
    <cellStyle name="Normal 16 2 3 4 2 2 4" xfId="32787"/>
    <cellStyle name="Normal 16 2 3 4 2 3" xfId="32788"/>
    <cellStyle name="Normal 16 2 3 4 2 3 2" xfId="32789"/>
    <cellStyle name="Normal 16 2 3 4 2 3 2 2" xfId="32790"/>
    <cellStyle name="Normal 16 2 3 4 2 3 3" xfId="32791"/>
    <cellStyle name="Normal 16 2 3 4 2 4" xfId="32792"/>
    <cellStyle name="Normal 16 2 3 4 2 4 2" xfId="32793"/>
    <cellStyle name="Normal 16 2 3 4 2 5" xfId="32794"/>
    <cellStyle name="Normal 16 2 3 4 3" xfId="32795"/>
    <cellStyle name="Normal 16 2 3 4 3 2" xfId="32796"/>
    <cellStyle name="Normal 16 2 3 4 3 2 2" xfId="32797"/>
    <cellStyle name="Normal 16 2 3 4 3 2 2 2" xfId="32798"/>
    <cellStyle name="Normal 16 2 3 4 3 2 3" xfId="32799"/>
    <cellStyle name="Normal 16 2 3 4 3 3" xfId="32800"/>
    <cellStyle name="Normal 16 2 3 4 3 3 2" xfId="32801"/>
    <cellStyle name="Normal 16 2 3 4 3 4" xfId="32802"/>
    <cellStyle name="Normal 16 2 3 4 4" xfId="32803"/>
    <cellStyle name="Normal 16 2 3 4 4 2" xfId="32804"/>
    <cellStyle name="Normal 16 2 3 4 4 2 2" xfId="32805"/>
    <cellStyle name="Normal 16 2 3 4 4 3" xfId="32806"/>
    <cellStyle name="Normal 16 2 3 4 5" xfId="32807"/>
    <cellStyle name="Normal 16 2 3 4 5 2" xfId="32808"/>
    <cellStyle name="Normal 16 2 3 4 6" xfId="32809"/>
    <cellStyle name="Normal 16 2 3 5" xfId="32810"/>
    <cellStyle name="Normal 16 2 3 5 2" xfId="32811"/>
    <cellStyle name="Normal 16 2 3 5 2 2" xfId="32812"/>
    <cellStyle name="Normal 16 2 3 5 2 2 2" xfId="32813"/>
    <cellStyle name="Normal 16 2 3 5 2 2 2 2" xfId="32814"/>
    <cellStyle name="Normal 16 2 3 5 2 2 3" xfId="32815"/>
    <cellStyle name="Normal 16 2 3 5 2 3" xfId="32816"/>
    <cellStyle name="Normal 16 2 3 5 2 3 2" xfId="32817"/>
    <cellStyle name="Normal 16 2 3 5 2 4" xfId="32818"/>
    <cellStyle name="Normal 16 2 3 5 3" xfId="32819"/>
    <cellStyle name="Normal 16 2 3 5 3 2" xfId="32820"/>
    <cellStyle name="Normal 16 2 3 5 3 2 2" xfId="32821"/>
    <cellStyle name="Normal 16 2 3 5 3 3" xfId="32822"/>
    <cellStyle name="Normal 16 2 3 5 4" xfId="32823"/>
    <cellStyle name="Normal 16 2 3 5 4 2" xfId="32824"/>
    <cellStyle name="Normal 16 2 3 5 5" xfId="32825"/>
    <cellStyle name="Normal 16 2 3 6" xfId="32826"/>
    <cellStyle name="Normal 16 2 3 6 2" xfId="32827"/>
    <cellStyle name="Normal 16 2 3 6 2 2" xfId="32828"/>
    <cellStyle name="Normal 16 2 3 6 2 2 2" xfId="32829"/>
    <cellStyle name="Normal 16 2 3 6 2 3" xfId="32830"/>
    <cellStyle name="Normal 16 2 3 6 3" xfId="32831"/>
    <cellStyle name="Normal 16 2 3 6 3 2" xfId="32832"/>
    <cellStyle name="Normal 16 2 3 6 4" xfId="32833"/>
    <cellStyle name="Normal 16 2 3 7" xfId="32834"/>
    <cellStyle name="Normal 16 2 3 7 2" xfId="32835"/>
    <cellStyle name="Normal 16 2 3 7 2 2" xfId="32836"/>
    <cellStyle name="Normal 16 2 3 7 3" xfId="32837"/>
    <cellStyle name="Normal 16 2 3 8" xfId="32838"/>
    <cellStyle name="Normal 16 2 3 8 2" xfId="32839"/>
    <cellStyle name="Normal 16 2 3 9" xfId="32840"/>
    <cellStyle name="Normal 16 2 4" xfId="32841"/>
    <cellStyle name="Normal 16 2 4 2" xfId="32842"/>
    <cellStyle name="Normal 16 2 4 2 2" xfId="32843"/>
    <cellStyle name="Normal 16 2 4 2 2 2" xfId="32844"/>
    <cellStyle name="Normal 16 2 4 2 2 2 2" xfId="32845"/>
    <cellStyle name="Normal 16 2 4 2 2 2 2 2" xfId="32846"/>
    <cellStyle name="Normal 16 2 4 2 2 2 2 2 2" xfId="32847"/>
    <cellStyle name="Normal 16 2 4 2 2 2 2 2 2 2" xfId="32848"/>
    <cellStyle name="Normal 16 2 4 2 2 2 2 2 3" xfId="32849"/>
    <cellStyle name="Normal 16 2 4 2 2 2 2 3" xfId="32850"/>
    <cellStyle name="Normal 16 2 4 2 2 2 2 3 2" xfId="32851"/>
    <cellStyle name="Normal 16 2 4 2 2 2 2 4" xfId="32852"/>
    <cellStyle name="Normal 16 2 4 2 2 2 3" xfId="32853"/>
    <cellStyle name="Normal 16 2 4 2 2 2 3 2" xfId="32854"/>
    <cellStyle name="Normal 16 2 4 2 2 2 3 2 2" xfId="32855"/>
    <cellStyle name="Normal 16 2 4 2 2 2 3 3" xfId="32856"/>
    <cellStyle name="Normal 16 2 4 2 2 2 4" xfId="32857"/>
    <cellStyle name="Normal 16 2 4 2 2 2 4 2" xfId="32858"/>
    <cellStyle name="Normal 16 2 4 2 2 2 5" xfId="32859"/>
    <cellStyle name="Normal 16 2 4 2 2 3" xfId="32860"/>
    <cellStyle name="Normal 16 2 4 2 2 3 2" xfId="32861"/>
    <cellStyle name="Normal 16 2 4 2 2 3 2 2" xfId="32862"/>
    <cellStyle name="Normal 16 2 4 2 2 3 2 2 2" xfId="32863"/>
    <cellStyle name="Normal 16 2 4 2 2 3 2 3" xfId="32864"/>
    <cellStyle name="Normal 16 2 4 2 2 3 3" xfId="32865"/>
    <cellStyle name="Normal 16 2 4 2 2 3 3 2" xfId="32866"/>
    <cellStyle name="Normal 16 2 4 2 2 3 4" xfId="32867"/>
    <cellStyle name="Normal 16 2 4 2 2 4" xfId="32868"/>
    <cellStyle name="Normal 16 2 4 2 2 4 2" xfId="32869"/>
    <cellStyle name="Normal 16 2 4 2 2 4 2 2" xfId="32870"/>
    <cellStyle name="Normal 16 2 4 2 2 4 3" xfId="32871"/>
    <cellStyle name="Normal 16 2 4 2 2 5" xfId="32872"/>
    <cellStyle name="Normal 16 2 4 2 2 5 2" xfId="32873"/>
    <cellStyle name="Normal 16 2 4 2 2 6" xfId="32874"/>
    <cellStyle name="Normal 16 2 4 2 3" xfId="32875"/>
    <cellStyle name="Normal 16 2 4 2 3 2" xfId="32876"/>
    <cellStyle name="Normal 16 2 4 2 3 2 2" xfId="32877"/>
    <cellStyle name="Normal 16 2 4 2 3 2 2 2" xfId="32878"/>
    <cellStyle name="Normal 16 2 4 2 3 2 2 2 2" xfId="32879"/>
    <cellStyle name="Normal 16 2 4 2 3 2 2 3" xfId="32880"/>
    <cellStyle name="Normal 16 2 4 2 3 2 3" xfId="32881"/>
    <cellStyle name="Normal 16 2 4 2 3 2 3 2" xfId="32882"/>
    <cellStyle name="Normal 16 2 4 2 3 2 4" xfId="32883"/>
    <cellStyle name="Normal 16 2 4 2 3 3" xfId="32884"/>
    <cellStyle name="Normal 16 2 4 2 3 3 2" xfId="32885"/>
    <cellStyle name="Normal 16 2 4 2 3 3 2 2" xfId="32886"/>
    <cellStyle name="Normal 16 2 4 2 3 3 3" xfId="32887"/>
    <cellStyle name="Normal 16 2 4 2 3 4" xfId="32888"/>
    <cellStyle name="Normal 16 2 4 2 3 4 2" xfId="32889"/>
    <cellStyle name="Normal 16 2 4 2 3 5" xfId="32890"/>
    <cellStyle name="Normal 16 2 4 2 4" xfId="32891"/>
    <cellStyle name="Normal 16 2 4 2 4 2" xfId="32892"/>
    <cellStyle name="Normal 16 2 4 2 4 2 2" xfId="32893"/>
    <cellStyle name="Normal 16 2 4 2 4 2 2 2" xfId="32894"/>
    <cellStyle name="Normal 16 2 4 2 4 2 3" xfId="32895"/>
    <cellStyle name="Normal 16 2 4 2 4 3" xfId="32896"/>
    <cellStyle name="Normal 16 2 4 2 4 3 2" xfId="32897"/>
    <cellStyle name="Normal 16 2 4 2 4 4" xfId="32898"/>
    <cellStyle name="Normal 16 2 4 2 5" xfId="32899"/>
    <cellStyle name="Normal 16 2 4 2 5 2" xfId="32900"/>
    <cellStyle name="Normal 16 2 4 2 5 2 2" xfId="32901"/>
    <cellStyle name="Normal 16 2 4 2 5 3" xfId="32902"/>
    <cellStyle name="Normal 16 2 4 2 6" xfId="32903"/>
    <cellStyle name="Normal 16 2 4 2 6 2" xfId="32904"/>
    <cellStyle name="Normal 16 2 4 2 7" xfId="32905"/>
    <cellStyle name="Normal 16 2 4 3" xfId="32906"/>
    <cellStyle name="Normal 16 2 4 3 2" xfId="32907"/>
    <cellStyle name="Normal 16 2 4 3 2 2" xfId="32908"/>
    <cellStyle name="Normal 16 2 4 3 2 2 2" xfId="32909"/>
    <cellStyle name="Normal 16 2 4 3 2 2 2 2" xfId="32910"/>
    <cellStyle name="Normal 16 2 4 3 2 2 2 2 2" xfId="32911"/>
    <cellStyle name="Normal 16 2 4 3 2 2 2 3" xfId="32912"/>
    <cellStyle name="Normal 16 2 4 3 2 2 3" xfId="32913"/>
    <cellStyle name="Normal 16 2 4 3 2 2 3 2" xfId="32914"/>
    <cellStyle name="Normal 16 2 4 3 2 2 4" xfId="32915"/>
    <cellStyle name="Normal 16 2 4 3 2 3" xfId="32916"/>
    <cellStyle name="Normal 16 2 4 3 2 3 2" xfId="32917"/>
    <cellStyle name="Normal 16 2 4 3 2 3 2 2" xfId="32918"/>
    <cellStyle name="Normal 16 2 4 3 2 3 3" xfId="32919"/>
    <cellStyle name="Normal 16 2 4 3 2 4" xfId="32920"/>
    <cellStyle name="Normal 16 2 4 3 2 4 2" xfId="32921"/>
    <cellStyle name="Normal 16 2 4 3 2 5" xfId="32922"/>
    <cellStyle name="Normal 16 2 4 3 3" xfId="32923"/>
    <cellStyle name="Normal 16 2 4 3 3 2" xfId="32924"/>
    <cellStyle name="Normal 16 2 4 3 3 2 2" xfId="32925"/>
    <cellStyle name="Normal 16 2 4 3 3 2 2 2" xfId="32926"/>
    <cellStyle name="Normal 16 2 4 3 3 2 3" xfId="32927"/>
    <cellStyle name="Normal 16 2 4 3 3 3" xfId="32928"/>
    <cellStyle name="Normal 16 2 4 3 3 3 2" xfId="32929"/>
    <cellStyle name="Normal 16 2 4 3 3 4" xfId="32930"/>
    <cellStyle name="Normal 16 2 4 3 4" xfId="32931"/>
    <cellStyle name="Normal 16 2 4 3 4 2" xfId="32932"/>
    <cellStyle name="Normal 16 2 4 3 4 2 2" xfId="32933"/>
    <cellStyle name="Normal 16 2 4 3 4 3" xfId="32934"/>
    <cellStyle name="Normal 16 2 4 3 5" xfId="32935"/>
    <cellStyle name="Normal 16 2 4 3 5 2" xfId="32936"/>
    <cellStyle name="Normal 16 2 4 3 6" xfId="32937"/>
    <cellStyle name="Normal 16 2 4 4" xfId="32938"/>
    <cellStyle name="Normal 16 2 4 4 2" xfId="32939"/>
    <cellStyle name="Normal 16 2 4 4 2 2" xfId="32940"/>
    <cellStyle name="Normal 16 2 4 4 2 2 2" xfId="32941"/>
    <cellStyle name="Normal 16 2 4 4 2 2 2 2" xfId="32942"/>
    <cellStyle name="Normal 16 2 4 4 2 2 2 2 2" xfId="32943"/>
    <cellStyle name="Normal 16 2 4 4 2 2 2 3" xfId="32944"/>
    <cellStyle name="Normal 16 2 4 4 2 2 3" xfId="32945"/>
    <cellStyle name="Normal 16 2 4 4 2 2 3 2" xfId="32946"/>
    <cellStyle name="Normal 16 2 4 4 2 2 4" xfId="32947"/>
    <cellStyle name="Normal 16 2 4 4 2 3" xfId="32948"/>
    <cellStyle name="Normal 16 2 4 4 2 3 2" xfId="32949"/>
    <cellStyle name="Normal 16 2 4 4 2 3 2 2" xfId="32950"/>
    <cellStyle name="Normal 16 2 4 4 2 3 3" xfId="32951"/>
    <cellStyle name="Normal 16 2 4 4 2 4" xfId="32952"/>
    <cellStyle name="Normal 16 2 4 4 2 4 2" xfId="32953"/>
    <cellStyle name="Normal 16 2 4 4 2 5" xfId="32954"/>
    <cellStyle name="Normal 16 2 4 4 3" xfId="32955"/>
    <cellStyle name="Normal 16 2 4 4 3 2" xfId="32956"/>
    <cellStyle name="Normal 16 2 4 4 3 2 2" xfId="32957"/>
    <cellStyle name="Normal 16 2 4 4 3 2 2 2" xfId="32958"/>
    <cellStyle name="Normal 16 2 4 4 3 2 3" xfId="32959"/>
    <cellStyle name="Normal 16 2 4 4 3 3" xfId="32960"/>
    <cellStyle name="Normal 16 2 4 4 3 3 2" xfId="32961"/>
    <cellStyle name="Normal 16 2 4 4 3 4" xfId="32962"/>
    <cellStyle name="Normal 16 2 4 4 4" xfId="32963"/>
    <cellStyle name="Normal 16 2 4 4 4 2" xfId="32964"/>
    <cellStyle name="Normal 16 2 4 4 4 2 2" xfId="32965"/>
    <cellStyle name="Normal 16 2 4 4 4 3" xfId="32966"/>
    <cellStyle name="Normal 16 2 4 4 5" xfId="32967"/>
    <cellStyle name="Normal 16 2 4 4 5 2" xfId="32968"/>
    <cellStyle name="Normal 16 2 4 4 6" xfId="32969"/>
    <cellStyle name="Normal 16 2 4 5" xfId="32970"/>
    <cellStyle name="Normal 16 2 4 5 2" xfId="32971"/>
    <cellStyle name="Normal 16 2 4 5 2 2" xfId="32972"/>
    <cellStyle name="Normal 16 2 4 5 2 2 2" xfId="32973"/>
    <cellStyle name="Normal 16 2 4 5 2 2 2 2" xfId="32974"/>
    <cellStyle name="Normal 16 2 4 5 2 2 3" xfId="32975"/>
    <cellStyle name="Normal 16 2 4 5 2 3" xfId="32976"/>
    <cellStyle name="Normal 16 2 4 5 2 3 2" xfId="32977"/>
    <cellStyle name="Normal 16 2 4 5 2 4" xfId="32978"/>
    <cellStyle name="Normal 16 2 4 5 3" xfId="32979"/>
    <cellStyle name="Normal 16 2 4 5 3 2" xfId="32980"/>
    <cellStyle name="Normal 16 2 4 5 3 2 2" xfId="32981"/>
    <cellStyle name="Normal 16 2 4 5 3 3" xfId="32982"/>
    <cellStyle name="Normal 16 2 4 5 4" xfId="32983"/>
    <cellStyle name="Normal 16 2 4 5 4 2" xfId="32984"/>
    <cellStyle name="Normal 16 2 4 5 5" xfId="32985"/>
    <cellStyle name="Normal 16 2 4 6" xfId="32986"/>
    <cellStyle name="Normal 16 2 4 6 2" xfId="32987"/>
    <cellStyle name="Normal 16 2 4 6 2 2" xfId="32988"/>
    <cellStyle name="Normal 16 2 4 6 2 2 2" xfId="32989"/>
    <cellStyle name="Normal 16 2 4 6 2 3" xfId="32990"/>
    <cellStyle name="Normal 16 2 4 6 3" xfId="32991"/>
    <cellStyle name="Normal 16 2 4 6 3 2" xfId="32992"/>
    <cellStyle name="Normal 16 2 4 6 4" xfId="32993"/>
    <cellStyle name="Normal 16 2 4 7" xfId="32994"/>
    <cellStyle name="Normal 16 2 4 7 2" xfId="32995"/>
    <cellStyle name="Normal 16 2 4 7 2 2" xfId="32996"/>
    <cellStyle name="Normal 16 2 4 7 3" xfId="32997"/>
    <cellStyle name="Normal 16 2 4 8" xfId="32998"/>
    <cellStyle name="Normal 16 2 4 8 2" xfId="32999"/>
    <cellStyle name="Normal 16 2 4 9" xfId="33000"/>
    <cellStyle name="Normal 16 2 5" xfId="33001"/>
    <cellStyle name="Normal 16 2 5 2" xfId="33002"/>
    <cellStyle name="Normal 16 2 5 2 2" xfId="33003"/>
    <cellStyle name="Normal 16 2 5 2 2 2" xfId="33004"/>
    <cellStyle name="Normal 16 2 5 2 2 2 2" xfId="33005"/>
    <cellStyle name="Normal 16 2 5 2 2 2 2 2" xfId="33006"/>
    <cellStyle name="Normal 16 2 5 2 2 2 2 2 2" xfId="33007"/>
    <cellStyle name="Normal 16 2 5 2 2 2 2 2 2 2" xfId="33008"/>
    <cellStyle name="Normal 16 2 5 2 2 2 2 2 3" xfId="33009"/>
    <cellStyle name="Normal 16 2 5 2 2 2 2 3" xfId="33010"/>
    <cellStyle name="Normal 16 2 5 2 2 2 2 3 2" xfId="33011"/>
    <cellStyle name="Normal 16 2 5 2 2 2 2 4" xfId="33012"/>
    <cellStyle name="Normal 16 2 5 2 2 2 3" xfId="33013"/>
    <cellStyle name="Normal 16 2 5 2 2 2 3 2" xfId="33014"/>
    <cellStyle name="Normal 16 2 5 2 2 2 3 2 2" xfId="33015"/>
    <cellStyle name="Normal 16 2 5 2 2 2 3 3" xfId="33016"/>
    <cellStyle name="Normal 16 2 5 2 2 2 4" xfId="33017"/>
    <cellStyle name="Normal 16 2 5 2 2 2 4 2" xfId="33018"/>
    <cellStyle name="Normal 16 2 5 2 2 2 5" xfId="33019"/>
    <cellStyle name="Normal 16 2 5 2 2 3" xfId="33020"/>
    <cellStyle name="Normal 16 2 5 2 2 3 2" xfId="33021"/>
    <cellStyle name="Normal 16 2 5 2 2 3 2 2" xfId="33022"/>
    <cellStyle name="Normal 16 2 5 2 2 3 2 2 2" xfId="33023"/>
    <cellStyle name="Normal 16 2 5 2 2 3 2 3" xfId="33024"/>
    <cellStyle name="Normal 16 2 5 2 2 3 3" xfId="33025"/>
    <cellStyle name="Normal 16 2 5 2 2 3 3 2" xfId="33026"/>
    <cellStyle name="Normal 16 2 5 2 2 3 4" xfId="33027"/>
    <cellStyle name="Normal 16 2 5 2 2 4" xfId="33028"/>
    <cellStyle name="Normal 16 2 5 2 2 4 2" xfId="33029"/>
    <cellStyle name="Normal 16 2 5 2 2 4 2 2" xfId="33030"/>
    <cellStyle name="Normal 16 2 5 2 2 4 3" xfId="33031"/>
    <cellStyle name="Normal 16 2 5 2 2 5" xfId="33032"/>
    <cellStyle name="Normal 16 2 5 2 2 5 2" xfId="33033"/>
    <cellStyle name="Normal 16 2 5 2 2 6" xfId="33034"/>
    <cellStyle name="Normal 16 2 5 2 3" xfId="33035"/>
    <cellStyle name="Normal 16 2 5 2 3 2" xfId="33036"/>
    <cellStyle name="Normal 16 2 5 2 3 2 2" xfId="33037"/>
    <cellStyle name="Normal 16 2 5 2 3 2 2 2" xfId="33038"/>
    <cellStyle name="Normal 16 2 5 2 3 2 2 2 2" xfId="33039"/>
    <cellStyle name="Normal 16 2 5 2 3 2 2 3" xfId="33040"/>
    <cellStyle name="Normal 16 2 5 2 3 2 3" xfId="33041"/>
    <cellStyle name="Normal 16 2 5 2 3 2 3 2" xfId="33042"/>
    <cellStyle name="Normal 16 2 5 2 3 2 4" xfId="33043"/>
    <cellStyle name="Normal 16 2 5 2 3 3" xfId="33044"/>
    <cellStyle name="Normal 16 2 5 2 3 3 2" xfId="33045"/>
    <cellStyle name="Normal 16 2 5 2 3 3 2 2" xfId="33046"/>
    <cellStyle name="Normal 16 2 5 2 3 3 3" xfId="33047"/>
    <cellStyle name="Normal 16 2 5 2 3 4" xfId="33048"/>
    <cellStyle name="Normal 16 2 5 2 3 4 2" xfId="33049"/>
    <cellStyle name="Normal 16 2 5 2 3 5" xfId="33050"/>
    <cellStyle name="Normal 16 2 5 2 4" xfId="33051"/>
    <cellStyle name="Normal 16 2 5 2 4 2" xfId="33052"/>
    <cellStyle name="Normal 16 2 5 2 4 2 2" xfId="33053"/>
    <cellStyle name="Normal 16 2 5 2 4 2 2 2" xfId="33054"/>
    <cellStyle name="Normal 16 2 5 2 4 2 3" xfId="33055"/>
    <cellStyle name="Normal 16 2 5 2 4 3" xfId="33056"/>
    <cellStyle name="Normal 16 2 5 2 4 3 2" xfId="33057"/>
    <cellStyle name="Normal 16 2 5 2 4 4" xfId="33058"/>
    <cellStyle name="Normal 16 2 5 2 5" xfId="33059"/>
    <cellStyle name="Normal 16 2 5 2 5 2" xfId="33060"/>
    <cellStyle name="Normal 16 2 5 2 5 2 2" xfId="33061"/>
    <cellStyle name="Normal 16 2 5 2 5 3" xfId="33062"/>
    <cellStyle name="Normal 16 2 5 2 6" xfId="33063"/>
    <cellStyle name="Normal 16 2 5 2 6 2" xfId="33064"/>
    <cellStyle name="Normal 16 2 5 2 7" xfId="33065"/>
    <cellStyle name="Normal 16 2 5 3" xfId="33066"/>
    <cellStyle name="Normal 16 2 5 3 2" xfId="33067"/>
    <cellStyle name="Normal 16 2 5 3 2 2" xfId="33068"/>
    <cellStyle name="Normal 16 2 5 3 2 2 2" xfId="33069"/>
    <cellStyle name="Normal 16 2 5 3 2 2 2 2" xfId="33070"/>
    <cellStyle name="Normal 16 2 5 3 2 2 2 2 2" xfId="33071"/>
    <cellStyle name="Normal 16 2 5 3 2 2 2 3" xfId="33072"/>
    <cellStyle name="Normal 16 2 5 3 2 2 3" xfId="33073"/>
    <cellStyle name="Normal 16 2 5 3 2 2 3 2" xfId="33074"/>
    <cellStyle name="Normal 16 2 5 3 2 2 4" xfId="33075"/>
    <cellStyle name="Normal 16 2 5 3 2 3" xfId="33076"/>
    <cellStyle name="Normal 16 2 5 3 2 3 2" xfId="33077"/>
    <cellStyle name="Normal 16 2 5 3 2 3 2 2" xfId="33078"/>
    <cellStyle name="Normal 16 2 5 3 2 3 3" xfId="33079"/>
    <cellStyle name="Normal 16 2 5 3 2 4" xfId="33080"/>
    <cellStyle name="Normal 16 2 5 3 2 4 2" xfId="33081"/>
    <cellStyle name="Normal 16 2 5 3 2 5" xfId="33082"/>
    <cellStyle name="Normal 16 2 5 3 3" xfId="33083"/>
    <cellStyle name="Normal 16 2 5 3 3 2" xfId="33084"/>
    <cellStyle name="Normal 16 2 5 3 3 2 2" xfId="33085"/>
    <cellStyle name="Normal 16 2 5 3 3 2 2 2" xfId="33086"/>
    <cellStyle name="Normal 16 2 5 3 3 2 3" xfId="33087"/>
    <cellStyle name="Normal 16 2 5 3 3 3" xfId="33088"/>
    <cellStyle name="Normal 16 2 5 3 3 3 2" xfId="33089"/>
    <cellStyle name="Normal 16 2 5 3 3 4" xfId="33090"/>
    <cellStyle name="Normal 16 2 5 3 4" xfId="33091"/>
    <cellStyle name="Normal 16 2 5 3 4 2" xfId="33092"/>
    <cellStyle name="Normal 16 2 5 3 4 2 2" xfId="33093"/>
    <cellStyle name="Normal 16 2 5 3 4 3" xfId="33094"/>
    <cellStyle name="Normal 16 2 5 3 5" xfId="33095"/>
    <cellStyle name="Normal 16 2 5 3 5 2" xfId="33096"/>
    <cellStyle name="Normal 16 2 5 3 6" xfId="33097"/>
    <cellStyle name="Normal 16 2 5 4" xfId="33098"/>
    <cellStyle name="Normal 16 2 5 4 2" xfId="33099"/>
    <cellStyle name="Normal 16 2 5 4 2 2" xfId="33100"/>
    <cellStyle name="Normal 16 2 5 4 2 2 2" xfId="33101"/>
    <cellStyle name="Normal 16 2 5 4 2 2 2 2" xfId="33102"/>
    <cellStyle name="Normal 16 2 5 4 2 2 2 2 2" xfId="33103"/>
    <cellStyle name="Normal 16 2 5 4 2 2 2 3" xfId="33104"/>
    <cellStyle name="Normal 16 2 5 4 2 2 3" xfId="33105"/>
    <cellStyle name="Normal 16 2 5 4 2 2 3 2" xfId="33106"/>
    <cellStyle name="Normal 16 2 5 4 2 2 4" xfId="33107"/>
    <cellStyle name="Normal 16 2 5 4 2 3" xfId="33108"/>
    <cellStyle name="Normal 16 2 5 4 2 3 2" xfId="33109"/>
    <cellStyle name="Normal 16 2 5 4 2 3 2 2" xfId="33110"/>
    <cellStyle name="Normal 16 2 5 4 2 3 3" xfId="33111"/>
    <cellStyle name="Normal 16 2 5 4 2 4" xfId="33112"/>
    <cellStyle name="Normal 16 2 5 4 2 4 2" xfId="33113"/>
    <cellStyle name="Normal 16 2 5 4 2 5" xfId="33114"/>
    <cellStyle name="Normal 16 2 5 4 3" xfId="33115"/>
    <cellStyle name="Normal 16 2 5 4 3 2" xfId="33116"/>
    <cellStyle name="Normal 16 2 5 4 3 2 2" xfId="33117"/>
    <cellStyle name="Normal 16 2 5 4 3 2 2 2" xfId="33118"/>
    <cellStyle name="Normal 16 2 5 4 3 2 3" xfId="33119"/>
    <cellStyle name="Normal 16 2 5 4 3 3" xfId="33120"/>
    <cellStyle name="Normal 16 2 5 4 3 3 2" xfId="33121"/>
    <cellStyle name="Normal 16 2 5 4 3 4" xfId="33122"/>
    <cellStyle name="Normal 16 2 5 4 4" xfId="33123"/>
    <cellStyle name="Normal 16 2 5 4 4 2" xfId="33124"/>
    <cellStyle name="Normal 16 2 5 4 4 2 2" xfId="33125"/>
    <cellStyle name="Normal 16 2 5 4 4 3" xfId="33126"/>
    <cellStyle name="Normal 16 2 5 4 5" xfId="33127"/>
    <cellStyle name="Normal 16 2 5 4 5 2" xfId="33128"/>
    <cellStyle name="Normal 16 2 5 4 6" xfId="33129"/>
    <cellStyle name="Normal 16 2 5 5" xfId="33130"/>
    <cellStyle name="Normal 16 2 5 5 2" xfId="33131"/>
    <cellStyle name="Normal 16 2 5 5 2 2" xfId="33132"/>
    <cellStyle name="Normal 16 2 5 5 2 2 2" xfId="33133"/>
    <cellStyle name="Normal 16 2 5 5 2 2 2 2" xfId="33134"/>
    <cellStyle name="Normal 16 2 5 5 2 2 3" xfId="33135"/>
    <cellStyle name="Normal 16 2 5 5 2 3" xfId="33136"/>
    <cellStyle name="Normal 16 2 5 5 2 3 2" xfId="33137"/>
    <cellStyle name="Normal 16 2 5 5 2 4" xfId="33138"/>
    <cellStyle name="Normal 16 2 5 5 3" xfId="33139"/>
    <cellStyle name="Normal 16 2 5 5 3 2" xfId="33140"/>
    <cellStyle name="Normal 16 2 5 5 3 2 2" xfId="33141"/>
    <cellStyle name="Normal 16 2 5 5 3 3" xfId="33142"/>
    <cellStyle name="Normal 16 2 5 5 4" xfId="33143"/>
    <cellStyle name="Normal 16 2 5 5 4 2" xfId="33144"/>
    <cellStyle name="Normal 16 2 5 5 5" xfId="33145"/>
    <cellStyle name="Normal 16 2 5 6" xfId="33146"/>
    <cellStyle name="Normal 16 2 5 6 2" xfId="33147"/>
    <cellStyle name="Normal 16 2 5 6 2 2" xfId="33148"/>
    <cellStyle name="Normal 16 2 5 6 2 2 2" xfId="33149"/>
    <cellStyle name="Normal 16 2 5 6 2 3" xfId="33150"/>
    <cellStyle name="Normal 16 2 5 6 3" xfId="33151"/>
    <cellStyle name="Normal 16 2 5 6 3 2" xfId="33152"/>
    <cellStyle name="Normal 16 2 5 6 4" xfId="33153"/>
    <cellStyle name="Normal 16 2 5 7" xfId="33154"/>
    <cellStyle name="Normal 16 2 5 7 2" xfId="33155"/>
    <cellStyle name="Normal 16 2 5 7 2 2" xfId="33156"/>
    <cellStyle name="Normal 16 2 5 7 3" xfId="33157"/>
    <cellStyle name="Normal 16 2 5 8" xfId="33158"/>
    <cellStyle name="Normal 16 2 5 8 2" xfId="33159"/>
    <cellStyle name="Normal 16 2 5 9" xfId="33160"/>
    <cellStyle name="Normal 16 2 6" xfId="33161"/>
    <cellStyle name="Normal 16 2 6 2" xfId="33162"/>
    <cellStyle name="Normal 16 2 6 2 2" xfId="33163"/>
    <cellStyle name="Normal 16 2 6 2 2 2" xfId="33164"/>
    <cellStyle name="Normal 16 2 6 2 2 2 2" xfId="33165"/>
    <cellStyle name="Normal 16 2 6 2 2 2 2 2" xfId="33166"/>
    <cellStyle name="Normal 16 2 6 2 2 2 2 2 2" xfId="33167"/>
    <cellStyle name="Normal 16 2 6 2 2 2 2 2 2 2" xfId="33168"/>
    <cellStyle name="Normal 16 2 6 2 2 2 2 2 3" xfId="33169"/>
    <cellStyle name="Normal 16 2 6 2 2 2 2 3" xfId="33170"/>
    <cellStyle name="Normal 16 2 6 2 2 2 2 3 2" xfId="33171"/>
    <cellStyle name="Normal 16 2 6 2 2 2 2 4" xfId="33172"/>
    <cellStyle name="Normal 16 2 6 2 2 2 3" xfId="33173"/>
    <cellStyle name="Normal 16 2 6 2 2 2 3 2" xfId="33174"/>
    <cellStyle name="Normal 16 2 6 2 2 2 3 2 2" xfId="33175"/>
    <cellStyle name="Normal 16 2 6 2 2 2 3 3" xfId="33176"/>
    <cellStyle name="Normal 16 2 6 2 2 2 4" xfId="33177"/>
    <cellStyle name="Normal 16 2 6 2 2 2 4 2" xfId="33178"/>
    <cellStyle name="Normal 16 2 6 2 2 2 5" xfId="33179"/>
    <cellStyle name="Normal 16 2 6 2 2 3" xfId="33180"/>
    <cellStyle name="Normal 16 2 6 2 2 3 2" xfId="33181"/>
    <cellStyle name="Normal 16 2 6 2 2 3 2 2" xfId="33182"/>
    <cellStyle name="Normal 16 2 6 2 2 3 2 2 2" xfId="33183"/>
    <cellStyle name="Normal 16 2 6 2 2 3 2 3" xfId="33184"/>
    <cellStyle name="Normal 16 2 6 2 2 3 3" xfId="33185"/>
    <cellStyle name="Normal 16 2 6 2 2 3 3 2" xfId="33186"/>
    <cellStyle name="Normal 16 2 6 2 2 3 4" xfId="33187"/>
    <cellStyle name="Normal 16 2 6 2 2 4" xfId="33188"/>
    <cellStyle name="Normal 16 2 6 2 2 4 2" xfId="33189"/>
    <cellStyle name="Normal 16 2 6 2 2 4 2 2" xfId="33190"/>
    <cellStyle name="Normal 16 2 6 2 2 4 3" xfId="33191"/>
    <cellStyle name="Normal 16 2 6 2 2 5" xfId="33192"/>
    <cellStyle name="Normal 16 2 6 2 2 5 2" xfId="33193"/>
    <cellStyle name="Normal 16 2 6 2 2 6" xfId="33194"/>
    <cellStyle name="Normal 16 2 6 2 3" xfId="33195"/>
    <cellStyle name="Normal 16 2 6 2 3 2" xfId="33196"/>
    <cellStyle name="Normal 16 2 6 2 3 2 2" xfId="33197"/>
    <cellStyle name="Normal 16 2 6 2 3 2 2 2" xfId="33198"/>
    <cellStyle name="Normal 16 2 6 2 3 2 2 2 2" xfId="33199"/>
    <cellStyle name="Normal 16 2 6 2 3 2 2 3" xfId="33200"/>
    <cellStyle name="Normal 16 2 6 2 3 2 3" xfId="33201"/>
    <cellStyle name="Normal 16 2 6 2 3 2 3 2" xfId="33202"/>
    <cellStyle name="Normal 16 2 6 2 3 2 4" xfId="33203"/>
    <cellStyle name="Normal 16 2 6 2 3 3" xfId="33204"/>
    <cellStyle name="Normal 16 2 6 2 3 3 2" xfId="33205"/>
    <cellStyle name="Normal 16 2 6 2 3 3 2 2" xfId="33206"/>
    <cellStyle name="Normal 16 2 6 2 3 3 3" xfId="33207"/>
    <cellStyle name="Normal 16 2 6 2 3 4" xfId="33208"/>
    <cellStyle name="Normal 16 2 6 2 3 4 2" xfId="33209"/>
    <cellStyle name="Normal 16 2 6 2 3 5" xfId="33210"/>
    <cellStyle name="Normal 16 2 6 2 4" xfId="33211"/>
    <cellStyle name="Normal 16 2 6 2 4 2" xfId="33212"/>
    <cellStyle name="Normal 16 2 6 2 4 2 2" xfId="33213"/>
    <cellStyle name="Normal 16 2 6 2 4 2 2 2" xfId="33214"/>
    <cellStyle name="Normal 16 2 6 2 4 2 3" xfId="33215"/>
    <cellStyle name="Normal 16 2 6 2 4 3" xfId="33216"/>
    <cellStyle name="Normal 16 2 6 2 4 3 2" xfId="33217"/>
    <cellStyle name="Normal 16 2 6 2 4 4" xfId="33218"/>
    <cellStyle name="Normal 16 2 6 2 5" xfId="33219"/>
    <cellStyle name="Normal 16 2 6 2 5 2" xfId="33220"/>
    <cellStyle name="Normal 16 2 6 2 5 2 2" xfId="33221"/>
    <cellStyle name="Normal 16 2 6 2 5 3" xfId="33222"/>
    <cellStyle name="Normal 16 2 6 2 6" xfId="33223"/>
    <cellStyle name="Normal 16 2 6 2 6 2" xfId="33224"/>
    <cellStyle name="Normal 16 2 6 2 7" xfId="33225"/>
    <cellStyle name="Normal 16 2 6 3" xfId="33226"/>
    <cellStyle name="Normal 16 2 6 3 2" xfId="33227"/>
    <cellStyle name="Normal 16 2 6 3 2 2" xfId="33228"/>
    <cellStyle name="Normal 16 2 6 3 2 2 2" xfId="33229"/>
    <cellStyle name="Normal 16 2 6 3 2 2 2 2" xfId="33230"/>
    <cellStyle name="Normal 16 2 6 3 2 2 2 2 2" xfId="33231"/>
    <cellStyle name="Normal 16 2 6 3 2 2 2 3" xfId="33232"/>
    <cellStyle name="Normal 16 2 6 3 2 2 3" xfId="33233"/>
    <cellStyle name="Normal 16 2 6 3 2 2 3 2" xfId="33234"/>
    <cellStyle name="Normal 16 2 6 3 2 2 4" xfId="33235"/>
    <cellStyle name="Normal 16 2 6 3 2 3" xfId="33236"/>
    <cellStyle name="Normal 16 2 6 3 2 3 2" xfId="33237"/>
    <cellStyle name="Normal 16 2 6 3 2 3 2 2" xfId="33238"/>
    <cellStyle name="Normal 16 2 6 3 2 3 3" xfId="33239"/>
    <cellStyle name="Normal 16 2 6 3 2 4" xfId="33240"/>
    <cellStyle name="Normal 16 2 6 3 2 4 2" xfId="33241"/>
    <cellStyle name="Normal 16 2 6 3 2 5" xfId="33242"/>
    <cellStyle name="Normal 16 2 6 3 3" xfId="33243"/>
    <cellStyle name="Normal 16 2 6 3 3 2" xfId="33244"/>
    <cellStyle name="Normal 16 2 6 3 3 2 2" xfId="33245"/>
    <cellStyle name="Normal 16 2 6 3 3 2 2 2" xfId="33246"/>
    <cellStyle name="Normal 16 2 6 3 3 2 3" xfId="33247"/>
    <cellStyle name="Normal 16 2 6 3 3 3" xfId="33248"/>
    <cellStyle name="Normal 16 2 6 3 3 3 2" xfId="33249"/>
    <cellStyle name="Normal 16 2 6 3 3 4" xfId="33250"/>
    <cellStyle name="Normal 16 2 6 3 4" xfId="33251"/>
    <cellStyle name="Normal 16 2 6 3 4 2" xfId="33252"/>
    <cellStyle name="Normal 16 2 6 3 4 2 2" xfId="33253"/>
    <cellStyle name="Normal 16 2 6 3 4 3" xfId="33254"/>
    <cellStyle name="Normal 16 2 6 3 5" xfId="33255"/>
    <cellStyle name="Normal 16 2 6 3 5 2" xfId="33256"/>
    <cellStyle name="Normal 16 2 6 3 6" xfId="33257"/>
    <cellStyle name="Normal 16 2 6 4" xfId="33258"/>
    <cellStyle name="Normal 16 2 6 4 2" xfId="33259"/>
    <cellStyle name="Normal 16 2 6 4 2 2" xfId="33260"/>
    <cellStyle name="Normal 16 2 6 4 2 2 2" xfId="33261"/>
    <cellStyle name="Normal 16 2 6 4 2 2 2 2" xfId="33262"/>
    <cellStyle name="Normal 16 2 6 4 2 2 2 2 2" xfId="33263"/>
    <cellStyle name="Normal 16 2 6 4 2 2 2 3" xfId="33264"/>
    <cellStyle name="Normal 16 2 6 4 2 2 3" xfId="33265"/>
    <cellStyle name="Normal 16 2 6 4 2 2 3 2" xfId="33266"/>
    <cellStyle name="Normal 16 2 6 4 2 2 4" xfId="33267"/>
    <cellStyle name="Normal 16 2 6 4 2 3" xfId="33268"/>
    <cellStyle name="Normal 16 2 6 4 2 3 2" xfId="33269"/>
    <cellStyle name="Normal 16 2 6 4 2 3 2 2" xfId="33270"/>
    <cellStyle name="Normal 16 2 6 4 2 3 3" xfId="33271"/>
    <cellStyle name="Normal 16 2 6 4 2 4" xfId="33272"/>
    <cellStyle name="Normal 16 2 6 4 2 4 2" xfId="33273"/>
    <cellStyle name="Normal 16 2 6 4 2 5" xfId="33274"/>
    <cellStyle name="Normal 16 2 6 4 3" xfId="33275"/>
    <cellStyle name="Normal 16 2 6 4 3 2" xfId="33276"/>
    <cellStyle name="Normal 16 2 6 4 3 2 2" xfId="33277"/>
    <cellStyle name="Normal 16 2 6 4 3 2 2 2" xfId="33278"/>
    <cellStyle name="Normal 16 2 6 4 3 2 3" xfId="33279"/>
    <cellStyle name="Normal 16 2 6 4 3 3" xfId="33280"/>
    <cellStyle name="Normal 16 2 6 4 3 3 2" xfId="33281"/>
    <cellStyle name="Normal 16 2 6 4 3 4" xfId="33282"/>
    <cellStyle name="Normal 16 2 6 4 4" xfId="33283"/>
    <cellStyle name="Normal 16 2 6 4 4 2" xfId="33284"/>
    <cellStyle name="Normal 16 2 6 4 4 2 2" xfId="33285"/>
    <cellStyle name="Normal 16 2 6 4 4 3" xfId="33286"/>
    <cellStyle name="Normal 16 2 6 4 5" xfId="33287"/>
    <cellStyle name="Normal 16 2 6 4 5 2" xfId="33288"/>
    <cellStyle name="Normal 16 2 6 4 6" xfId="33289"/>
    <cellStyle name="Normal 16 2 6 5" xfId="33290"/>
    <cellStyle name="Normal 16 2 6 5 2" xfId="33291"/>
    <cellStyle name="Normal 16 2 6 5 2 2" xfId="33292"/>
    <cellStyle name="Normal 16 2 6 5 2 2 2" xfId="33293"/>
    <cellStyle name="Normal 16 2 6 5 2 2 2 2" xfId="33294"/>
    <cellStyle name="Normal 16 2 6 5 2 2 3" xfId="33295"/>
    <cellStyle name="Normal 16 2 6 5 2 3" xfId="33296"/>
    <cellStyle name="Normal 16 2 6 5 2 3 2" xfId="33297"/>
    <cellStyle name="Normal 16 2 6 5 2 4" xfId="33298"/>
    <cellStyle name="Normal 16 2 6 5 3" xfId="33299"/>
    <cellStyle name="Normal 16 2 6 5 3 2" xfId="33300"/>
    <cellStyle name="Normal 16 2 6 5 3 2 2" xfId="33301"/>
    <cellStyle name="Normal 16 2 6 5 3 3" xfId="33302"/>
    <cellStyle name="Normal 16 2 6 5 4" xfId="33303"/>
    <cellStyle name="Normal 16 2 6 5 4 2" xfId="33304"/>
    <cellStyle name="Normal 16 2 6 5 5" xfId="33305"/>
    <cellStyle name="Normal 16 2 6 6" xfId="33306"/>
    <cellStyle name="Normal 16 2 6 6 2" xfId="33307"/>
    <cellStyle name="Normal 16 2 6 6 2 2" xfId="33308"/>
    <cellStyle name="Normal 16 2 6 6 2 2 2" xfId="33309"/>
    <cellStyle name="Normal 16 2 6 6 2 3" xfId="33310"/>
    <cellStyle name="Normal 16 2 6 6 3" xfId="33311"/>
    <cellStyle name="Normal 16 2 6 6 3 2" xfId="33312"/>
    <cellStyle name="Normal 16 2 6 6 4" xfId="33313"/>
    <cellStyle name="Normal 16 2 6 7" xfId="33314"/>
    <cellStyle name="Normal 16 2 6 7 2" xfId="33315"/>
    <cellStyle name="Normal 16 2 6 7 2 2" xfId="33316"/>
    <cellStyle name="Normal 16 2 6 7 3" xfId="33317"/>
    <cellStyle name="Normal 16 2 6 8" xfId="33318"/>
    <cellStyle name="Normal 16 2 6 8 2" xfId="33319"/>
    <cellStyle name="Normal 16 2 6 9" xfId="33320"/>
    <cellStyle name="Normal 16 2 7" xfId="33321"/>
    <cellStyle name="Normal 16 2 7 2" xfId="33322"/>
    <cellStyle name="Normal 16 2 7 2 2" xfId="33323"/>
    <cellStyle name="Normal 16 2 7 2 2 2" xfId="33324"/>
    <cellStyle name="Normal 16 2 7 2 2 2 2" xfId="33325"/>
    <cellStyle name="Normal 16 2 7 2 2 2 2 2" xfId="33326"/>
    <cellStyle name="Normal 16 2 7 2 2 2 2 2 2" xfId="33327"/>
    <cellStyle name="Normal 16 2 7 2 2 2 2 3" xfId="33328"/>
    <cellStyle name="Normal 16 2 7 2 2 2 3" xfId="33329"/>
    <cellStyle name="Normal 16 2 7 2 2 2 3 2" xfId="33330"/>
    <cellStyle name="Normal 16 2 7 2 2 2 4" xfId="33331"/>
    <cellStyle name="Normal 16 2 7 2 2 3" xfId="33332"/>
    <cellStyle name="Normal 16 2 7 2 2 3 2" xfId="33333"/>
    <cellStyle name="Normal 16 2 7 2 2 3 2 2" xfId="33334"/>
    <cellStyle name="Normal 16 2 7 2 2 3 3" xfId="33335"/>
    <cellStyle name="Normal 16 2 7 2 2 4" xfId="33336"/>
    <cellStyle name="Normal 16 2 7 2 2 4 2" xfId="33337"/>
    <cellStyle name="Normal 16 2 7 2 2 5" xfId="33338"/>
    <cellStyle name="Normal 16 2 7 2 3" xfId="33339"/>
    <cellStyle name="Normal 16 2 7 2 3 2" xfId="33340"/>
    <cellStyle name="Normal 16 2 7 2 3 2 2" xfId="33341"/>
    <cellStyle name="Normal 16 2 7 2 3 2 2 2" xfId="33342"/>
    <cellStyle name="Normal 16 2 7 2 3 2 3" xfId="33343"/>
    <cellStyle name="Normal 16 2 7 2 3 3" xfId="33344"/>
    <cellStyle name="Normal 16 2 7 2 3 3 2" xfId="33345"/>
    <cellStyle name="Normal 16 2 7 2 3 4" xfId="33346"/>
    <cellStyle name="Normal 16 2 7 2 4" xfId="33347"/>
    <cellStyle name="Normal 16 2 7 2 4 2" xfId="33348"/>
    <cellStyle name="Normal 16 2 7 2 4 2 2" xfId="33349"/>
    <cellStyle name="Normal 16 2 7 2 4 3" xfId="33350"/>
    <cellStyle name="Normal 16 2 7 2 5" xfId="33351"/>
    <cellStyle name="Normal 16 2 7 2 5 2" xfId="33352"/>
    <cellStyle name="Normal 16 2 7 2 6" xfId="33353"/>
    <cellStyle name="Normal 16 2 7 3" xfId="33354"/>
    <cellStyle name="Normal 16 2 7 3 2" xfId="33355"/>
    <cellStyle name="Normal 16 2 7 3 2 2" xfId="33356"/>
    <cellStyle name="Normal 16 2 7 3 2 2 2" xfId="33357"/>
    <cellStyle name="Normal 16 2 7 3 2 2 2 2" xfId="33358"/>
    <cellStyle name="Normal 16 2 7 3 2 2 3" xfId="33359"/>
    <cellStyle name="Normal 16 2 7 3 2 3" xfId="33360"/>
    <cellStyle name="Normal 16 2 7 3 2 3 2" xfId="33361"/>
    <cellStyle name="Normal 16 2 7 3 2 4" xfId="33362"/>
    <cellStyle name="Normal 16 2 7 3 3" xfId="33363"/>
    <cellStyle name="Normal 16 2 7 3 3 2" xfId="33364"/>
    <cellStyle name="Normal 16 2 7 3 3 2 2" xfId="33365"/>
    <cellStyle name="Normal 16 2 7 3 3 3" xfId="33366"/>
    <cellStyle name="Normal 16 2 7 3 4" xfId="33367"/>
    <cellStyle name="Normal 16 2 7 3 4 2" xfId="33368"/>
    <cellStyle name="Normal 16 2 7 3 5" xfId="33369"/>
    <cellStyle name="Normal 16 2 7 4" xfId="33370"/>
    <cellStyle name="Normal 16 2 7 4 2" xfId="33371"/>
    <cellStyle name="Normal 16 2 7 4 2 2" xfId="33372"/>
    <cellStyle name="Normal 16 2 7 4 2 2 2" xfId="33373"/>
    <cellStyle name="Normal 16 2 7 4 2 3" xfId="33374"/>
    <cellStyle name="Normal 16 2 7 4 3" xfId="33375"/>
    <cellStyle name="Normal 16 2 7 4 3 2" xfId="33376"/>
    <cellStyle name="Normal 16 2 7 4 4" xfId="33377"/>
    <cellStyle name="Normal 16 2 7 5" xfId="33378"/>
    <cellStyle name="Normal 16 2 7 5 2" xfId="33379"/>
    <cellStyle name="Normal 16 2 7 5 2 2" xfId="33380"/>
    <cellStyle name="Normal 16 2 7 5 3" xfId="33381"/>
    <cellStyle name="Normal 16 2 7 6" xfId="33382"/>
    <cellStyle name="Normal 16 2 7 6 2" xfId="33383"/>
    <cellStyle name="Normal 16 2 7 7" xfId="33384"/>
    <cellStyle name="Normal 16 2 8" xfId="33385"/>
    <cellStyle name="Normal 16 2 8 2" xfId="33386"/>
    <cellStyle name="Normal 16 2 8 2 2" xfId="33387"/>
    <cellStyle name="Normal 16 2 8 2 2 2" xfId="33388"/>
    <cellStyle name="Normal 16 2 8 2 2 2 2" xfId="33389"/>
    <cellStyle name="Normal 16 2 8 2 2 2 2 2" xfId="33390"/>
    <cellStyle name="Normal 16 2 8 2 2 2 3" xfId="33391"/>
    <cellStyle name="Normal 16 2 8 2 2 3" xfId="33392"/>
    <cellStyle name="Normal 16 2 8 2 2 3 2" xfId="33393"/>
    <cellStyle name="Normal 16 2 8 2 2 4" xfId="33394"/>
    <cellStyle name="Normal 16 2 8 2 3" xfId="33395"/>
    <cellStyle name="Normal 16 2 8 2 3 2" xfId="33396"/>
    <cellStyle name="Normal 16 2 8 2 3 2 2" xfId="33397"/>
    <cellStyle name="Normal 16 2 8 2 3 3" xfId="33398"/>
    <cellStyle name="Normal 16 2 8 2 4" xfId="33399"/>
    <cellStyle name="Normal 16 2 8 2 4 2" xfId="33400"/>
    <cellStyle name="Normal 16 2 8 2 5" xfId="33401"/>
    <cellStyle name="Normal 16 2 8 3" xfId="33402"/>
    <cellStyle name="Normal 16 2 8 3 2" xfId="33403"/>
    <cellStyle name="Normal 16 2 8 3 2 2" xfId="33404"/>
    <cellStyle name="Normal 16 2 8 3 2 2 2" xfId="33405"/>
    <cellStyle name="Normal 16 2 8 3 2 3" xfId="33406"/>
    <cellStyle name="Normal 16 2 8 3 3" xfId="33407"/>
    <cellStyle name="Normal 16 2 8 3 3 2" xfId="33408"/>
    <cellStyle name="Normal 16 2 8 3 4" xfId="33409"/>
    <cellStyle name="Normal 16 2 8 4" xfId="33410"/>
    <cellStyle name="Normal 16 2 8 4 2" xfId="33411"/>
    <cellStyle name="Normal 16 2 8 4 2 2" xfId="33412"/>
    <cellStyle name="Normal 16 2 8 4 3" xfId="33413"/>
    <cellStyle name="Normal 16 2 8 5" xfId="33414"/>
    <cellStyle name="Normal 16 2 8 5 2" xfId="33415"/>
    <cellStyle name="Normal 16 2 8 6" xfId="33416"/>
    <cellStyle name="Normal 16 2 9" xfId="33417"/>
    <cellStyle name="Normal 16 2 9 2" xfId="33418"/>
    <cellStyle name="Normal 16 2 9 2 2" xfId="33419"/>
    <cellStyle name="Normal 16 2 9 2 2 2" xfId="33420"/>
    <cellStyle name="Normal 16 2 9 2 2 2 2" xfId="33421"/>
    <cellStyle name="Normal 16 2 9 2 2 2 2 2" xfId="33422"/>
    <cellStyle name="Normal 16 2 9 2 2 2 3" xfId="33423"/>
    <cellStyle name="Normal 16 2 9 2 2 3" xfId="33424"/>
    <cellStyle name="Normal 16 2 9 2 2 3 2" xfId="33425"/>
    <cellStyle name="Normal 16 2 9 2 2 4" xfId="33426"/>
    <cellStyle name="Normal 16 2 9 2 3" xfId="33427"/>
    <cellStyle name="Normal 16 2 9 2 3 2" xfId="33428"/>
    <cellStyle name="Normal 16 2 9 2 3 2 2" xfId="33429"/>
    <cellStyle name="Normal 16 2 9 2 3 3" xfId="33430"/>
    <cellStyle name="Normal 16 2 9 2 4" xfId="33431"/>
    <cellStyle name="Normal 16 2 9 2 4 2" xfId="33432"/>
    <cellStyle name="Normal 16 2 9 2 5" xfId="33433"/>
    <cellStyle name="Normal 16 2 9 3" xfId="33434"/>
    <cellStyle name="Normal 16 2 9 3 2" xfId="33435"/>
    <cellStyle name="Normal 16 2 9 3 2 2" xfId="33436"/>
    <cellStyle name="Normal 16 2 9 3 2 2 2" xfId="33437"/>
    <cellStyle name="Normal 16 2 9 3 2 3" xfId="33438"/>
    <cellStyle name="Normal 16 2 9 3 3" xfId="33439"/>
    <cellStyle name="Normal 16 2 9 3 3 2" xfId="33440"/>
    <cellStyle name="Normal 16 2 9 3 4" xfId="33441"/>
    <cellStyle name="Normal 16 2 9 4" xfId="33442"/>
    <cellStyle name="Normal 16 2 9 4 2" xfId="33443"/>
    <cellStyle name="Normal 16 2 9 4 2 2" xfId="33444"/>
    <cellStyle name="Normal 16 2 9 4 3" xfId="33445"/>
    <cellStyle name="Normal 16 2 9 5" xfId="33446"/>
    <cellStyle name="Normal 16 2 9 5 2" xfId="33447"/>
    <cellStyle name="Normal 16 2 9 6" xfId="33448"/>
    <cellStyle name="Normal 16 3" xfId="33449"/>
    <cellStyle name="Normal 16 3 2" xfId="33450"/>
    <cellStyle name="Normal 16 3 2 2" xfId="33451"/>
    <cellStyle name="Normal 16 3 2 2 2" xfId="33452"/>
    <cellStyle name="Normal 16 3 2 2 2 2" xfId="33453"/>
    <cellStyle name="Normal 16 3 2 2 2 2 2" xfId="33454"/>
    <cellStyle name="Normal 16 3 2 2 2 2 2 2" xfId="33455"/>
    <cellStyle name="Normal 16 3 2 2 2 2 2 2 2" xfId="33456"/>
    <cellStyle name="Normal 16 3 2 2 2 2 2 3" xfId="33457"/>
    <cellStyle name="Normal 16 3 2 2 2 2 3" xfId="33458"/>
    <cellStyle name="Normal 16 3 2 2 2 2 3 2" xfId="33459"/>
    <cellStyle name="Normal 16 3 2 2 2 2 4" xfId="33460"/>
    <cellStyle name="Normal 16 3 2 2 2 3" xfId="33461"/>
    <cellStyle name="Normal 16 3 2 2 2 3 2" xfId="33462"/>
    <cellStyle name="Normal 16 3 2 2 2 3 2 2" xfId="33463"/>
    <cellStyle name="Normal 16 3 2 2 2 3 3" xfId="33464"/>
    <cellStyle name="Normal 16 3 2 2 2 4" xfId="33465"/>
    <cellStyle name="Normal 16 3 2 2 2 4 2" xfId="33466"/>
    <cellStyle name="Normal 16 3 2 2 2 5" xfId="33467"/>
    <cellStyle name="Normal 16 3 2 2 3" xfId="33468"/>
    <cellStyle name="Normal 16 3 2 2 3 2" xfId="33469"/>
    <cellStyle name="Normal 16 3 2 2 3 2 2" xfId="33470"/>
    <cellStyle name="Normal 16 3 2 2 3 2 2 2" xfId="33471"/>
    <cellStyle name="Normal 16 3 2 2 3 2 3" xfId="33472"/>
    <cellStyle name="Normal 16 3 2 2 3 3" xfId="33473"/>
    <cellStyle name="Normal 16 3 2 2 3 3 2" xfId="33474"/>
    <cellStyle name="Normal 16 3 2 2 3 4" xfId="33475"/>
    <cellStyle name="Normal 16 3 2 2 4" xfId="33476"/>
    <cellStyle name="Normal 16 3 2 2 4 2" xfId="33477"/>
    <cellStyle name="Normal 16 3 2 2 4 2 2" xfId="33478"/>
    <cellStyle name="Normal 16 3 2 2 4 3" xfId="33479"/>
    <cellStyle name="Normal 16 3 2 2 5" xfId="33480"/>
    <cellStyle name="Normal 16 3 2 2 5 2" xfId="33481"/>
    <cellStyle name="Normal 16 3 2 2 6" xfId="33482"/>
    <cellStyle name="Normal 16 3 2 3" xfId="33483"/>
    <cellStyle name="Normal 16 3 2 3 2" xfId="33484"/>
    <cellStyle name="Normal 16 3 2 3 2 2" xfId="33485"/>
    <cellStyle name="Normal 16 3 2 3 2 2 2" xfId="33486"/>
    <cellStyle name="Normal 16 3 2 3 2 2 2 2" xfId="33487"/>
    <cellStyle name="Normal 16 3 2 3 2 2 3" xfId="33488"/>
    <cellStyle name="Normal 16 3 2 3 2 3" xfId="33489"/>
    <cellStyle name="Normal 16 3 2 3 2 3 2" xfId="33490"/>
    <cellStyle name="Normal 16 3 2 3 2 4" xfId="33491"/>
    <cellStyle name="Normal 16 3 2 3 3" xfId="33492"/>
    <cellStyle name="Normal 16 3 2 3 3 2" xfId="33493"/>
    <cellStyle name="Normal 16 3 2 3 3 2 2" xfId="33494"/>
    <cellStyle name="Normal 16 3 2 3 3 3" xfId="33495"/>
    <cellStyle name="Normal 16 3 2 3 4" xfId="33496"/>
    <cellStyle name="Normal 16 3 2 3 4 2" xfId="33497"/>
    <cellStyle name="Normal 16 3 2 3 5" xfId="33498"/>
    <cellStyle name="Normal 16 3 2 4" xfId="33499"/>
    <cellStyle name="Normal 16 3 2 4 2" xfId="33500"/>
    <cellStyle name="Normal 16 3 2 4 2 2" xfId="33501"/>
    <cellStyle name="Normal 16 3 2 4 2 2 2" xfId="33502"/>
    <cellStyle name="Normal 16 3 2 4 2 3" xfId="33503"/>
    <cellStyle name="Normal 16 3 2 4 3" xfId="33504"/>
    <cellStyle name="Normal 16 3 2 4 3 2" xfId="33505"/>
    <cellStyle name="Normal 16 3 2 4 4" xfId="33506"/>
    <cellStyle name="Normal 16 3 2 5" xfId="33507"/>
    <cellStyle name="Normal 16 3 2 5 2" xfId="33508"/>
    <cellStyle name="Normal 16 3 2 5 2 2" xfId="33509"/>
    <cellStyle name="Normal 16 3 2 5 3" xfId="33510"/>
    <cellStyle name="Normal 16 3 2 6" xfId="33511"/>
    <cellStyle name="Normal 16 3 2 6 2" xfId="33512"/>
    <cellStyle name="Normal 16 3 2 7" xfId="33513"/>
    <cellStyle name="Normal 16 3 3" xfId="33514"/>
    <cellStyle name="Normal 16 3 3 2" xfId="33515"/>
    <cellStyle name="Normal 16 3 3 2 2" xfId="33516"/>
    <cellStyle name="Normal 16 3 3 2 2 2" xfId="33517"/>
    <cellStyle name="Normal 16 3 3 2 2 2 2" xfId="33518"/>
    <cellStyle name="Normal 16 3 3 2 2 2 2 2" xfId="33519"/>
    <cellStyle name="Normal 16 3 3 2 2 2 3" xfId="33520"/>
    <cellStyle name="Normal 16 3 3 2 2 3" xfId="33521"/>
    <cellStyle name="Normal 16 3 3 2 2 3 2" xfId="33522"/>
    <cellStyle name="Normal 16 3 3 2 2 4" xfId="33523"/>
    <cellStyle name="Normal 16 3 3 2 3" xfId="33524"/>
    <cellStyle name="Normal 16 3 3 2 3 2" xfId="33525"/>
    <cellStyle name="Normal 16 3 3 2 3 2 2" xfId="33526"/>
    <cellStyle name="Normal 16 3 3 2 3 3" xfId="33527"/>
    <cellStyle name="Normal 16 3 3 2 4" xfId="33528"/>
    <cellStyle name="Normal 16 3 3 2 4 2" xfId="33529"/>
    <cellStyle name="Normal 16 3 3 2 5" xfId="33530"/>
    <cellStyle name="Normal 16 3 3 3" xfId="33531"/>
    <cellStyle name="Normal 16 3 3 3 2" xfId="33532"/>
    <cellStyle name="Normal 16 3 3 3 2 2" xfId="33533"/>
    <cellStyle name="Normal 16 3 3 3 2 2 2" xfId="33534"/>
    <cellStyle name="Normal 16 3 3 3 2 3" xfId="33535"/>
    <cellStyle name="Normal 16 3 3 3 3" xfId="33536"/>
    <cellStyle name="Normal 16 3 3 3 3 2" xfId="33537"/>
    <cellStyle name="Normal 16 3 3 3 4" xfId="33538"/>
    <cellStyle name="Normal 16 3 3 4" xfId="33539"/>
    <cellStyle name="Normal 16 3 3 4 2" xfId="33540"/>
    <cellStyle name="Normal 16 3 3 4 2 2" xfId="33541"/>
    <cellStyle name="Normal 16 3 3 4 3" xfId="33542"/>
    <cellStyle name="Normal 16 3 3 5" xfId="33543"/>
    <cellStyle name="Normal 16 3 3 5 2" xfId="33544"/>
    <cellStyle name="Normal 16 3 3 6" xfId="33545"/>
    <cellStyle name="Normal 16 3 4" xfId="33546"/>
    <cellStyle name="Normal 16 3 4 2" xfId="33547"/>
    <cellStyle name="Normal 16 3 4 2 2" xfId="33548"/>
    <cellStyle name="Normal 16 3 4 2 2 2" xfId="33549"/>
    <cellStyle name="Normal 16 3 4 2 2 2 2" xfId="33550"/>
    <cellStyle name="Normal 16 3 4 2 2 2 2 2" xfId="33551"/>
    <cellStyle name="Normal 16 3 4 2 2 2 3" xfId="33552"/>
    <cellStyle name="Normal 16 3 4 2 2 3" xfId="33553"/>
    <cellStyle name="Normal 16 3 4 2 2 3 2" xfId="33554"/>
    <cellStyle name="Normal 16 3 4 2 2 4" xfId="33555"/>
    <cellStyle name="Normal 16 3 4 2 3" xfId="33556"/>
    <cellStyle name="Normal 16 3 4 2 3 2" xfId="33557"/>
    <cellStyle name="Normal 16 3 4 2 3 2 2" xfId="33558"/>
    <cellStyle name="Normal 16 3 4 2 3 3" xfId="33559"/>
    <cellStyle name="Normal 16 3 4 2 4" xfId="33560"/>
    <cellStyle name="Normal 16 3 4 2 4 2" xfId="33561"/>
    <cellStyle name="Normal 16 3 4 2 5" xfId="33562"/>
    <cellStyle name="Normal 16 3 4 3" xfId="33563"/>
    <cellStyle name="Normal 16 3 4 3 2" xfId="33564"/>
    <cellStyle name="Normal 16 3 4 3 2 2" xfId="33565"/>
    <cellStyle name="Normal 16 3 4 3 2 2 2" xfId="33566"/>
    <cellStyle name="Normal 16 3 4 3 2 3" xfId="33567"/>
    <cellStyle name="Normal 16 3 4 3 3" xfId="33568"/>
    <cellStyle name="Normal 16 3 4 3 3 2" xfId="33569"/>
    <cellStyle name="Normal 16 3 4 3 4" xfId="33570"/>
    <cellStyle name="Normal 16 3 4 4" xfId="33571"/>
    <cellStyle name="Normal 16 3 4 4 2" xfId="33572"/>
    <cellStyle name="Normal 16 3 4 4 2 2" xfId="33573"/>
    <cellStyle name="Normal 16 3 4 4 3" xfId="33574"/>
    <cellStyle name="Normal 16 3 4 5" xfId="33575"/>
    <cellStyle name="Normal 16 3 4 5 2" xfId="33576"/>
    <cellStyle name="Normal 16 3 4 6" xfId="33577"/>
    <cellStyle name="Normal 16 3 5" xfId="33578"/>
    <cellStyle name="Normal 16 3 5 2" xfId="33579"/>
    <cellStyle name="Normal 16 3 5 2 2" xfId="33580"/>
    <cellStyle name="Normal 16 3 5 2 2 2" xfId="33581"/>
    <cellStyle name="Normal 16 3 5 2 2 2 2" xfId="33582"/>
    <cellStyle name="Normal 16 3 5 2 2 3" xfId="33583"/>
    <cellStyle name="Normal 16 3 5 2 3" xfId="33584"/>
    <cellStyle name="Normal 16 3 5 2 3 2" xfId="33585"/>
    <cellStyle name="Normal 16 3 5 2 4" xfId="33586"/>
    <cellStyle name="Normal 16 3 5 3" xfId="33587"/>
    <cellStyle name="Normal 16 3 5 3 2" xfId="33588"/>
    <cellStyle name="Normal 16 3 5 3 2 2" xfId="33589"/>
    <cellStyle name="Normal 16 3 5 3 3" xfId="33590"/>
    <cellStyle name="Normal 16 3 5 4" xfId="33591"/>
    <cellStyle name="Normal 16 3 5 4 2" xfId="33592"/>
    <cellStyle name="Normal 16 3 5 5" xfId="33593"/>
    <cellStyle name="Normal 16 3 6" xfId="33594"/>
    <cellStyle name="Normal 16 3 6 2" xfId="33595"/>
    <cellStyle name="Normal 16 3 6 2 2" xfId="33596"/>
    <cellStyle name="Normal 16 3 6 2 2 2" xfId="33597"/>
    <cellStyle name="Normal 16 3 6 2 3" xfId="33598"/>
    <cellStyle name="Normal 16 3 6 3" xfId="33599"/>
    <cellStyle name="Normal 16 3 6 3 2" xfId="33600"/>
    <cellStyle name="Normal 16 3 6 4" xfId="33601"/>
    <cellStyle name="Normal 16 3 7" xfId="33602"/>
    <cellStyle name="Normal 16 3 7 2" xfId="33603"/>
    <cellStyle name="Normal 16 3 7 2 2" xfId="33604"/>
    <cellStyle name="Normal 16 3 7 3" xfId="33605"/>
    <cellStyle name="Normal 16 3 8" xfId="33606"/>
    <cellStyle name="Normal 16 3 8 2" xfId="33607"/>
    <cellStyle name="Normal 16 3 9" xfId="33608"/>
    <cellStyle name="Normal 16 4" xfId="33609"/>
    <cellStyle name="Normal 16 4 2" xfId="33610"/>
    <cellStyle name="Normal 16 4 2 2" xfId="33611"/>
    <cellStyle name="Normal 16 4 2 2 2" xfId="33612"/>
    <cellStyle name="Normal 16 4 2 2 2 2" xfId="33613"/>
    <cellStyle name="Normal 16 4 2 2 2 2 2" xfId="33614"/>
    <cellStyle name="Normal 16 4 2 2 2 2 2 2" xfId="33615"/>
    <cellStyle name="Normal 16 4 2 2 2 2 2 2 2" xfId="33616"/>
    <cellStyle name="Normal 16 4 2 2 2 2 2 3" xfId="33617"/>
    <cellStyle name="Normal 16 4 2 2 2 2 3" xfId="33618"/>
    <cellStyle name="Normal 16 4 2 2 2 2 3 2" xfId="33619"/>
    <cellStyle name="Normal 16 4 2 2 2 2 4" xfId="33620"/>
    <cellStyle name="Normal 16 4 2 2 2 3" xfId="33621"/>
    <cellStyle name="Normal 16 4 2 2 2 3 2" xfId="33622"/>
    <cellStyle name="Normal 16 4 2 2 2 3 2 2" xfId="33623"/>
    <cellStyle name="Normal 16 4 2 2 2 3 3" xfId="33624"/>
    <cellStyle name="Normal 16 4 2 2 2 4" xfId="33625"/>
    <cellStyle name="Normal 16 4 2 2 2 4 2" xfId="33626"/>
    <cellStyle name="Normal 16 4 2 2 2 5" xfId="33627"/>
    <cellStyle name="Normal 16 4 2 2 3" xfId="33628"/>
    <cellStyle name="Normal 16 4 2 2 3 2" xfId="33629"/>
    <cellStyle name="Normal 16 4 2 2 3 2 2" xfId="33630"/>
    <cellStyle name="Normal 16 4 2 2 3 2 2 2" xfId="33631"/>
    <cellStyle name="Normal 16 4 2 2 3 2 3" xfId="33632"/>
    <cellStyle name="Normal 16 4 2 2 3 3" xfId="33633"/>
    <cellStyle name="Normal 16 4 2 2 3 3 2" xfId="33634"/>
    <cellStyle name="Normal 16 4 2 2 3 4" xfId="33635"/>
    <cellStyle name="Normal 16 4 2 2 4" xfId="33636"/>
    <cellStyle name="Normal 16 4 2 2 4 2" xfId="33637"/>
    <cellStyle name="Normal 16 4 2 2 4 2 2" xfId="33638"/>
    <cellStyle name="Normal 16 4 2 2 4 3" xfId="33639"/>
    <cellStyle name="Normal 16 4 2 2 5" xfId="33640"/>
    <cellStyle name="Normal 16 4 2 2 5 2" xfId="33641"/>
    <cellStyle name="Normal 16 4 2 2 6" xfId="33642"/>
    <cellStyle name="Normal 16 4 2 3" xfId="33643"/>
    <cellStyle name="Normal 16 4 2 3 2" xfId="33644"/>
    <cellStyle name="Normal 16 4 2 3 2 2" xfId="33645"/>
    <cellStyle name="Normal 16 4 2 3 2 2 2" xfId="33646"/>
    <cellStyle name="Normal 16 4 2 3 2 2 2 2" xfId="33647"/>
    <cellStyle name="Normal 16 4 2 3 2 2 3" xfId="33648"/>
    <cellStyle name="Normal 16 4 2 3 2 3" xfId="33649"/>
    <cellStyle name="Normal 16 4 2 3 2 3 2" xfId="33650"/>
    <cellStyle name="Normal 16 4 2 3 2 4" xfId="33651"/>
    <cellStyle name="Normal 16 4 2 3 3" xfId="33652"/>
    <cellStyle name="Normal 16 4 2 3 3 2" xfId="33653"/>
    <cellStyle name="Normal 16 4 2 3 3 2 2" xfId="33654"/>
    <cellStyle name="Normal 16 4 2 3 3 3" xfId="33655"/>
    <cellStyle name="Normal 16 4 2 3 4" xfId="33656"/>
    <cellStyle name="Normal 16 4 2 3 4 2" xfId="33657"/>
    <cellStyle name="Normal 16 4 2 3 5" xfId="33658"/>
    <cellStyle name="Normal 16 4 2 4" xfId="33659"/>
    <cellStyle name="Normal 16 4 2 4 2" xfId="33660"/>
    <cellStyle name="Normal 16 4 2 4 2 2" xfId="33661"/>
    <cellStyle name="Normal 16 4 2 4 2 2 2" xfId="33662"/>
    <cellStyle name="Normal 16 4 2 4 2 3" xfId="33663"/>
    <cellStyle name="Normal 16 4 2 4 3" xfId="33664"/>
    <cellStyle name="Normal 16 4 2 4 3 2" xfId="33665"/>
    <cellStyle name="Normal 16 4 2 4 4" xfId="33666"/>
    <cellStyle name="Normal 16 4 2 5" xfId="33667"/>
    <cellStyle name="Normal 16 4 2 5 2" xfId="33668"/>
    <cellStyle name="Normal 16 4 2 5 2 2" xfId="33669"/>
    <cellStyle name="Normal 16 4 2 5 3" xfId="33670"/>
    <cellStyle name="Normal 16 4 2 6" xfId="33671"/>
    <cellStyle name="Normal 16 4 2 6 2" xfId="33672"/>
    <cellStyle name="Normal 16 4 2 7" xfId="33673"/>
    <cellStyle name="Normal 16 4 3" xfId="33674"/>
    <cellStyle name="Normal 16 4 3 2" xfId="33675"/>
    <cellStyle name="Normal 16 4 3 2 2" xfId="33676"/>
    <cellStyle name="Normal 16 4 3 2 2 2" xfId="33677"/>
    <cellStyle name="Normal 16 4 3 2 2 2 2" xfId="33678"/>
    <cellStyle name="Normal 16 4 3 2 2 2 2 2" xfId="33679"/>
    <cellStyle name="Normal 16 4 3 2 2 2 3" xfId="33680"/>
    <cellStyle name="Normal 16 4 3 2 2 3" xfId="33681"/>
    <cellStyle name="Normal 16 4 3 2 2 3 2" xfId="33682"/>
    <cellStyle name="Normal 16 4 3 2 2 4" xfId="33683"/>
    <cellStyle name="Normal 16 4 3 2 3" xfId="33684"/>
    <cellStyle name="Normal 16 4 3 2 3 2" xfId="33685"/>
    <cellStyle name="Normal 16 4 3 2 3 2 2" xfId="33686"/>
    <cellStyle name="Normal 16 4 3 2 3 3" xfId="33687"/>
    <cellStyle name="Normal 16 4 3 2 4" xfId="33688"/>
    <cellStyle name="Normal 16 4 3 2 4 2" xfId="33689"/>
    <cellStyle name="Normal 16 4 3 2 5" xfId="33690"/>
    <cellStyle name="Normal 16 4 3 3" xfId="33691"/>
    <cellStyle name="Normal 16 4 3 3 2" xfId="33692"/>
    <cellStyle name="Normal 16 4 3 3 2 2" xfId="33693"/>
    <cellStyle name="Normal 16 4 3 3 2 2 2" xfId="33694"/>
    <cellStyle name="Normal 16 4 3 3 2 3" xfId="33695"/>
    <cellStyle name="Normal 16 4 3 3 3" xfId="33696"/>
    <cellStyle name="Normal 16 4 3 3 3 2" xfId="33697"/>
    <cellStyle name="Normal 16 4 3 3 4" xfId="33698"/>
    <cellStyle name="Normal 16 4 3 4" xfId="33699"/>
    <cellStyle name="Normal 16 4 3 4 2" xfId="33700"/>
    <cellStyle name="Normal 16 4 3 4 2 2" xfId="33701"/>
    <cellStyle name="Normal 16 4 3 4 3" xfId="33702"/>
    <cellStyle name="Normal 16 4 3 5" xfId="33703"/>
    <cellStyle name="Normal 16 4 3 5 2" xfId="33704"/>
    <cellStyle name="Normal 16 4 3 6" xfId="33705"/>
    <cellStyle name="Normal 16 4 4" xfId="33706"/>
    <cellStyle name="Normal 16 4 4 2" xfId="33707"/>
    <cellStyle name="Normal 16 4 4 2 2" xfId="33708"/>
    <cellStyle name="Normal 16 4 4 2 2 2" xfId="33709"/>
    <cellStyle name="Normal 16 4 4 2 2 2 2" xfId="33710"/>
    <cellStyle name="Normal 16 4 4 2 2 2 2 2" xfId="33711"/>
    <cellStyle name="Normal 16 4 4 2 2 2 3" xfId="33712"/>
    <cellStyle name="Normal 16 4 4 2 2 3" xfId="33713"/>
    <cellStyle name="Normal 16 4 4 2 2 3 2" xfId="33714"/>
    <cellStyle name="Normal 16 4 4 2 2 4" xfId="33715"/>
    <cellStyle name="Normal 16 4 4 2 3" xfId="33716"/>
    <cellStyle name="Normal 16 4 4 2 3 2" xfId="33717"/>
    <cellStyle name="Normal 16 4 4 2 3 2 2" xfId="33718"/>
    <cellStyle name="Normal 16 4 4 2 3 3" xfId="33719"/>
    <cellStyle name="Normal 16 4 4 2 4" xfId="33720"/>
    <cellStyle name="Normal 16 4 4 2 4 2" xfId="33721"/>
    <cellStyle name="Normal 16 4 4 2 5" xfId="33722"/>
    <cellStyle name="Normal 16 4 4 3" xfId="33723"/>
    <cellStyle name="Normal 16 4 4 3 2" xfId="33724"/>
    <cellStyle name="Normal 16 4 4 3 2 2" xfId="33725"/>
    <cellStyle name="Normal 16 4 4 3 2 2 2" xfId="33726"/>
    <cellStyle name="Normal 16 4 4 3 2 3" xfId="33727"/>
    <cellStyle name="Normal 16 4 4 3 3" xfId="33728"/>
    <cellStyle name="Normal 16 4 4 3 3 2" xfId="33729"/>
    <cellStyle name="Normal 16 4 4 3 4" xfId="33730"/>
    <cellStyle name="Normal 16 4 4 4" xfId="33731"/>
    <cellStyle name="Normal 16 4 4 4 2" xfId="33732"/>
    <cellStyle name="Normal 16 4 4 4 2 2" xfId="33733"/>
    <cellStyle name="Normal 16 4 4 4 3" xfId="33734"/>
    <cellStyle name="Normal 16 4 4 5" xfId="33735"/>
    <cellStyle name="Normal 16 4 4 5 2" xfId="33736"/>
    <cellStyle name="Normal 16 4 4 6" xfId="33737"/>
    <cellStyle name="Normal 16 4 5" xfId="33738"/>
    <cellStyle name="Normal 16 4 5 2" xfId="33739"/>
    <cellStyle name="Normal 16 4 5 2 2" xfId="33740"/>
    <cellStyle name="Normal 16 4 5 2 2 2" xfId="33741"/>
    <cellStyle name="Normal 16 4 5 2 2 2 2" xfId="33742"/>
    <cellStyle name="Normal 16 4 5 2 2 3" xfId="33743"/>
    <cellStyle name="Normal 16 4 5 2 3" xfId="33744"/>
    <cellStyle name="Normal 16 4 5 2 3 2" xfId="33745"/>
    <cellStyle name="Normal 16 4 5 2 4" xfId="33746"/>
    <cellStyle name="Normal 16 4 5 3" xfId="33747"/>
    <cellStyle name="Normal 16 4 5 3 2" xfId="33748"/>
    <cellStyle name="Normal 16 4 5 3 2 2" xfId="33749"/>
    <cellStyle name="Normal 16 4 5 3 3" xfId="33750"/>
    <cellStyle name="Normal 16 4 5 4" xfId="33751"/>
    <cellStyle name="Normal 16 4 5 4 2" xfId="33752"/>
    <cellStyle name="Normal 16 4 5 5" xfId="33753"/>
    <cellStyle name="Normal 16 4 6" xfId="33754"/>
    <cellStyle name="Normal 16 4 6 2" xfId="33755"/>
    <cellStyle name="Normal 16 4 6 2 2" xfId="33756"/>
    <cellStyle name="Normal 16 4 6 2 2 2" xfId="33757"/>
    <cellStyle name="Normal 16 4 6 2 3" xfId="33758"/>
    <cellStyle name="Normal 16 4 6 3" xfId="33759"/>
    <cellStyle name="Normal 16 4 6 3 2" xfId="33760"/>
    <cellStyle name="Normal 16 4 6 4" xfId="33761"/>
    <cellStyle name="Normal 16 4 7" xfId="33762"/>
    <cellStyle name="Normal 16 4 7 2" xfId="33763"/>
    <cellStyle name="Normal 16 4 7 2 2" xfId="33764"/>
    <cellStyle name="Normal 16 4 7 3" xfId="33765"/>
    <cellStyle name="Normal 16 4 8" xfId="33766"/>
    <cellStyle name="Normal 16 4 8 2" xfId="33767"/>
    <cellStyle name="Normal 16 4 9" xfId="33768"/>
    <cellStyle name="Normal 16 5" xfId="33769"/>
    <cellStyle name="Normal 16 5 2" xfId="33770"/>
    <cellStyle name="Normal 16 5 2 2" xfId="33771"/>
    <cellStyle name="Normal 16 5 2 2 2" xfId="33772"/>
    <cellStyle name="Normal 16 5 2 2 2 2" xfId="33773"/>
    <cellStyle name="Normal 16 5 2 2 2 2 2" xfId="33774"/>
    <cellStyle name="Normal 16 5 2 2 2 2 2 2" xfId="33775"/>
    <cellStyle name="Normal 16 5 2 2 2 2 2 2 2" xfId="33776"/>
    <cellStyle name="Normal 16 5 2 2 2 2 2 3" xfId="33777"/>
    <cellStyle name="Normal 16 5 2 2 2 2 3" xfId="33778"/>
    <cellStyle name="Normal 16 5 2 2 2 2 3 2" xfId="33779"/>
    <cellStyle name="Normal 16 5 2 2 2 2 4" xfId="33780"/>
    <cellStyle name="Normal 16 5 2 2 2 3" xfId="33781"/>
    <cellStyle name="Normal 16 5 2 2 2 3 2" xfId="33782"/>
    <cellStyle name="Normal 16 5 2 2 2 3 2 2" xfId="33783"/>
    <cellStyle name="Normal 16 5 2 2 2 3 3" xfId="33784"/>
    <cellStyle name="Normal 16 5 2 2 2 4" xfId="33785"/>
    <cellStyle name="Normal 16 5 2 2 2 4 2" xfId="33786"/>
    <cellStyle name="Normal 16 5 2 2 2 5" xfId="33787"/>
    <cellStyle name="Normal 16 5 2 2 3" xfId="33788"/>
    <cellStyle name="Normal 16 5 2 2 3 2" xfId="33789"/>
    <cellStyle name="Normal 16 5 2 2 3 2 2" xfId="33790"/>
    <cellStyle name="Normal 16 5 2 2 3 2 2 2" xfId="33791"/>
    <cellStyle name="Normal 16 5 2 2 3 2 3" xfId="33792"/>
    <cellStyle name="Normal 16 5 2 2 3 3" xfId="33793"/>
    <cellStyle name="Normal 16 5 2 2 3 3 2" xfId="33794"/>
    <cellStyle name="Normal 16 5 2 2 3 4" xfId="33795"/>
    <cellStyle name="Normal 16 5 2 2 4" xfId="33796"/>
    <cellStyle name="Normal 16 5 2 2 4 2" xfId="33797"/>
    <cellStyle name="Normal 16 5 2 2 4 2 2" xfId="33798"/>
    <cellStyle name="Normal 16 5 2 2 4 3" xfId="33799"/>
    <cellStyle name="Normal 16 5 2 2 5" xfId="33800"/>
    <cellStyle name="Normal 16 5 2 2 5 2" xfId="33801"/>
    <cellStyle name="Normal 16 5 2 2 6" xfId="33802"/>
    <cellStyle name="Normal 16 5 2 3" xfId="33803"/>
    <cellStyle name="Normal 16 5 2 3 2" xfId="33804"/>
    <cellStyle name="Normal 16 5 2 3 2 2" xfId="33805"/>
    <cellStyle name="Normal 16 5 2 3 2 2 2" xfId="33806"/>
    <cellStyle name="Normal 16 5 2 3 2 2 2 2" xfId="33807"/>
    <cellStyle name="Normal 16 5 2 3 2 2 3" xfId="33808"/>
    <cellStyle name="Normal 16 5 2 3 2 3" xfId="33809"/>
    <cellStyle name="Normal 16 5 2 3 2 3 2" xfId="33810"/>
    <cellStyle name="Normal 16 5 2 3 2 4" xfId="33811"/>
    <cellStyle name="Normal 16 5 2 3 3" xfId="33812"/>
    <cellStyle name="Normal 16 5 2 3 3 2" xfId="33813"/>
    <cellStyle name="Normal 16 5 2 3 3 2 2" xfId="33814"/>
    <cellStyle name="Normal 16 5 2 3 3 3" xfId="33815"/>
    <cellStyle name="Normal 16 5 2 3 4" xfId="33816"/>
    <cellStyle name="Normal 16 5 2 3 4 2" xfId="33817"/>
    <cellStyle name="Normal 16 5 2 3 5" xfId="33818"/>
    <cellStyle name="Normal 16 5 2 4" xfId="33819"/>
    <cellStyle name="Normal 16 5 2 4 2" xfId="33820"/>
    <cellStyle name="Normal 16 5 2 4 2 2" xfId="33821"/>
    <cellStyle name="Normal 16 5 2 4 2 2 2" xfId="33822"/>
    <cellStyle name="Normal 16 5 2 4 2 3" xfId="33823"/>
    <cellStyle name="Normal 16 5 2 4 3" xfId="33824"/>
    <cellStyle name="Normal 16 5 2 4 3 2" xfId="33825"/>
    <cellStyle name="Normal 16 5 2 4 4" xfId="33826"/>
    <cellStyle name="Normal 16 5 2 5" xfId="33827"/>
    <cellStyle name="Normal 16 5 2 5 2" xfId="33828"/>
    <cellStyle name="Normal 16 5 2 5 2 2" xfId="33829"/>
    <cellStyle name="Normal 16 5 2 5 3" xfId="33830"/>
    <cellStyle name="Normal 16 5 2 6" xfId="33831"/>
    <cellStyle name="Normal 16 5 2 6 2" xfId="33832"/>
    <cellStyle name="Normal 16 5 2 7" xfId="33833"/>
    <cellStyle name="Normal 16 5 3" xfId="33834"/>
    <cellStyle name="Normal 16 5 3 2" xfId="33835"/>
    <cellStyle name="Normal 16 5 3 2 2" xfId="33836"/>
    <cellStyle name="Normal 16 5 3 2 2 2" xfId="33837"/>
    <cellStyle name="Normal 16 5 3 2 2 2 2" xfId="33838"/>
    <cellStyle name="Normal 16 5 3 2 2 2 2 2" xfId="33839"/>
    <cellStyle name="Normal 16 5 3 2 2 2 3" xfId="33840"/>
    <cellStyle name="Normal 16 5 3 2 2 3" xfId="33841"/>
    <cellStyle name="Normal 16 5 3 2 2 3 2" xfId="33842"/>
    <cellStyle name="Normal 16 5 3 2 2 4" xfId="33843"/>
    <cellStyle name="Normal 16 5 3 2 3" xfId="33844"/>
    <cellStyle name="Normal 16 5 3 2 3 2" xfId="33845"/>
    <cellStyle name="Normal 16 5 3 2 3 2 2" xfId="33846"/>
    <cellStyle name="Normal 16 5 3 2 3 3" xfId="33847"/>
    <cellStyle name="Normal 16 5 3 2 4" xfId="33848"/>
    <cellStyle name="Normal 16 5 3 2 4 2" xfId="33849"/>
    <cellStyle name="Normal 16 5 3 2 5" xfId="33850"/>
    <cellStyle name="Normal 16 5 3 3" xfId="33851"/>
    <cellStyle name="Normal 16 5 3 3 2" xfId="33852"/>
    <cellStyle name="Normal 16 5 3 3 2 2" xfId="33853"/>
    <cellStyle name="Normal 16 5 3 3 2 2 2" xfId="33854"/>
    <cellStyle name="Normal 16 5 3 3 2 3" xfId="33855"/>
    <cellStyle name="Normal 16 5 3 3 3" xfId="33856"/>
    <cellStyle name="Normal 16 5 3 3 3 2" xfId="33857"/>
    <cellStyle name="Normal 16 5 3 3 4" xfId="33858"/>
    <cellStyle name="Normal 16 5 3 4" xfId="33859"/>
    <cellStyle name="Normal 16 5 3 4 2" xfId="33860"/>
    <cellStyle name="Normal 16 5 3 4 2 2" xfId="33861"/>
    <cellStyle name="Normal 16 5 3 4 3" xfId="33862"/>
    <cellStyle name="Normal 16 5 3 5" xfId="33863"/>
    <cellStyle name="Normal 16 5 3 5 2" xfId="33864"/>
    <cellStyle name="Normal 16 5 3 6" xfId="33865"/>
    <cellStyle name="Normal 16 5 4" xfId="33866"/>
    <cellStyle name="Normal 16 5 4 2" xfId="33867"/>
    <cellStyle name="Normal 16 5 4 2 2" xfId="33868"/>
    <cellStyle name="Normal 16 5 4 2 2 2" xfId="33869"/>
    <cellStyle name="Normal 16 5 4 2 2 2 2" xfId="33870"/>
    <cellStyle name="Normal 16 5 4 2 2 2 2 2" xfId="33871"/>
    <cellStyle name="Normal 16 5 4 2 2 2 3" xfId="33872"/>
    <cellStyle name="Normal 16 5 4 2 2 3" xfId="33873"/>
    <cellStyle name="Normal 16 5 4 2 2 3 2" xfId="33874"/>
    <cellStyle name="Normal 16 5 4 2 2 4" xfId="33875"/>
    <cellStyle name="Normal 16 5 4 2 3" xfId="33876"/>
    <cellStyle name="Normal 16 5 4 2 3 2" xfId="33877"/>
    <cellStyle name="Normal 16 5 4 2 3 2 2" xfId="33878"/>
    <cellStyle name="Normal 16 5 4 2 3 3" xfId="33879"/>
    <cellStyle name="Normal 16 5 4 2 4" xfId="33880"/>
    <cellStyle name="Normal 16 5 4 2 4 2" xfId="33881"/>
    <cellStyle name="Normal 16 5 4 2 5" xfId="33882"/>
    <cellStyle name="Normal 16 5 4 3" xfId="33883"/>
    <cellStyle name="Normal 16 5 4 3 2" xfId="33884"/>
    <cellStyle name="Normal 16 5 4 3 2 2" xfId="33885"/>
    <cellStyle name="Normal 16 5 4 3 2 2 2" xfId="33886"/>
    <cellStyle name="Normal 16 5 4 3 2 3" xfId="33887"/>
    <cellStyle name="Normal 16 5 4 3 3" xfId="33888"/>
    <cellStyle name="Normal 16 5 4 3 3 2" xfId="33889"/>
    <cellStyle name="Normal 16 5 4 3 4" xfId="33890"/>
    <cellStyle name="Normal 16 5 4 4" xfId="33891"/>
    <cellStyle name="Normal 16 5 4 4 2" xfId="33892"/>
    <cellStyle name="Normal 16 5 4 4 2 2" xfId="33893"/>
    <cellStyle name="Normal 16 5 4 4 3" xfId="33894"/>
    <cellStyle name="Normal 16 5 4 5" xfId="33895"/>
    <cellStyle name="Normal 16 5 4 5 2" xfId="33896"/>
    <cellStyle name="Normal 16 5 4 6" xfId="33897"/>
    <cellStyle name="Normal 16 5 5" xfId="33898"/>
    <cellStyle name="Normal 16 5 5 2" xfId="33899"/>
    <cellStyle name="Normal 16 5 5 2 2" xfId="33900"/>
    <cellStyle name="Normal 16 5 5 2 2 2" xfId="33901"/>
    <cellStyle name="Normal 16 5 5 2 2 2 2" xfId="33902"/>
    <cellStyle name="Normal 16 5 5 2 2 3" xfId="33903"/>
    <cellStyle name="Normal 16 5 5 2 3" xfId="33904"/>
    <cellStyle name="Normal 16 5 5 2 3 2" xfId="33905"/>
    <cellStyle name="Normal 16 5 5 2 4" xfId="33906"/>
    <cellStyle name="Normal 16 5 5 3" xfId="33907"/>
    <cellStyle name="Normal 16 5 5 3 2" xfId="33908"/>
    <cellStyle name="Normal 16 5 5 3 2 2" xfId="33909"/>
    <cellStyle name="Normal 16 5 5 3 3" xfId="33910"/>
    <cellStyle name="Normal 16 5 5 4" xfId="33911"/>
    <cellStyle name="Normal 16 5 5 4 2" xfId="33912"/>
    <cellStyle name="Normal 16 5 5 5" xfId="33913"/>
    <cellStyle name="Normal 16 5 6" xfId="33914"/>
    <cellStyle name="Normal 16 5 6 2" xfId="33915"/>
    <cellStyle name="Normal 16 5 6 2 2" xfId="33916"/>
    <cellStyle name="Normal 16 5 6 2 2 2" xfId="33917"/>
    <cellStyle name="Normal 16 5 6 2 3" xfId="33918"/>
    <cellStyle name="Normal 16 5 6 3" xfId="33919"/>
    <cellStyle name="Normal 16 5 6 3 2" xfId="33920"/>
    <cellStyle name="Normal 16 5 6 4" xfId="33921"/>
    <cellStyle name="Normal 16 5 7" xfId="33922"/>
    <cellStyle name="Normal 16 5 7 2" xfId="33923"/>
    <cellStyle name="Normal 16 5 7 2 2" xfId="33924"/>
    <cellStyle name="Normal 16 5 7 3" xfId="33925"/>
    <cellStyle name="Normal 16 5 8" xfId="33926"/>
    <cellStyle name="Normal 16 5 8 2" xfId="33927"/>
    <cellStyle name="Normal 16 5 9" xfId="33928"/>
    <cellStyle name="Normal 16 6" xfId="33929"/>
    <cellStyle name="Normal 16 6 2" xfId="33930"/>
    <cellStyle name="Normal 16 6 2 2" xfId="33931"/>
    <cellStyle name="Normal 16 6 2 2 2" xfId="33932"/>
    <cellStyle name="Normal 16 6 2 2 2 2" xfId="33933"/>
    <cellStyle name="Normal 16 6 2 2 2 2 2" xfId="33934"/>
    <cellStyle name="Normal 16 6 2 2 2 2 2 2" xfId="33935"/>
    <cellStyle name="Normal 16 6 2 2 2 2 2 2 2" xfId="33936"/>
    <cellStyle name="Normal 16 6 2 2 2 2 2 3" xfId="33937"/>
    <cellStyle name="Normal 16 6 2 2 2 2 3" xfId="33938"/>
    <cellStyle name="Normal 16 6 2 2 2 2 3 2" xfId="33939"/>
    <cellStyle name="Normal 16 6 2 2 2 2 4" xfId="33940"/>
    <cellStyle name="Normal 16 6 2 2 2 3" xfId="33941"/>
    <cellStyle name="Normal 16 6 2 2 2 3 2" xfId="33942"/>
    <cellStyle name="Normal 16 6 2 2 2 3 2 2" xfId="33943"/>
    <cellStyle name="Normal 16 6 2 2 2 3 3" xfId="33944"/>
    <cellStyle name="Normal 16 6 2 2 2 4" xfId="33945"/>
    <cellStyle name="Normal 16 6 2 2 2 4 2" xfId="33946"/>
    <cellStyle name="Normal 16 6 2 2 2 5" xfId="33947"/>
    <cellStyle name="Normal 16 6 2 2 3" xfId="33948"/>
    <cellStyle name="Normal 16 6 2 2 3 2" xfId="33949"/>
    <cellStyle name="Normal 16 6 2 2 3 2 2" xfId="33950"/>
    <cellStyle name="Normal 16 6 2 2 3 2 2 2" xfId="33951"/>
    <cellStyle name="Normal 16 6 2 2 3 2 3" xfId="33952"/>
    <cellStyle name="Normal 16 6 2 2 3 3" xfId="33953"/>
    <cellStyle name="Normal 16 6 2 2 3 3 2" xfId="33954"/>
    <cellStyle name="Normal 16 6 2 2 3 4" xfId="33955"/>
    <cellStyle name="Normal 16 6 2 2 4" xfId="33956"/>
    <cellStyle name="Normal 16 6 2 2 4 2" xfId="33957"/>
    <cellStyle name="Normal 16 6 2 2 4 2 2" xfId="33958"/>
    <cellStyle name="Normal 16 6 2 2 4 3" xfId="33959"/>
    <cellStyle name="Normal 16 6 2 2 5" xfId="33960"/>
    <cellStyle name="Normal 16 6 2 2 5 2" xfId="33961"/>
    <cellStyle name="Normal 16 6 2 2 6" xfId="33962"/>
    <cellStyle name="Normal 16 6 2 3" xfId="33963"/>
    <cellStyle name="Normal 16 6 2 3 2" xfId="33964"/>
    <cellStyle name="Normal 16 6 2 3 2 2" xfId="33965"/>
    <cellStyle name="Normal 16 6 2 3 2 2 2" xfId="33966"/>
    <cellStyle name="Normal 16 6 2 3 2 2 2 2" xfId="33967"/>
    <cellStyle name="Normal 16 6 2 3 2 2 3" xfId="33968"/>
    <cellStyle name="Normal 16 6 2 3 2 3" xfId="33969"/>
    <cellStyle name="Normal 16 6 2 3 2 3 2" xfId="33970"/>
    <cellStyle name="Normal 16 6 2 3 2 4" xfId="33971"/>
    <cellStyle name="Normal 16 6 2 3 3" xfId="33972"/>
    <cellStyle name="Normal 16 6 2 3 3 2" xfId="33973"/>
    <cellStyle name="Normal 16 6 2 3 3 2 2" xfId="33974"/>
    <cellStyle name="Normal 16 6 2 3 3 3" xfId="33975"/>
    <cellStyle name="Normal 16 6 2 3 4" xfId="33976"/>
    <cellStyle name="Normal 16 6 2 3 4 2" xfId="33977"/>
    <cellStyle name="Normal 16 6 2 3 5" xfId="33978"/>
    <cellStyle name="Normal 16 6 2 4" xfId="33979"/>
    <cellStyle name="Normal 16 6 2 4 2" xfId="33980"/>
    <cellStyle name="Normal 16 6 2 4 2 2" xfId="33981"/>
    <cellStyle name="Normal 16 6 2 4 2 2 2" xfId="33982"/>
    <cellStyle name="Normal 16 6 2 4 2 3" xfId="33983"/>
    <cellStyle name="Normal 16 6 2 4 3" xfId="33984"/>
    <cellStyle name="Normal 16 6 2 4 3 2" xfId="33985"/>
    <cellStyle name="Normal 16 6 2 4 4" xfId="33986"/>
    <cellStyle name="Normal 16 6 2 5" xfId="33987"/>
    <cellStyle name="Normal 16 6 2 5 2" xfId="33988"/>
    <cellStyle name="Normal 16 6 2 5 2 2" xfId="33989"/>
    <cellStyle name="Normal 16 6 2 5 3" xfId="33990"/>
    <cellStyle name="Normal 16 6 2 6" xfId="33991"/>
    <cellStyle name="Normal 16 6 2 6 2" xfId="33992"/>
    <cellStyle name="Normal 16 6 2 7" xfId="33993"/>
    <cellStyle name="Normal 16 6 3" xfId="33994"/>
    <cellStyle name="Normal 16 6 3 2" xfId="33995"/>
    <cellStyle name="Normal 16 6 3 2 2" xfId="33996"/>
    <cellStyle name="Normal 16 6 3 2 2 2" xfId="33997"/>
    <cellStyle name="Normal 16 6 3 2 2 2 2" xfId="33998"/>
    <cellStyle name="Normal 16 6 3 2 2 2 2 2" xfId="33999"/>
    <cellStyle name="Normal 16 6 3 2 2 2 3" xfId="34000"/>
    <cellStyle name="Normal 16 6 3 2 2 3" xfId="34001"/>
    <cellStyle name="Normal 16 6 3 2 2 3 2" xfId="34002"/>
    <cellStyle name="Normal 16 6 3 2 2 4" xfId="34003"/>
    <cellStyle name="Normal 16 6 3 2 3" xfId="34004"/>
    <cellStyle name="Normal 16 6 3 2 3 2" xfId="34005"/>
    <cellStyle name="Normal 16 6 3 2 3 2 2" xfId="34006"/>
    <cellStyle name="Normal 16 6 3 2 3 3" xfId="34007"/>
    <cellStyle name="Normal 16 6 3 2 4" xfId="34008"/>
    <cellStyle name="Normal 16 6 3 2 4 2" xfId="34009"/>
    <cellStyle name="Normal 16 6 3 2 5" xfId="34010"/>
    <cellStyle name="Normal 16 6 3 3" xfId="34011"/>
    <cellStyle name="Normal 16 6 3 3 2" xfId="34012"/>
    <cellStyle name="Normal 16 6 3 3 2 2" xfId="34013"/>
    <cellStyle name="Normal 16 6 3 3 2 2 2" xfId="34014"/>
    <cellStyle name="Normal 16 6 3 3 2 3" xfId="34015"/>
    <cellStyle name="Normal 16 6 3 3 3" xfId="34016"/>
    <cellStyle name="Normal 16 6 3 3 3 2" xfId="34017"/>
    <cellStyle name="Normal 16 6 3 3 4" xfId="34018"/>
    <cellStyle name="Normal 16 6 3 4" xfId="34019"/>
    <cellStyle name="Normal 16 6 3 4 2" xfId="34020"/>
    <cellStyle name="Normal 16 6 3 4 2 2" xfId="34021"/>
    <cellStyle name="Normal 16 6 3 4 3" xfId="34022"/>
    <cellStyle name="Normal 16 6 3 5" xfId="34023"/>
    <cellStyle name="Normal 16 6 3 5 2" xfId="34024"/>
    <cellStyle name="Normal 16 6 3 6" xfId="34025"/>
    <cellStyle name="Normal 16 6 4" xfId="34026"/>
    <cellStyle name="Normal 16 6 4 2" xfId="34027"/>
    <cellStyle name="Normal 16 6 4 2 2" xfId="34028"/>
    <cellStyle name="Normal 16 6 4 2 2 2" xfId="34029"/>
    <cellStyle name="Normal 16 6 4 2 2 2 2" xfId="34030"/>
    <cellStyle name="Normal 16 6 4 2 2 2 2 2" xfId="34031"/>
    <cellStyle name="Normal 16 6 4 2 2 2 3" xfId="34032"/>
    <cellStyle name="Normal 16 6 4 2 2 3" xfId="34033"/>
    <cellStyle name="Normal 16 6 4 2 2 3 2" xfId="34034"/>
    <cellStyle name="Normal 16 6 4 2 2 4" xfId="34035"/>
    <cellStyle name="Normal 16 6 4 2 3" xfId="34036"/>
    <cellStyle name="Normal 16 6 4 2 3 2" xfId="34037"/>
    <cellStyle name="Normal 16 6 4 2 3 2 2" xfId="34038"/>
    <cellStyle name="Normal 16 6 4 2 3 3" xfId="34039"/>
    <cellStyle name="Normal 16 6 4 2 4" xfId="34040"/>
    <cellStyle name="Normal 16 6 4 2 4 2" xfId="34041"/>
    <cellStyle name="Normal 16 6 4 2 5" xfId="34042"/>
    <cellStyle name="Normal 16 6 4 3" xfId="34043"/>
    <cellStyle name="Normal 16 6 4 3 2" xfId="34044"/>
    <cellStyle name="Normal 16 6 4 3 2 2" xfId="34045"/>
    <cellStyle name="Normal 16 6 4 3 2 2 2" xfId="34046"/>
    <cellStyle name="Normal 16 6 4 3 2 3" xfId="34047"/>
    <cellStyle name="Normal 16 6 4 3 3" xfId="34048"/>
    <cellStyle name="Normal 16 6 4 3 3 2" xfId="34049"/>
    <cellStyle name="Normal 16 6 4 3 4" xfId="34050"/>
    <cellStyle name="Normal 16 6 4 4" xfId="34051"/>
    <cellStyle name="Normal 16 6 4 4 2" xfId="34052"/>
    <cellStyle name="Normal 16 6 4 4 2 2" xfId="34053"/>
    <cellStyle name="Normal 16 6 4 4 3" xfId="34054"/>
    <cellStyle name="Normal 16 6 4 5" xfId="34055"/>
    <cellStyle name="Normal 16 6 4 5 2" xfId="34056"/>
    <cellStyle name="Normal 16 6 4 6" xfId="34057"/>
    <cellStyle name="Normal 16 6 5" xfId="34058"/>
    <cellStyle name="Normal 16 6 5 2" xfId="34059"/>
    <cellStyle name="Normal 16 6 5 2 2" xfId="34060"/>
    <cellStyle name="Normal 16 6 5 2 2 2" xfId="34061"/>
    <cellStyle name="Normal 16 6 5 2 2 2 2" xfId="34062"/>
    <cellStyle name="Normal 16 6 5 2 2 3" xfId="34063"/>
    <cellStyle name="Normal 16 6 5 2 3" xfId="34064"/>
    <cellStyle name="Normal 16 6 5 2 3 2" xfId="34065"/>
    <cellStyle name="Normal 16 6 5 2 4" xfId="34066"/>
    <cellStyle name="Normal 16 6 5 3" xfId="34067"/>
    <cellStyle name="Normal 16 6 5 3 2" xfId="34068"/>
    <cellStyle name="Normal 16 6 5 3 2 2" xfId="34069"/>
    <cellStyle name="Normal 16 6 5 3 3" xfId="34070"/>
    <cellStyle name="Normal 16 6 5 4" xfId="34071"/>
    <cellStyle name="Normal 16 6 5 4 2" xfId="34072"/>
    <cellStyle name="Normal 16 6 5 5" xfId="34073"/>
    <cellStyle name="Normal 16 6 6" xfId="34074"/>
    <cellStyle name="Normal 16 6 6 2" xfId="34075"/>
    <cellStyle name="Normal 16 6 6 2 2" xfId="34076"/>
    <cellStyle name="Normal 16 6 6 2 2 2" xfId="34077"/>
    <cellStyle name="Normal 16 6 6 2 3" xfId="34078"/>
    <cellStyle name="Normal 16 6 6 3" xfId="34079"/>
    <cellStyle name="Normal 16 6 6 3 2" xfId="34080"/>
    <cellStyle name="Normal 16 6 6 4" xfId="34081"/>
    <cellStyle name="Normal 16 6 7" xfId="34082"/>
    <cellStyle name="Normal 16 6 7 2" xfId="34083"/>
    <cellStyle name="Normal 16 6 7 2 2" xfId="34084"/>
    <cellStyle name="Normal 16 6 7 3" xfId="34085"/>
    <cellStyle name="Normal 16 6 8" xfId="34086"/>
    <cellStyle name="Normal 16 6 8 2" xfId="34087"/>
    <cellStyle name="Normal 16 6 9" xfId="34088"/>
    <cellStyle name="Normal 16 7" xfId="34089"/>
    <cellStyle name="Normal 16 7 2" xfId="34090"/>
    <cellStyle name="Normal 16 7 2 2" xfId="34091"/>
    <cellStyle name="Normal 16 7 2 2 2" xfId="34092"/>
    <cellStyle name="Normal 16 7 2 2 2 2" xfId="34093"/>
    <cellStyle name="Normal 16 7 2 2 2 2 2" xfId="34094"/>
    <cellStyle name="Normal 16 7 2 2 2 2 2 2" xfId="34095"/>
    <cellStyle name="Normal 16 7 2 2 2 2 2 2 2" xfId="34096"/>
    <cellStyle name="Normal 16 7 2 2 2 2 2 3" xfId="34097"/>
    <cellStyle name="Normal 16 7 2 2 2 2 3" xfId="34098"/>
    <cellStyle name="Normal 16 7 2 2 2 2 3 2" xfId="34099"/>
    <cellStyle name="Normal 16 7 2 2 2 2 4" xfId="34100"/>
    <cellStyle name="Normal 16 7 2 2 2 3" xfId="34101"/>
    <cellStyle name="Normal 16 7 2 2 2 3 2" xfId="34102"/>
    <cellStyle name="Normal 16 7 2 2 2 3 2 2" xfId="34103"/>
    <cellStyle name="Normal 16 7 2 2 2 3 3" xfId="34104"/>
    <cellStyle name="Normal 16 7 2 2 2 4" xfId="34105"/>
    <cellStyle name="Normal 16 7 2 2 2 4 2" xfId="34106"/>
    <cellStyle name="Normal 16 7 2 2 2 5" xfId="34107"/>
    <cellStyle name="Normal 16 7 2 2 3" xfId="34108"/>
    <cellStyle name="Normal 16 7 2 2 3 2" xfId="34109"/>
    <cellStyle name="Normal 16 7 2 2 3 2 2" xfId="34110"/>
    <cellStyle name="Normal 16 7 2 2 3 2 2 2" xfId="34111"/>
    <cellStyle name="Normal 16 7 2 2 3 2 3" xfId="34112"/>
    <cellStyle name="Normal 16 7 2 2 3 3" xfId="34113"/>
    <cellStyle name="Normal 16 7 2 2 3 3 2" xfId="34114"/>
    <cellStyle name="Normal 16 7 2 2 3 4" xfId="34115"/>
    <cellStyle name="Normal 16 7 2 2 4" xfId="34116"/>
    <cellStyle name="Normal 16 7 2 2 4 2" xfId="34117"/>
    <cellStyle name="Normal 16 7 2 2 4 2 2" xfId="34118"/>
    <cellStyle name="Normal 16 7 2 2 4 3" xfId="34119"/>
    <cellStyle name="Normal 16 7 2 2 5" xfId="34120"/>
    <cellStyle name="Normal 16 7 2 2 5 2" xfId="34121"/>
    <cellStyle name="Normal 16 7 2 2 6" xfId="34122"/>
    <cellStyle name="Normal 16 7 2 3" xfId="34123"/>
    <cellStyle name="Normal 16 7 2 3 2" xfId="34124"/>
    <cellStyle name="Normal 16 7 2 3 2 2" xfId="34125"/>
    <cellStyle name="Normal 16 7 2 3 2 2 2" xfId="34126"/>
    <cellStyle name="Normal 16 7 2 3 2 2 2 2" xfId="34127"/>
    <cellStyle name="Normal 16 7 2 3 2 2 3" xfId="34128"/>
    <cellStyle name="Normal 16 7 2 3 2 3" xfId="34129"/>
    <cellStyle name="Normal 16 7 2 3 2 3 2" xfId="34130"/>
    <cellStyle name="Normal 16 7 2 3 2 4" xfId="34131"/>
    <cellStyle name="Normal 16 7 2 3 3" xfId="34132"/>
    <cellStyle name="Normal 16 7 2 3 3 2" xfId="34133"/>
    <cellStyle name="Normal 16 7 2 3 3 2 2" xfId="34134"/>
    <cellStyle name="Normal 16 7 2 3 3 3" xfId="34135"/>
    <cellStyle name="Normal 16 7 2 3 4" xfId="34136"/>
    <cellStyle name="Normal 16 7 2 3 4 2" xfId="34137"/>
    <cellStyle name="Normal 16 7 2 3 5" xfId="34138"/>
    <cellStyle name="Normal 16 7 2 4" xfId="34139"/>
    <cellStyle name="Normal 16 7 2 4 2" xfId="34140"/>
    <cellStyle name="Normal 16 7 2 4 2 2" xfId="34141"/>
    <cellStyle name="Normal 16 7 2 4 2 2 2" xfId="34142"/>
    <cellStyle name="Normal 16 7 2 4 2 3" xfId="34143"/>
    <cellStyle name="Normal 16 7 2 4 3" xfId="34144"/>
    <cellStyle name="Normal 16 7 2 4 3 2" xfId="34145"/>
    <cellStyle name="Normal 16 7 2 4 4" xfId="34146"/>
    <cellStyle name="Normal 16 7 2 5" xfId="34147"/>
    <cellStyle name="Normal 16 7 2 5 2" xfId="34148"/>
    <cellStyle name="Normal 16 7 2 5 2 2" xfId="34149"/>
    <cellStyle name="Normal 16 7 2 5 3" xfId="34150"/>
    <cellStyle name="Normal 16 7 2 6" xfId="34151"/>
    <cellStyle name="Normal 16 7 2 6 2" xfId="34152"/>
    <cellStyle name="Normal 16 7 2 7" xfId="34153"/>
    <cellStyle name="Normal 16 7 3" xfId="34154"/>
    <cellStyle name="Normal 16 7 3 2" xfId="34155"/>
    <cellStyle name="Normal 16 7 3 2 2" xfId="34156"/>
    <cellStyle name="Normal 16 7 3 2 2 2" xfId="34157"/>
    <cellStyle name="Normal 16 7 3 2 2 2 2" xfId="34158"/>
    <cellStyle name="Normal 16 7 3 2 2 2 2 2" xfId="34159"/>
    <cellStyle name="Normal 16 7 3 2 2 2 3" xfId="34160"/>
    <cellStyle name="Normal 16 7 3 2 2 3" xfId="34161"/>
    <cellStyle name="Normal 16 7 3 2 2 3 2" xfId="34162"/>
    <cellStyle name="Normal 16 7 3 2 2 4" xfId="34163"/>
    <cellStyle name="Normal 16 7 3 2 3" xfId="34164"/>
    <cellStyle name="Normal 16 7 3 2 3 2" xfId="34165"/>
    <cellStyle name="Normal 16 7 3 2 3 2 2" xfId="34166"/>
    <cellStyle name="Normal 16 7 3 2 3 3" xfId="34167"/>
    <cellStyle name="Normal 16 7 3 2 4" xfId="34168"/>
    <cellStyle name="Normal 16 7 3 2 4 2" xfId="34169"/>
    <cellStyle name="Normal 16 7 3 2 5" xfId="34170"/>
    <cellStyle name="Normal 16 7 3 3" xfId="34171"/>
    <cellStyle name="Normal 16 7 3 3 2" xfId="34172"/>
    <cellStyle name="Normal 16 7 3 3 2 2" xfId="34173"/>
    <cellStyle name="Normal 16 7 3 3 2 2 2" xfId="34174"/>
    <cellStyle name="Normal 16 7 3 3 2 3" xfId="34175"/>
    <cellStyle name="Normal 16 7 3 3 3" xfId="34176"/>
    <cellStyle name="Normal 16 7 3 3 3 2" xfId="34177"/>
    <cellStyle name="Normal 16 7 3 3 4" xfId="34178"/>
    <cellStyle name="Normal 16 7 3 4" xfId="34179"/>
    <cellStyle name="Normal 16 7 3 4 2" xfId="34180"/>
    <cellStyle name="Normal 16 7 3 4 2 2" xfId="34181"/>
    <cellStyle name="Normal 16 7 3 4 3" xfId="34182"/>
    <cellStyle name="Normal 16 7 3 5" xfId="34183"/>
    <cellStyle name="Normal 16 7 3 5 2" xfId="34184"/>
    <cellStyle name="Normal 16 7 3 6" xfId="34185"/>
    <cellStyle name="Normal 16 7 4" xfId="34186"/>
    <cellStyle name="Normal 16 7 4 2" xfId="34187"/>
    <cellStyle name="Normal 16 7 4 2 2" xfId="34188"/>
    <cellStyle name="Normal 16 7 4 2 2 2" xfId="34189"/>
    <cellStyle name="Normal 16 7 4 2 2 2 2" xfId="34190"/>
    <cellStyle name="Normal 16 7 4 2 2 2 2 2" xfId="34191"/>
    <cellStyle name="Normal 16 7 4 2 2 2 3" xfId="34192"/>
    <cellStyle name="Normal 16 7 4 2 2 3" xfId="34193"/>
    <cellStyle name="Normal 16 7 4 2 2 3 2" xfId="34194"/>
    <cellStyle name="Normal 16 7 4 2 2 4" xfId="34195"/>
    <cellStyle name="Normal 16 7 4 2 3" xfId="34196"/>
    <cellStyle name="Normal 16 7 4 2 3 2" xfId="34197"/>
    <cellStyle name="Normal 16 7 4 2 3 2 2" xfId="34198"/>
    <cellStyle name="Normal 16 7 4 2 3 3" xfId="34199"/>
    <cellStyle name="Normal 16 7 4 2 4" xfId="34200"/>
    <cellStyle name="Normal 16 7 4 2 4 2" xfId="34201"/>
    <cellStyle name="Normal 16 7 4 2 5" xfId="34202"/>
    <cellStyle name="Normal 16 7 4 3" xfId="34203"/>
    <cellStyle name="Normal 16 7 4 3 2" xfId="34204"/>
    <cellStyle name="Normal 16 7 4 3 2 2" xfId="34205"/>
    <cellStyle name="Normal 16 7 4 3 2 2 2" xfId="34206"/>
    <cellStyle name="Normal 16 7 4 3 2 3" xfId="34207"/>
    <cellStyle name="Normal 16 7 4 3 3" xfId="34208"/>
    <cellStyle name="Normal 16 7 4 3 3 2" xfId="34209"/>
    <cellStyle name="Normal 16 7 4 3 4" xfId="34210"/>
    <cellStyle name="Normal 16 7 4 4" xfId="34211"/>
    <cellStyle name="Normal 16 7 4 4 2" xfId="34212"/>
    <cellStyle name="Normal 16 7 4 4 2 2" xfId="34213"/>
    <cellStyle name="Normal 16 7 4 4 3" xfId="34214"/>
    <cellStyle name="Normal 16 7 4 5" xfId="34215"/>
    <cellStyle name="Normal 16 7 4 5 2" xfId="34216"/>
    <cellStyle name="Normal 16 7 4 6" xfId="34217"/>
    <cellStyle name="Normal 16 7 5" xfId="34218"/>
    <cellStyle name="Normal 16 7 5 2" xfId="34219"/>
    <cellStyle name="Normal 16 7 5 2 2" xfId="34220"/>
    <cellStyle name="Normal 16 7 5 2 2 2" xfId="34221"/>
    <cellStyle name="Normal 16 7 5 2 2 2 2" xfId="34222"/>
    <cellStyle name="Normal 16 7 5 2 2 3" xfId="34223"/>
    <cellStyle name="Normal 16 7 5 2 3" xfId="34224"/>
    <cellStyle name="Normal 16 7 5 2 3 2" xfId="34225"/>
    <cellStyle name="Normal 16 7 5 2 4" xfId="34226"/>
    <cellStyle name="Normal 16 7 5 3" xfId="34227"/>
    <cellStyle name="Normal 16 7 5 3 2" xfId="34228"/>
    <cellStyle name="Normal 16 7 5 3 2 2" xfId="34229"/>
    <cellStyle name="Normal 16 7 5 3 3" xfId="34230"/>
    <cellStyle name="Normal 16 7 5 4" xfId="34231"/>
    <cellStyle name="Normal 16 7 5 4 2" xfId="34232"/>
    <cellStyle name="Normal 16 7 5 5" xfId="34233"/>
    <cellStyle name="Normal 16 7 6" xfId="34234"/>
    <cellStyle name="Normal 16 7 6 2" xfId="34235"/>
    <cellStyle name="Normal 16 7 6 2 2" xfId="34236"/>
    <cellStyle name="Normal 16 7 6 2 2 2" xfId="34237"/>
    <cellStyle name="Normal 16 7 6 2 3" xfId="34238"/>
    <cellStyle name="Normal 16 7 6 3" xfId="34239"/>
    <cellStyle name="Normal 16 7 6 3 2" xfId="34240"/>
    <cellStyle name="Normal 16 7 6 4" xfId="34241"/>
    <cellStyle name="Normal 16 7 7" xfId="34242"/>
    <cellStyle name="Normal 16 7 7 2" xfId="34243"/>
    <cellStyle name="Normal 16 7 7 2 2" xfId="34244"/>
    <cellStyle name="Normal 16 7 7 3" xfId="34245"/>
    <cellStyle name="Normal 16 7 8" xfId="34246"/>
    <cellStyle name="Normal 16 7 8 2" xfId="34247"/>
    <cellStyle name="Normal 16 7 9" xfId="34248"/>
    <cellStyle name="Normal 16 8" xfId="34249"/>
    <cellStyle name="Normal 16 8 2" xfId="34250"/>
    <cellStyle name="Normal 16 8 2 2" xfId="34251"/>
    <cellStyle name="Normal 16 8 2 2 2" xfId="34252"/>
    <cellStyle name="Normal 16 8 2 2 2 2" xfId="34253"/>
    <cellStyle name="Normal 16 8 2 2 2 2 2" xfId="34254"/>
    <cellStyle name="Normal 16 8 2 2 2 2 2 2" xfId="34255"/>
    <cellStyle name="Normal 16 8 2 2 2 2 3" xfId="34256"/>
    <cellStyle name="Normal 16 8 2 2 2 3" xfId="34257"/>
    <cellStyle name="Normal 16 8 2 2 2 3 2" xfId="34258"/>
    <cellStyle name="Normal 16 8 2 2 2 4" xfId="34259"/>
    <cellStyle name="Normal 16 8 2 2 3" xfId="34260"/>
    <cellStyle name="Normal 16 8 2 2 3 2" xfId="34261"/>
    <cellStyle name="Normal 16 8 2 2 3 2 2" xfId="34262"/>
    <cellStyle name="Normal 16 8 2 2 3 3" xfId="34263"/>
    <cellStyle name="Normal 16 8 2 2 4" xfId="34264"/>
    <cellStyle name="Normal 16 8 2 2 4 2" xfId="34265"/>
    <cellStyle name="Normal 16 8 2 2 5" xfId="34266"/>
    <cellStyle name="Normal 16 8 2 3" xfId="34267"/>
    <cellStyle name="Normal 16 8 2 3 2" xfId="34268"/>
    <cellStyle name="Normal 16 8 2 3 2 2" xfId="34269"/>
    <cellStyle name="Normal 16 8 2 3 2 2 2" xfId="34270"/>
    <cellStyle name="Normal 16 8 2 3 2 3" xfId="34271"/>
    <cellStyle name="Normal 16 8 2 3 3" xfId="34272"/>
    <cellStyle name="Normal 16 8 2 3 3 2" xfId="34273"/>
    <cellStyle name="Normal 16 8 2 3 4" xfId="34274"/>
    <cellStyle name="Normal 16 8 2 4" xfId="34275"/>
    <cellStyle name="Normal 16 8 2 4 2" xfId="34276"/>
    <cellStyle name="Normal 16 8 2 4 2 2" xfId="34277"/>
    <cellStyle name="Normal 16 8 2 4 3" xfId="34278"/>
    <cellStyle name="Normal 16 8 2 5" xfId="34279"/>
    <cellStyle name="Normal 16 8 2 5 2" xfId="34280"/>
    <cellStyle name="Normal 16 8 2 6" xfId="34281"/>
    <cellStyle name="Normal 16 8 3" xfId="34282"/>
    <cellStyle name="Normal 16 8 3 2" xfId="34283"/>
    <cellStyle name="Normal 16 8 3 2 2" xfId="34284"/>
    <cellStyle name="Normal 16 8 3 2 2 2" xfId="34285"/>
    <cellStyle name="Normal 16 8 3 2 2 2 2" xfId="34286"/>
    <cellStyle name="Normal 16 8 3 2 2 3" xfId="34287"/>
    <cellStyle name="Normal 16 8 3 2 3" xfId="34288"/>
    <cellStyle name="Normal 16 8 3 2 3 2" xfId="34289"/>
    <cellStyle name="Normal 16 8 3 2 4" xfId="34290"/>
    <cellStyle name="Normal 16 8 3 3" xfId="34291"/>
    <cellStyle name="Normal 16 8 3 3 2" xfId="34292"/>
    <cellStyle name="Normal 16 8 3 3 2 2" xfId="34293"/>
    <cellStyle name="Normal 16 8 3 3 3" xfId="34294"/>
    <cellStyle name="Normal 16 8 3 4" xfId="34295"/>
    <cellStyle name="Normal 16 8 3 4 2" xfId="34296"/>
    <cellStyle name="Normal 16 8 3 5" xfId="34297"/>
    <cellStyle name="Normal 16 8 4" xfId="34298"/>
    <cellStyle name="Normal 16 8 4 2" xfId="34299"/>
    <cellStyle name="Normal 16 8 4 2 2" xfId="34300"/>
    <cellStyle name="Normal 16 8 4 2 2 2" xfId="34301"/>
    <cellStyle name="Normal 16 8 4 2 3" xfId="34302"/>
    <cellStyle name="Normal 16 8 4 3" xfId="34303"/>
    <cellStyle name="Normal 16 8 4 3 2" xfId="34304"/>
    <cellStyle name="Normal 16 8 4 4" xfId="34305"/>
    <cellStyle name="Normal 16 8 5" xfId="34306"/>
    <cellStyle name="Normal 16 8 5 2" xfId="34307"/>
    <cellStyle name="Normal 16 8 5 2 2" xfId="34308"/>
    <cellStyle name="Normal 16 8 5 3" xfId="34309"/>
    <cellStyle name="Normal 16 8 6" xfId="34310"/>
    <cellStyle name="Normal 16 8 6 2" xfId="34311"/>
    <cellStyle name="Normal 16 8 7" xfId="34312"/>
    <cellStyle name="Normal 16 9" xfId="34313"/>
    <cellStyle name="Normal 16 9 2" xfId="34314"/>
    <cellStyle name="Normal 16 9 2 2" xfId="34315"/>
    <cellStyle name="Normal 16 9 2 2 2" xfId="34316"/>
    <cellStyle name="Normal 16 9 2 2 2 2" xfId="34317"/>
    <cellStyle name="Normal 16 9 2 2 2 2 2" xfId="34318"/>
    <cellStyle name="Normal 16 9 2 2 2 3" xfId="34319"/>
    <cellStyle name="Normal 16 9 2 2 3" xfId="34320"/>
    <cellStyle name="Normal 16 9 2 2 3 2" xfId="34321"/>
    <cellStyle name="Normal 16 9 2 2 4" xfId="34322"/>
    <cellStyle name="Normal 16 9 2 3" xfId="34323"/>
    <cellStyle name="Normal 16 9 2 3 2" xfId="34324"/>
    <cellStyle name="Normal 16 9 2 3 2 2" xfId="34325"/>
    <cellStyle name="Normal 16 9 2 3 3" xfId="34326"/>
    <cellStyle name="Normal 16 9 2 4" xfId="34327"/>
    <cellStyle name="Normal 16 9 2 4 2" xfId="34328"/>
    <cellStyle name="Normal 16 9 2 5" xfId="34329"/>
    <cellStyle name="Normal 16 9 3" xfId="34330"/>
    <cellStyle name="Normal 16 9 3 2" xfId="34331"/>
    <cellStyle name="Normal 16 9 3 2 2" xfId="34332"/>
    <cellStyle name="Normal 16 9 3 2 2 2" xfId="34333"/>
    <cellStyle name="Normal 16 9 3 2 3" xfId="34334"/>
    <cellStyle name="Normal 16 9 3 3" xfId="34335"/>
    <cellStyle name="Normal 16 9 3 3 2" xfId="34336"/>
    <cellStyle name="Normal 16 9 3 4" xfId="34337"/>
    <cellStyle name="Normal 16 9 4" xfId="34338"/>
    <cellStyle name="Normal 16 9 4 2" xfId="34339"/>
    <cellStyle name="Normal 16 9 4 2 2" xfId="34340"/>
    <cellStyle name="Normal 16 9 4 3" xfId="34341"/>
    <cellStyle name="Normal 16 9 5" xfId="34342"/>
    <cellStyle name="Normal 16 9 5 2" xfId="34343"/>
    <cellStyle name="Normal 16 9 6" xfId="34344"/>
    <cellStyle name="Normal 16_BS split by product" xfId="57748"/>
    <cellStyle name="Normal 160" xfId="34345"/>
    <cellStyle name="Normal 160 2" xfId="34346"/>
    <cellStyle name="Normal 160 2 2" xfId="34347"/>
    <cellStyle name="Normal 160 2 2 2" xfId="34348"/>
    <cellStyle name="Normal 160 2 2 3" xfId="34349"/>
    <cellStyle name="Normal 160 2 3" xfId="34350"/>
    <cellStyle name="Normal 160 2 3 2" xfId="34351"/>
    <cellStyle name="Normal 160 2 3 3" xfId="34352"/>
    <cellStyle name="Normal 160 2 4" xfId="34353"/>
    <cellStyle name="Normal 160 2 5" xfId="34354"/>
    <cellStyle name="Normal 160 3" xfId="34355"/>
    <cellStyle name="Normal 160 4" xfId="34356"/>
    <cellStyle name="Normal 161" xfId="34357"/>
    <cellStyle name="Normal 161 2" xfId="34358"/>
    <cellStyle name="Normal 161 2 2" xfId="34359"/>
    <cellStyle name="Normal 161 2 3" xfId="34360"/>
    <cellStyle name="Normal 161 3" xfId="34361"/>
    <cellStyle name="Normal 161 4" xfId="34362"/>
    <cellStyle name="Normal 162" xfId="34363"/>
    <cellStyle name="Normal 162 2" xfId="34364"/>
    <cellStyle name="Normal 162 2 2" xfId="34365"/>
    <cellStyle name="Normal 162 2 2 2" xfId="34366"/>
    <cellStyle name="Normal 162 2 2 2 2" xfId="34367"/>
    <cellStyle name="Normal 162 2 2 2 3" xfId="34368"/>
    <cellStyle name="Normal 162 2 2 3" xfId="34369"/>
    <cellStyle name="Normal 162 2 2 3 2" xfId="34370"/>
    <cellStyle name="Normal 162 2 2 3 3" xfId="34371"/>
    <cellStyle name="Normal 162 2 2 4" xfId="34372"/>
    <cellStyle name="Normal 162 2 2 5" xfId="34373"/>
    <cellStyle name="Normal 162 2 3" xfId="34374"/>
    <cellStyle name="Normal 162 2 4" xfId="34375"/>
    <cellStyle name="Normal 162 3" xfId="34376"/>
    <cellStyle name="Normal 162 4" xfId="34377"/>
    <cellStyle name="Normal 163" xfId="34378"/>
    <cellStyle name="Normal 163 2" xfId="34379"/>
    <cellStyle name="Normal 163 2 2" xfId="34380"/>
    <cellStyle name="Normal 163 2 2 2" xfId="34381"/>
    <cellStyle name="Normal 163 2 2 2 2" xfId="34382"/>
    <cellStyle name="Normal 163 2 2 2 3" xfId="34383"/>
    <cellStyle name="Normal 163 2 2 3" xfId="34384"/>
    <cellStyle name="Normal 163 2 2 3 2" xfId="34385"/>
    <cellStyle name="Normal 163 2 2 3 3" xfId="34386"/>
    <cellStyle name="Normal 163 2 2 4" xfId="34387"/>
    <cellStyle name="Normal 163 2 2 5" xfId="34388"/>
    <cellStyle name="Normal 163 2 3" xfId="34389"/>
    <cellStyle name="Normal 163 2 4" xfId="34390"/>
    <cellStyle name="Normal 163 3" xfId="34391"/>
    <cellStyle name="Normal 163 4" xfId="34392"/>
    <cellStyle name="Normal 164" xfId="34393"/>
    <cellStyle name="Normal 164 2" xfId="34394"/>
    <cellStyle name="Normal 164 2 2" xfId="34395"/>
    <cellStyle name="Normal 164 2 3" xfId="34396"/>
    <cellStyle name="Normal 164 3" xfId="34397"/>
    <cellStyle name="Normal 164 4" xfId="34398"/>
    <cellStyle name="Normal 165" xfId="34399"/>
    <cellStyle name="Normal 165 10" xfId="34400"/>
    <cellStyle name="Normal 165 10 2" xfId="34401"/>
    <cellStyle name="Normal 165 11" xfId="34402"/>
    <cellStyle name="Normal 165 2" xfId="34403"/>
    <cellStyle name="Normal 165 2 2" xfId="34404"/>
    <cellStyle name="Normal 165 2 3" xfId="34405"/>
    <cellStyle name="Normal 165 3" xfId="34406"/>
    <cellStyle name="Normal 165 3 2" xfId="34407"/>
    <cellStyle name="Normal 165 3 2 2" xfId="34408"/>
    <cellStyle name="Normal 165 3 2 2 2" xfId="34409"/>
    <cellStyle name="Normal 165 3 2 2 2 2" xfId="34410"/>
    <cellStyle name="Normal 165 3 2 2 2 2 2" xfId="34411"/>
    <cellStyle name="Normal 165 3 2 2 2 2 2 2" xfId="34412"/>
    <cellStyle name="Normal 165 3 2 2 2 2 2 2 2" xfId="34413"/>
    <cellStyle name="Normal 165 3 2 2 2 2 2 3" xfId="34414"/>
    <cellStyle name="Normal 165 3 2 2 2 2 3" xfId="34415"/>
    <cellStyle name="Normal 165 3 2 2 2 2 3 2" xfId="34416"/>
    <cellStyle name="Normal 165 3 2 2 2 2 4" xfId="34417"/>
    <cellStyle name="Normal 165 3 2 2 2 3" xfId="34418"/>
    <cellStyle name="Normal 165 3 2 2 2 3 2" xfId="34419"/>
    <cellStyle name="Normal 165 3 2 2 2 3 2 2" xfId="34420"/>
    <cellStyle name="Normal 165 3 2 2 2 3 3" xfId="34421"/>
    <cellStyle name="Normal 165 3 2 2 2 4" xfId="34422"/>
    <cellStyle name="Normal 165 3 2 2 2 4 2" xfId="34423"/>
    <cellStyle name="Normal 165 3 2 2 2 5" xfId="34424"/>
    <cellStyle name="Normal 165 3 2 2 3" xfId="34425"/>
    <cellStyle name="Normal 165 3 2 2 3 2" xfId="34426"/>
    <cellStyle name="Normal 165 3 2 2 3 2 2" xfId="34427"/>
    <cellStyle name="Normal 165 3 2 2 3 2 2 2" xfId="34428"/>
    <cellStyle name="Normal 165 3 2 2 3 2 3" xfId="34429"/>
    <cellStyle name="Normal 165 3 2 2 3 3" xfId="34430"/>
    <cellStyle name="Normal 165 3 2 2 3 3 2" xfId="34431"/>
    <cellStyle name="Normal 165 3 2 2 3 4" xfId="34432"/>
    <cellStyle name="Normal 165 3 2 2 4" xfId="34433"/>
    <cellStyle name="Normal 165 3 2 2 4 2" xfId="34434"/>
    <cellStyle name="Normal 165 3 2 2 4 2 2" xfId="34435"/>
    <cellStyle name="Normal 165 3 2 2 4 3" xfId="34436"/>
    <cellStyle name="Normal 165 3 2 2 5" xfId="34437"/>
    <cellStyle name="Normal 165 3 2 2 5 2" xfId="34438"/>
    <cellStyle name="Normal 165 3 2 2 6" xfId="34439"/>
    <cellStyle name="Normal 165 3 2 3" xfId="34440"/>
    <cellStyle name="Normal 165 3 2 3 2" xfId="34441"/>
    <cellStyle name="Normal 165 3 2 3 2 2" xfId="34442"/>
    <cellStyle name="Normal 165 3 2 3 2 2 2" xfId="34443"/>
    <cellStyle name="Normal 165 3 2 3 2 2 2 2" xfId="34444"/>
    <cellStyle name="Normal 165 3 2 3 2 2 3" xfId="34445"/>
    <cellStyle name="Normal 165 3 2 3 2 3" xfId="34446"/>
    <cellStyle name="Normal 165 3 2 3 2 3 2" xfId="34447"/>
    <cellStyle name="Normal 165 3 2 3 2 4" xfId="34448"/>
    <cellStyle name="Normal 165 3 2 3 3" xfId="34449"/>
    <cellStyle name="Normal 165 3 2 3 3 2" xfId="34450"/>
    <cellStyle name="Normal 165 3 2 3 3 2 2" xfId="34451"/>
    <cellStyle name="Normal 165 3 2 3 3 3" xfId="34452"/>
    <cellStyle name="Normal 165 3 2 3 4" xfId="34453"/>
    <cellStyle name="Normal 165 3 2 3 4 2" xfId="34454"/>
    <cellStyle name="Normal 165 3 2 3 5" xfId="34455"/>
    <cellStyle name="Normal 165 3 2 4" xfId="34456"/>
    <cellStyle name="Normal 165 3 2 4 2" xfId="34457"/>
    <cellStyle name="Normal 165 3 2 4 2 2" xfId="34458"/>
    <cellStyle name="Normal 165 3 2 4 2 2 2" xfId="34459"/>
    <cellStyle name="Normal 165 3 2 4 2 3" xfId="34460"/>
    <cellStyle name="Normal 165 3 2 4 3" xfId="34461"/>
    <cellStyle name="Normal 165 3 2 4 3 2" xfId="34462"/>
    <cellStyle name="Normal 165 3 2 4 4" xfId="34463"/>
    <cellStyle name="Normal 165 3 2 5" xfId="34464"/>
    <cellStyle name="Normal 165 3 2 5 2" xfId="34465"/>
    <cellStyle name="Normal 165 3 2 5 2 2" xfId="34466"/>
    <cellStyle name="Normal 165 3 2 5 3" xfId="34467"/>
    <cellStyle name="Normal 165 3 2 6" xfId="34468"/>
    <cellStyle name="Normal 165 3 2 6 2" xfId="34469"/>
    <cellStyle name="Normal 165 3 2 7" xfId="34470"/>
    <cellStyle name="Normal 165 3 3" xfId="34471"/>
    <cellStyle name="Normal 165 3 3 2" xfId="34472"/>
    <cellStyle name="Normal 165 3 3 2 2" xfId="34473"/>
    <cellStyle name="Normal 165 3 3 2 2 2" xfId="34474"/>
    <cellStyle name="Normal 165 3 3 2 2 2 2" xfId="34475"/>
    <cellStyle name="Normal 165 3 3 2 2 2 2 2" xfId="34476"/>
    <cellStyle name="Normal 165 3 3 2 2 2 3" xfId="34477"/>
    <cellStyle name="Normal 165 3 3 2 2 3" xfId="34478"/>
    <cellStyle name="Normal 165 3 3 2 2 3 2" xfId="34479"/>
    <cellStyle name="Normal 165 3 3 2 2 4" xfId="34480"/>
    <cellStyle name="Normal 165 3 3 2 3" xfId="34481"/>
    <cellStyle name="Normal 165 3 3 2 3 2" xfId="34482"/>
    <cellStyle name="Normal 165 3 3 2 3 2 2" xfId="34483"/>
    <cellStyle name="Normal 165 3 3 2 3 3" xfId="34484"/>
    <cellStyle name="Normal 165 3 3 2 4" xfId="34485"/>
    <cellStyle name="Normal 165 3 3 2 4 2" xfId="34486"/>
    <cellStyle name="Normal 165 3 3 2 5" xfId="34487"/>
    <cellStyle name="Normal 165 3 3 3" xfId="34488"/>
    <cellStyle name="Normal 165 3 3 3 2" xfId="34489"/>
    <cellStyle name="Normal 165 3 3 3 2 2" xfId="34490"/>
    <cellStyle name="Normal 165 3 3 3 2 2 2" xfId="34491"/>
    <cellStyle name="Normal 165 3 3 3 2 3" xfId="34492"/>
    <cellStyle name="Normal 165 3 3 3 3" xfId="34493"/>
    <cellStyle name="Normal 165 3 3 3 3 2" xfId="34494"/>
    <cellStyle name="Normal 165 3 3 3 4" xfId="34495"/>
    <cellStyle name="Normal 165 3 3 4" xfId="34496"/>
    <cellStyle name="Normal 165 3 3 4 2" xfId="34497"/>
    <cellStyle name="Normal 165 3 3 4 2 2" xfId="34498"/>
    <cellStyle name="Normal 165 3 3 4 3" xfId="34499"/>
    <cellStyle name="Normal 165 3 3 5" xfId="34500"/>
    <cellStyle name="Normal 165 3 3 5 2" xfId="34501"/>
    <cellStyle name="Normal 165 3 3 6" xfId="34502"/>
    <cellStyle name="Normal 165 3 4" xfId="34503"/>
    <cellStyle name="Normal 165 3 4 2" xfId="34504"/>
    <cellStyle name="Normal 165 3 4 2 2" xfId="34505"/>
    <cellStyle name="Normal 165 3 4 2 2 2" xfId="34506"/>
    <cellStyle name="Normal 165 3 4 2 2 2 2" xfId="34507"/>
    <cellStyle name="Normal 165 3 4 2 2 2 2 2" xfId="34508"/>
    <cellStyle name="Normal 165 3 4 2 2 2 3" xfId="34509"/>
    <cellStyle name="Normal 165 3 4 2 2 3" xfId="34510"/>
    <cellStyle name="Normal 165 3 4 2 2 3 2" xfId="34511"/>
    <cellStyle name="Normal 165 3 4 2 2 4" xfId="34512"/>
    <cellStyle name="Normal 165 3 4 2 3" xfId="34513"/>
    <cellStyle name="Normal 165 3 4 2 3 2" xfId="34514"/>
    <cellStyle name="Normal 165 3 4 2 3 2 2" xfId="34515"/>
    <cellStyle name="Normal 165 3 4 2 3 3" xfId="34516"/>
    <cellStyle name="Normal 165 3 4 2 4" xfId="34517"/>
    <cellStyle name="Normal 165 3 4 2 4 2" xfId="34518"/>
    <cellStyle name="Normal 165 3 4 2 5" xfId="34519"/>
    <cellStyle name="Normal 165 3 4 3" xfId="34520"/>
    <cellStyle name="Normal 165 3 4 3 2" xfId="34521"/>
    <cellStyle name="Normal 165 3 4 3 2 2" xfId="34522"/>
    <cellStyle name="Normal 165 3 4 3 2 2 2" xfId="34523"/>
    <cellStyle name="Normal 165 3 4 3 2 3" xfId="34524"/>
    <cellStyle name="Normal 165 3 4 3 3" xfId="34525"/>
    <cellStyle name="Normal 165 3 4 3 3 2" xfId="34526"/>
    <cellStyle name="Normal 165 3 4 3 4" xfId="34527"/>
    <cellStyle name="Normal 165 3 4 4" xfId="34528"/>
    <cellStyle name="Normal 165 3 4 4 2" xfId="34529"/>
    <cellStyle name="Normal 165 3 4 4 2 2" xfId="34530"/>
    <cellStyle name="Normal 165 3 4 4 3" xfId="34531"/>
    <cellStyle name="Normal 165 3 4 5" xfId="34532"/>
    <cellStyle name="Normal 165 3 4 5 2" xfId="34533"/>
    <cellStyle name="Normal 165 3 4 6" xfId="34534"/>
    <cellStyle name="Normal 165 3 5" xfId="34535"/>
    <cellStyle name="Normal 165 3 5 2" xfId="34536"/>
    <cellStyle name="Normal 165 3 5 2 2" xfId="34537"/>
    <cellStyle name="Normal 165 3 5 2 2 2" xfId="34538"/>
    <cellStyle name="Normal 165 3 5 2 2 2 2" xfId="34539"/>
    <cellStyle name="Normal 165 3 5 2 2 3" xfId="34540"/>
    <cellStyle name="Normal 165 3 5 2 3" xfId="34541"/>
    <cellStyle name="Normal 165 3 5 2 3 2" xfId="34542"/>
    <cellStyle name="Normal 165 3 5 2 4" xfId="34543"/>
    <cellStyle name="Normal 165 3 5 3" xfId="34544"/>
    <cellStyle name="Normal 165 3 5 3 2" xfId="34545"/>
    <cellStyle name="Normal 165 3 5 3 2 2" xfId="34546"/>
    <cellStyle name="Normal 165 3 5 3 3" xfId="34547"/>
    <cellStyle name="Normal 165 3 5 4" xfId="34548"/>
    <cellStyle name="Normal 165 3 5 4 2" xfId="34549"/>
    <cellStyle name="Normal 165 3 5 5" xfId="34550"/>
    <cellStyle name="Normal 165 3 6" xfId="34551"/>
    <cellStyle name="Normal 165 3 6 2" xfId="34552"/>
    <cellStyle name="Normal 165 3 6 2 2" xfId="34553"/>
    <cellStyle name="Normal 165 3 6 2 2 2" xfId="34554"/>
    <cellStyle name="Normal 165 3 6 2 3" xfId="34555"/>
    <cellStyle name="Normal 165 3 6 3" xfId="34556"/>
    <cellStyle name="Normal 165 3 6 3 2" xfId="34557"/>
    <cellStyle name="Normal 165 3 6 4" xfId="34558"/>
    <cellStyle name="Normal 165 3 7" xfId="34559"/>
    <cellStyle name="Normal 165 3 7 2" xfId="34560"/>
    <cellStyle name="Normal 165 3 7 2 2" xfId="34561"/>
    <cellStyle name="Normal 165 3 7 3" xfId="34562"/>
    <cellStyle name="Normal 165 3 8" xfId="34563"/>
    <cellStyle name="Normal 165 3 8 2" xfId="34564"/>
    <cellStyle name="Normal 165 3 9" xfId="34565"/>
    <cellStyle name="Normal 165 4" xfId="34566"/>
    <cellStyle name="Normal 165 4 2" xfId="34567"/>
    <cellStyle name="Normal 165 4 2 2" xfId="34568"/>
    <cellStyle name="Normal 165 4 2 2 2" xfId="34569"/>
    <cellStyle name="Normal 165 4 2 2 2 2" xfId="34570"/>
    <cellStyle name="Normal 165 4 2 2 2 2 2" xfId="34571"/>
    <cellStyle name="Normal 165 4 2 2 2 2 2 2" xfId="34572"/>
    <cellStyle name="Normal 165 4 2 2 2 2 3" xfId="34573"/>
    <cellStyle name="Normal 165 4 2 2 2 3" xfId="34574"/>
    <cellStyle name="Normal 165 4 2 2 2 3 2" xfId="34575"/>
    <cellStyle name="Normal 165 4 2 2 2 4" xfId="34576"/>
    <cellStyle name="Normal 165 4 2 2 3" xfId="34577"/>
    <cellStyle name="Normal 165 4 2 2 3 2" xfId="34578"/>
    <cellStyle name="Normal 165 4 2 2 3 2 2" xfId="34579"/>
    <cellStyle name="Normal 165 4 2 2 3 3" xfId="34580"/>
    <cellStyle name="Normal 165 4 2 2 4" xfId="34581"/>
    <cellStyle name="Normal 165 4 2 2 4 2" xfId="34582"/>
    <cellStyle name="Normal 165 4 2 2 5" xfId="34583"/>
    <cellStyle name="Normal 165 4 2 3" xfId="34584"/>
    <cellStyle name="Normal 165 4 2 3 2" xfId="34585"/>
    <cellStyle name="Normal 165 4 2 3 2 2" xfId="34586"/>
    <cellStyle name="Normal 165 4 2 3 2 2 2" xfId="34587"/>
    <cellStyle name="Normal 165 4 2 3 2 3" xfId="34588"/>
    <cellStyle name="Normal 165 4 2 3 3" xfId="34589"/>
    <cellStyle name="Normal 165 4 2 3 3 2" xfId="34590"/>
    <cellStyle name="Normal 165 4 2 3 4" xfId="34591"/>
    <cellStyle name="Normal 165 4 2 4" xfId="34592"/>
    <cellStyle name="Normal 165 4 2 4 2" xfId="34593"/>
    <cellStyle name="Normal 165 4 2 4 2 2" xfId="34594"/>
    <cellStyle name="Normal 165 4 2 4 3" xfId="34595"/>
    <cellStyle name="Normal 165 4 2 5" xfId="34596"/>
    <cellStyle name="Normal 165 4 2 5 2" xfId="34597"/>
    <cellStyle name="Normal 165 4 2 6" xfId="34598"/>
    <cellStyle name="Normal 165 4 3" xfId="34599"/>
    <cellStyle name="Normal 165 4 3 2" xfId="34600"/>
    <cellStyle name="Normal 165 4 3 2 2" xfId="34601"/>
    <cellStyle name="Normal 165 4 3 2 2 2" xfId="34602"/>
    <cellStyle name="Normal 165 4 3 2 2 2 2" xfId="34603"/>
    <cellStyle name="Normal 165 4 3 2 2 3" xfId="34604"/>
    <cellStyle name="Normal 165 4 3 2 3" xfId="34605"/>
    <cellStyle name="Normal 165 4 3 2 3 2" xfId="34606"/>
    <cellStyle name="Normal 165 4 3 2 4" xfId="34607"/>
    <cellStyle name="Normal 165 4 3 3" xfId="34608"/>
    <cellStyle name="Normal 165 4 3 3 2" xfId="34609"/>
    <cellStyle name="Normal 165 4 3 3 2 2" xfId="34610"/>
    <cellStyle name="Normal 165 4 3 3 3" xfId="34611"/>
    <cellStyle name="Normal 165 4 3 4" xfId="34612"/>
    <cellStyle name="Normal 165 4 3 4 2" xfId="34613"/>
    <cellStyle name="Normal 165 4 3 5" xfId="34614"/>
    <cellStyle name="Normal 165 4 4" xfId="34615"/>
    <cellStyle name="Normal 165 4 4 2" xfId="34616"/>
    <cellStyle name="Normal 165 4 4 2 2" xfId="34617"/>
    <cellStyle name="Normal 165 4 4 2 2 2" xfId="34618"/>
    <cellStyle name="Normal 165 4 4 2 3" xfId="34619"/>
    <cellStyle name="Normal 165 4 4 3" xfId="34620"/>
    <cellStyle name="Normal 165 4 4 3 2" xfId="34621"/>
    <cellStyle name="Normal 165 4 4 4" xfId="34622"/>
    <cellStyle name="Normal 165 4 5" xfId="34623"/>
    <cellStyle name="Normal 165 4 5 2" xfId="34624"/>
    <cellStyle name="Normal 165 4 5 2 2" xfId="34625"/>
    <cellStyle name="Normal 165 4 5 3" xfId="34626"/>
    <cellStyle name="Normal 165 4 6" xfId="34627"/>
    <cellStyle name="Normal 165 4 6 2" xfId="34628"/>
    <cellStyle name="Normal 165 4 7" xfId="34629"/>
    <cellStyle name="Normal 165 5" xfId="34630"/>
    <cellStyle name="Normal 165 5 2" xfId="34631"/>
    <cellStyle name="Normal 165 5 2 2" xfId="34632"/>
    <cellStyle name="Normal 165 5 2 2 2" xfId="34633"/>
    <cellStyle name="Normal 165 5 2 2 2 2" xfId="34634"/>
    <cellStyle name="Normal 165 5 2 2 2 2 2" xfId="34635"/>
    <cellStyle name="Normal 165 5 2 2 2 3" xfId="34636"/>
    <cellStyle name="Normal 165 5 2 2 3" xfId="34637"/>
    <cellStyle name="Normal 165 5 2 2 3 2" xfId="34638"/>
    <cellStyle name="Normal 165 5 2 2 4" xfId="34639"/>
    <cellStyle name="Normal 165 5 2 3" xfId="34640"/>
    <cellStyle name="Normal 165 5 2 3 2" xfId="34641"/>
    <cellStyle name="Normal 165 5 2 3 2 2" xfId="34642"/>
    <cellStyle name="Normal 165 5 2 3 3" xfId="34643"/>
    <cellStyle name="Normal 165 5 2 4" xfId="34644"/>
    <cellStyle name="Normal 165 5 2 4 2" xfId="34645"/>
    <cellStyle name="Normal 165 5 2 5" xfId="34646"/>
    <cellStyle name="Normal 165 5 3" xfId="34647"/>
    <cellStyle name="Normal 165 5 3 2" xfId="34648"/>
    <cellStyle name="Normal 165 5 3 2 2" xfId="34649"/>
    <cellStyle name="Normal 165 5 3 2 2 2" xfId="34650"/>
    <cellStyle name="Normal 165 5 3 2 3" xfId="34651"/>
    <cellStyle name="Normal 165 5 3 3" xfId="34652"/>
    <cellStyle name="Normal 165 5 3 3 2" xfId="34653"/>
    <cellStyle name="Normal 165 5 3 4" xfId="34654"/>
    <cellStyle name="Normal 165 5 4" xfId="34655"/>
    <cellStyle name="Normal 165 5 4 2" xfId="34656"/>
    <cellStyle name="Normal 165 5 4 2 2" xfId="34657"/>
    <cellStyle name="Normal 165 5 4 3" xfId="34658"/>
    <cellStyle name="Normal 165 5 5" xfId="34659"/>
    <cellStyle name="Normal 165 5 5 2" xfId="34660"/>
    <cellStyle name="Normal 165 5 6" xfId="34661"/>
    <cellStyle name="Normal 165 6" xfId="34662"/>
    <cellStyle name="Normal 165 6 2" xfId="34663"/>
    <cellStyle name="Normal 165 6 2 2" xfId="34664"/>
    <cellStyle name="Normal 165 6 2 2 2" xfId="34665"/>
    <cellStyle name="Normal 165 6 2 2 2 2" xfId="34666"/>
    <cellStyle name="Normal 165 6 2 2 2 2 2" xfId="34667"/>
    <cellStyle name="Normal 165 6 2 2 2 3" xfId="34668"/>
    <cellStyle name="Normal 165 6 2 2 3" xfId="34669"/>
    <cellStyle name="Normal 165 6 2 2 3 2" xfId="34670"/>
    <cellStyle name="Normal 165 6 2 2 4" xfId="34671"/>
    <cellStyle name="Normal 165 6 2 3" xfId="34672"/>
    <cellStyle name="Normal 165 6 2 3 2" xfId="34673"/>
    <cellStyle name="Normal 165 6 2 3 2 2" xfId="34674"/>
    <cellStyle name="Normal 165 6 2 3 3" xfId="34675"/>
    <cellStyle name="Normal 165 6 2 4" xfId="34676"/>
    <cellStyle name="Normal 165 6 2 4 2" xfId="34677"/>
    <cellStyle name="Normal 165 6 2 5" xfId="34678"/>
    <cellStyle name="Normal 165 6 3" xfId="34679"/>
    <cellStyle name="Normal 165 6 3 2" xfId="34680"/>
    <cellStyle name="Normal 165 6 3 2 2" xfId="34681"/>
    <cellStyle name="Normal 165 6 3 2 2 2" xfId="34682"/>
    <cellStyle name="Normal 165 6 3 2 3" xfId="34683"/>
    <cellStyle name="Normal 165 6 3 3" xfId="34684"/>
    <cellStyle name="Normal 165 6 3 3 2" xfId="34685"/>
    <cellStyle name="Normal 165 6 3 4" xfId="34686"/>
    <cellStyle name="Normal 165 6 4" xfId="34687"/>
    <cellStyle name="Normal 165 6 4 2" xfId="34688"/>
    <cellStyle name="Normal 165 6 4 2 2" xfId="34689"/>
    <cellStyle name="Normal 165 6 4 3" xfId="34690"/>
    <cellStyle name="Normal 165 6 5" xfId="34691"/>
    <cellStyle name="Normal 165 6 5 2" xfId="34692"/>
    <cellStyle name="Normal 165 6 6" xfId="34693"/>
    <cellStyle name="Normal 165 7" xfId="34694"/>
    <cellStyle name="Normal 165 7 2" xfId="34695"/>
    <cellStyle name="Normal 165 7 2 2" xfId="34696"/>
    <cellStyle name="Normal 165 7 2 2 2" xfId="34697"/>
    <cellStyle name="Normal 165 7 2 2 2 2" xfId="34698"/>
    <cellStyle name="Normal 165 7 2 2 3" xfId="34699"/>
    <cellStyle name="Normal 165 7 2 3" xfId="34700"/>
    <cellStyle name="Normal 165 7 2 3 2" xfId="34701"/>
    <cellStyle name="Normal 165 7 2 4" xfId="34702"/>
    <cellStyle name="Normal 165 7 3" xfId="34703"/>
    <cellStyle name="Normal 165 7 3 2" xfId="34704"/>
    <cellStyle name="Normal 165 7 3 2 2" xfId="34705"/>
    <cellStyle name="Normal 165 7 3 3" xfId="34706"/>
    <cellStyle name="Normal 165 7 4" xfId="34707"/>
    <cellStyle name="Normal 165 7 4 2" xfId="34708"/>
    <cellStyle name="Normal 165 7 5" xfId="34709"/>
    <cellStyle name="Normal 165 8" xfId="34710"/>
    <cellStyle name="Normal 165 8 2" xfId="34711"/>
    <cellStyle name="Normal 165 8 2 2" xfId="34712"/>
    <cellStyle name="Normal 165 8 2 2 2" xfId="34713"/>
    <cellStyle name="Normal 165 8 2 3" xfId="34714"/>
    <cellStyle name="Normal 165 8 3" xfId="34715"/>
    <cellStyle name="Normal 165 8 3 2" xfId="34716"/>
    <cellStyle name="Normal 165 8 4" xfId="34717"/>
    <cellStyle name="Normal 165 9" xfId="34718"/>
    <cellStyle name="Normal 165 9 2" xfId="34719"/>
    <cellStyle name="Normal 165 9 2 2" xfId="34720"/>
    <cellStyle name="Normal 165 9 3" xfId="34721"/>
    <cellStyle name="Normal 166" xfId="34722"/>
    <cellStyle name="Normal 166 10" xfId="34723"/>
    <cellStyle name="Normal 166 10 2" xfId="34724"/>
    <cellStyle name="Normal 166 11" xfId="34725"/>
    <cellStyle name="Normal 166 2" xfId="34726"/>
    <cellStyle name="Normal 166 2 2" xfId="34727"/>
    <cellStyle name="Normal 166 2 3" xfId="34728"/>
    <cellStyle name="Normal 166 3" xfId="34729"/>
    <cellStyle name="Normal 166 3 2" xfId="34730"/>
    <cellStyle name="Normal 166 3 2 2" xfId="34731"/>
    <cellStyle name="Normal 166 3 2 2 2" xfId="34732"/>
    <cellStyle name="Normal 166 3 2 2 2 2" xfId="34733"/>
    <cellStyle name="Normal 166 3 2 2 2 2 2" xfId="34734"/>
    <cellStyle name="Normal 166 3 2 2 2 2 2 2" xfId="34735"/>
    <cellStyle name="Normal 166 3 2 2 2 2 2 2 2" xfId="34736"/>
    <cellStyle name="Normal 166 3 2 2 2 2 2 3" xfId="34737"/>
    <cellStyle name="Normal 166 3 2 2 2 2 3" xfId="34738"/>
    <cellStyle name="Normal 166 3 2 2 2 2 3 2" xfId="34739"/>
    <cellStyle name="Normal 166 3 2 2 2 2 4" xfId="34740"/>
    <cellStyle name="Normal 166 3 2 2 2 3" xfId="34741"/>
    <cellStyle name="Normal 166 3 2 2 2 3 2" xfId="34742"/>
    <cellStyle name="Normal 166 3 2 2 2 3 2 2" xfId="34743"/>
    <cellStyle name="Normal 166 3 2 2 2 3 3" xfId="34744"/>
    <cellStyle name="Normal 166 3 2 2 2 4" xfId="34745"/>
    <cellStyle name="Normal 166 3 2 2 2 4 2" xfId="34746"/>
    <cellStyle name="Normal 166 3 2 2 2 5" xfId="34747"/>
    <cellStyle name="Normal 166 3 2 2 3" xfId="34748"/>
    <cellStyle name="Normal 166 3 2 2 3 2" xfId="34749"/>
    <cellStyle name="Normal 166 3 2 2 3 2 2" xfId="34750"/>
    <cellStyle name="Normal 166 3 2 2 3 2 2 2" xfId="34751"/>
    <cellStyle name="Normal 166 3 2 2 3 2 3" xfId="34752"/>
    <cellStyle name="Normal 166 3 2 2 3 3" xfId="34753"/>
    <cellStyle name="Normal 166 3 2 2 3 3 2" xfId="34754"/>
    <cellStyle name="Normal 166 3 2 2 3 4" xfId="34755"/>
    <cellStyle name="Normal 166 3 2 2 4" xfId="34756"/>
    <cellStyle name="Normal 166 3 2 2 4 2" xfId="34757"/>
    <cellStyle name="Normal 166 3 2 2 4 2 2" xfId="34758"/>
    <cellStyle name="Normal 166 3 2 2 4 3" xfId="34759"/>
    <cellStyle name="Normal 166 3 2 2 5" xfId="34760"/>
    <cellStyle name="Normal 166 3 2 2 5 2" xfId="34761"/>
    <cellStyle name="Normal 166 3 2 2 6" xfId="34762"/>
    <cellStyle name="Normal 166 3 2 3" xfId="34763"/>
    <cellStyle name="Normal 166 3 2 3 2" xfId="34764"/>
    <cellStyle name="Normal 166 3 2 3 2 2" xfId="34765"/>
    <cellStyle name="Normal 166 3 2 3 2 2 2" xfId="34766"/>
    <cellStyle name="Normal 166 3 2 3 2 2 2 2" xfId="34767"/>
    <cellStyle name="Normal 166 3 2 3 2 2 3" xfId="34768"/>
    <cellStyle name="Normal 166 3 2 3 2 3" xfId="34769"/>
    <cellStyle name="Normal 166 3 2 3 2 3 2" xfId="34770"/>
    <cellStyle name="Normal 166 3 2 3 2 4" xfId="34771"/>
    <cellStyle name="Normal 166 3 2 3 3" xfId="34772"/>
    <cellStyle name="Normal 166 3 2 3 3 2" xfId="34773"/>
    <cellStyle name="Normal 166 3 2 3 3 2 2" xfId="34774"/>
    <cellStyle name="Normal 166 3 2 3 3 3" xfId="34775"/>
    <cellStyle name="Normal 166 3 2 3 4" xfId="34776"/>
    <cellStyle name="Normal 166 3 2 3 4 2" xfId="34777"/>
    <cellStyle name="Normal 166 3 2 3 5" xfId="34778"/>
    <cellStyle name="Normal 166 3 2 4" xfId="34779"/>
    <cellStyle name="Normal 166 3 2 4 2" xfId="34780"/>
    <cellStyle name="Normal 166 3 2 4 2 2" xfId="34781"/>
    <cellStyle name="Normal 166 3 2 4 2 2 2" xfId="34782"/>
    <cellStyle name="Normal 166 3 2 4 2 3" xfId="34783"/>
    <cellStyle name="Normal 166 3 2 4 3" xfId="34784"/>
    <cellStyle name="Normal 166 3 2 4 3 2" xfId="34785"/>
    <cellStyle name="Normal 166 3 2 4 4" xfId="34786"/>
    <cellStyle name="Normal 166 3 2 5" xfId="34787"/>
    <cellStyle name="Normal 166 3 2 5 2" xfId="34788"/>
    <cellStyle name="Normal 166 3 2 5 2 2" xfId="34789"/>
    <cellStyle name="Normal 166 3 2 5 3" xfId="34790"/>
    <cellStyle name="Normal 166 3 2 6" xfId="34791"/>
    <cellStyle name="Normal 166 3 2 6 2" xfId="34792"/>
    <cellStyle name="Normal 166 3 2 7" xfId="34793"/>
    <cellStyle name="Normal 166 3 3" xfId="34794"/>
    <cellStyle name="Normal 166 3 3 2" xfId="34795"/>
    <cellStyle name="Normal 166 3 3 2 2" xfId="34796"/>
    <cellStyle name="Normal 166 3 3 2 2 2" xfId="34797"/>
    <cellStyle name="Normal 166 3 3 2 2 2 2" xfId="34798"/>
    <cellStyle name="Normal 166 3 3 2 2 2 2 2" xfId="34799"/>
    <cellStyle name="Normal 166 3 3 2 2 2 3" xfId="34800"/>
    <cellStyle name="Normal 166 3 3 2 2 3" xfId="34801"/>
    <cellStyle name="Normal 166 3 3 2 2 3 2" xfId="34802"/>
    <cellStyle name="Normal 166 3 3 2 2 4" xfId="34803"/>
    <cellStyle name="Normal 166 3 3 2 3" xfId="34804"/>
    <cellStyle name="Normal 166 3 3 2 3 2" xfId="34805"/>
    <cellStyle name="Normal 166 3 3 2 3 2 2" xfId="34806"/>
    <cellStyle name="Normal 166 3 3 2 3 3" xfId="34807"/>
    <cellStyle name="Normal 166 3 3 2 4" xfId="34808"/>
    <cellStyle name="Normal 166 3 3 2 4 2" xfId="34809"/>
    <cellStyle name="Normal 166 3 3 2 5" xfId="34810"/>
    <cellStyle name="Normal 166 3 3 3" xfId="34811"/>
    <cellStyle name="Normal 166 3 3 3 2" xfId="34812"/>
    <cellStyle name="Normal 166 3 3 3 2 2" xfId="34813"/>
    <cellStyle name="Normal 166 3 3 3 2 2 2" xfId="34814"/>
    <cellStyle name="Normal 166 3 3 3 2 3" xfId="34815"/>
    <cellStyle name="Normal 166 3 3 3 3" xfId="34816"/>
    <cellStyle name="Normal 166 3 3 3 3 2" xfId="34817"/>
    <cellStyle name="Normal 166 3 3 3 4" xfId="34818"/>
    <cellStyle name="Normal 166 3 3 4" xfId="34819"/>
    <cellStyle name="Normal 166 3 3 4 2" xfId="34820"/>
    <cellStyle name="Normal 166 3 3 4 2 2" xfId="34821"/>
    <cellStyle name="Normal 166 3 3 4 3" xfId="34822"/>
    <cellStyle name="Normal 166 3 3 5" xfId="34823"/>
    <cellStyle name="Normal 166 3 3 5 2" xfId="34824"/>
    <cellStyle name="Normal 166 3 3 6" xfId="34825"/>
    <cellStyle name="Normal 166 3 4" xfId="34826"/>
    <cellStyle name="Normal 166 3 4 2" xfId="34827"/>
    <cellStyle name="Normal 166 3 4 2 2" xfId="34828"/>
    <cellStyle name="Normal 166 3 4 2 2 2" xfId="34829"/>
    <cellStyle name="Normal 166 3 4 2 2 2 2" xfId="34830"/>
    <cellStyle name="Normal 166 3 4 2 2 2 2 2" xfId="34831"/>
    <cellStyle name="Normal 166 3 4 2 2 2 3" xfId="34832"/>
    <cellStyle name="Normal 166 3 4 2 2 3" xfId="34833"/>
    <cellStyle name="Normal 166 3 4 2 2 3 2" xfId="34834"/>
    <cellStyle name="Normal 166 3 4 2 2 4" xfId="34835"/>
    <cellStyle name="Normal 166 3 4 2 3" xfId="34836"/>
    <cellStyle name="Normal 166 3 4 2 3 2" xfId="34837"/>
    <cellStyle name="Normal 166 3 4 2 3 2 2" xfId="34838"/>
    <cellStyle name="Normal 166 3 4 2 3 3" xfId="34839"/>
    <cellStyle name="Normal 166 3 4 2 4" xfId="34840"/>
    <cellStyle name="Normal 166 3 4 2 4 2" xfId="34841"/>
    <cellStyle name="Normal 166 3 4 2 5" xfId="34842"/>
    <cellStyle name="Normal 166 3 4 3" xfId="34843"/>
    <cellStyle name="Normal 166 3 4 3 2" xfId="34844"/>
    <cellStyle name="Normal 166 3 4 3 2 2" xfId="34845"/>
    <cellStyle name="Normal 166 3 4 3 2 2 2" xfId="34846"/>
    <cellStyle name="Normal 166 3 4 3 2 3" xfId="34847"/>
    <cellStyle name="Normal 166 3 4 3 3" xfId="34848"/>
    <cellStyle name="Normal 166 3 4 3 3 2" xfId="34849"/>
    <cellStyle name="Normal 166 3 4 3 4" xfId="34850"/>
    <cellStyle name="Normal 166 3 4 4" xfId="34851"/>
    <cellStyle name="Normal 166 3 4 4 2" xfId="34852"/>
    <cellStyle name="Normal 166 3 4 4 2 2" xfId="34853"/>
    <cellStyle name="Normal 166 3 4 4 3" xfId="34854"/>
    <cellStyle name="Normal 166 3 4 5" xfId="34855"/>
    <cellStyle name="Normal 166 3 4 5 2" xfId="34856"/>
    <cellStyle name="Normal 166 3 4 6" xfId="34857"/>
    <cellStyle name="Normal 166 3 5" xfId="34858"/>
    <cellStyle name="Normal 166 3 5 2" xfId="34859"/>
    <cellStyle name="Normal 166 3 5 2 2" xfId="34860"/>
    <cellStyle name="Normal 166 3 5 2 2 2" xfId="34861"/>
    <cellStyle name="Normal 166 3 5 2 2 2 2" xfId="34862"/>
    <cellStyle name="Normal 166 3 5 2 2 3" xfId="34863"/>
    <cellStyle name="Normal 166 3 5 2 3" xfId="34864"/>
    <cellStyle name="Normal 166 3 5 2 3 2" xfId="34865"/>
    <cellStyle name="Normal 166 3 5 2 4" xfId="34866"/>
    <cellStyle name="Normal 166 3 5 3" xfId="34867"/>
    <cellStyle name="Normal 166 3 5 3 2" xfId="34868"/>
    <cellStyle name="Normal 166 3 5 3 2 2" xfId="34869"/>
    <cellStyle name="Normal 166 3 5 3 3" xfId="34870"/>
    <cellStyle name="Normal 166 3 5 4" xfId="34871"/>
    <cellStyle name="Normal 166 3 5 4 2" xfId="34872"/>
    <cellStyle name="Normal 166 3 5 5" xfId="34873"/>
    <cellStyle name="Normal 166 3 6" xfId="34874"/>
    <cellStyle name="Normal 166 3 6 2" xfId="34875"/>
    <cellStyle name="Normal 166 3 6 2 2" xfId="34876"/>
    <cellStyle name="Normal 166 3 6 2 2 2" xfId="34877"/>
    <cellStyle name="Normal 166 3 6 2 3" xfId="34878"/>
    <cellStyle name="Normal 166 3 6 3" xfId="34879"/>
    <cellStyle name="Normal 166 3 6 3 2" xfId="34880"/>
    <cellStyle name="Normal 166 3 6 4" xfId="34881"/>
    <cellStyle name="Normal 166 3 7" xfId="34882"/>
    <cellStyle name="Normal 166 3 7 2" xfId="34883"/>
    <cellStyle name="Normal 166 3 7 2 2" xfId="34884"/>
    <cellStyle name="Normal 166 3 7 3" xfId="34885"/>
    <cellStyle name="Normal 166 3 8" xfId="34886"/>
    <cellStyle name="Normal 166 3 8 2" xfId="34887"/>
    <cellStyle name="Normal 166 3 9" xfId="34888"/>
    <cellStyle name="Normal 166 4" xfId="34889"/>
    <cellStyle name="Normal 166 4 2" xfId="34890"/>
    <cellStyle name="Normal 166 4 2 2" xfId="34891"/>
    <cellStyle name="Normal 166 4 2 2 2" xfId="34892"/>
    <cellStyle name="Normal 166 4 2 2 2 2" xfId="34893"/>
    <cellStyle name="Normal 166 4 2 2 2 2 2" xfId="34894"/>
    <cellStyle name="Normal 166 4 2 2 2 2 2 2" xfId="34895"/>
    <cellStyle name="Normal 166 4 2 2 2 2 3" xfId="34896"/>
    <cellStyle name="Normal 166 4 2 2 2 3" xfId="34897"/>
    <cellStyle name="Normal 166 4 2 2 2 3 2" xfId="34898"/>
    <cellStyle name="Normal 166 4 2 2 2 4" xfId="34899"/>
    <cellStyle name="Normal 166 4 2 2 3" xfId="34900"/>
    <cellStyle name="Normal 166 4 2 2 3 2" xfId="34901"/>
    <cellStyle name="Normal 166 4 2 2 3 2 2" xfId="34902"/>
    <cellStyle name="Normal 166 4 2 2 3 3" xfId="34903"/>
    <cellStyle name="Normal 166 4 2 2 4" xfId="34904"/>
    <cellStyle name="Normal 166 4 2 2 4 2" xfId="34905"/>
    <cellStyle name="Normal 166 4 2 2 5" xfId="34906"/>
    <cellStyle name="Normal 166 4 2 3" xfId="34907"/>
    <cellStyle name="Normal 166 4 2 3 2" xfId="34908"/>
    <cellStyle name="Normal 166 4 2 3 2 2" xfId="34909"/>
    <cellStyle name="Normal 166 4 2 3 2 2 2" xfId="34910"/>
    <cellStyle name="Normal 166 4 2 3 2 3" xfId="34911"/>
    <cellStyle name="Normal 166 4 2 3 3" xfId="34912"/>
    <cellStyle name="Normal 166 4 2 3 3 2" xfId="34913"/>
    <cellStyle name="Normal 166 4 2 3 4" xfId="34914"/>
    <cellStyle name="Normal 166 4 2 4" xfId="34915"/>
    <cellStyle name="Normal 166 4 2 4 2" xfId="34916"/>
    <cellStyle name="Normal 166 4 2 4 2 2" xfId="34917"/>
    <cellStyle name="Normal 166 4 2 4 3" xfId="34918"/>
    <cellStyle name="Normal 166 4 2 5" xfId="34919"/>
    <cellStyle name="Normal 166 4 2 5 2" xfId="34920"/>
    <cellStyle name="Normal 166 4 2 6" xfId="34921"/>
    <cellStyle name="Normal 166 4 3" xfId="34922"/>
    <cellStyle name="Normal 166 4 3 2" xfId="34923"/>
    <cellStyle name="Normal 166 4 3 2 2" xfId="34924"/>
    <cellStyle name="Normal 166 4 3 2 2 2" xfId="34925"/>
    <cellStyle name="Normal 166 4 3 2 2 2 2" xfId="34926"/>
    <cellStyle name="Normal 166 4 3 2 2 3" xfId="34927"/>
    <cellStyle name="Normal 166 4 3 2 3" xfId="34928"/>
    <cellStyle name="Normal 166 4 3 2 3 2" xfId="34929"/>
    <cellStyle name="Normal 166 4 3 2 4" xfId="34930"/>
    <cellStyle name="Normal 166 4 3 3" xfId="34931"/>
    <cellStyle name="Normal 166 4 3 3 2" xfId="34932"/>
    <cellStyle name="Normal 166 4 3 3 2 2" xfId="34933"/>
    <cellStyle name="Normal 166 4 3 3 3" xfId="34934"/>
    <cellStyle name="Normal 166 4 3 4" xfId="34935"/>
    <cellStyle name="Normal 166 4 3 4 2" xfId="34936"/>
    <cellStyle name="Normal 166 4 3 5" xfId="34937"/>
    <cellStyle name="Normal 166 4 4" xfId="34938"/>
    <cellStyle name="Normal 166 4 4 2" xfId="34939"/>
    <cellStyle name="Normal 166 4 4 2 2" xfId="34940"/>
    <cellStyle name="Normal 166 4 4 2 2 2" xfId="34941"/>
    <cellStyle name="Normal 166 4 4 2 3" xfId="34942"/>
    <cellStyle name="Normal 166 4 4 3" xfId="34943"/>
    <cellStyle name="Normal 166 4 4 3 2" xfId="34944"/>
    <cellStyle name="Normal 166 4 4 4" xfId="34945"/>
    <cellStyle name="Normal 166 4 5" xfId="34946"/>
    <cellStyle name="Normal 166 4 5 2" xfId="34947"/>
    <cellStyle name="Normal 166 4 5 2 2" xfId="34948"/>
    <cellStyle name="Normal 166 4 5 3" xfId="34949"/>
    <cellStyle name="Normal 166 4 6" xfId="34950"/>
    <cellStyle name="Normal 166 4 6 2" xfId="34951"/>
    <cellStyle name="Normal 166 4 7" xfId="34952"/>
    <cellStyle name="Normal 166 5" xfId="34953"/>
    <cellStyle name="Normal 166 5 2" xfId="34954"/>
    <cellStyle name="Normal 166 5 2 2" xfId="34955"/>
    <cellStyle name="Normal 166 5 2 2 2" xfId="34956"/>
    <cellStyle name="Normal 166 5 2 2 2 2" xfId="34957"/>
    <cellStyle name="Normal 166 5 2 2 2 2 2" xfId="34958"/>
    <cellStyle name="Normal 166 5 2 2 2 3" xfId="34959"/>
    <cellStyle name="Normal 166 5 2 2 3" xfId="34960"/>
    <cellStyle name="Normal 166 5 2 2 3 2" xfId="34961"/>
    <cellStyle name="Normal 166 5 2 2 4" xfId="34962"/>
    <cellStyle name="Normal 166 5 2 3" xfId="34963"/>
    <cellStyle name="Normal 166 5 2 3 2" xfId="34964"/>
    <cellStyle name="Normal 166 5 2 3 2 2" xfId="34965"/>
    <cellStyle name="Normal 166 5 2 3 3" xfId="34966"/>
    <cellStyle name="Normal 166 5 2 4" xfId="34967"/>
    <cellStyle name="Normal 166 5 2 4 2" xfId="34968"/>
    <cellStyle name="Normal 166 5 2 5" xfId="34969"/>
    <cellStyle name="Normal 166 5 3" xfId="34970"/>
    <cellStyle name="Normal 166 5 3 2" xfId="34971"/>
    <cellStyle name="Normal 166 5 3 2 2" xfId="34972"/>
    <cellStyle name="Normal 166 5 3 2 2 2" xfId="34973"/>
    <cellStyle name="Normal 166 5 3 2 3" xfId="34974"/>
    <cellStyle name="Normal 166 5 3 3" xfId="34975"/>
    <cellStyle name="Normal 166 5 3 3 2" xfId="34976"/>
    <cellStyle name="Normal 166 5 3 4" xfId="34977"/>
    <cellStyle name="Normal 166 5 4" xfId="34978"/>
    <cellStyle name="Normal 166 5 4 2" xfId="34979"/>
    <cellStyle name="Normal 166 5 4 2 2" xfId="34980"/>
    <cellStyle name="Normal 166 5 4 3" xfId="34981"/>
    <cellStyle name="Normal 166 5 5" xfId="34982"/>
    <cellStyle name="Normal 166 5 5 2" xfId="34983"/>
    <cellStyle name="Normal 166 5 6" xfId="34984"/>
    <cellStyle name="Normal 166 6" xfId="34985"/>
    <cellStyle name="Normal 166 6 2" xfId="34986"/>
    <cellStyle name="Normal 166 6 2 2" xfId="34987"/>
    <cellStyle name="Normal 166 6 2 2 2" xfId="34988"/>
    <cellStyle name="Normal 166 6 2 2 2 2" xfId="34989"/>
    <cellStyle name="Normal 166 6 2 2 2 2 2" xfId="34990"/>
    <cellStyle name="Normal 166 6 2 2 2 3" xfId="34991"/>
    <cellStyle name="Normal 166 6 2 2 3" xfId="34992"/>
    <cellStyle name="Normal 166 6 2 2 3 2" xfId="34993"/>
    <cellStyle name="Normal 166 6 2 2 4" xfId="34994"/>
    <cellStyle name="Normal 166 6 2 3" xfId="34995"/>
    <cellStyle name="Normal 166 6 2 3 2" xfId="34996"/>
    <cellStyle name="Normal 166 6 2 3 2 2" xfId="34997"/>
    <cellStyle name="Normal 166 6 2 3 3" xfId="34998"/>
    <cellStyle name="Normal 166 6 2 4" xfId="34999"/>
    <cellStyle name="Normal 166 6 2 4 2" xfId="35000"/>
    <cellStyle name="Normal 166 6 2 5" xfId="35001"/>
    <cellStyle name="Normal 166 6 3" xfId="35002"/>
    <cellStyle name="Normal 166 6 3 2" xfId="35003"/>
    <cellStyle name="Normal 166 6 3 2 2" xfId="35004"/>
    <cellStyle name="Normal 166 6 3 2 2 2" xfId="35005"/>
    <cellStyle name="Normal 166 6 3 2 3" xfId="35006"/>
    <cellStyle name="Normal 166 6 3 3" xfId="35007"/>
    <cellStyle name="Normal 166 6 3 3 2" xfId="35008"/>
    <cellStyle name="Normal 166 6 3 4" xfId="35009"/>
    <cellStyle name="Normal 166 6 4" xfId="35010"/>
    <cellStyle name="Normal 166 6 4 2" xfId="35011"/>
    <cellStyle name="Normal 166 6 4 2 2" xfId="35012"/>
    <cellStyle name="Normal 166 6 4 3" xfId="35013"/>
    <cellStyle name="Normal 166 6 5" xfId="35014"/>
    <cellStyle name="Normal 166 6 5 2" xfId="35015"/>
    <cellStyle name="Normal 166 6 6" xfId="35016"/>
    <cellStyle name="Normal 166 7" xfId="35017"/>
    <cellStyle name="Normal 166 7 2" xfId="35018"/>
    <cellStyle name="Normal 166 7 2 2" xfId="35019"/>
    <cellStyle name="Normal 166 7 2 2 2" xfId="35020"/>
    <cellStyle name="Normal 166 7 2 2 2 2" xfId="35021"/>
    <cellStyle name="Normal 166 7 2 2 3" xfId="35022"/>
    <cellStyle name="Normal 166 7 2 3" xfId="35023"/>
    <cellStyle name="Normal 166 7 2 3 2" xfId="35024"/>
    <cellStyle name="Normal 166 7 2 4" xfId="35025"/>
    <cellStyle name="Normal 166 7 3" xfId="35026"/>
    <cellStyle name="Normal 166 7 3 2" xfId="35027"/>
    <cellStyle name="Normal 166 7 3 2 2" xfId="35028"/>
    <cellStyle name="Normal 166 7 3 3" xfId="35029"/>
    <cellStyle name="Normal 166 7 4" xfId="35030"/>
    <cellStyle name="Normal 166 7 4 2" xfId="35031"/>
    <cellStyle name="Normal 166 7 5" xfId="35032"/>
    <cellStyle name="Normal 166 8" xfId="35033"/>
    <cellStyle name="Normal 166 8 2" xfId="35034"/>
    <cellStyle name="Normal 166 8 2 2" xfId="35035"/>
    <cellStyle name="Normal 166 8 2 2 2" xfId="35036"/>
    <cellStyle name="Normal 166 8 2 3" xfId="35037"/>
    <cellStyle name="Normal 166 8 3" xfId="35038"/>
    <cellStyle name="Normal 166 8 3 2" xfId="35039"/>
    <cellStyle name="Normal 166 8 4" xfId="35040"/>
    <cellStyle name="Normal 166 9" xfId="35041"/>
    <cellStyle name="Normal 166 9 2" xfId="35042"/>
    <cellStyle name="Normal 166 9 2 2" xfId="35043"/>
    <cellStyle name="Normal 166 9 3" xfId="35044"/>
    <cellStyle name="Normal 167" xfId="35045"/>
    <cellStyle name="Normal 167 10" xfId="35046"/>
    <cellStyle name="Normal 167 10 2" xfId="35047"/>
    <cellStyle name="Normal 167 11" xfId="35048"/>
    <cellStyle name="Normal 167 2" xfId="35049"/>
    <cellStyle name="Normal 167 2 10" xfId="35050"/>
    <cellStyle name="Normal 167 2 2" xfId="35051"/>
    <cellStyle name="Normal 167 2 2 2" xfId="35052"/>
    <cellStyle name="Normal 167 2 2 3" xfId="35053"/>
    <cellStyle name="Normal 167 2 3" xfId="35054"/>
    <cellStyle name="Normal 167 2 3 2" xfId="35055"/>
    <cellStyle name="Normal 167 2 3 2 2" xfId="35056"/>
    <cellStyle name="Normal 167 2 3 2 2 2" xfId="35057"/>
    <cellStyle name="Normal 167 2 3 2 2 2 2" xfId="35058"/>
    <cellStyle name="Normal 167 2 3 2 2 2 2 2" xfId="35059"/>
    <cellStyle name="Normal 167 2 3 2 2 2 2 2 2" xfId="35060"/>
    <cellStyle name="Normal 167 2 3 2 2 2 2 3" xfId="35061"/>
    <cellStyle name="Normal 167 2 3 2 2 2 3" xfId="35062"/>
    <cellStyle name="Normal 167 2 3 2 2 2 3 2" xfId="35063"/>
    <cellStyle name="Normal 167 2 3 2 2 2 4" xfId="35064"/>
    <cellStyle name="Normal 167 2 3 2 2 3" xfId="35065"/>
    <cellStyle name="Normal 167 2 3 2 2 3 2" xfId="35066"/>
    <cellStyle name="Normal 167 2 3 2 2 3 2 2" xfId="35067"/>
    <cellStyle name="Normal 167 2 3 2 2 3 3" xfId="35068"/>
    <cellStyle name="Normal 167 2 3 2 2 4" xfId="35069"/>
    <cellStyle name="Normal 167 2 3 2 2 4 2" xfId="35070"/>
    <cellStyle name="Normal 167 2 3 2 2 5" xfId="35071"/>
    <cellStyle name="Normal 167 2 3 2 3" xfId="35072"/>
    <cellStyle name="Normal 167 2 3 2 3 2" xfId="35073"/>
    <cellStyle name="Normal 167 2 3 2 3 2 2" xfId="35074"/>
    <cellStyle name="Normal 167 2 3 2 3 2 2 2" xfId="35075"/>
    <cellStyle name="Normal 167 2 3 2 3 2 3" xfId="35076"/>
    <cellStyle name="Normal 167 2 3 2 3 3" xfId="35077"/>
    <cellStyle name="Normal 167 2 3 2 3 3 2" xfId="35078"/>
    <cellStyle name="Normal 167 2 3 2 3 4" xfId="35079"/>
    <cellStyle name="Normal 167 2 3 2 4" xfId="35080"/>
    <cellStyle name="Normal 167 2 3 2 4 2" xfId="35081"/>
    <cellStyle name="Normal 167 2 3 2 4 2 2" xfId="35082"/>
    <cellStyle name="Normal 167 2 3 2 4 3" xfId="35083"/>
    <cellStyle name="Normal 167 2 3 2 5" xfId="35084"/>
    <cellStyle name="Normal 167 2 3 2 5 2" xfId="35085"/>
    <cellStyle name="Normal 167 2 3 2 6" xfId="35086"/>
    <cellStyle name="Normal 167 2 3 3" xfId="35087"/>
    <cellStyle name="Normal 167 2 3 3 2" xfId="35088"/>
    <cellStyle name="Normal 167 2 3 3 2 2" xfId="35089"/>
    <cellStyle name="Normal 167 2 3 3 2 2 2" xfId="35090"/>
    <cellStyle name="Normal 167 2 3 3 2 2 2 2" xfId="35091"/>
    <cellStyle name="Normal 167 2 3 3 2 2 3" xfId="35092"/>
    <cellStyle name="Normal 167 2 3 3 2 3" xfId="35093"/>
    <cellStyle name="Normal 167 2 3 3 2 3 2" xfId="35094"/>
    <cellStyle name="Normal 167 2 3 3 2 4" xfId="35095"/>
    <cellStyle name="Normal 167 2 3 3 3" xfId="35096"/>
    <cellStyle name="Normal 167 2 3 3 3 2" xfId="35097"/>
    <cellStyle name="Normal 167 2 3 3 3 2 2" xfId="35098"/>
    <cellStyle name="Normal 167 2 3 3 3 3" xfId="35099"/>
    <cellStyle name="Normal 167 2 3 3 4" xfId="35100"/>
    <cellStyle name="Normal 167 2 3 3 4 2" xfId="35101"/>
    <cellStyle name="Normal 167 2 3 3 5" xfId="35102"/>
    <cellStyle name="Normal 167 2 3 4" xfId="35103"/>
    <cellStyle name="Normal 167 2 3 4 2" xfId="35104"/>
    <cellStyle name="Normal 167 2 3 4 2 2" xfId="35105"/>
    <cellStyle name="Normal 167 2 3 4 2 2 2" xfId="35106"/>
    <cellStyle name="Normal 167 2 3 4 2 3" xfId="35107"/>
    <cellStyle name="Normal 167 2 3 4 3" xfId="35108"/>
    <cellStyle name="Normal 167 2 3 4 3 2" xfId="35109"/>
    <cellStyle name="Normal 167 2 3 4 4" xfId="35110"/>
    <cellStyle name="Normal 167 2 3 5" xfId="35111"/>
    <cellStyle name="Normal 167 2 3 5 2" xfId="35112"/>
    <cellStyle name="Normal 167 2 3 5 2 2" xfId="35113"/>
    <cellStyle name="Normal 167 2 3 5 3" xfId="35114"/>
    <cellStyle name="Normal 167 2 3 6" xfId="35115"/>
    <cellStyle name="Normal 167 2 3 6 2" xfId="35116"/>
    <cellStyle name="Normal 167 2 3 7" xfId="35117"/>
    <cellStyle name="Normal 167 2 4" xfId="35118"/>
    <cellStyle name="Normal 167 2 4 2" xfId="35119"/>
    <cellStyle name="Normal 167 2 4 2 2" xfId="35120"/>
    <cellStyle name="Normal 167 2 4 2 2 2" xfId="35121"/>
    <cellStyle name="Normal 167 2 4 2 2 2 2" xfId="35122"/>
    <cellStyle name="Normal 167 2 4 2 2 2 2 2" xfId="35123"/>
    <cellStyle name="Normal 167 2 4 2 2 2 3" xfId="35124"/>
    <cellStyle name="Normal 167 2 4 2 2 3" xfId="35125"/>
    <cellStyle name="Normal 167 2 4 2 2 3 2" xfId="35126"/>
    <cellStyle name="Normal 167 2 4 2 2 4" xfId="35127"/>
    <cellStyle name="Normal 167 2 4 2 3" xfId="35128"/>
    <cellStyle name="Normal 167 2 4 2 3 2" xfId="35129"/>
    <cellStyle name="Normal 167 2 4 2 3 2 2" xfId="35130"/>
    <cellStyle name="Normal 167 2 4 2 3 3" xfId="35131"/>
    <cellStyle name="Normal 167 2 4 2 4" xfId="35132"/>
    <cellStyle name="Normal 167 2 4 2 4 2" xfId="35133"/>
    <cellStyle name="Normal 167 2 4 2 5" xfId="35134"/>
    <cellStyle name="Normal 167 2 4 3" xfId="35135"/>
    <cellStyle name="Normal 167 2 4 3 2" xfId="35136"/>
    <cellStyle name="Normal 167 2 4 3 2 2" xfId="35137"/>
    <cellStyle name="Normal 167 2 4 3 2 2 2" xfId="35138"/>
    <cellStyle name="Normal 167 2 4 3 2 3" xfId="35139"/>
    <cellStyle name="Normal 167 2 4 3 3" xfId="35140"/>
    <cellStyle name="Normal 167 2 4 3 3 2" xfId="35141"/>
    <cellStyle name="Normal 167 2 4 3 4" xfId="35142"/>
    <cellStyle name="Normal 167 2 4 4" xfId="35143"/>
    <cellStyle name="Normal 167 2 4 4 2" xfId="35144"/>
    <cellStyle name="Normal 167 2 4 4 2 2" xfId="35145"/>
    <cellStyle name="Normal 167 2 4 4 3" xfId="35146"/>
    <cellStyle name="Normal 167 2 4 5" xfId="35147"/>
    <cellStyle name="Normal 167 2 4 5 2" xfId="35148"/>
    <cellStyle name="Normal 167 2 4 6" xfId="35149"/>
    <cellStyle name="Normal 167 2 5" xfId="35150"/>
    <cellStyle name="Normal 167 2 5 2" xfId="35151"/>
    <cellStyle name="Normal 167 2 5 2 2" xfId="35152"/>
    <cellStyle name="Normal 167 2 5 2 2 2" xfId="35153"/>
    <cellStyle name="Normal 167 2 5 2 2 2 2" xfId="35154"/>
    <cellStyle name="Normal 167 2 5 2 2 2 2 2" xfId="35155"/>
    <cellStyle name="Normal 167 2 5 2 2 2 3" xfId="35156"/>
    <cellStyle name="Normal 167 2 5 2 2 3" xfId="35157"/>
    <cellStyle name="Normal 167 2 5 2 2 3 2" xfId="35158"/>
    <cellStyle name="Normal 167 2 5 2 2 4" xfId="35159"/>
    <cellStyle name="Normal 167 2 5 2 3" xfId="35160"/>
    <cellStyle name="Normal 167 2 5 2 3 2" xfId="35161"/>
    <cellStyle name="Normal 167 2 5 2 3 2 2" xfId="35162"/>
    <cellStyle name="Normal 167 2 5 2 3 3" xfId="35163"/>
    <cellStyle name="Normal 167 2 5 2 4" xfId="35164"/>
    <cellStyle name="Normal 167 2 5 2 4 2" xfId="35165"/>
    <cellStyle name="Normal 167 2 5 2 5" xfId="35166"/>
    <cellStyle name="Normal 167 2 5 3" xfId="35167"/>
    <cellStyle name="Normal 167 2 5 3 2" xfId="35168"/>
    <cellStyle name="Normal 167 2 5 3 2 2" xfId="35169"/>
    <cellStyle name="Normal 167 2 5 3 2 2 2" xfId="35170"/>
    <cellStyle name="Normal 167 2 5 3 2 3" xfId="35171"/>
    <cellStyle name="Normal 167 2 5 3 3" xfId="35172"/>
    <cellStyle name="Normal 167 2 5 3 3 2" xfId="35173"/>
    <cellStyle name="Normal 167 2 5 3 4" xfId="35174"/>
    <cellStyle name="Normal 167 2 5 4" xfId="35175"/>
    <cellStyle name="Normal 167 2 5 4 2" xfId="35176"/>
    <cellStyle name="Normal 167 2 5 4 2 2" xfId="35177"/>
    <cellStyle name="Normal 167 2 5 4 3" xfId="35178"/>
    <cellStyle name="Normal 167 2 5 5" xfId="35179"/>
    <cellStyle name="Normal 167 2 5 5 2" xfId="35180"/>
    <cellStyle name="Normal 167 2 5 6" xfId="35181"/>
    <cellStyle name="Normal 167 2 6" xfId="35182"/>
    <cellStyle name="Normal 167 2 6 2" xfId="35183"/>
    <cellStyle name="Normal 167 2 6 2 2" xfId="35184"/>
    <cellStyle name="Normal 167 2 6 2 2 2" xfId="35185"/>
    <cellStyle name="Normal 167 2 6 2 2 2 2" xfId="35186"/>
    <cellStyle name="Normal 167 2 6 2 2 3" xfId="35187"/>
    <cellStyle name="Normal 167 2 6 2 3" xfId="35188"/>
    <cellStyle name="Normal 167 2 6 2 3 2" xfId="35189"/>
    <cellStyle name="Normal 167 2 6 2 4" xfId="35190"/>
    <cellStyle name="Normal 167 2 6 3" xfId="35191"/>
    <cellStyle name="Normal 167 2 6 3 2" xfId="35192"/>
    <cellStyle name="Normal 167 2 6 3 2 2" xfId="35193"/>
    <cellStyle name="Normal 167 2 6 3 3" xfId="35194"/>
    <cellStyle name="Normal 167 2 6 4" xfId="35195"/>
    <cellStyle name="Normal 167 2 6 4 2" xfId="35196"/>
    <cellStyle name="Normal 167 2 6 5" xfId="35197"/>
    <cellStyle name="Normal 167 2 7" xfId="35198"/>
    <cellStyle name="Normal 167 2 7 2" xfId="35199"/>
    <cellStyle name="Normal 167 2 7 2 2" xfId="35200"/>
    <cellStyle name="Normal 167 2 7 2 2 2" xfId="35201"/>
    <cellStyle name="Normal 167 2 7 2 3" xfId="35202"/>
    <cellStyle name="Normal 167 2 7 3" xfId="35203"/>
    <cellStyle name="Normal 167 2 7 3 2" xfId="35204"/>
    <cellStyle name="Normal 167 2 7 4" xfId="35205"/>
    <cellStyle name="Normal 167 2 8" xfId="35206"/>
    <cellStyle name="Normal 167 2 8 2" xfId="35207"/>
    <cellStyle name="Normal 167 2 8 2 2" xfId="35208"/>
    <cellStyle name="Normal 167 2 8 3" xfId="35209"/>
    <cellStyle name="Normal 167 2 9" xfId="35210"/>
    <cellStyle name="Normal 167 2 9 2" xfId="35211"/>
    <cellStyle name="Normal 167 3" xfId="35212"/>
    <cellStyle name="Normal 167 3 2" xfId="35213"/>
    <cellStyle name="Normal 167 3 3" xfId="35214"/>
    <cellStyle name="Normal 167 4" xfId="35215"/>
    <cellStyle name="Normal 167 4 2" xfId="35216"/>
    <cellStyle name="Normal 167 4 2 2" xfId="35217"/>
    <cellStyle name="Normal 167 4 2 2 2" xfId="35218"/>
    <cellStyle name="Normal 167 4 2 2 2 2" xfId="35219"/>
    <cellStyle name="Normal 167 4 2 2 2 2 2" xfId="35220"/>
    <cellStyle name="Normal 167 4 2 2 2 2 2 2" xfId="35221"/>
    <cellStyle name="Normal 167 4 2 2 2 2 3" xfId="35222"/>
    <cellStyle name="Normal 167 4 2 2 2 3" xfId="35223"/>
    <cellStyle name="Normal 167 4 2 2 2 3 2" xfId="35224"/>
    <cellStyle name="Normal 167 4 2 2 2 4" xfId="35225"/>
    <cellStyle name="Normal 167 4 2 2 3" xfId="35226"/>
    <cellStyle name="Normal 167 4 2 2 3 2" xfId="35227"/>
    <cellStyle name="Normal 167 4 2 2 3 2 2" xfId="35228"/>
    <cellStyle name="Normal 167 4 2 2 3 3" xfId="35229"/>
    <cellStyle name="Normal 167 4 2 2 4" xfId="35230"/>
    <cellStyle name="Normal 167 4 2 2 4 2" xfId="35231"/>
    <cellStyle name="Normal 167 4 2 2 5" xfId="35232"/>
    <cellStyle name="Normal 167 4 2 3" xfId="35233"/>
    <cellStyle name="Normal 167 4 2 3 2" xfId="35234"/>
    <cellStyle name="Normal 167 4 2 3 2 2" xfId="35235"/>
    <cellStyle name="Normal 167 4 2 3 2 2 2" xfId="35236"/>
    <cellStyle name="Normal 167 4 2 3 2 3" xfId="35237"/>
    <cellStyle name="Normal 167 4 2 3 3" xfId="35238"/>
    <cellStyle name="Normal 167 4 2 3 3 2" xfId="35239"/>
    <cellStyle name="Normal 167 4 2 3 4" xfId="35240"/>
    <cellStyle name="Normal 167 4 2 4" xfId="35241"/>
    <cellStyle name="Normal 167 4 2 4 2" xfId="35242"/>
    <cellStyle name="Normal 167 4 2 4 2 2" xfId="35243"/>
    <cellStyle name="Normal 167 4 2 4 3" xfId="35244"/>
    <cellStyle name="Normal 167 4 2 5" xfId="35245"/>
    <cellStyle name="Normal 167 4 2 5 2" xfId="35246"/>
    <cellStyle name="Normal 167 4 2 6" xfId="35247"/>
    <cellStyle name="Normal 167 4 3" xfId="35248"/>
    <cellStyle name="Normal 167 4 3 2" xfId="35249"/>
    <cellStyle name="Normal 167 4 3 2 2" xfId="35250"/>
    <cellStyle name="Normal 167 4 3 2 2 2" xfId="35251"/>
    <cellStyle name="Normal 167 4 3 2 2 2 2" xfId="35252"/>
    <cellStyle name="Normal 167 4 3 2 2 3" xfId="35253"/>
    <cellStyle name="Normal 167 4 3 2 3" xfId="35254"/>
    <cellStyle name="Normal 167 4 3 2 3 2" xfId="35255"/>
    <cellStyle name="Normal 167 4 3 2 4" xfId="35256"/>
    <cellStyle name="Normal 167 4 3 3" xfId="35257"/>
    <cellStyle name="Normal 167 4 3 3 2" xfId="35258"/>
    <cellStyle name="Normal 167 4 3 3 2 2" xfId="35259"/>
    <cellStyle name="Normal 167 4 3 3 3" xfId="35260"/>
    <cellStyle name="Normal 167 4 3 4" xfId="35261"/>
    <cellStyle name="Normal 167 4 3 4 2" xfId="35262"/>
    <cellStyle name="Normal 167 4 3 5" xfId="35263"/>
    <cellStyle name="Normal 167 4 4" xfId="35264"/>
    <cellStyle name="Normal 167 4 4 2" xfId="35265"/>
    <cellStyle name="Normal 167 4 4 2 2" xfId="35266"/>
    <cellStyle name="Normal 167 4 4 2 2 2" xfId="35267"/>
    <cellStyle name="Normal 167 4 4 2 3" xfId="35268"/>
    <cellStyle name="Normal 167 4 4 3" xfId="35269"/>
    <cellStyle name="Normal 167 4 4 3 2" xfId="35270"/>
    <cellStyle name="Normal 167 4 4 4" xfId="35271"/>
    <cellStyle name="Normal 167 4 5" xfId="35272"/>
    <cellStyle name="Normal 167 4 5 2" xfId="35273"/>
    <cellStyle name="Normal 167 4 5 2 2" xfId="35274"/>
    <cellStyle name="Normal 167 4 5 3" xfId="35275"/>
    <cellStyle name="Normal 167 4 6" xfId="35276"/>
    <cellStyle name="Normal 167 4 6 2" xfId="35277"/>
    <cellStyle name="Normal 167 4 7" xfId="35278"/>
    <cellStyle name="Normal 167 5" xfId="35279"/>
    <cellStyle name="Normal 167 5 2" xfId="35280"/>
    <cellStyle name="Normal 167 5 2 2" xfId="35281"/>
    <cellStyle name="Normal 167 5 2 2 2" xfId="35282"/>
    <cellStyle name="Normal 167 5 2 2 2 2" xfId="35283"/>
    <cellStyle name="Normal 167 5 2 2 2 2 2" xfId="35284"/>
    <cellStyle name="Normal 167 5 2 2 2 3" xfId="35285"/>
    <cellStyle name="Normal 167 5 2 2 3" xfId="35286"/>
    <cellStyle name="Normal 167 5 2 2 3 2" xfId="35287"/>
    <cellStyle name="Normal 167 5 2 2 4" xfId="35288"/>
    <cellStyle name="Normal 167 5 2 3" xfId="35289"/>
    <cellStyle name="Normal 167 5 2 3 2" xfId="35290"/>
    <cellStyle name="Normal 167 5 2 3 2 2" xfId="35291"/>
    <cellStyle name="Normal 167 5 2 3 3" xfId="35292"/>
    <cellStyle name="Normal 167 5 2 4" xfId="35293"/>
    <cellStyle name="Normal 167 5 2 4 2" xfId="35294"/>
    <cellStyle name="Normal 167 5 2 5" xfId="35295"/>
    <cellStyle name="Normal 167 5 3" xfId="35296"/>
    <cellStyle name="Normal 167 5 3 2" xfId="35297"/>
    <cellStyle name="Normal 167 5 3 2 2" xfId="35298"/>
    <cellStyle name="Normal 167 5 3 2 2 2" xfId="35299"/>
    <cellStyle name="Normal 167 5 3 2 3" xfId="35300"/>
    <cellStyle name="Normal 167 5 3 3" xfId="35301"/>
    <cellStyle name="Normal 167 5 3 3 2" xfId="35302"/>
    <cellStyle name="Normal 167 5 3 4" xfId="35303"/>
    <cellStyle name="Normal 167 5 4" xfId="35304"/>
    <cellStyle name="Normal 167 5 4 2" xfId="35305"/>
    <cellStyle name="Normal 167 5 4 2 2" xfId="35306"/>
    <cellStyle name="Normal 167 5 4 3" xfId="35307"/>
    <cellStyle name="Normal 167 5 5" xfId="35308"/>
    <cellStyle name="Normal 167 5 5 2" xfId="35309"/>
    <cellStyle name="Normal 167 5 6" xfId="35310"/>
    <cellStyle name="Normal 167 6" xfId="35311"/>
    <cellStyle name="Normal 167 6 2" xfId="35312"/>
    <cellStyle name="Normal 167 6 2 2" xfId="35313"/>
    <cellStyle name="Normal 167 6 2 2 2" xfId="35314"/>
    <cellStyle name="Normal 167 6 2 2 2 2" xfId="35315"/>
    <cellStyle name="Normal 167 6 2 2 2 2 2" xfId="35316"/>
    <cellStyle name="Normal 167 6 2 2 2 3" xfId="35317"/>
    <cellStyle name="Normal 167 6 2 2 3" xfId="35318"/>
    <cellStyle name="Normal 167 6 2 2 3 2" xfId="35319"/>
    <cellStyle name="Normal 167 6 2 2 4" xfId="35320"/>
    <cellStyle name="Normal 167 6 2 3" xfId="35321"/>
    <cellStyle name="Normal 167 6 2 3 2" xfId="35322"/>
    <cellStyle name="Normal 167 6 2 3 2 2" xfId="35323"/>
    <cellStyle name="Normal 167 6 2 3 3" xfId="35324"/>
    <cellStyle name="Normal 167 6 2 4" xfId="35325"/>
    <cellStyle name="Normal 167 6 2 4 2" xfId="35326"/>
    <cellStyle name="Normal 167 6 2 5" xfId="35327"/>
    <cellStyle name="Normal 167 6 3" xfId="35328"/>
    <cellStyle name="Normal 167 6 3 2" xfId="35329"/>
    <cellStyle name="Normal 167 6 3 2 2" xfId="35330"/>
    <cellStyle name="Normal 167 6 3 2 2 2" xfId="35331"/>
    <cellStyle name="Normal 167 6 3 2 3" xfId="35332"/>
    <cellStyle name="Normal 167 6 3 3" xfId="35333"/>
    <cellStyle name="Normal 167 6 3 3 2" xfId="35334"/>
    <cellStyle name="Normal 167 6 3 4" xfId="35335"/>
    <cellStyle name="Normal 167 6 4" xfId="35336"/>
    <cellStyle name="Normal 167 6 4 2" xfId="35337"/>
    <cellStyle name="Normal 167 6 4 2 2" xfId="35338"/>
    <cellStyle name="Normal 167 6 4 3" xfId="35339"/>
    <cellStyle name="Normal 167 6 5" xfId="35340"/>
    <cellStyle name="Normal 167 6 5 2" xfId="35341"/>
    <cellStyle name="Normal 167 6 6" xfId="35342"/>
    <cellStyle name="Normal 167 7" xfId="35343"/>
    <cellStyle name="Normal 167 7 2" xfId="35344"/>
    <cellStyle name="Normal 167 7 2 2" xfId="35345"/>
    <cellStyle name="Normal 167 7 2 2 2" xfId="35346"/>
    <cellStyle name="Normal 167 7 2 2 2 2" xfId="35347"/>
    <cellStyle name="Normal 167 7 2 2 3" xfId="35348"/>
    <cellStyle name="Normal 167 7 2 3" xfId="35349"/>
    <cellStyle name="Normal 167 7 2 3 2" xfId="35350"/>
    <cellStyle name="Normal 167 7 2 4" xfId="35351"/>
    <cellStyle name="Normal 167 7 3" xfId="35352"/>
    <cellStyle name="Normal 167 7 3 2" xfId="35353"/>
    <cellStyle name="Normal 167 7 3 2 2" xfId="35354"/>
    <cellStyle name="Normal 167 7 3 3" xfId="35355"/>
    <cellStyle name="Normal 167 7 4" xfId="35356"/>
    <cellStyle name="Normal 167 7 4 2" xfId="35357"/>
    <cellStyle name="Normal 167 7 5" xfId="35358"/>
    <cellStyle name="Normal 167 8" xfId="35359"/>
    <cellStyle name="Normal 167 8 2" xfId="35360"/>
    <cellStyle name="Normal 167 8 2 2" xfId="35361"/>
    <cellStyle name="Normal 167 8 2 2 2" xfId="35362"/>
    <cellStyle name="Normal 167 8 2 3" xfId="35363"/>
    <cellStyle name="Normal 167 8 3" xfId="35364"/>
    <cellStyle name="Normal 167 8 3 2" xfId="35365"/>
    <cellStyle name="Normal 167 8 4" xfId="35366"/>
    <cellStyle name="Normal 167 9" xfId="35367"/>
    <cellStyle name="Normal 167 9 2" xfId="35368"/>
    <cellStyle name="Normal 167 9 2 2" xfId="35369"/>
    <cellStyle name="Normal 167 9 3" xfId="35370"/>
    <cellStyle name="Normal 168" xfId="35371"/>
    <cellStyle name="Normal 168 10" xfId="35372"/>
    <cellStyle name="Normal 168 10 2" xfId="35373"/>
    <cellStyle name="Normal 168 11" xfId="35374"/>
    <cellStyle name="Normal 168 2" xfId="35375"/>
    <cellStyle name="Normal 168 2 10" xfId="35376"/>
    <cellStyle name="Normal 168 2 2" xfId="35377"/>
    <cellStyle name="Normal 168 2 2 2" xfId="35378"/>
    <cellStyle name="Normal 168 2 2 2 2" xfId="35379"/>
    <cellStyle name="Normal 168 2 2 2 2 2" xfId="35380"/>
    <cellStyle name="Normal 168 2 2 2 2 2 2" xfId="35381"/>
    <cellStyle name="Normal 168 2 2 2 2 2 2 2" xfId="35382"/>
    <cellStyle name="Normal 168 2 2 2 2 2 2 2 2" xfId="35383"/>
    <cellStyle name="Normal 168 2 2 2 2 2 2 3" xfId="35384"/>
    <cellStyle name="Normal 168 2 2 2 2 2 3" xfId="35385"/>
    <cellStyle name="Normal 168 2 2 2 2 2 3 2" xfId="35386"/>
    <cellStyle name="Normal 168 2 2 2 2 2 4" xfId="35387"/>
    <cellStyle name="Normal 168 2 2 2 2 3" xfId="35388"/>
    <cellStyle name="Normal 168 2 2 2 2 3 2" xfId="35389"/>
    <cellStyle name="Normal 168 2 2 2 2 3 2 2" xfId="35390"/>
    <cellStyle name="Normal 168 2 2 2 2 3 3" xfId="35391"/>
    <cellStyle name="Normal 168 2 2 2 2 4" xfId="35392"/>
    <cellStyle name="Normal 168 2 2 2 2 4 2" xfId="35393"/>
    <cellStyle name="Normal 168 2 2 2 2 5" xfId="35394"/>
    <cellStyle name="Normal 168 2 2 2 3" xfId="35395"/>
    <cellStyle name="Normal 168 2 2 2 3 2" xfId="35396"/>
    <cellStyle name="Normal 168 2 2 2 3 2 2" xfId="35397"/>
    <cellStyle name="Normal 168 2 2 2 3 2 2 2" xfId="35398"/>
    <cellStyle name="Normal 168 2 2 2 3 2 3" xfId="35399"/>
    <cellStyle name="Normal 168 2 2 2 3 3" xfId="35400"/>
    <cellStyle name="Normal 168 2 2 2 3 3 2" xfId="35401"/>
    <cellStyle name="Normal 168 2 2 2 3 4" xfId="35402"/>
    <cellStyle name="Normal 168 2 2 2 4" xfId="35403"/>
    <cellStyle name="Normal 168 2 2 2 4 2" xfId="35404"/>
    <cellStyle name="Normal 168 2 2 2 4 2 2" xfId="35405"/>
    <cellStyle name="Normal 168 2 2 2 4 3" xfId="35406"/>
    <cellStyle name="Normal 168 2 2 2 5" xfId="35407"/>
    <cellStyle name="Normal 168 2 2 2 5 2" xfId="35408"/>
    <cellStyle name="Normal 168 2 2 2 6" xfId="35409"/>
    <cellStyle name="Normal 168 2 2 3" xfId="35410"/>
    <cellStyle name="Normal 168 2 2 3 2" xfId="35411"/>
    <cellStyle name="Normal 168 2 2 3 2 2" xfId="35412"/>
    <cellStyle name="Normal 168 2 2 3 2 2 2" xfId="35413"/>
    <cellStyle name="Normal 168 2 2 3 2 2 2 2" xfId="35414"/>
    <cellStyle name="Normal 168 2 2 3 2 2 3" xfId="35415"/>
    <cellStyle name="Normal 168 2 2 3 2 3" xfId="35416"/>
    <cellStyle name="Normal 168 2 2 3 2 3 2" xfId="35417"/>
    <cellStyle name="Normal 168 2 2 3 2 4" xfId="35418"/>
    <cellStyle name="Normal 168 2 2 3 3" xfId="35419"/>
    <cellStyle name="Normal 168 2 2 3 3 2" xfId="35420"/>
    <cellStyle name="Normal 168 2 2 3 3 2 2" xfId="35421"/>
    <cellStyle name="Normal 168 2 2 3 3 3" xfId="35422"/>
    <cellStyle name="Normal 168 2 2 3 4" xfId="35423"/>
    <cellStyle name="Normal 168 2 2 3 4 2" xfId="35424"/>
    <cellStyle name="Normal 168 2 2 3 5" xfId="35425"/>
    <cellStyle name="Normal 168 2 2 4" xfId="35426"/>
    <cellStyle name="Normal 168 2 2 4 2" xfId="35427"/>
    <cellStyle name="Normal 168 2 2 4 2 2" xfId="35428"/>
    <cellStyle name="Normal 168 2 2 4 2 2 2" xfId="35429"/>
    <cellStyle name="Normal 168 2 2 4 2 3" xfId="35430"/>
    <cellStyle name="Normal 168 2 2 4 3" xfId="35431"/>
    <cellStyle name="Normal 168 2 2 4 3 2" xfId="35432"/>
    <cellStyle name="Normal 168 2 2 4 4" xfId="35433"/>
    <cellStyle name="Normal 168 2 2 5" xfId="35434"/>
    <cellStyle name="Normal 168 2 2 5 2" xfId="35435"/>
    <cellStyle name="Normal 168 2 2 5 2 2" xfId="35436"/>
    <cellStyle name="Normal 168 2 2 5 3" xfId="35437"/>
    <cellStyle name="Normal 168 2 2 6" xfId="35438"/>
    <cellStyle name="Normal 168 2 2 6 2" xfId="35439"/>
    <cellStyle name="Normal 168 2 2 7" xfId="35440"/>
    <cellStyle name="Normal 168 2 3" xfId="35441"/>
    <cellStyle name="Normal 168 2 3 2" xfId="35442"/>
    <cellStyle name="Normal 168 2 3 2 2" xfId="35443"/>
    <cellStyle name="Normal 168 2 3 2 2 2" xfId="35444"/>
    <cellStyle name="Normal 168 2 3 2 2 2 2" xfId="35445"/>
    <cellStyle name="Normal 168 2 3 2 2 2 2 2" xfId="35446"/>
    <cellStyle name="Normal 168 2 3 2 2 2 3" xfId="35447"/>
    <cellStyle name="Normal 168 2 3 2 2 3" xfId="35448"/>
    <cellStyle name="Normal 168 2 3 2 2 3 2" xfId="35449"/>
    <cellStyle name="Normal 168 2 3 2 2 4" xfId="35450"/>
    <cellStyle name="Normal 168 2 3 2 3" xfId="35451"/>
    <cellStyle name="Normal 168 2 3 2 3 2" xfId="35452"/>
    <cellStyle name="Normal 168 2 3 2 3 2 2" xfId="35453"/>
    <cellStyle name="Normal 168 2 3 2 3 3" xfId="35454"/>
    <cellStyle name="Normal 168 2 3 2 4" xfId="35455"/>
    <cellStyle name="Normal 168 2 3 2 4 2" xfId="35456"/>
    <cellStyle name="Normal 168 2 3 2 5" xfId="35457"/>
    <cellStyle name="Normal 168 2 3 3" xfId="35458"/>
    <cellStyle name="Normal 168 2 3 3 2" xfId="35459"/>
    <cellStyle name="Normal 168 2 3 3 2 2" xfId="35460"/>
    <cellStyle name="Normal 168 2 3 3 2 2 2" xfId="35461"/>
    <cellStyle name="Normal 168 2 3 3 2 3" xfId="35462"/>
    <cellStyle name="Normal 168 2 3 3 3" xfId="35463"/>
    <cellStyle name="Normal 168 2 3 3 3 2" xfId="35464"/>
    <cellStyle name="Normal 168 2 3 3 4" xfId="35465"/>
    <cellStyle name="Normal 168 2 3 4" xfId="35466"/>
    <cellStyle name="Normal 168 2 3 4 2" xfId="35467"/>
    <cellStyle name="Normal 168 2 3 4 2 2" xfId="35468"/>
    <cellStyle name="Normal 168 2 3 4 3" xfId="35469"/>
    <cellStyle name="Normal 168 2 3 5" xfId="35470"/>
    <cellStyle name="Normal 168 2 3 5 2" xfId="35471"/>
    <cellStyle name="Normal 168 2 3 6" xfId="35472"/>
    <cellStyle name="Normal 168 2 4" xfId="35473"/>
    <cellStyle name="Normal 168 2 4 2" xfId="35474"/>
    <cellStyle name="Normal 168 2 4 3" xfId="35475"/>
    <cellStyle name="Normal 168 2 5" xfId="35476"/>
    <cellStyle name="Normal 168 2 5 2" xfId="35477"/>
    <cellStyle name="Normal 168 2 5 2 2" xfId="35478"/>
    <cellStyle name="Normal 168 2 5 2 2 2" xfId="35479"/>
    <cellStyle name="Normal 168 2 5 2 2 2 2" xfId="35480"/>
    <cellStyle name="Normal 168 2 5 2 2 2 2 2" xfId="35481"/>
    <cellStyle name="Normal 168 2 5 2 2 2 3" xfId="35482"/>
    <cellStyle name="Normal 168 2 5 2 2 3" xfId="35483"/>
    <cellStyle name="Normal 168 2 5 2 2 3 2" xfId="35484"/>
    <cellStyle name="Normal 168 2 5 2 2 4" xfId="35485"/>
    <cellStyle name="Normal 168 2 5 2 3" xfId="35486"/>
    <cellStyle name="Normal 168 2 5 2 3 2" xfId="35487"/>
    <cellStyle name="Normal 168 2 5 2 3 2 2" xfId="35488"/>
    <cellStyle name="Normal 168 2 5 2 3 3" xfId="35489"/>
    <cellStyle name="Normal 168 2 5 2 4" xfId="35490"/>
    <cellStyle name="Normal 168 2 5 2 4 2" xfId="35491"/>
    <cellStyle name="Normal 168 2 5 2 5" xfId="35492"/>
    <cellStyle name="Normal 168 2 5 3" xfId="35493"/>
    <cellStyle name="Normal 168 2 5 3 2" xfId="35494"/>
    <cellStyle name="Normal 168 2 5 3 2 2" xfId="35495"/>
    <cellStyle name="Normal 168 2 5 3 2 2 2" xfId="35496"/>
    <cellStyle name="Normal 168 2 5 3 2 3" xfId="35497"/>
    <cellStyle name="Normal 168 2 5 3 3" xfId="35498"/>
    <cellStyle name="Normal 168 2 5 3 3 2" xfId="35499"/>
    <cellStyle name="Normal 168 2 5 3 4" xfId="35500"/>
    <cellStyle name="Normal 168 2 5 4" xfId="35501"/>
    <cellStyle name="Normal 168 2 5 4 2" xfId="35502"/>
    <cellStyle name="Normal 168 2 5 4 2 2" xfId="35503"/>
    <cellStyle name="Normal 168 2 5 4 3" xfId="35504"/>
    <cellStyle name="Normal 168 2 5 5" xfId="35505"/>
    <cellStyle name="Normal 168 2 5 5 2" xfId="35506"/>
    <cellStyle name="Normal 168 2 5 6" xfId="35507"/>
    <cellStyle name="Normal 168 2 6" xfId="35508"/>
    <cellStyle name="Normal 168 2 6 2" xfId="35509"/>
    <cellStyle name="Normal 168 2 6 2 2" xfId="35510"/>
    <cellStyle name="Normal 168 2 6 2 2 2" xfId="35511"/>
    <cellStyle name="Normal 168 2 6 2 2 2 2" xfId="35512"/>
    <cellStyle name="Normal 168 2 6 2 2 3" xfId="35513"/>
    <cellStyle name="Normal 168 2 6 2 3" xfId="35514"/>
    <cellStyle name="Normal 168 2 6 2 3 2" xfId="35515"/>
    <cellStyle name="Normal 168 2 6 2 4" xfId="35516"/>
    <cellStyle name="Normal 168 2 6 3" xfId="35517"/>
    <cellStyle name="Normal 168 2 6 3 2" xfId="35518"/>
    <cellStyle name="Normal 168 2 6 3 2 2" xfId="35519"/>
    <cellStyle name="Normal 168 2 6 3 3" xfId="35520"/>
    <cellStyle name="Normal 168 2 6 4" xfId="35521"/>
    <cellStyle name="Normal 168 2 6 4 2" xfId="35522"/>
    <cellStyle name="Normal 168 2 6 5" xfId="35523"/>
    <cellStyle name="Normal 168 2 7" xfId="35524"/>
    <cellStyle name="Normal 168 2 7 2" xfId="35525"/>
    <cellStyle name="Normal 168 2 7 2 2" xfId="35526"/>
    <cellStyle name="Normal 168 2 7 2 2 2" xfId="35527"/>
    <cellStyle name="Normal 168 2 7 2 3" xfId="35528"/>
    <cellStyle name="Normal 168 2 7 3" xfId="35529"/>
    <cellStyle name="Normal 168 2 7 3 2" xfId="35530"/>
    <cellStyle name="Normal 168 2 7 4" xfId="35531"/>
    <cellStyle name="Normal 168 2 8" xfId="35532"/>
    <cellStyle name="Normal 168 2 8 2" xfId="35533"/>
    <cellStyle name="Normal 168 2 8 2 2" xfId="35534"/>
    <cellStyle name="Normal 168 2 8 3" xfId="35535"/>
    <cellStyle name="Normal 168 2 9" xfId="35536"/>
    <cellStyle name="Normal 168 2 9 2" xfId="35537"/>
    <cellStyle name="Normal 168 3" xfId="35538"/>
    <cellStyle name="Normal 168 3 2" xfId="35539"/>
    <cellStyle name="Normal 168 3 3" xfId="35540"/>
    <cellStyle name="Normal 168 4" xfId="35541"/>
    <cellStyle name="Normal 168 4 2" xfId="35542"/>
    <cellStyle name="Normal 168 4 2 2" xfId="35543"/>
    <cellStyle name="Normal 168 4 2 2 2" xfId="35544"/>
    <cellStyle name="Normal 168 4 2 2 2 2" xfId="35545"/>
    <cellStyle name="Normal 168 4 2 2 2 2 2" xfId="35546"/>
    <cellStyle name="Normal 168 4 2 2 2 2 2 2" xfId="35547"/>
    <cellStyle name="Normal 168 4 2 2 2 2 3" xfId="35548"/>
    <cellStyle name="Normal 168 4 2 2 2 3" xfId="35549"/>
    <cellStyle name="Normal 168 4 2 2 2 3 2" xfId="35550"/>
    <cellStyle name="Normal 168 4 2 2 2 4" xfId="35551"/>
    <cellStyle name="Normal 168 4 2 2 3" xfId="35552"/>
    <cellStyle name="Normal 168 4 2 2 3 2" xfId="35553"/>
    <cellStyle name="Normal 168 4 2 2 3 2 2" xfId="35554"/>
    <cellStyle name="Normal 168 4 2 2 3 3" xfId="35555"/>
    <cellStyle name="Normal 168 4 2 2 4" xfId="35556"/>
    <cellStyle name="Normal 168 4 2 2 4 2" xfId="35557"/>
    <cellStyle name="Normal 168 4 2 2 5" xfId="35558"/>
    <cellStyle name="Normal 168 4 2 3" xfId="35559"/>
    <cellStyle name="Normal 168 4 2 3 2" xfId="35560"/>
    <cellStyle name="Normal 168 4 2 3 2 2" xfId="35561"/>
    <cellStyle name="Normal 168 4 2 3 2 2 2" xfId="35562"/>
    <cellStyle name="Normal 168 4 2 3 2 3" xfId="35563"/>
    <cellStyle name="Normal 168 4 2 3 3" xfId="35564"/>
    <cellStyle name="Normal 168 4 2 3 3 2" xfId="35565"/>
    <cellStyle name="Normal 168 4 2 3 4" xfId="35566"/>
    <cellStyle name="Normal 168 4 2 4" xfId="35567"/>
    <cellStyle name="Normal 168 4 2 4 2" xfId="35568"/>
    <cellStyle name="Normal 168 4 2 4 2 2" xfId="35569"/>
    <cellStyle name="Normal 168 4 2 4 3" xfId="35570"/>
    <cellStyle name="Normal 168 4 2 5" xfId="35571"/>
    <cellStyle name="Normal 168 4 2 5 2" xfId="35572"/>
    <cellStyle name="Normal 168 4 2 6" xfId="35573"/>
    <cellStyle name="Normal 168 4 3" xfId="35574"/>
    <cellStyle name="Normal 168 4 3 2" xfId="35575"/>
    <cellStyle name="Normal 168 4 3 2 2" xfId="35576"/>
    <cellStyle name="Normal 168 4 3 2 2 2" xfId="35577"/>
    <cellStyle name="Normal 168 4 3 2 2 2 2" xfId="35578"/>
    <cellStyle name="Normal 168 4 3 2 2 3" xfId="35579"/>
    <cellStyle name="Normal 168 4 3 2 3" xfId="35580"/>
    <cellStyle name="Normal 168 4 3 2 3 2" xfId="35581"/>
    <cellStyle name="Normal 168 4 3 2 4" xfId="35582"/>
    <cellStyle name="Normal 168 4 3 3" xfId="35583"/>
    <cellStyle name="Normal 168 4 3 3 2" xfId="35584"/>
    <cellStyle name="Normal 168 4 3 3 2 2" xfId="35585"/>
    <cellStyle name="Normal 168 4 3 3 3" xfId="35586"/>
    <cellStyle name="Normal 168 4 3 4" xfId="35587"/>
    <cellStyle name="Normal 168 4 3 4 2" xfId="35588"/>
    <cellStyle name="Normal 168 4 3 5" xfId="35589"/>
    <cellStyle name="Normal 168 4 4" xfId="35590"/>
    <cellStyle name="Normal 168 4 4 2" xfId="35591"/>
    <cellStyle name="Normal 168 4 4 2 2" xfId="35592"/>
    <cellStyle name="Normal 168 4 4 2 2 2" xfId="35593"/>
    <cellStyle name="Normal 168 4 4 2 3" xfId="35594"/>
    <cellStyle name="Normal 168 4 4 3" xfId="35595"/>
    <cellStyle name="Normal 168 4 4 3 2" xfId="35596"/>
    <cellStyle name="Normal 168 4 4 4" xfId="35597"/>
    <cellStyle name="Normal 168 4 5" xfId="35598"/>
    <cellStyle name="Normal 168 4 5 2" xfId="35599"/>
    <cellStyle name="Normal 168 4 5 2 2" xfId="35600"/>
    <cellStyle name="Normal 168 4 5 3" xfId="35601"/>
    <cellStyle name="Normal 168 4 6" xfId="35602"/>
    <cellStyle name="Normal 168 4 6 2" xfId="35603"/>
    <cellStyle name="Normal 168 4 7" xfId="35604"/>
    <cellStyle name="Normal 168 5" xfId="35605"/>
    <cellStyle name="Normal 168 5 2" xfId="35606"/>
    <cellStyle name="Normal 168 5 2 2" xfId="35607"/>
    <cellStyle name="Normal 168 5 2 2 2" xfId="35608"/>
    <cellStyle name="Normal 168 5 2 2 2 2" xfId="35609"/>
    <cellStyle name="Normal 168 5 2 2 2 2 2" xfId="35610"/>
    <cellStyle name="Normal 168 5 2 2 2 3" xfId="35611"/>
    <cellStyle name="Normal 168 5 2 2 3" xfId="35612"/>
    <cellStyle name="Normal 168 5 2 2 3 2" xfId="35613"/>
    <cellStyle name="Normal 168 5 2 2 4" xfId="35614"/>
    <cellStyle name="Normal 168 5 2 3" xfId="35615"/>
    <cellStyle name="Normal 168 5 2 3 2" xfId="35616"/>
    <cellStyle name="Normal 168 5 2 3 2 2" xfId="35617"/>
    <cellStyle name="Normal 168 5 2 3 3" xfId="35618"/>
    <cellStyle name="Normal 168 5 2 4" xfId="35619"/>
    <cellStyle name="Normal 168 5 2 4 2" xfId="35620"/>
    <cellStyle name="Normal 168 5 2 5" xfId="35621"/>
    <cellStyle name="Normal 168 5 3" xfId="35622"/>
    <cellStyle name="Normal 168 5 3 2" xfId="35623"/>
    <cellStyle name="Normal 168 5 3 2 2" xfId="35624"/>
    <cellStyle name="Normal 168 5 3 2 2 2" xfId="35625"/>
    <cellStyle name="Normal 168 5 3 2 3" xfId="35626"/>
    <cellStyle name="Normal 168 5 3 3" xfId="35627"/>
    <cellStyle name="Normal 168 5 3 3 2" xfId="35628"/>
    <cellStyle name="Normal 168 5 3 4" xfId="35629"/>
    <cellStyle name="Normal 168 5 4" xfId="35630"/>
    <cellStyle name="Normal 168 5 4 2" xfId="35631"/>
    <cellStyle name="Normal 168 5 4 2 2" xfId="35632"/>
    <cellStyle name="Normal 168 5 4 3" xfId="35633"/>
    <cellStyle name="Normal 168 5 5" xfId="35634"/>
    <cellStyle name="Normal 168 5 5 2" xfId="35635"/>
    <cellStyle name="Normal 168 5 6" xfId="35636"/>
    <cellStyle name="Normal 168 6" xfId="35637"/>
    <cellStyle name="Normal 168 6 2" xfId="35638"/>
    <cellStyle name="Normal 168 6 2 2" xfId="35639"/>
    <cellStyle name="Normal 168 6 2 2 2" xfId="35640"/>
    <cellStyle name="Normal 168 6 2 2 2 2" xfId="35641"/>
    <cellStyle name="Normal 168 6 2 2 2 2 2" xfId="35642"/>
    <cellStyle name="Normal 168 6 2 2 2 3" xfId="35643"/>
    <cellStyle name="Normal 168 6 2 2 3" xfId="35644"/>
    <cellStyle name="Normal 168 6 2 2 3 2" xfId="35645"/>
    <cellStyle name="Normal 168 6 2 2 4" xfId="35646"/>
    <cellStyle name="Normal 168 6 2 3" xfId="35647"/>
    <cellStyle name="Normal 168 6 2 3 2" xfId="35648"/>
    <cellStyle name="Normal 168 6 2 3 2 2" xfId="35649"/>
    <cellStyle name="Normal 168 6 2 3 3" xfId="35650"/>
    <cellStyle name="Normal 168 6 2 4" xfId="35651"/>
    <cellStyle name="Normal 168 6 2 4 2" xfId="35652"/>
    <cellStyle name="Normal 168 6 2 5" xfId="35653"/>
    <cellStyle name="Normal 168 6 3" xfId="35654"/>
    <cellStyle name="Normal 168 6 3 2" xfId="35655"/>
    <cellStyle name="Normal 168 6 3 2 2" xfId="35656"/>
    <cellStyle name="Normal 168 6 3 2 2 2" xfId="35657"/>
    <cellStyle name="Normal 168 6 3 2 3" xfId="35658"/>
    <cellStyle name="Normal 168 6 3 3" xfId="35659"/>
    <cellStyle name="Normal 168 6 3 3 2" xfId="35660"/>
    <cellStyle name="Normal 168 6 3 4" xfId="35661"/>
    <cellStyle name="Normal 168 6 4" xfId="35662"/>
    <cellStyle name="Normal 168 6 4 2" xfId="35663"/>
    <cellStyle name="Normal 168 6 4 2 2" xfId="35664"/>
    <cellStyle name="Normal 168 6 4 3" xfId="35665"/>
    <cellStyle name="Normal 168 6 5" xfId="35666"/>
    <cellStyle name="Normal 168 6 5 2" xfId="35667"/>
    <cellStyle name="Normal 168 6 6" xfId="35668"/>
    <cellStyle name="Normal 168 7" xfId="35669"/>
    <cellStyle name="Normal 168 7 2" xfId="35670"/>
    <cellStyle name="Normal 168 7 2 2" xfId="35671"/>
    <cellStyle name="Normal 168 7 2 2 2" xfId="35672"/>
    <cellStyle name="Normal 168 7 2 2 2 2" xfId="35673"/>
    <cellStyle name="Normal 168 7 2 2 3" xfId="35674"/>
    <cellStyle name="Normal 168 7 2 3" xfId="35675"/>
    <cellStyle name="Normal 168 7 2 3 2" xfId="35676"/>
    <cellStyle name="Normal 168 7 2 4" xfId="35677"/>
    <cellStyle name="Normal 168 7 3" xfId="35678"/>
    <cellStyle name="Normal 168 7 3 2" xfId="35679"/>
    <cellStyle name="Normal 168 7 3 2 2" xfId="35680"/>
    <cellStyle name="Normal 168 7 3 3" xfId="35681"/>
    <cellStyle name="Normal 168 7 4" xfId="35682"/>
    <cellStyle name="Normal 168 7 4 2" xfId="35683"/>
    <cellStyle name="Normal 168 7 5" xfId="35684"/>
    <cellStyle name="Normal 168 8" xfId="35685"/>
    <cellStyle name="Normal 168 8 2" xfId="35686"/>
    <cellStyle name="Normal 168 8 2 2" xfId="35687"/>
    <cellStyle name="Normal 168 8 2 2 2" xfId="35688"/>
    <cellStyle name="Normal 168 8 2 3" xfId="35689"/>
    <cellStyle name="Normal 168 8 3" xfId="35690"/>
    <cellStyle name="Normal 168 8 3 2" xfId="35691"/>
    <cellStyle name="Normal 168 8 4" xfId="35692"/>
    <cellStyle name="Normal 168 9" xfId="35693"/>
    <cellStyle name="Normal 168 9 2" xfId="35694"/>
    <cellStyle name="Normal 168 9 2 2" xfId="35695"/>
    <cellStyle name="Normal 168 9 3" xfId="35696"/>
    <cellStyle name="Normal 169" xfId="35697"/>
    <cellStyle name="Normal 169 10" xfId="35698"/>
    <cellStyle name="Normal 169 10 2" xfId="35699"/>
    <cellStyle name="Normal 169 11" xfId="35700"/>
    <cellStyle name="Normal 169 2" xfId="35701"/>
    <cellStyle name="Normal 169 2 10" xfId="35702"/>
    <cellStyle name="Normal 169 2 2" xfId="35703"/>
    <cellStyle name="Normal 169 2 2 2" xfId="35704"/>
    <cellStyle name="Normal 169 2 2 2 2" xfId="35705"/>
    <cellStyle name="Normal 169 2 2 2 2 2" xfId="35706"/>
    <cellStyle name="Normal 169 2 2 2 2 2 2" xfId="35707"/>
    <cellStyle name="Normal 169 2 2 2 2 2 2 2" xfId="35708"/>
    <cellStyle name="Normal 169 2 2 2 2 2 2 2 2" xfId="35709"/>
    <cellStyle name="Normal 169 2 2 2 2 2 2 3" xfId="35710"/>
    <cellStyle name="Normal 169 2 2 2 2 2 3" xfId="35711"/>
    <cellStyle name="Normal 169 2 2 2 2 2 3 2" xfId="35712"/>
    <cellStyle name="Normal 169 2 2 2 2 2 4" xfId="35713"/>
    <cellStyle name="Normal 169 2 2 2 2 3" xfId="35714"/>
    <cellStyle name="Normal 169 2 2 2 2 3 2" xfId="35715"/>
    <cellStyle name="Normal 169 2 2 2 2 3 2 2" xfId="35716"/>
    <cellStyle name="Normal 169 2 2 2 2 3 3" xfId="35717"/>
    <cellStyle name="Normal 169 2 2 2 2 4" xfId="35718"/>
    <cellStyle name="Normal 169 2 2 2 2 4 2" xfId="35719"/>
    <cellStyle name="Normal 169 2 2 2 2 5" xfId="35720"/>
    <cellStyle name="Normal 169 2 2 2 3" xfId="35721"/>
    <cellStyle name="Normal 169 2 2 2 3 2" xfId="35722"/>
    <cellStyle name="Normal 169 2 2 2 3 2 2" xfId="35723"/>
    <cellStyle name="Normal 169 2 2 2 3 2 2 2" xfId="35724"/>
    <cellStyle name="Normal 169 2 2 2 3 2 3" xfId="35725"/>
    <cellStyle name="Normal 169 2 2 2 3 3" xfId="35726"/>
    <cellStyle name="Normal 169 2 2 2 3 3 2" xfId="35727"/>
    <cellStyle name="Normal 169 2 2 2 3 4" xfId="35728"/>
    <cellStyle name="Normal 169 2 2 2 4" xfId="35729"/>
    <cellStyle name="Normal 169 2 2 2 4 2" xfId="35730"/>
    <cellStyle name="Normal 169 2 2 2 4 2 2" xfId="35731"/>
    <cellStyle name="Normal 169 2 2 2 4 3" xfId="35732"/>
    <cellStyle name="Normal 169 2 2 2 5" xfId="35733"/>
    <cellStyle name="Normal 169 2 2 2 5 2" xfId="35734"/>
    <cellStyle name="Normal 169 2 2 2 6" xfId="35735"/>
    <cellStyle name="Normal 169 2 2 3" xfId="35736"/>
    <cellStyle name="Normal 169 2 2 3 2" xfId="35737"/>
    <cellStyle name="Normal 169 2 2 3 2 2" xfId="35738"/>
    <cellStyle name="Normal 169 2 2 3 2 2 2" xfId="35739"/>
    <cellStyle name="Normal 169 2 2 3 2 2 2 2" xfId="35740"/>
    <cellStyle name="Normal 169 2 2 3 2 2 3" xfId="35741"/>
    <cellStyle name="Normal 169 2 2 3 2 3" xfId="35742"/>
    <cellStyle name="Normal 169 2 2 3 2 3 2" xfId="35743"/>
    <cellStyle name="Normal 169 2 2 3 2 4" xfId="35744"/>
    <cellStyle name="Normal 169 2 2 3 3" xfId="35745"/>
    <cellStyle name="Normal 169 2 2 3 3 2" xfId="35746"/>
    <cellStyle name="Normal 169 2 2 3 3 2 2" xfId="35747"/>
    <cellStyle name="Normal 169 2 2 3 3 3" xfId="35748"/>
    <cellStyle name="Normal 169 2 2 3 4" xfId="35749"/>
    <cellStyle name="Normal 169 2 2 3 4 2" xfId="35750"/>
    <cellStyle name="Normal 169 2 2 3 5" xfId="35751"/>
    <cellStyle name="Normal 169 2 2 4" xfId="35752"/>
    <cellStyle name="Normal 169 2 2 4 2" xfId="35753"/>
    <cellStyle name="Normal 169 2 2 4 2 2" xfId="35754"/>
    <cellStyle name="Normal 169 2 2 4 2 2 2" xfId="35755"/>
    <cellStyle name="Normal 169 2 2 4 2 3" xfId="35756"/>
    <cellStyle name="Normal 169 2 2 4 3" xfId="35757"/>
    <cellStyle name="Normal 169 2 2 4 3 2" xfId="35758"/>
    <cellStyle name="Normal 169 2 2 4 4" xfId="35759"/>
    <cellStyle name="Normal 169 2 2 5" xfId="35760"/>
    <cellStyle name="Normal 169 2 2 5 2" xfId="35761"/>
    <cellStyle name="Normal 169 2 2 5 2 2" xfId="35762"/>
    <cellStyle name="Normal 169 2 2 5 3" xfId="35763"/>
    <cellStyle name="Normal 169 2 2 6" xfId="35764"/>
    <cellStyle name="Normal 169 2 2 6 2" xfId="35765"/>
    <cellStyle name="Normal 169 2 2 7" xfId="35766"/>
    <cellStyle name="Normal 169 2 3" xfId="35767"/>
    <cellStyle name="Normal 169 2 3 2" xfId="35768"/>
    <cellStyle name="Normal 169 2 3 2 2" xfId="35769"/>
    <cellStyle name="Normal 169 2 3 2 2 2" xfId="35770"/>
    <cellStyle name="Normal 169 2 3 2 2 2 2" xfId="35771"/>
    <cellStyle name="Normal 169 2 3 2 2 2 2 2" xfId="35772"/>
    <cellStyle name="Normal 169 2 3 2 2 2 3" xfId="35773"/>
    <cellStyle name="Normal 169 2 3 2 2 3" xfId="35774"/>
    <cellStyle name="Normal 169 2 3 2 2 3 2" xfId="35775"/>
    <cellStyle name="Normal 169 2 3 2 2 4" xfId="35776"/>
    <cellStyle name="Normal 169 2 3 2 3" xfId="35777"/>
    <cellStyle name="Normal 169 2 3 2 3 2" xfId="35778"/>
    <cellStyle name="Normal 169 2 3 2 3 2 2" xfId="35779"/>
    <cellStyle name="Normal 169 2 3 2 3 3" xfId="35780"/>
    <cellStyle name="Normal 169 2 3 2 4" xfId="35781"/>
    <cellStyle name="Normal 169 2 3 2 4 2" xfId="35782"/>
    <cellStyle name="Normal 169 2 3 2 5" xfId="35783"/>
    <cellStyle name="Normal 169 2 3 3" xfId="35784"/>
    <cellStyle name="Normal 169 2 3 3 2" xfId="35785"/>
    <cellStyle name="Normal 169 2 3 3 2 2" xfId="35786"/>
    <cellStyle name="Normal 169 2 3 3 2 2 2" xfId="35787"/>
    <cellStyle name="Normal 169 2 3 3 2 3" xfId="35788"/>
    <cellStyle name="Normal 169 2 3 3 3" xfId="35789"/>
    <cellStyle name="Normal 169 2 3 3 3 2" xfId="35790"/>
    <cellStyle name="Normal 169 2 3 3 4" xfId="35791"/>
    <cellStyle name="Normal 169 2 3 4" xfId="35792"/>
    <cellStyle name="Normal 169 2 3 4 2" xfId="35793"/>
    <cellStyle name="Normal 169 2 3 4 2 2" xfId="35794"/>
    <cellStyle name="Normal 169 2 3 4 3" xfId="35795"/>
    <cellStyle name="Normal 169 2 3 5" xfId="35796"/>
    <cellStyle name="Normal 169 2 3 5 2" xfId="35797"/>
    <cellStyle name="Normal 169 2 3 6" xfId="35798"/>
    <cellStyle name="Normal 169 2 4" xfId="35799"/>
    <cellStyle name="Normal 169 2 4 2" xfId="35800"/>
    <cellStyle name="Normal 169 2 4 3" xfId="35801"/>
    <cellStyle name="Normal 169 2 5" xfId="35802"/>
    <cellStyle name="Normal 169 2 5 2" xfId="35803"/>
    <cellStyle name="Normal 169 2 5 2 2" xfId="35804"/>
    <cellStyle name="Normal 169 2 5 2 2 2" xfId="35805"/>
    <cellStyle name="Normal 169 2 5 2 2 2 2" xfId="35806"/>
    <cellStyle name="Normal 169 2 5 2 2 2 2 2" xfId="35807"/>
    <cellStyle name="Normal 169 2 5 2 2 2 3" xfId="35808"/>
    <cellStyle name="Normal 169 2 5 2 2 3" xfId="35809"/>
    <cellStyle name="Normal 169 2 5 2 2 3 2" xfId="35810"/>
    <cellStyle name="Normal 169 2 5 2 2 4" xfId="35811"/>
    <cellStyle name="Normal 169 2 5 2 3" xfId="35812"/>
    <cellStyle name="Normal 169 2 5 2 3 2" xfId="35813"/>
    <cellStyle name="Normal 169 2 5 2 3 2 2" xfId="35814"/>
    <cellStyle name="Normal 169 2 5 2 3 3" xfId="35815"/>
    <cellStyle name="Normal 169 2 5 2 4" xfId="35816"/>
    <cellStyle name="Normal 169 2 5 2 4 2" xfId="35817"/>
    <cellStyle name="Normal 169 2 5 2 5" xfId="35818"/>
    <cellStyle name="Normal 169 2 5 3" xfId="35819"/>
    <cellStyle name="Normal 169 2 5 3 2" xfId="35820"/>
    <cellStyle name="Normal 169 2 5 3 2 2" xfId="35821"/>
    <cellStyle name="Normal 169 2 5 3 2 2 2" xfId="35822"/>
    <cellStyle name="Normal 169 2 5 3 2 3" xfId="35823"/>
    <cellStyle name="Normal 169 2 5 3 3" xfId="35824"/>
    <cellStyle name="Normal 169 2 5 3 3 2" xfId="35825"/>
    <cellStyle name="Normal 169 2 5 3 4" xfId="35826"/>
    <cellStyle name="Normal 169 2 5 4" xfId="35827"/>
    <cellStyle name="Normal 169 2 5 4 2" xfId="35828"/>
    <cellStyle name="Normal 169 2 5 4 2 2" xfId="35829"/>
    <cellStyle name="Normal 169 2 5 4 3" xfId="35830"/>
    <cellStyle name="Normal 169 2 5 5" xfId="35831"/>
    <cellStyle name="Normal 169 2 5 5 2" xfId="35832"/>
    <cellStyle name="Normal 169 2 5 6" xfId="35833"/>
    <cellStyle name="Normal 169 2 6" xfId="35834"/>
    <cellStyle name="Normal 169 2 6 2" xfId="35835"/>
    <cellStyle name="Normal 169 2 6 2 2" xfId="35836"/>
    <cellStyle name="Normal 169 2 6 2 2 2" xfId="35837"/>
    <cellStyle name="Normal 169 2 6 2 2 2 2" xfId="35838"/>
    <cellStyle name="Normal 169 2 6 2 2 3" xfId="35839"/>
    <cellStyle name="Normal 169 2 6 2 3" xfId="35840"/>
    <cellStyle name="Normal 169 2 6 2 3 2" xfId="35841"/>
    <cellStyle name="Normal 169 2 6 2 4" xfId="35842"/>
    <cellStyle name="Normal 169 2 6 3" xfId="35843"/>
    <cellStyle name="Normal 169 2 6 3 2" xfId="35844"/>
    <cellStyle name="Normal 169 2 6 3 2 2" xfId="35845"/>
    <cellStyle name="Normal 169 2 6 3 3" xfId="35846"/>
    <cellStyle name="Normal 169 2 6 4" xfId="35847"/>
    <cellStyle name="Normal 169 2 6 4 2" xfId="35848"/>
    <cellStyle name="Normal 169 2 6 5" xfId="35849"/>
    <cellStyle name="Normal 169 2 7" xfId="35850"/>
    <cellStyle name="Normal 169 2 7 2" xfId="35851"/>
    <cellStyle name="Normal 169 2 7 2 2" xfId="35852"/>
    <cellStyle name="Normal 169 2 7 2 2 2" xfId="35853"/>
    <cellStyle name="Normal 169 2 7 2 3" xfId="35854"/>
    <cellStyle name="Normal 169 2 7 3" xfId="35855"/>
    <cellStyle name="Normal 169 2 7 3 2" xfId="35856"/>
    <cellStyle name="Normal 169 2 7 4" xfId="35857"/>
    <cellStyle name="Normal 169 2 8" xfId="35858"/>
    <cellStyle name="Normal 169 2 8 2" xfId="35859"/>
    <cellStyle name="Normal 169 2 8 2 2" xfId="35860"/>
    <cellStyle name="Normal 169 2 8 3" xfId="35861"/>
    <cellStyle name="Normal 169 2 9" xfId="35862"/>
    <cellStyle name="Normal 169 2 9 2" xfId="35863"/>
    <cellStyle name="Normal 169 3" xfId="35864"/>
    <cellStyle name="Normal 169 3 2" xfId="35865"/>
    <cellStyle name="Normal 169 3 3" xfId="35866"/>
    <cellStyle name="Normal 169 4" xfId="35867"/>
    <cellStyle name="Normal 169 4 2" xfId="35868"/>
    <cellStyle name="Normal 169 4 2 2" xfId="35869"/>
    <cellStyle name="Normal 169 4 2 2 2" xfId="35870"/>
    <cellStyle name="Normal 169 4 2 2 2 2" xfId="35871"/>
    <cellStyle name="Normal 169 4 2 2 2 2 2" xfId="35872"/>
    <cellStyle name="Normal 169 4 2 2 2 2 2 2" xfId="35873"/>
    <cellStyle name="Normal 169 4 2 2 2 2 3" xfId="35874"/>
    <cellStyle name="Normal 169 4 2 2 2 3" xfId="35875"/>
    <cellStyle name="Normal 169 4 2 2 2 3 2" xfId="35876"/>
    <cellStyle name="Normal 169 4 2 2 2 4" xfId="35877"/>
    <cellStyle name="Normal 169 4 2 2 3" xfId="35878"/>
    <cellStyle name="Normal 169 4 2 2 3 2" xfId="35879"/>
    <cellStyle name="Normal 169 4 2 2 3 2 2" xfId="35880"/>
    <cellStyle name="Normal 169 4 2 2 3 3" xfId="35881"/>
    <cellStyle name="Normal 169 4 2 2 4" xfId="35882"/>
    <cellStyle name="Normal 169 4 2 2 4 2" xfId="35883"/>
    <cellStyle name="Normal 169 4 2 2 5" xfId="35884"/>
    <cellStyle name="Normal 169 4 2 3" xfId="35885"/>
    <cellStyle name="Normal 169 4 2 3 2" xfId="35886"/>
    <cellStyle name="Normal 169 4 2 3 2 2" xfId="35887"/>
    <cellStyle name="Normal 169 4 2 3 2 2 2" xfId="35888"/>
    <cellStyle name="Normal 169 4 2 3 2 3" xfId="35889"/>
    <cellStyle name="Normal 169 4 2 3 3" xfId="35890"/>
    <cellStyle name="Normal 169 4 2 3 3 2" xfId="35891"/>
    <cellStyle name="Normal 169 4 2 3 4" xfId="35892"/>
    <cellStyle name="Normal 169 4 2 4" xfId="35893"/>
    <cellStyle name="Normal 169 4 2 4 2" xfId="35894"/>
    <cellStyle name="Normal 169 4 2 4 2 2" xfId="35895"/>
    <cellStyle name="Normal 169 4 2 4 3" xfId="35896"/>
    <cellStyle name="Normal 169 4 2 5" xfId="35897"/>
    <cellStyle name="Normal 169 4 2 5 2" xfId="35898"/>
    <cellStyle name="Normal 169 4 2 6" xfId="35899"/>
    <cellStyle name="Normal 169 4 3" xfId="35900"/>
    <cellStyle name="Normal 169 4 3 2" xfId="35901"/>
    <cellStyle name="Normal 169 4 3 2 2" xfId="35902"/>
    <cellStyle name="Normal 169 4 3 2 2 2" xfId="35903"/>
    <cellStyle name="Normal 169 4 3 2 2 2 2" xfId="35904"/>
    <cellStyle name="Normal 169 4 3 2 2 3" xfId="35905"/>
    <cellStyle name="Normal 169 4 3 2 3" xfId="35906"/>
    <cellStyle name="Normal 169 4 3 2 3 2" xfId="35907"/>
    <cellStyle name="Normal 169 4 3 2 4" xfId="35908"/>
    <cellStyle name="Normal 169 4 3 3" xfId="35909"/>
    <cellStyle name="Normal 169 4 3 3 2" xfId="35910"/>
    <cellStyle name="Normal 169 4 3 3 2 2" xfId="35911"/>
    <cellStyle name="Normal 169 4 3 3 3" xfId="35912"/>
    <cellStyle name="Normal 169 4 3 4" xfId="35913"/>
    <cellStyle name="Normal 169 4 3 4 2" xfId="35914"/>
    <cellStyle name="Normal 169 4 3 5" xfId="35915"/>
    <cellStyle name="Normal 169 4 4" xfId="35916"/>
    <cellStyle name="Normal 169 4 4 2" xfId="35917"/>
    <cellStyle name="Normal 169 4 4 2 2" xfId="35918"/>
    <cellStyle name="Normal 169 4 4 2 2 2" xfId="35919"/>
    <cellStyle name="Normal 169 4 4 2 3" xfId="35920"/>
    <cellStyle name="Normal 169 4 4 3" xfId="35921"/>
    <cellStyle name="Normal 169 4 4 3 2" xfId="35922"/>
    <cellStyle name="Normal 169 4 4 4" xfId="35923"/>
    <cellStyle name="Normal 169 4 5" xfId="35924"/>
    <cellStyle name="Normal 169 4 5 2" xfId="35925"/>
    <cellStyle name="Normal 169 4 5 2 2" xfId="35926"/>
    <cellStyle name="Normal 169 4 5 3" xfId="35927"/>
    <cellStyle name="Normal 169 4 6" xfId="35928"/>
    <cellStyle name="Normal 169 4 6 2" xfId="35929"/>
    <cellStyle name="Normal 169 4 7" xfId="35930"/>
    <cellStyle name="Normal 169 5" xfId="35931"/>
    <cellStyle name="Normal 169 5 2" xfId="35932"/>
    <cellStyle name="Normal 169 5 2 2" xfId="35933"/>
    <cellStyle name="Normal 169 5 2 2 2" xfId="35934"/>
    <cellStyle name="Normal 169 5 2 2 2 2" xfId="35935"/>
    <cellStyle name="Normal 169 5 2 2 2 2 2" xfId="35936"/>
    <cellStyle name="Normal 169 5 2 2 2 3" xfId="35937"/>
    <cellStyle name="Normal 169 5 2 2 3" xfId="35938"/>
    <cellStyle name="Normal 169 5 2 2 3 2" xfId="35939"/>
    <cellStyle name="Normal 169 5 2 2 4" xfId="35940"/>
    <cellStyle name="Normal 169 5 2 3" xfId="35941"/>
    <cellStyle name="Normal 169 5 2 3 2" xfId="35942"/>
    <cellStyle name="Normal 169 5 2 3 2 2" xfId="35943"/>
    <cellStyle name="Normal 169 5 2 3 3" xfId="35944"/>
    <cellStyle name="Normal 169 5 2 4" xfId="35945"/>
    <cellStyle name="Normal 169 5 2 4 2" xfId="35946"/>
    <cellStyle name="Normal 169 5 2 5" xfId="35947"/>
    <cellStyle name="Normal 169 5 3" xfId="35948"/>
    <cellStyle name="Normal 169 5 3 2" xfId="35949"/>
    <cellStyle name="Normal 169 5 3 2 2" xfId="35950"/>
    <cellStyle name="Normal 169 5 3 2 2 2" xfId="35951"/>
    <cellStyle name="Normal 169 5 3 2 3" xfId="35952"/>
    <cellStyle name="Normal 169 5 3 3" xfId="35953"/>
    <cellStyle name="Normal 169 5 3 3 2" xfId="35954"/>
    <cellStyle name="Normal 169 5 3 4" xfId="35955"/>
    <cellStyle name="Normal 169 5 4" xfId="35956"/>
    <cellStyle name="Normal 169 5 4 2" xfId="35957"/>
    <cellStyle name="Normal 169 5 4 2 2" xfId="35958"/>
    <cellStyle name="Normal 169 5 4 3" xfId="35959"/>
    <cellStyle name="Normal 169 5 5" xfId="35960"/>
    <cellStyle name="Normal 169 5 5 2" xfId="35961"/>
    <cellStyle name="Normal 169 5 6" xfId="35962"/>
    <cellStyle name="Normal 169 6" xfId="35963"/>
    <cellStyle name="Normal 169 6 2" xfId="35964"/>
    <cellStyle name="Normal 169 6 2 2" xfId="35965"/>
    <cellStyle name="Normal 169 6 2 2 2" xfId="35966"/>
    <cellStyle name="Normal 169 6 2 2 2 2" xfId="35967"/>
    <cellStyle name="Normal 169 6 2 2 2 2 2" xfId="35968"/>
    <cellStyle name="Normal 169 6 2 2 2 3" xfId="35969"/>
    <cellStyle name="Normal 169 6 2 2 3" xfId="35970"/>
    <cellStyle name="Normal 169 6 2 2 3 2" xfId="35971"/>
    <cellStyle name="Normal 169 6 2 2 4" xfId="35972"/>
    <cellStyle name="Normal 169 6 2 3" xfId="35973"/>
    <cellStyle name="Normal 169 6 2 3 2" xfId="35974"/>
    <cellStyle name="Normal 169 6 2 3 2 2" xfId="35975"/>
    <cellStyle name="Normal 169 6 2 3 3" xfId="35976"/>
    <cellStyle name="Normal 169 6 2 4" xfId="35977"/>
    <cellStyle name="Normal 169 6 2 4 2" xfId="35978"/>
    <cellStyle name="Normal 169 6 2 5" xfId="35979"/>
    <cellStyle name="Normal 169 6 3" xfId="35980"/>
    <cellStyle name="Normal 169 6 3 2" xfId="35981"/>
    <cellStyle name="Normal 169 6 3 2 2" xfId="35982"/>
    <cellStyle name="Normal 169 6 3 2 2 2" xfId="35983"/>
    <cellStyle name="Normal 169 6 3 2 3" xfId="35984"/>
    <cellStyle name="Normal 169 6 3 3" xfId="35985"/>
    <cellStyle name="Normal 169 6 3 3 2" xfId="35986"/>
    <cellStyle name="Normal 169 6 3 4" xfId="35987"/>
    <cellStyle name="Normal 169 6 4" xfId="35988"/>
    <cellStyle name="Normal 169 6 4 2" xfId="35989"/>
    <cellStyle name="Normal 169 6 4 2 2" xfId="35990"/>
    <cellStyle name="Normal 169 6 4 3" xfId="35991"/>
    <cellStyle name="Normal 169 6 5" xfId="35992"/>
    <cellStyle name="Normal 169 6 5 2" xfId="35993"/>
    <cellStyle name="Normal 169 6 6" xfId="35994"/>
    <cellStyle name="Normal 169 7" xfId="35995"/>
    <cellStyle name="Normal 169 7 2" xfId="35996"/>
    <cellStyle name="Normal 169 7 2 2" xfId="35997"/>
    <cellStyle name="Normal 169 7 2 2 2" xfId="35998"/>
    <cellStyle name="Normal 169 7 2 2 2 2" xfId="35999"/>
    <cellStyle name="Normal 169 7 2 2 3" xfId="36000"/>
    <cellStyle name="Normal 169 7 2 3" xfId="36001"/>
    <cellStyle name="Normal 169 7 2 3 2" xfId="36002"/>
    <cellStyle name="Normal 169 7 2 4" xfId="36003"/>
    <cellStyle name="Normal 169 7 3" xfId="36004"/>
    <cellStyle name="Normal 169 7 3 2" xfId="36005"/>
    <cellStyle name="Normal 169 7 3 2 2" xfId="36006"/>
    <cellStyle name="Normal 169 7 3 3" xfId="36007"/>
    <cellStyle name="Normal 169 7 4" xfId="36008"/>
    <cellStyle name="Normal 169 7 4 2" xfId="36009"/>
    <cellStyle name="Normal 169 7 5" xfId="36010"/>
    <cellStyle name="Normal 169 8" xfId="36011"/>
    <cellStyle name="Normal 169 8 2" xfId="36012"/>
    <cellStyle name="Normal 169 8 2 2" xfId="36013"/>
    <cellStyle name="Normal 169 8 2 2 2" xfId="36014"/>
    <cellStyle name="Normal 169 8 2 3" xfId="36015"/>
    <cellStyle name="Normal 169 8 3" xfId="36016"/>
    <cellStyle name="Normal 169 8 3 2" xfId="36017"/>
    <cellStyle name="Normal 169 8 4" xfId="36018"/>
    <cellStyle name="Normal 169 9" xfId="36019"/>
    <cellStyle name="Normal 169 9 2" xfId="36020"/>
    <cellStyle name="Normal 169 9 2 2" xfId="36021"/>
    <cellStyle name="Normal 169 9 3" xfId="36022"/>
    <cellStyle name="Normal 17" xfId="36023"/>
    <cellStyle name="Normal 17 2" xfId="36024"/>
    <cellStyle name="Normal 17 2 2" xfId="36025"/>
    <cellStyle name="Normal 17 2 3" xfId="36026"/>
    <cellStyle name="Normal 17 3" xfId="36027"/>
    <cellStyle name="Normal 17 4" xfId="36028"/>
    <cellStyle name="Normal 17_Wealth Mgmt - Life &amp; Pension" xfId="57749"/>
    <cellStyle name="Normal 170" xfId="36029"/>
    <cellStyle name="Normal 170 10" xfId="36030"/>
    <cellStyle name="Normal 170 10 2" xfId="36031"/>
    <cellStyle name="Normal 170 11" xfId="36032"/>
    <cellStyle name="Normal 170 2" xfId="36033"/>
    <cellStyle name="Normal 170 2 10" xfId="36034"/>
    <cellStyle name="Normal 170 2 2" xfId="36035"/>
    <cellStyle name="Normal 170 2 2 2" xfId="36036"/>
    <cellStyle name="Normal 170 2 2 2 2" xfId="36037"/>
    <cellStyle name="Normal 170 2 2 2 2 2" xfId="36038"/>
    <cellStyle name="Normal 170 2 2 2 2 2 2" xfId="36039"/>
    <cellStyle name="Normal 170 2 2 2 2 2 2 2" xfId="36040"/>
    <cellStyle name="Normal 170 2 2 2 2 2 2 2 2" xfId="36041"/>
    <cellStyle name="Normal 170 2 2 2 2 2 2 3" xfId="36042"/>
    <cellStyle name="Normal 170 2 2 2 2 2 3" xfId="36043"/>
    <cellStyle name="Normal 170 2 2 2 2 2 3 2" xfId="36044"/>
    <cellStyle name="Normal 170 2 2 2 2 2 4" xfId="36045"/>
    <cellStyle name="Normal 170 2 2 2 2 3" xfId="36046"/>
    <cellStyle name="Normal 170 2 2 2 2 3 2" xfId="36047"/>
    <cellStyle name="Normal 170 2 2 2 2 3 2 2" xfId="36048"/>
    <cellStyle name="Normal 170 2 2 2 2 3 3" xfId="36049"/>
    <cellStyle name="Normal 170 2 2 2 2 4" xfId="36050"/>
    <cellStyle name="Normal 170 2 2 2 2 4 2" xfId="36051"/>
    <cellStyle name="Normal 170 2 2 2 2 5" xfId="36052"/>
    <cellStyle name="Normal 170 2 2 2 3" xfId="36053"/>
    <cellStyle name="Normal 170 2 2 2 3 2" xfId="36054"/>
    <cellStyle name="Normal 170 2 2 2 3 2 2" xfId="36055"/>
    <cellStyle name="Normal 170 2 2 2 3 2 2 2" xfId="36056"/>
    <cellStyle name="Normal 170 2 2 2 3 2 3" xfId="36057"/>
    <cellStyle name="Normal 170 2 2 2 3 3" xfId="36058"/>
    <cellStyle name="Normal 170 2 2 2 3 3 2" xfId="36059"/>
    <cellStyle name="Normal 170 2 2 2 3 4" xfId="36060"/>
    <cellStyle name="Normal 170 2 2 2 4" xfId="36061"/>
    <cellStyle name="Normal 170 2 2 2 4 2" xfId="36062"/>
    <cellStyle name="Normal 170 2 2 2 4 2 2" xfId="36063"/>
    <cellStyle name="Normal 170 2 2 2 4 3" xfId="36064"/>
    <cellStyle name="Normal 170 2 2 2 5" xfId="36065"/>
    <cellStyle name="Normal 170 2 2 2 5 2" xfId="36066"/>
    <cellStyle name="Normal 170 2 2 2 6" xfId="36067"/>
    <cellStyle name="Normal 170 2 2 3" xfId="36068"/>
    <cellStyle name="Normal 170 2 2 3 2" xfId="36069"/>
    <cellStyle name="Normal 170 2 2 3 2 2" xfId="36070"/>
    <cellStyle name="Normal 170 2 2 3 2 2 2" xfId="36071"/>
    <cellStyle name="Normal 170 2 2 3 2 2 2 2" xfId="36072"/>
    <cellStyle name="Normal 170 2 2 3 2 2 3" xfId="36073"/>
    <cellStyle name="Normal 170 2 2 3 2 3" xfId="36074"/>
    <cellStyle name="Normal 170 2 2 3 2 3 2" xfId="36075"/>
    <cellStyle name="Normal 170 2 2 3 2 4" xfId="36076"/>
    <cellStyle name="Normal 170 2 2 3 3" xfId="36077"/>
    <cellStyle name="Normal 170 2 2 3 3 2" xfId="36078"/>
    <cellStyle name="Normal 170 2 2 3 3 2 2" xfId="36079"/>
    <cellStyle name="Normal 170 2 2 3 3 3" xfId="36080"/>
    <cellStyle name="Normal 170 2 2 3 4" xfId="36081"/>
    <cellStyle name="Normal 170 2 2 3 4 2" xfId="36082"/>
    <cellStyle name="Normal 170 2 2 3 5" xfId="36083"/>
    <cellStyle name="Normal 170 2 2 4" xfId="36084"/>
    <cellStyle name="Normal 170 2 2 4 2" xfId="36085"/>
    <cellStyle name="Normal 170 2 2 4 2 2" xfId="36086"/>
    <cellStyle name="Normal 170 2 2 4 2 2 2" xfId="36087"/>
    <cellStyle name="Normal 170 2 2 4 2 3" xfId="36088"/>
    <cellStyle name="Normal 170 2 2 4 3" xfId="36089"/>
    <cellStyle name="Normal 170 2 2 4 3 2" xfId="36090"/>
    <cellStyle name="Normal 170 2 2 4 4" xfId="36091"/>
    <cellStyle name="Normal 170 2 2 5" xfId="36092"/>
    <cellStyle name="Normal 170 2 2 5 2" xfId="36093"/>
    <cellStyle name="Normal 170 2 2 5 2 2" xfId="36094"/>
    <cellStyle name="Normal 170 2 2 5 3" xfId="36095"/>
    <cellStyle name="Normal 170 2 2 6" xfId="36096"/>
    <cellStyle name="Normal 170 2 2 6 2" xfId="36097"/>
    <cellStyle name="Normal 170 2 2 7" xfId="36098"/>
    <cellStyle name="Normal 170 2 3" xfId="36099"/>
    <cellStyle name="Normal 170 2 3 2" xfId="36100"/>
    <cellStyle name="Normal 170 2 3 2 2" xfId="36101"/>
    <cellStyle name="Normal 170 2 3 2 2 2" xfId="36102"/>
    <cellStyle name="Normal 170 2 3 2 2 2 2" xfId="36103"/>
    <cellStyle name="Normal 170 2 3 2 2 2 2 2" xfId="36104"/>
    <cellStyle name="Normal 170 2 3 2 2 2 3" xfId="36105"/>
    <cellStyle name="Normal 170 2 3 2 2 3" xfId="36106"/>
    <cellStyle name="Normal 170 2 3 2 2 3 2" xfId="36107"/>
    <cellStyle name="Normal 170 2 3 2 2 4" xfId="36108"/>
    <cellStyle name="Normal 170 2 3 2 3" xfId="36109"/>
    <cellStyle name="Normal 170 2 3 2 3 2" xfId="36110"/>
    <cellStyle name="Normal 170 2 3 2 3 2 2" xfId="36111"/>
    <cellStyle name="Normal 170 2 3 2 3 3" xfId="36112"/>
    <cellStyle name="Normal 170 2 3 2 4" xfId="36113"/>
    <cellStyle name="Normal 170 2 3 2 4 2" xfId="36114"/>
    <cellStyle name="Normal 170 2 3 2 5" xfId="36115"/>
    <cellStyle name="Normal 170 2 3 3" xfId="36116"/>
    <cellStyle name="Normal 170 2 3 3 2" xfId="36117"/>
    <cellStyle name="Normal 170 2 3 3 2 2" xfId="36118"/>
    <cellStyle name="Normal 170 2 3 3 2 2 2" xfId="36119"/>
    <cellStyle name="Normal 170 2 3 3 2 3" xfId="36120"/>
    <cellStyle name="Normal 170 2 3 3 3" xfId="36121"/>
    <cellStyle name="Normal 170 2 3 3 3 2" xfId="36122"/>
    <cellStyle name="Normal 170 2 3 3 4" xfId="36123"/>
    <cellStyle name="Normal 170 2 3 4" xfId="36124"/>
    <cellStyle name="Normal 170 2 3 4 2" xfId="36125"/>
    <cellStyle name="Normal 170 2 3 4 2 2" xfId="36126"/>
    <cellStyle name="Normal 170 2 3 4 3" xfId="36127"/>
    <cellStyle name="Normal 170 2 3 5" xfId="36128"/>
    <cellStyle name="Normal 170 2 3 5 2" xfId="36129"/>
    <cellStyle name="Normal 170 2 3 6" xfId="36130"/>
    <cellStyle name="Normal 170 2 4" xfId="36131"/>
    <cellStyle name="Normal 170 2 4 2" xfId="36132"/>
    <cellStyle name="Normal 170 2 4 3" xfId="36133"/>
    <cellStyle name="Normal 170 2 5" xfId="36134"/>
    <cellStyle name="Normal 170 2 5 2" xfId="36135"/>
    <cellStyle name="Normal 170 2 5 2 2" xfId="36136"/>
    <cellStyle name="Normal 170 2 5 2 2 2" xfId="36137"/>
    <cellStyle name="Normal 170 2 5 2 2 2 2" xfId="36138"/>
    <cellStyle name="Normal 170 2 5 2 2 2 2 2" xfId="36139"/>
    <cellStyle name="Normal 170 2 5 2 2 2 3" xfId="36140"/>
    <cellStyle name="Normal 170 2 5 2 2 3" xfId="36141"/>
    <cellStyle name="Normal 170 2 5 2 2 3 2" xfId="36142"/>
    <cellStyle name="Normal 170 2 5 2 2 4" xfId="36143"/>
    <cellStyle name="Normal 170 2 5 2 3" xfId="36144"/>
    <cellStyle name="Normal 170 2 5 2 3 2" xfId="36145"/>
    <cellStyle name="Normal 170 2 5 2 3 2 2" xfId="36146"/>
    <cellStyle name="Normal 170 2 5 2 3 3" xfId="36147"/>
    <cellStyle name="Normal 170 2 5 2 4" xfId="36148"/>
    <cellStyle name="Normal 170 2 5 2 4 2" xfId="36149"/>
    <cellStyle name="Normal 170 2 5 2 5" xfId="36150"/>
    <cellStyle name="Normal 170 2 5 3" xfId="36151"/>
    <cellStyle name="Normal 170 2 5 3 2" xfId="36152"/>
    <cellStyle name="Normal 170 2 5 3 2 2" xfId="36153"/>
    <cellStyle name="Normal 170 2 5 3 2 2 2" xfId="36154"/>
    <cellStyle name="Normal 170 2 5 3 2 3" xfId="36155"/>
    <cellStyle name="Normal 170 2 5 3 3" xfId="36156"/>
    <cellStyle name="Normal 170 2 5 3 3 2" xfId="36157"/>
    <cellStyle name="Normal 170 2 5 3 4" xfId="36158"/>
    <cellStyle name="Normal 170 2 5 4" xfId="36159"/>
    <cellStyle name="Normal 170 2 5 4 2" xfId="36160"/>
    <cellStyle name="Normal 170 2 5 4 2 2" xfId="36161"/>
    <cellStyle name="Normal 170 2 5 4 3" xfId="36162"/>
    <cellStyle name="Normal 170 2 5 5" xfId="36163"/>
    <cellStyle name="Normal 170 2 5 5 2" xfId="36164"/>
    <cellStyle name="Normal 170 2 5 6" xfId="36165"/>
    <cellStyle name="Normal 170 2 6" xfId="36166"/>
    <cellStyle name="Normal 170 2 6 2" xfId="36167"/>
    <cellStyle name="Normal 170 2 6 2 2" xfId="36168"/>
    <cellStyle name="Normal 170 2 6 2 2 2" xfId="36169"/>
    <cellStyle name="Normal 170 2 6 2 2 2 2" xfId="36170"/>
    <cellStyle name="Normal 170 2 6 2 2 3" xfId="36171"/>
    <cellStyle name="Normal 170 2 6 2 3" xfId="36172"/>
    <cellStyle name="Normal 170 2 6 2 3 2" xfId="36173"/>
    <cellStyle name="Normal 170 2 6 2 4" xfId="36174"/>
    <cellStyle name="Normal 170 2 6 3" xfId="36175"/>
    <cellStyle name="Normal 170 2 6 3 2" xfId="36176"/>
    <cellStyle name="Normal 170 2 6 3 2 2" xfId="36177"/>
    <cellStyle name="Normal 170 2 6 3 3" xfId="36178"/>
    <cellStyle name="Normal 170 2 6 4" xfId="36179"/>
    <cellStyle name="Normal 170 2 6 4 2" xfId="36180"/>
    <cellStyle name="Normal 170 2 6 5" xfId="36181"/>
    <cellStyle name="Normal 170 2 7" xfId="36182"/>
    <cellStyle name="Normal 170 2 7 2" xfId="36183"/>
    <cellStyle name="Normal 170 2 7 2 2" xfId="36184"/>
    <cellStyle name="Normal 170 2 7 2 2 2" xfId="36185"/>
    <cellStyle name="Normal 170 2 7 2 3" xfId="36186"/>
    <cellStyle name="Normal 170 2 7 3" xfId="36187"/>
    <cellStyle name="Normal 170 2 7 3 2" xfId="36188"/>
    <cellStyle name="Normal 170 2 7 4" xfId="36189"/>
    <cellStyle name="Normal 170 2 8" xfId="36190"/>
    <cellStyle name="Normal 170 2 8 2" xfId="36191"/>
    <cellStyle name="Normal 170 2 8 2 2" xfId="36192"/>
    <cellStyle name="Normal 170 2 8 3" xfId="36193"/>
    <cellStyle name="Normal 170 2 9" xfId="36194"/>
    <cellStyle name="Normal 170 2 9 2" xfId="36195"/>
    <cellStyle name="Normal 170 3" xfId="36196"/>
    <cellStyle name="Normal 170 3 2" xfId="36197"/>
    <cellStyle name="Normal 170 3 3" xfId="36198"/>
    <cellStyle name="Normal 170 4" xfId="36199"/>
    <cellStyle name="Normal 170 4 2" xfId="36200"/>
    <cellStyle name="Normal 170 4 2 2" xfId="36201"/>
    <cellStyle name="Normal 170 4 2 2 2" xfId="36202"/>
    <cellStyle name="Normal 170 4 2 2 2 2" xfId="36203"/>
    <cellStyle name="Normal 170 4 2 2 2 2 2" xfId="36204"/>
    <cellStyle name="Normal 170 4 2 2 2 2 2 2" xfId="36205"/>
    <cellStyle name="Normal 170 4 2 2 2 2 3" xfId="36206"/>
    <cellStyle name="Normal 170 4 2 2 2 3" xfId="36207"/>
    <cellStyle name="Normal 170 4 2 2 2 3 2" xfId="36208"/>
    <cellStyle name="Normal 170 4 2 2 2 4" xfId="36209"/>
    <cellStyle name="Normal 170 4 2 2 3" xfId="36210"/>
    <cellStyle name="Normal 170 4 2 2 3 2" xfId="36211"/>
    <cellStyle name="Normal 170 4 2 2 3 2 2" xfId="36212"/>
    <cellStyle name="Normal 170 4 2 2 3 3" xfId="36213"/>
    <cellStyle name="Normal 170 4 2 2 4" xfId="36214"/>
    <cellStyle name="Normal 170 4 2 2 4 2" xfId="36215"/>
    <cellStyle name="Normal 170 4 2 2 5" xfId="36216"/>
    <cellStyle name="Normal 170 4 2 3" xfId="36217"/>
    <cellStyle name="Normal 170 4 2 3 2" xfId="36218"/>
    <cellStyle name="Normal 170 4 2 3 2 2" xfId="36219"/>
    <cellStyle name="Normal 170 4 2 3 2 2 2" xfId="36220"/>
    <cellStyle name="Normal 170 4 2 3 2 3" xfId="36221"/>
    <cellStyle name="Normal 170 4 2 3 3" xfId="36222"/>
    <cellStyle name="Normal 170 4 2 3 3 2" xfId="36223"/>
    <cellStyle name="Normal 170 4 2 3 4" xfId="36224"/>
    <cellStyle name="Normal 170 4 2 4" xfId="36225"/>
    <cellStyle name="Normal 170 4 2 4 2" xfId="36226"/>
    <cellStyle name="Normal 170 4 2 4 2 2" xfId="36227"/>
    <cellStyle name="Normal 170 4 2 4 3" xfId="36228"/>
    <cellStyle name="Normal 170 4 2 5" xfId="36229"/>
    <cellStyle name="Normal 170 4 2 5 2" xfId="36230"/>
    <cellStyle name="Normal 170 4 2 6" xfId="36231"/>
    <cellStyle name="Normal 170 4 3" xfId="36232"/>
    <cellStyle name="Normal 170 4 3 2" xfId="36233"/>
    <cellStyle name="Normal 170 4 3 2 2" xfId="36234"/>
    <cellStyle name="Normal 170 4 3 2 2 2" xfId="36235"/>
    <cellStyle name="Normal 170 4 3 2 2 2 2" xfId="36236"/>
    <cellStyle name="Normal 170 4 3 2 2 3" xfId="36237"/>
    <cellStyle name="Normal 170 4 3 2 3" xfId="36238"/>
    <cellStyle name="Normal 170 4 3 2 3 2" xfId="36239"/>
    <cellStyle name="Normal 170 4 3 2 4" xfId="36240"/>
    <cellStyle name="Normal 170 4 3 3" xfId="36241"/>
    <cellStyle name="Normal 170 4 3 3 2" xfId="36242"/>
    <cellStyle name="Normal 170 4 3 3 2 2" xfId="36243"/>
    <cellStyle name="Normal 170 4 3 3 3" xfId="36244"/>
    <cellStyle name="Normal 170 4 3 4" xfId="36245"/>
    <cellStyle name="Normal 170 4 3 4 2" xfId="36246"/>
    <cellStyle name="Normal 170 4 3 5" xfId="36247"/>
    <cellStyle name="Normal 170 4 4" xfId="36248"/>
    <cellStyle name="Normal 170 4 4 2" xfId="36249"/>
    <cellStyle name="Normal 170 4 4 2 2" xfId="36250"/>
    <cellStyle name="Normal 170 4 4 2 2 2" xfId="36251"/>
    <cellStyle name="Normal 170 4 4 2 3" xfId="36252"/>
    <cellStyle name="Normal 170 4 4 3" xfId="36253"/>
    <cellStyle name="Normal 170 4 4 3 2" xfId="36254"/>
    <cellStyle name="Normal 170 4 4 4" xfId="36255"/>
    <cellStyle name="Normal 170 4 5" xfId="36256"/>
    <cellStyle name="Normal 170 4 5 2" xfId="36257"/>
    <cellStyle name="Normal 170 4 5 2 2" xfId="36258"/>
    <cellStyle name="Normal 170 4 5 3" xfId="36259"/>
    <cellStyle name="Normal 170 4 6" xfId="36260"/>
    <cellStyle name="Normal 170 4 6 2" xfId="36261"/>
    <cellStyle name="Normal 170 4 7" xfId="36262"/>
    <cellStyle name="Normal 170 5" xfId="36263"/>
    <cellStyle name="Normal 170 5 2" xfId="36264"/>
    <cellStyle name="Normal 170 5 2 2" xfId="36265"/>
    <cellStyle name="Normal 170 5 2 2 2" xfId="36266"/>
    <cellStyle name="Normal 170 5 2 2 2 2" xfId="36267"/>
    <cellStyle name="Normal 170 5 2 2 2 2 2" xfId="36268"/>
    <cellStyle name="Normal 170 5 2 2 2 3" xfId="36269"/>
    <cellStyle name="Normal 170 5 2 2 3" xfId="36270"/>
    <cellStyle name="Normal 170 5 2 2 3 2" xfId="36271"/>
    <cellStyle name="Normal 170 5 2 2 4" xfId="36272"/>
    <cellStyle name="Normal 170 5 2 3" xfId="36273"/>
    <cellStyle name="Normal 170 5 2 3 2" xfId="36274"/>
    <cellStyle name="Normal 170 5 2 3 2 2" xfId="36275"/>
    <cellStyle name="Normal 170 5 2 3 3" xfId="36276"/>
    <cellStyle name="Normal 170 5 2 4" xfId="36277"/>
    <cellStyle name="Normal 170 5 2 4 2" xfId="36278"/>
    <cellStyle name="Normal 170 5 2 5" xfId="36279"/>
    <cellStyle name="Normal 170 5 3" xfId="36280"/>
    <cellStyle name="Normal 170 5 3 2" xfId="36281"/>
    <cellStyle name="Normal 170 5 3 2 2" xfId="36282"/>
    <cellStyle name="Normal 170 5 3 2 2 2" xfId="36283"/>
    <cellStyle name="Normal 170 5 3 2 3" xfId="36284"/>
    <cellStyle name="Normal 170 5 3 3" xfId="36285"/>
    <cellStyle name="Normal 170 5 3 3 2" xfId="36286"/>
    <cellStyle name="Normal 170 5 3 4" xfId="36287"/>
    <cellStyle name="Normal 170 5 4" xfId="36288"/>
    <cellStyle name="Normal 170 5 4 2" xfId="36289"/>
    <cellStyle name="Normal 170 5 4 2 2" xfId="36290"/>
    <cellStyle name="Normal 170 5 4 3" xfId="36291"/>
    <cellStyle name="Normal 170 5 5" xfId="36292"/>
    <cellStyle name="Normal 170 5 5 2" xfId="36293"/>
    <cellStyle name="Normal 170 5 6" xfId="36294"/>
    <cellStyle name="Normal 170 6" xfId="36295"/>
    <cellStyle name="Normal 170 6 2" xfId="36296"/>
    <cellStyle name="Normal 170 6 2 2" xfId="36297"/>
    <cellStyle name="Normal 170 6 2 2 2" xfId="36298"/>
    <cellStyle name="Normal 170 6 2 2 2 2" xfId="36299"/>
    <cellStyle name="Normal 170 6 2 2 2 2 2" xfId="36300"/>
    <cellStyle name="Normal 170 6 2 2 2 3" xfId="36301"/>
    <cellStyle name="Normal 170 6 2 2 3" xfId="36302"/>
    <cellStyle name="Normal 170 6 2 2 3 2" xfId="36303"/>
    <cellStyle name="Normal 170 6 2 2 4" xfId="36304"/>
    <cellStyle name="Normal 170 6 2 3" xfId="36305"/>
    <cellStyle name="Normal 170 6 2 3 2" xfId="36306"/>
    <cellStyle name="Normal 170 6 2 3 2 2" xfId="36307"/>
    <cellStyle name="Normal 170 6 2 3 3" xfId="36308"/>
    <cellStyle name="Normal 170 6 2 4" xfId="36309"/>
    <cellStyle name="Normal 170 6 2 4 2" xfId="36310"/>
    <cellStyle name="Normal 170 6 2 5" xfId="36311"/>
    <cellStyle name="Normal 170 6 3" xfId="36312"/>
    <cellStyle name="Normal 170 6 3 2" xfId="36313"/>
    <cellStyle name="Normal 170 6 3 2 2" xfId="36314"/>
    <cellStyle name="Normal 170 6 3 2 2 2" xfId="36315"/>
    <cellStyle name="Normal 170 6 3 2 3" xfId="36316"/>
    <cellStyle name="Normal 170 6 3 3" xfId="36317"/>
    <cellStyle name="Normal 170 6 3 3 2" xfId="36318"/>
    <cellStyle name="Normal 170 6 3 4" xfId="36319"/>
    <cellStyle name="Normal 170 6 4" xfId="36320"/>
    <cellStyle name="Normal 170 6 4 2" xfId="36321"/>
    <cellStyle name="Normal 170 6 4 2 2" xfId="36322"/>
    <cellStyle name="Normal 170 6 4 3" xfId="36323"/>
    <cellStyle name="Normal 170 6 5" xfId="36324"/>
    <cellStyle name="Normal 170 6 5 2" xfId="36325"/>
    <cellStyle name="Normal 170 6 6" xfId="36326"/>
    <cellStyle name="Normal 170 7" xfId="36327"/>
    <cellStyle name="Normal 170 7 2" xfId="36328"/>
    <cellStyle name="Normal 170 7 2 2" xfId="36329"/>
    <cellStyle name="Normal 170 7 2 2 2" xfId="36330"/>
    <cellStyle name="Normal 170 7 2 2 2 2" xfId="36331"/>
    <cellStyle name="Normal 170 7 2 2 3" xfId="36332"/>
    <cellStyle name="Normal 170 7 2 3" xfId="36333"/>
    <cellStyle name="Normal 170 7 2 3 2" xfId="36334"/>
    <cellStyle name="Normal 170 7 2 4" xfId="36335"/>
    <cellStyle name="Normal 170 7 3" xfId="36336"/>
    <cellStyle name="Normal 170 7 3 2" xfId="36337"/>
    <cellStyle name="Normal 170 7 3 2 2" xfId="36338"/>
    <cellStyle name="Normal 170 7 3 3" xfId="36339"/>
    <cellStyle name="Normal 170 7 4" xfId="36340"/>
    <cellStyle name="Normal 170 7 4 2" xfId="36341"/>
    <cellStyle name="Normal 170 7 5" xfId="36342"/>
    <cellStyle name="Normal 170 8" xfId="36343"/>
    <cellStyle name="Normal 170 8 2" xfId="36344"/>
    <cellStyle name="Normal 170 8 2 2" xfId="36345"/>
    <cellStyle name="Normal 170 8 2 2 2" xfId="36346"/>
    <cellStyle name="Normal 170 8 2 3" xfId="36347"/>
    <cellStyle name="Normal 170 8 3" xfId="36348"/>
    <cellStyle name="Normal 170 8 3 2" xfId="36349"/>
    <cellStyle name="Normal 170 8 4" xfId="36350"/>
    <cellStyle name="Normal 170 9" xfId="36351"/>
    <cellStyle name="Normal 170 9 2" xfId="36352"/>
    <cellStyle name="Normal 170 9 2 2" xfId="36353"/>
    <cellStyle name="Normal 170 9 3" xfId="36354"/>
    <cellStyle name="Normal 171" xfId="36355"/>
    <cellStyle name="Normal 171 2" xfId="36356"/>
    <cellStyle name="Normal 171 2 2" xfId="36357"/>
    <cellStyle name="Normal 171 2 2 2" xfId="36358"/>
    <cellStyle name="Normal 171 2 2 3" xfId="36359"/>
    <cellStyle name="Normal 171 2 3" xfId="36360"/>
    <cellStyle name="Normal 171 2 4" xfId="36361"/>
    <cellStyle name="Normal 171 3" xfId="36362"/>
    <cellStyle name="Normal 171 4" xfId="36363"/>
    <cellStyle name="Normal 172" xfId="36364"/>
    <cellStyle name="Normal 172 2" xfId="36365"/>
    <cellStyle name="Normal 172 3" xfId="36366"/>
    <cellStyle name="Normal 173" xfId="36367"/>
    <cellStyle name="Normal 173 2" xfId="36368"/>
    <cellStyle name="Normal 173 2 2" xfId="36369"/>
    <cellStyle name="Normal 173 2 3" xfId="36370"/>
    <cellStyle name="Normal 173 3" xfId="36371"/>
    <cellStyle name="Normal 173 3 2" xfId="36372"/>
    <cellStyle name="Normal 173 3 2 2" xfId="36373"/>
    <cellStyle name="Normal 173 3 2 2 2" xfId="36374"/>
    <cellStyle name="Normal 173 3 2 2 2 2" xfId="36375"/>
    <cellStyle name="Normal 173 3 2 2 2 2 2" xfId="36376"/>
    <cellStyle name="Normal 173 3 2 2 2 2 2 2" xfId="36377"/>
    <cellStyle name="Normal 173 3 2 2 2 2 3" xfId="36378"/>
    <cellStyle name="Normal 173 3 2 2 2 3" xfId="36379"/>
    <cellStyle name="Normal 173 3 2 2 2 3 2" xfId="36380"/>
    <cellStyle name="Normal 173 3 2 2 2 4" xfId="36381"/>
    <cellStyle name="Normal 173 3 2 2 3" xfId="36382"/>
    <cellStyle name="Normal 173 3 2 2 3 2" xfId="36383"/>
    <cellStyle name="Normal 173 3 2 2 3 2 2" xfId="36384"/>
    <cellStyle name="Normal 173 3 2 2 3 3" xfId="36385"/>
    <cellStyle name="Normal 173 3 2 2 4" xfId="36386"/>
    <cellStyle name="Normal 173 3 2 2 4 2" xfId="36387"/>
    <cellStyle name="Normal 173 3 2 2 5" xfId="36388"/>
    <cellStyle name="Normal 173 3 2 3" xfId="36389"/>
    <cellStyle name="Normal 173 3 2 3 2" xfId="36390"/>
    <cellStyle name="Normal 173 3 2 3 2 2" xfId="36391"/>
    <cellStyle name="Normal 173 3 2 3 2 2 2" xfId="36392"/>
    <cellStyle name="Normal 173 3 2 3 2 3" xfId="36393"/>
    <cellStyle name="Normal 173 3 2 3 3" xfId="36394"/>
    <cellStyle name="Normal 173 3 2 3 3 2" xfId="36395"/>
    <cellStyle name="Normal 173 3 2 3 4" xfId="36396"/>
    <cellStyle name="Normal 173 3 2 4" xfId="36397"/>
    <cellStyle name="Normal 173 3 2 4 2" xfId="36398"/>
    <cellStyle name="Normal 173 3 2 4 2 2" xfId="36399"/>
    <cellStyle name="Normal 173 3 2 4 3" xfId="36400"/>
    <cellStyle name="Normal 173 3 2 5" xfId="36401"/>
    <cellStyle name="Normal 173 3 2 5 2" xfId="36402"/>
    <cellStyle name="Normal 173 3 2 6" xfId="36403"/>
    <cellStyle name="Normal 173 3 3" xfId="36404"/>
    <cellStyle name="Normal 173 3 3 2" xfId="36405"/>
    <cellStyle name="Normal 173 3 3 2 2" xfId="36406"/>
    <cellStyle name="Normal 173 3 3 2 2 2" xfId="36407"/>
    <cellStyle name="Normal 173 3 3 2 2 2 2" xfId="36408"/>
    <cellStyle name="Normal 173 3 3 2 2 3" xfId="36409"/>
    <cellStyle name="Normal 173 3 3 2 3" xfId="36410"/>
    <cellStyle name="Normal 173 3 3 2 3 2" xfId="36411"/>
    <cellStyle name="Normal 173 3 3 2 4" xfId="36412"/>
    <cellStyle name="Normal 173 3 3 3" xfId="36413"/>
    <cellStyle name="Normal 173 3 3 3 2" xfId="36414"/>
    <cellStyle name="Normal 173 3 3 3 2 2" xfId="36415"/>
    <cellStyle name="Normal 173 3 3 3 3" xfId="36416"/>
    <cellStyle name="Normal 173 3 3 4" xfId="36417"/>
    <cellStyle name="Normal 173 3 3 4 2" xfId="36418"/>
    <cellStyle name="Normal 173 3 3 5" xfId="36419"/>
    <cellStyle name="Normal 173 3 4" xfId="36420"/>
    <cellStyle name="Normal 173 3 4 2" xfId="36421"/>
    <cellStyle name="Normal 173 3 4 2 2" xfId="36422"/>
    <cellStyle name="Normal 173 3 4 2 2 2" xfId="36423"/>
    <cellStyle name="Normal 173 3 4 2 3" xfId="36424"/>
    <cellStyle name="Normal 173 3 4 3" xfId="36425"/>
    <cellStyle name="Normal 173 3 4 3 2" xfId="36426"/>
    <cellStyle name="Normal 173 3 4 4" xfId="36427"/>
    <cellStyle name="Normal 173 3 5" xfId="36428"/>
    <cellStyle name="Normal 173 3 5 2" xfId="36429"/>
    <cellStyle name="Normal 173 3 5 2 2" xfId="36430"/>
    <cellStyle name="Normal 173 3 5 3" xfId="36431"/>
    <cellStyle name="Normal 173 3 6" xfId="36432"/>
    <cellStyle name="Normal 173 3 6 2" xfId="36433"/>
    <cellStyle name="Normal 173 3 7" xfId="36434"/>
    <cellStyle name="Normal 173 4" xfId="36435"/>
    <cellStyle name="Normal 173 4 2" xfId="36436"/>
    <cellStyle name="Normal 173 4 2 2" xfId="36437"/>
    <cellStyle name="Normal 173 4 2 2 2" xfId="36438"/>
    <cellStyle name="Normal 173 4 2 2 2 2" xfId="36439"/>
    <cellStyle name="Normal 173 4 2 2 2 2 2" xfId="36440"/>
    <cellStyle name="Normal 173 4 2 2 2 3" xfId="36441"/>
    <cellStyle name="Normal 173 4 2 2 3" xfId="36442"/>
    <cellStyle name="Normal 173 4 2 2 3 2" xfId="36443"/>
    <cellStyle name="Normal 173 4 2 2 4" xfId="36444"/>
    <cellStyle name="Normal 173 4 2 3" xfId="36445"/>
    <cellStyle name="Normal 173 4 2 3 2" xfId="36446"/>
    <cellStyle name="Normal 173 4 2 3 2 2" xfId="36447"/>
    <cellStyle name="Normal 173 4 2 3 3" xfId="36448"/>
    <cellStyle name="Normal 173 4 2 4" xfId="36449"/>
    <cellStyle name="Normal 173 4 2 4 2" xfId="36450"/>
    <cellStyle name="Normal 173 4 2 5" xfId="36451"/>
    <cellStyle name="Normal 173 4 3" xfId="36452"/>
    <cellStyle name="Normal 173 4 3 2" xfId="36453"/>
    <cellStyle name="Normal 173 4 3 2 2" xfId="36454"/>
    <cellStyle name="Normal 173 4 3 2 2 2" xfId="36455"/>
    <cellStyle name="Normal 173 4 3 2 3" xfId="36456"/>
    <cellStyle name="Normal 173 4 3 3" xfId="36457"/>
    <cellStyle name="Normal 173 4 3 3 2" xfId="36458"/>
    <cellStyle name="Normal 173 4 3 4" xfId="36459"/>
    <cellStyle name="Normal 173 4 4" xfId="36460"/>
    <cellStyle name="Normal 173 4 4 2" xfId="36461"/>
    <cellStyle name="Normal 173 4 4 2 2" xfId="36462"/>
    <cellStyle name="Normal 173 4 4 3" xfId="36463"/>
    <cellStyle name="Normal 173 4 5" xfId="36464"/>
    <cellStyle name="Normal 173 4 5 2" xfId="36465"/>
    <cellStyle name="Normal 173 4 6" xfId="36466"/>
    <cellStyle name="Normal 173 5" xfId="36467"/>
    <cellStyle name="Normal 173 5 2" xfId="36468"/>
    <cellStyle name="Normal 173 5 2 2" xfId="36469"/>
    <cellStyle name="Normal 173 5 2 2 2" xfId="36470"/>
    <cellStyle name="Normal 173 5 2 2 2 2" xfId="36471"/>
    <cellStyle name="Normal 173 5 2 2 2 2 2" xfId="36472"/>
    <cellStyle name="Normal 173 5 2 2 2 3" xfId="36473"/>
    <cellStyle name="Normal 173 5 2 2 3" xfId="36474"/>
    <cellStyle name="Normal 173 5 2 2 3 2" xfId="36475"/>
    <cellStyle name="Normal 173 5 2 2 4" xfId="36476"/>
    <cellStyle name="Normal 173 5 2 3" xfId="36477"/>
    <cellStyle name="Normal 173 5 2 3 2" xfId="36478"/>
    <cellStyle name="Normal 173 5 2 3 2 2" xfId="36479"/>
    <cellStyle name="Normal 173 5 2 3 3" xfId="36480"/>
    <cellStyle name="Normal 173 5 2 4" xfId="36481"/>
    <cellStyle name="Normal 173 5 2 4 2" xfId="36482"/>
    <cellStyle name="Normal 173 5 2 5" xfId="36483"/>
    <cellStyle name="Normal 173 5 3" xfId="36484"/>
    <cellStyle name="Normal 173 5 3 2" xfId="36485"/>
    <cellStyle name="Normal 173 5 3 2 2" xfId="36486"/>
    <cellStyle name="Normal 173 5 3 2 2 2" xfId="36487"/>
    <cellStyle name="Normal 173 5 3 2 3" xfId="36488"/>
    <cellStyle name="Normal 173 5 3 3" xfId="36489"/>
    <cellStyle name="Normal 173 5 3 3 2" xfId="36490"/>
    <cellStyle name="Normal 173 5 3 4" xfId="36491"/>
    <cellStyle name="Normal 173 5 4" xfId="36492"/>
    <cellStyle name="Normal 173 5 4 2" xfId="36493"/>
    <cellStyle name="Normal 173 5 4 2 2" xfId="36494"/>
    <cellStyle name="Normal 173 5 4 3" xfId="36495"/>
    <cellStyle name="Normal 173 5 5" xfId="36496"/>
    <cellStyle name="Normal 173 5 5 2" xfId="36497"/>
    <cellStyle name="Normal 173 5 6" xfId="36498"/>
    <cellStyle name="Normal 173 6" xfId="36499"/>
    <cellStyle name="Normal 173 6 2" xfId="36500"/>
    <cellStyle name="Normal 173 6 2 2" xfId="36501"/>
    <cellStyle name="Normal 173 6 2 2 2" xfId="36502"/>
    <cellStyle name="Normal 173 6 2 2 2 2" xfId="36503"/>
    <cellStyle name="Normal 173 6 2 2 3" xfId="36504"/>
    <cellStyle name="Normal 173 6 2 3" xfId="36505"/>
    <cellStyle name="Normal 173 6 2 3 2" xfId="36506"/>
    <cellStyle name="Normal 173 6 2 4" xfId="36507"/>
    <cellStyle name="Normal 173 6 3" xfId="36508"/>
    <cellStyle name="Normal 173 6 3 2" xfId="36509"/>
    <cellStyle name="Normal 173 6 3 2 2" xfId="36510"/>
    <cellStyle name="Normal 173 6 3 3" xfId="36511"/>
    <cellStyle name="Normal 173 6 4" xfId="36512"/>
    <cellStyle name="Normal 173 6 4 2" xfId="36513"/>
    <cellStyle name="Normal 173 6 5" xfId="36514"/>
    <cellStyle name="Normal 173 7" xfId="36515"/>
    <cellStyle name="Normal 173 7 2" xfId="36516"/>
    <cellStyle name="Normal 173 7 2 2" xfId="36517"/>
    <cellStyle name="Normal 173 7 3" xfId="36518"/>
    <cellStyle name="Normal 173 8" xfId="36519"/>
    <cellStyle name="Normal 173 8 2" xfId="36520"/>
    <cellStyle name="Normal 173 9" xfId="36521"/>
    <cellStyle name="Normal 174" xfId="36522"/>
    <cellStyle name="Normal 174 2" xfId="36523"/>
    <cellStyle name="Normal 174 2 2" xfId="36524"/>
    <cellStyle name="Normal 174 2 3" xfId="36525"/>
    <cellStyle name="Normal 174 3" xfId="36526"/>
    <cellStyle name="Normal 174 3 2" xfId="36527"/>
    <cellStyle name="Normal 174 3 2 2" xfId="36528"/>
    <cellStyle name="Normal 174 3 2 2 2" xfId="36529"/>
    <cellStyle name="Normal 174 3 2 2 2 2" xfId="36530"/>
    <cellStyle name="Normal 174 3 2 2 2 2 2" xfId="36531"/>
    <cellStyle name="Normal 174 3 2 2 2 2 2 2" xfId="36532"/>
    <cellStyle name="Normal 174 3 2 2 2 2 3" xfId="36533"/>
    <cellStyle name="Normal 174 3 2 2 2 3" xfId="36534"/>
    <cellStyle name="Normal 174 3 2 2 2 3 2" xfId="36535"/>
    <cellStyle name="Normal 174 3 2 2 2 4" xfId="36536"/>
    <cellStyle name="Normal 174 3 2 2 3" xfId="36537"/>
    <cellStyle name="Normal 174 3 2 2 3 2" xfId="36538"/>
    <cellStyle name="Normal 174 3 2 2 3 2 2" xfId="36539"/>
    <cellStyle name="Normal 174 3 2 2 3 3" xfId="36540"/>
    <cellStyle name="Normal 174 3 2 2 4" xfId="36541"/>
    <cellStyle name="Normal 174 3 2 2 4 2" xfId="36542"/>
    <cellStyle name="Normal 174 3 2 2 5" xfId="36543"/>
    <cellStyle name="Normal 174 3 2 3" xfId="36544"/>
    <cellStyle name="Normal 174 3 2 3 2" xfId="36545"/>
    <cellStyle name="Normal 174 3 2 3 2 2" xfId="36546"/>
    <cellStyle name="Normal 174 3 2 3 2 2 2" xfId="36547"/>
    <cellStyle name="Normal 174 3 2 3 2 3" xfId="36548"/>
    <cellStyle name="Normal 174 3 2 3 3" xfId="36549"/>
    <cellStyle name="Normal 174 3 2 3 3 2" xfId="36550"/>
    <cellStyle name="Normal 174 3 2 3 4" xfId="36551"/>
    <cellStyle name="Normal 174 3 2 4" xfId="36552"/>
    <cellStyle name="Normal 174 3 2 4 2" xfId="36553"/>
    <cellStyle name="Normal 174 3 2 4 2 2" xfId="36554"/>
    <cellStyle name="Normal 174 3 2 4 3" xfId="36555"/>
    <cellStyle name="Normal 174 3 2 5" xfId="36556"/>
    <cellStyle name="Normal 174 3 2 5 2" xfId="36557"/>
    <cellStyle name="Normal 174 3 2 6" xfId="36558"/>
    <cellStyle name="Normal 174 3 3" xfId="36559"/>
    <cellStyle name="Normal 174 3 3 2" xfId="36560"/>
    <cellStyle name="Normal 174 3 3 2 2" xfId="36561"/>
    <cellStyle name="Normal 174 3 3 2 2 2" xfId="36562"/>
    <cellStyle name="Normal 174 3 3 2 2 2 2" xfId="36563"/>
    <cellStyle name="Normal 174 3 3 2 2 3" xfId="36564"/>
    <cellStyle name="Normal 174 3 3 2 3" xfId="36565"/>
    <cellStyle name="Normal 174 3 3 2 3 2" xfId="36566"/>
    <cellStyle name="Normal 174 3 3 2 4" xfId="36567"/>
    <cellStyle name="Normal 174 3 3 3" xfId="36568"/>
    <cellStyle name="Normal 174 3 3 3 2" xfId="36569"/>
    <cellStyle name="Normal 174 3 3 3 2 2" xfId="36570"/>
    <cellStyle name="Normal 174 3 3 3 3" xfId="36571"/>
    <cellStyle name="Normal 174 3 3 4" xfId="36572"/>
    <cellStyle name="Normal 174 3 3 4 2" xfId="36573"/>
    <cellStyle name="Normal 174 3 3 5" xfId="36574"/>
    <cellStyle name="Normal 174 3 4" xfId="36575"/>
    <cellStyle name="Normal 174 3 4 2" xfId="36576"/>
    <cellStyle name="Normal 174 3 4 2 2" xfId="36577"/>
    <cellStyle name="Normal 174 3 4 2 2 2" xfId="36578"/>
    <cellStyle name="Normal 174 3 4 2 3" xfId="36579"/>
    <cellStyle name="Normal 174 3 4 3" xfId="36580"/>
    <cellStyle name="Normal 174 3 4 3 2" xfId="36581"/>
    <cellStyle name="Normal 174 3 4 4" xfId="36582"/>
    <cellStyle name="Normal 174 3 5" xfId="36583"/>
    <cellStyle name="Normal 174 3 5 2" xfId="36584"/>
    <cellStyle name="Normal 174 3 5 2 2" xfId="36585"/>
    <cellStyle name="Normal 174 3 5 3" xfId="36586"/>
    <cellStyle name="Normal 174 3 6" xfId="36587"/>
    <cellStyle name="Normal 174 3 6 2" xfId="36588"/>
    <cellStyle name="Normal 174 3 7" xfId="36589"/>
    <cellStyle name="Normal 174 4" xfId="36590"/>
    <cellStyle name="Normal 174 4 2" xfId="36591"/>
    <cellStyle name="Normal 174 4 2 2" xfId="36592"/>
    <cellStyle name="Normal 174 4 2 2 2" xfId="36593"/>
    <cellStyle name="Normal 174 4 2 2 2 2" xfId="36594"/>
    <cellStyle name="Normal 174 4 2 2 2 2 2" xfId="36595"/>
    <cellStyle name="Normal 174 4 2 2 2 3" xfId="36596"/>
    <cellStyle name="Normal 174 4 2 2 3" xfId="36597"/>
    <cellStyle name="Normal 174 4 2 2 3 2" xfId="36598"/>
    <cellStyle name="Normal 174 4 2 2 4" xfId="36599"/>
    <cellStyle name="Normal 174 4 2 3" xfId="36600"/>
    <cellStyle name="Normal 174 4 2 3 2" xfId="36601"/>
    <cellStyle name="Normal 174 4 2 3 2 2" xfId="36602"/>
    <cellStyle name="Normal 174 4 2 3 3" xfId="36603"/>
    <cellStyle name="Normal 174 4 2 4" xfId="36604"/>
    <cellStyle name="Normal 174 4 2 4 2" xfId="36605"/>
    <cellStyle name="Normal 174 4 2 5" xfId="36606"/>
    <cellStyle name="Normal 174 4 3" xfId="36607"/>
    <cellStyle name="Normal 174 4 3 2" xfId="36608"/>
    <cellStyle name="Normal 174 4 3 2 2" xfId="36609"/>
    <cellStyle name="Normal 174 4 3 2 2 2" xfId="36610"/>
    <cellStyle name="Normal 174 4 3 2 3" xfId="36611"/>
    <cellStyle name="Normal 174 4 3 3" xfId="36612"/>
    <cellStyle name="Normal 174 4 3 3 2" xfId="36613"/>
    <cellStyle name="Normal 174 4 3 4" xfId="36614"/>
    <cellStyle name="Normal 174 4 4" xfId="36615"/>
    <cellStyle name="Normal 174 4 4 2" xfId="36616"/>
    <cellStyle name="Normal 174 4 4 2 2" xfId="36617"/>
    <cellStyle name="Normal 174 4 4 3" xfId="36618"/>
    <cellStyle name="Normal 174 4 5" xfId="36619"/>
    <cellStyle name="Normal 174 4 5 2" xfId="36620"/>
    <cellStyle name="Normal 174 4 6" xfId="36621"/>
    <cellStyle name="Normal 174 5" xfId="36622"/>
    <cellStyle name="Normal 174 5 2" xfId="36623"/>
    <cellStyle name="Normal 174 5 2 2" xfId="36624"/>
    <cellStyle name="Normal 174 5 2 2 2" xfId="36625"/>
    <cellStyle name="Normal 174 5 2 2 2 2" xfId="36626"/>
    <cellStyle name="Normal 174 5 2 2 2 2 2" xfId="36627"/>
    <cellStyle name="Normal 174 5 2 2 2 3" xfId="36628"/>
    <cellStyle name="Normal 174 5 2 2 3" xfId="36629"/>
    <cellStyle name="Normal 174 5 2 2 3 2" xfId="36630"/>
    <cellStyle name="Normal 174 5 2 2 4" xfId="36631"/>
    <cellStyle name="Normal 174 5 2 3" xfId="36632"/>
    <cellStyle name="Normal 174 5 2 3 2" xfId="36633"/>
    <cellStyle name="Normal 174 5 2 3 2 2" xfId="36634"/>
    <cellStyle name="Normal 174 5 2 3 3" xfId="36635"/>
    <cellStyle name="Normal 174 5 2 4" xfId="36636"/>
    <cellStyle name="Normal 174 5 2 4 2" xfId="36637"/>
    <cellStyle name="Normal 174 5 2 5" xfId="36638"/>
    <cellStyle name="Normal 174 5 3" xfId="36639"/>
    <cellStyle name="Normal 174 5 3 2" xfId="36640"/>
    <cellStyle name="Normal 174 5 3 2 2" xfId="36641"/>
    <cellStyle name="Normal 174 5 3 2 2 2" xfId="36642"/>
    <cellStyle name="Normal 174 5 3 2 3" xfId="36643"/>
    <cellStyle name="Normal 174 5 3 3" xfId="36644"/>
    <cellStyle name="Normal 174 5 3 3 2" xfId="36645"/>
    <cellStyle name="Normal 174 5 3 4" xfId="36646"/>
    <cellStyle name="Normal 174 5 4" xfId="36647"/>
    <cellStyle name="Normal 174 5 4 2" xfId="36648"/>
    <cellStyle name="Normal 174 5 4 2 2" xfId="36649"/>
    <cellStyle name="Normal 174 5 4 3" xfId="36650"/>
    <cellStyle name="Normal 174 5 5" xfId="36651"/>
    <cellStyle name="Normal 174 5 5 2" xfId="36652"/>
    <cellStyle name="Normal 174 5 6" xfId="36653"/>
    <cellStyle name="Normal 174 6" xfId="36654"/>
    <cellStyle name="Normal 174 6 2" xfId="36655"/>
    <cellStyle name="Normal 174 6 2 2" xfId="36656"/>
    <cellStyle name="Normal 174 6 2 2 2" xfId="36657"/>
    <cellStyle name="Normal 174 6 2 2 2 2" xfId="36658"/>
    <cellStyle name="Normal 174 6 2 2 3" xfId="36659"/>
    <cellStyle name="Normal 174 6 2 3" xfId="36660"/>
    <cellStyle name="Normal 174 6 2 3 2" xfId="36661"/>
    <cellStyle name="Normal 174 6 2 4" xfId="36662"/>
    <cellStyle name="Normal 174 6 3" xfId="36663"/>
    <cellStyle name="Normal 174 6 3 2" xfId="36664"/>
    <cellStyle name="Normal 174 6 3 2 2" xfId="36665"/>
    <cellStyle name="Normal 174 6 3 3" xfId="36666"/>
    <cellStyle name="Normal 174 6 4" xfId="36667"/>
    <cellStyle name="Normal 174 6 4 2" xfId="36668"/>
    <cellStyle name="Normal 174 6 5" xfId="36669"/>
    <cellStyle name="Normal 174 7" xfId="36670"/>
    <cellStyle name="Normal 174 7 2" xfId="36671"/>
    <cellStyle name="Normal 174 7 2 2" xfId="36672"/>
    <cellStyle name="Normal 174 7 3" xfId="36673"/>
    <cellStyle name="Normal 174 8" xfId="36674"/>
    <cellStyle name="Normal 174 8 2" xfId="36675"/>
    <cellStyle name="Normal 174 9" xfId="36676"/>
    <cellStyle name="Normal 175" xfId="36677"/>
    <cellStyle name="Normal 175 2" xfId="36678"/>
    <cellStyle name="Normal 175 2 2" xfId="36679"/>
    <cellStyle name="Normal 175 2 3" xfId="36680"/>
    <cellStyle name="Normal 175 3" xfId="36681"/>
    <cellStyle name="Normal 175 3 2" xfId="36682"/>
    <cellStyle name="Normal 175 3 2 2" xfId="36683"/>
    <cellStyle name="Normal 175 3 2 2 2" xfId="36684"/>
    <cellStyle name="Normal 175 3 2 2 2 2" xfId="36685"/>
    <cellStyle name="Normal 175 3 2 2 2 2 2" xfId="36686"/>
    <cellStyle name="Normal 175 3 2 2 2 2 2 2" xfId="36687"/>
    <cellStyle name="Normal 175 3 2 2 2 2 3" xfId="36688"/>
    <cellStyle name="Normal 175 3 2 2 2 3" xfId="36689"/>
    <cellStyle name="Normal 175 3 2 2 2 3 2" xfId="36690"/>
    <cellStyle name="Normal 175 3 2 2 2 4" xfId="36691"/>
    <cellStyle name="Normal 175 3 2 2 3" xfId="36692"/>
    <cellStyle name="Normal 175 3 2 2 3 2" xfId="36693"/>
    <cellStyle name="Normal 175 3 2 2 3 2 2" xfId="36694"/>
    <cellStyle name="Normal 175 3 2 2 3 3" xfId="36695"/>
    <cellStyle name="Normal 175 3 2 2 4" xfId="36696"/>
    <cellStyle name="Normal 175 3 2 2 4 2" xfId="36697"/>
    <cellStyle name="Normal 175 3 2 2 5" xfId="36698"/>
    <cellStyle name="Normal 175 3 2 3" xfId="36699"/>
    <cellStyle name="Normal 175 3 2 3 2" xfId="36700"/>
    <cellStyle name="Normal 175 3 2 3 2 2" xfId="36701"/>
    <cellStyle name="Normal 175 3 2 3 2 2 2" xfId="36702"/>
    <cellStyle name="Normal 175 3 2 3 2 3" xfId="36703"/>
    <cellStyle name="Normal 175 3 2 3 3" xfId="36704"/>
    <cellStyle name="Normal 175 3 2 3 3 2" xfId="36705"/>
    <cellStyle name="Normal 175 3 2 3 4" xfId="36706"/>
    <cellStyle name="Normal 175 3 2 4" xfId="36707"/>
    <cellStyle name="Normal 175 3 2 4 2" xfId="36708"/>
    <cellStyle name="Normal 175 3 2 4 2 2" xfId="36709"/>
    <cellStyle name="Normal 175 3 2 4 3" xfId="36710"/>
    <cellStyle name="Normal 175 3 2 5" xfId="36711"/>
    <cellStyle name="Normal 175 3 2 5 2" xfId="36712"/>
    <cellStyle name="Normal 175 3 2 6" xfId="36713"/>
    <cellStyle name="Normal 175 3 3" xfId="36714"/>
    <cellStyle name="Normal 175 3 3 2" xfId="36715"/>
    <cellStyle name="Normal 175 3 3 2 2" xfId="36716"/>
    <cellStyle name="Normal 175 3 3 2 2 2" xfId="36717"/>
    <cellStyle name="Normal 175 3 3 2 2 2 2" xfId="36718"/>
    <cellStyle name="Normal 175 3 3 2 2 3" xfId="36719"/>
    <cellStyle name="Normal 175 3 3 2 3" xfId="36720"/>
    <cellStyle name="Normal 175 3 3 2 3 2" xfId="36721"/>
    <cellStyle name="Normal 175 3 3 2 4" xfId="36722"/>
    <cellStyle name="Normal 175 3 3 3" xfId="36723"/>
    <cellStyle name="Normal 175 3 3 3 2" xfId="36724"/>
    <cellStyle name="Normal 175 3 3 3 2 2" xfId="36725"/>
    <cellStyle name="Normal 175 3 3 3 3" xfId="36726"/>
    <cellStyle name="Normal 175 3 3 4" xfId="36727"/>
    <cellStyle name="Normal 175 3 3 4 2" xfId="36728"/>
    <cellStyle name="Normal 175 3 3 5" xfId="36729"/>
    <cellStyle name="Normal 175 3 4" xfId="36730"/>
    <cellStyle name="Normal 175 3 4 2" xfId="36731"/>
    <cellStyle name="Normal 175 3 4 2 2" xfId="36732"/>
    <cellStyle name="Normal 175 3 4 2 2 2" xfId="36733"/>
    <cellStyle name="Normal 175 3 4 2 3" xfId="36734"/>
    <cellStyle name="Normal 175 3 4 3" xfId="36735"/>
    <cellStyle name="Normal 175 3 4 3 2" xfId="36736"/>
    <cellStyle name="Normal 175 3 4 4" xfId="36737"/>
    <cellStyle name="Normal 175 3 5" xfId="36738"/>
    <cellStyle name="Normal 175 3 5 2" xfId="36739"/>
    <cellStyle name="Normal 175 3 5 2 2" xfId="36740"/>
    <cellStyle name="Normal 175 3 5 3" xfId="36741"/>
    <cellStyle name="Normal 175 3 6" xfId="36742"/>
    <cellStyle name="Normal 175 3 6 2" xfId="36743"/>
    <cellStyle name="Normal 175 3 7" xfId="36744"/>
    <cellStyle name="Normal 175 4" xfId="36745"/>
    <cellStyle name="Normal 175 4 2" xfId="36746"/>
    <cellStyle name="Normal 175 4 2 2" xfId="36747"/>
    <cellStyle name="Normal 175 4 2 2 2" xfId="36748"/>
    <cellStyle name="Normal 175 4 2 2 2 2" xfId="36749"/>
    <cellStyle name="Normal 175 4 2 2 2 2 2" xfId="36750"/>
    <cellStyle name="Normal 175 4 2 2 2 3" xfId="36751"/>
    <cellStyle name="Normal 175 4 2 2 3" xfId="36752"/>
    <cellStyle name="Normal 175 4 2 2 3 2" xfId="36753"/>
    <cellStyle name="Normal 175 4 2 2 4" xfId="36754"/>
    <cellStyle name="Normal 175 4 2 3" xfId="36755"/>
    <cellStyle name="Normal 175 4 2 3 2" xfId="36756"/>
    <cellStyle name="Normal 175 4 2 3 2 2" xfId="36757"/>
    <cellStyle name="Normal 175 4 2 3 3" xfId="36758"/>
    <cellStyle name="Normal 175 4 2 4" xfId="36759"/>
    <cellStyle name="Normal 175 4 2 4 2" xfId="36760"/>
    <cellStyle name="Normal 175 4 2 5" xfId="36761"/>
    <cellStyle name="Normal 175 4 3" xfId="36762"/>
    <cellStyle name="Normal 175 4 3 2" xfId="36763"/>
    <cellStyle name="Normal 175 4 3 2 2" xfId="36764"/>
    <cellStyle name="Normal 175 4 3 2 2 2" xfId="36765"/>
    <cellStyle name="Normal 175 4 3 2 3" xfId="36766"/>
    <cellStyle name="Normal 175 4 3 3" xfId="36767"/>
    <cellStyle name="Normal 175 4 3 3 2" xfId="36768"/>
    <cellStyle name="Normal 175 4 3 4" xfId="36769"/>
    <cellStyle name="Normal 175 4 4" xfId="36770"/>
    <cellStyle name="Normal 175 4 4 2" xfId="36771"/>
    <cellStyle name="Normal 175 4 4 2 2" xfId="36772"/>
    <cellStyle name="Normal 175 4 4 3" xfId="36773"/>
    <cellStyle name="Normal 175 4 5" xfId="36774"/>
    <cellStyle name="Normal 175 4 5 2" xfId="36775"/>
    <cellStyle name="Normal 175 4 6" xfId="36776"/>
    <cellStyle name="Normal 175 5" xfId="36777"/>
    <cellStyle name="Normal 175 5 2" xfId="36778"/>
    <cellStyle name="Normal 175 5 2 2" xfId="36779"/>
    <cellStyle name="Normal 175 5 2 2 2" xfId="36780"/>
    <cellStyle name="Normal 175 5 2 2 2 2" xfId="36781"/>
    <cellStyle name="Normal 175 5 2 2 2 2 2" xfId="36782"/>
    <cellStyle name="Normal 175 5 2 2 2 3" xfId="36783"/>
    <cellStyle name="Normal 175 5 2 2 3" xfId="36784"/>
    <cellStyle name="Normal 175 5 2 2 3 2" xfId="36785"/>
    <cellStyle name="Normal 175 5 2 2 4" xfId="36786"/>
    <cellStyle name="Normal 175 5 2 3" xfId="36787"/>
    <cellStyle name="Normal 175 5 2 3 2" xfId="36788"/>
    <cellStyle name="Normal 175 5 2 3 2 2" xfId="36789"/>
    <cellStyle name="Normal 175 5 2 3 3" xfId="36790"/>
    <cellStyle name="Normal 175 5 2 4" xfId="36791"/>
    <cellStyle name="Normal 175 5 2 4 2" xfId="36792"/>
    <cellStyle name="Normal 175 5 2 5" xfId="36793"/>
    <cellStyle name="Normal 175 5 3" xfId="36794"/>
    <cellStyle name="Normal 175 5 3 2" xfId="36795"/>
    <cellStyle name="Normal 175 5 3 2 2" xfId="36796"/>
    <cellStyle name="Normal 175 5 3 2 2 2" xfId="36797"/>
    <cellStyle name="Normal 175 5 3 2 3" xfId="36798"/>
    <cellStyle name="Normal 175 5 3 3" xfId="36799"/>
    <cellStyle name="Normal 175 5 3 3 2" xfId="36800"/>
    <cellStyle name="Normal 175 5 3 4" xfId="36801"/>
    <cellStyle name="Normal 175 5 4" xfId="36802"/>
    <cellStyle name="Normal 175 5 4 2" xfId="36803"/>
    <cellStyle name="Normal 175 5 4 2 2" xfId="36804"/>
    <cellStyle name="Normal 175 5 4 3" xfId="36805"/>
    <cellStyle name="Normal 175 5 5" xfId="36806"/>
    <cellStyle name="Normal 175 5 5 2" xfId="36807"/>
    <cellStyle name="Normal 175 5 6" xfId="36808"/>
    <cellStyle name="Normal 175 6" xfId="36809"/>
    <cellStyle name="Normal 175 6 2" xfId="36810"/>
    <cellStyle name="Normal 175 6 2 2" xfId="36811"/>
    <cellStyle name="Normal 175 6 2 2 2" xfId="36812"/>
    <cellStyle name="Normal 175 6 2 2 2 2" xfId="36813"/>
    <cellStyle name="Normal 175 6 2 2 3" xfId="36814"/>
    <cellStyle name="Normal 175 6 2 3" xfId="36815"/>
    <cellStyle name="Normal 175 6 2 3 2" xfId="36816"/>
    <cellStyle name="Normal 175 6 2 4" xfId="36817"/>
    <cellStyle name="Normal 175 6 3" xfId="36818"/>
    <cellStyle name="Normal 175 6 3 2" xfId="36819"/>
    <cellStyle name="Normal 175 6 3 2 2" xfId="36820"/>
    <cellStyle name="Normal 175 6 3 3" xfId="36821"/>
    <cellStyle name="Normal 175 6 4" xfId="36822"/>
    <cellStyle name="Normal 175 6 4 2" xfId="36823"/>
    <cellStyle name="Normal 175 6 5" xfId="36824"/>
    <cellStyle name="Normal 175 7" xfId="36825"/>
    <cellStyle name="Normal 175 7 2" xfId="36826"/>
    <cellStyle name="Normal 175 7 2 2" xfId="36827"/>
    <cellStyle name="Normal 175 7 3" xfId="36828"/>
    <cellStyle name="Normal 175 8" xfId="36829"/>
    <cellStyle name="Normal 175 8 2" xfId="36830"/>
    <cellStyle name="Normal 175 9" xfId="36831"/>
    <cellStyle name="Normal 176" xfId="36832"/>
    <cellStyle name="Normal 176 2" xfId="36833"/>
    <cellStyle name="Normal 176 2 2" xfId="36834"/>
    <cellStyle name="Normal 176 2 2 2" xfId="36835"/>
    <cellStyle name="Normal 176 2 3" xfId="36836"/>
    <cellStyle name="Normal 176 3" xfId="36837"/>
    <cellStyle name="Normal 176 3 2" xfId="36838"/>
    <cellStyle name="Normal 176 3 2 2" xfId="36839"/>
    <cellStyle name="Normal 176 3 2 2 2" xfId="36840"/>
    <cellStyle name="Normal 176 3 2 2 2 2" xfId="36841"/>
    <cellStyle name="Normal 176 3 2 2 2 2 2" xfId="36842"/>
    <cellStyle name="Normal 176 3 2 2 2 2 2 2" xfId="36843"/>
    <cellStyle name="Normal 176 3 2 2 2 2 3" xfId="36844"/>
    <cellStyle name="Normal 176 3 2 2 2 3" xfId="36845"/>
    <cellStyle name="Normal 176 3 2 2 2 3 2" xfId="36846"/>
    <cellStyle name="Normal 176 3 2 2 2 4" xfId="36847"/>
    <cellStyle name="Normal 176 3 2 2 3" xfId="36848"/>
    <cellStyle name="Normal 176 3 2 2 3 2" xfId="36849"/>
    <cellStyle name="Normal 176 3 2 2 3 2 2" xfId="36850"/>
    <cellStyle name="Normal 176 3 2 2 3 3" xfId="36851"/>
    <cellStyle name="Normal 176 3 2 2 4" xfId="36852"/>
    <cellStyle name="Normal 176 3 2 2 4 2" xfId="36853"/>
    <cellStyle name="Normal 176 3 2 2 5" xfId="36854"/>
    <cellStyle name="Normal 176 3 2 3" xfId="36855"/>
    <cellStyle name="Normal 176 3 2 3 2" xfId="36856"/>
    <cellStyle name="Normal 176 3 2 3 2 2" xfId="36857"/>
    <cellStyle name="Normal 176 3 2 3 2 2 2" xfId="36858"/>
    <cellStyle name="Normal 176 3 2 3 2 3" xfId="36859"/>
    <cellStyle name="Normal 176 3 2 3 3" xfId="36860"/>
    <cellStyle name="Normal 176 3 2 3 3 2" xfId="36861"/>
    <cellStyle name="Normal 176 3 2 3 4" xfId="36862"/>
    <cellStyle name="Normal 176 3 2 4" xfId="36863"/>
    <cellStyle name="Normal 176 3 2 4 2" xfId="36864"/>
    <cellStyle name="Normal 176 3 2 4 2 2" xfId="36865"/>
    <cellStyle name="Normal 176 3 2 4 3" xfId="36866"/>
    <cellStyle name="Normal 176 3 2 5" xfId="36867"/>
    <cellStyle name="Normal 176 3 2 5 2" xfId="36868"/>
    <cellStyle name="Normal 176 3 2 6" xfId="36869"/>
    <cellStyle name="Normal 176 3 3" xfId="36870"/>
    <cellStyle name="Normal 176 3 3 2" xfId="36871"/>
    <cellStyle name="Normal 176 3 3 2 2" xfId="36872"/>
    <cellStyle name="Normal 176 3 3 2 2 2" xfId="36873"/>
    <cellStyle name="Normal 176 3 3 2 2 2 2" xfId="36874"/>
    <cellStyle name="Normal 176 3 3 2 2 3" xfId="36875"/>
    <cellStyle name="Normal 176 3 3 2 3" xfId="36876"/>
    <cellStyle name="Normal 176 3 3 2 3 2" xfId="36877"/>
    <cellStyle name="Normal 176 3 3 2 4" xfId="36878"/>
    <cellStyle name="Normal 176 3 3 3" xfId="36879"/>
    <cellStyle name="Normal 176 3 3 3 2" xfId="36880"/>
    <cellStyle name="Normal 176 3 3 3 2 2" xfId="36881"/>
    <cellStyle name="Normal 176 3 3 3 3" xfId="36882"/>
    <cellStyle name="Normal 176 3 3 4" xfId="36883"/>
    <cellStyle name="Normal 176 3 3 4 2" xfId="36884"/>
    <cellStyle name="Normal 176 3 3 5" xfId="36885"/>
    <cellStyle name="Normal 176 3 4" xfId="36886"/>
    <cellStyle name="Normal 176 3 4 2" xfId="36887"/>
    <cellStyle name="Normal 176 3 4 2 2" xfId="36888"/>
    <cellStyle name="Normal 176 3 4 2 2 2" xfId="36889"/>
    <cellStyle name="Normal 176 3 4 2 3" xfId="36890"/>
    <cellStyle name="Normal 176 3 4 3" xfId="36891"/>
    <cellStyle name="Normal 176 3 4 3 2" xfId="36892"/>
    <cellStyle name="Normal 176 3 4 4" xfId="36893"/>
    <cellStyle name="Normal 176 3 5" xfId="36894"/>
    <cellStyle name="Normal 176 3 5 2" xfId="36895"/>
    <cellStyle name="Normal 176 3 5 2 2" xfId="36896"/>
    <cellStyle name="Normal 176 3 5 3" xfId="36897"/>
    <cellStyle name="Normal 176 3 6" xfId="36898"/>
    <cellStyle name="Normal 176 3 6 2" xfId="36899"/>
    <cellStyle name="Normal 176 3 7" xfId="36900"/>
    <cellStyle name="Normal 176 4" xfId="36901"/>
    <cellStyle name="Normal 176 4 2" xfId="36902"/>
    <cellStyle name="Normal 176 4 2 2" xfId="36903"/>
    <cellStyle name="Normal 176 4 2 2 2" xfId="36904"/>
    <cellStyle name="Normal 176 4 2 2 2 2" xfId="36905"/>
    <cellStyle name="Normal 176 4 2 2 2 2 2" xfId="36906"/>
    <cellStyle name="Normal 176 4 2 2 2 3" xfId="36907"/>
    <cellStyle name="Normal 176 4 2 2 3" xfId="36908"/>
    <cellStyle name="Normal 176 4 2 2 3 2" xfId="36909"/>
    <cellStyle name="Normal 176 4 2 2 4" xfId="36910"/>
    <cellStyle name="Normal 176 4 2 3" xfId="36911"/>
    <cellStyle name="Normal 176 4 2 3 2" xfId="36912"/>
    <cellStyle name="Normal 176 4 2 3 2 2" xfId="36913"/>
    <cellStyle name="Normal 176 4 2 3 3" xfId="36914"/>
    <cellStyle name="Normal 176 4 2 4" xfId="36915"/>
    <cellStyle name="Normal 176 4 2 4 2" xfId="36916"/>
    <cellStyle name="Normal 176 4 2 5" xfId="36917"/>
    <cellStyle name="Normal 176 4 3" xfId="36918"/>
    <cellStyle name="Normal 176 4 3 2" xfId="36919"/>
    <cellStyle name="Normal 176 4 3 2 2" xfId="36920"/>
    <cellStyle name="Normal 176 4 3 2 2 2" xfId="36921"/>
    <cellStyle name="Normal 176 4 3 2 3" xfId="36922"/>
    <cellStyle name="Normal 176 4 3 3" xfId="36923"/>
    <cellStyle name="Normal 176 4 3 3 2" xfId="36924"/>
    <cellStyle name="Normal 176 4 3 4" xfId="36925"/>
    <cellStyle name="Normal 176 4 4" xfId="36926"/>
    <cellStyle name="Normal 176 4 4 2" xfId="36927"/>
    <cellStyle name="Normal 176 4 4 2 2" xfId="36928"/>
    <cellStyle name="Normal 176 4 4 3" xfId="36929"/>
    <cellStyle name="Normal 176 4 5" xfId="36930"/>
    <cellStyle name="Normal 176 4 5 2" xfId="36931"/>
    <cellStyle name="Normal 176 4 6" xfId="36932"/>
    <cellStyle name="Normal 176 5" xfId="36933"/>
    <cellStyle name="Normal 176 5 2" xfId="36934"/>
    <cellStyle name="Normal 176 5 2 2" xfId="36935"/>
    <cellStyle name="Normal 176 5 2 2 2" xfId="36936"/>
    <cellStyle name="Normal 176 5 2 2 2 2" xfId="36937"/>
    <cellStyle name="Normal 176 5 2 2 2 2 2" xfId="36938"/>
    <cellStyle name="Normal 176 5 2 2 2 3" xfId="36939"/>
    <cellStyle name="Normal 176 5 2 2 3" xfId="36940"/>
    <cellStyle name="Normal 176 5 2 2 3 2" xfId="36941"/>
    <cellStyle name="Normal 176 5 2 2 4" xfId="36942"/>
    <cellStyle name="Normal 176 5 2 3" xfId="36943"/>
    <cellStyle name="Normal 176 5 2 3 2" xfId="36944"/>
    <cellStyle name="Normal 176 5 2 3 2 2" xfId="36945"/>
    <cellStyle name="Normal 176 5 2 3 3" xfId="36946"/>
    <cellStyle name="Normal 176 5 2 4" xfId="36947"/>
    <cellStyle name="Normal 176 5 2 4 2" xfId="36948"/>
    <cellStyle name="Normal 176 5 2 5" xfId="36949"/>
    <cellStyle name="Normal 176 5 3" xfId="36950"/>
    <cellStyle name="Normal 176 5 3 2" xfId="36951"/>
    <cellStyle name="Normal 176 5 3 2 2" xfId="36952"/>
    <cellStyle name="Normal 176 5 3 2 2 2" xfId="36953"/>
    <cellStyle name="Normal 176 5 3 2 3" xfId="36954"/>
    <cellStyle name="Normal 176 5 3 3" xfId="36955"/>
    <cellStyle name="Normal 176 5 3 3 2" xfId="36956"/>
    <cellStyle name="Normal 176 5 3 4" xfId="36957"/>
    <cellStyle name="Normal 176 5 4" xfId="36958"/>
    <cellStyle name="Normal 176 5 4 2" xfId="36959"/>
    <cellStyle name="Normal 176 5 4 2 2" xfId="36960"/>
    <cellStyle name="Normal 176 5 4 3" xfId="36961"/>
    <cellStyle name="Normal 176 5 5" xfId="36962"/>
    <cellStyle name="Normal 176 5 5 2" xfId="36963"/>
    <cellStyle name="Normal 176 5 6" xfId="36964"/>
    <cellStyle name="Normal 176 6" xfId="36965"/>
    <cellStyle name="Normal 176 6 2" xfId="36966"/>
    <cellStyle name="Normal 176 6 2 2" xfId="36967"/>
    <cellStyle name="Normal 176 6 2 2 2" xfId="36968"/>
    <cellStyle name="Normal 176 6 2 2 2 2" xfId="36969"/>
    <cellStyle name="Normal 176 6 2 2 3" xfId="36970"/>
    <cellStyle name="Normal 176 6 2 3" xfId="36971"/>
    <cellStyle name="Normal 176 6 2 3 2" xfId="36972"/>
    <cellStyle name="Normal 176 6 2 4" xfId="36973"/>
    <cellStyle name="Normal 176 6 3" xfId="36974"/>
    <cellStyle name="Normal 176 6 3 2" xfId="36975"/>
    <cellStyle name="Normal 176 6 3 2 2" xfId="36976"/>
    <cellStyle name="Normal 176 6 3 3" xfId="36977"/>
    <cellStyle name="Normal 176 6 4" xfId="36978"/>
    <cellStyle name="Normal 176 6 4 2" xfId="36979"/>
    <cellStyle name="Normal 176 6 5" xfId="36980"/>
    <cellStyle name="Normal 176 7" xfId="36981"/>
    <cellStyle name="Normal 176 7 2" xfId="36982"/>
    <cellStyle name="Normal 176 7 2 2" xfId="36983"/>
    <cellStyle name="Normal 176 7 3" xfId="36984"/>
    <cellStyle name="Normal 176 8" xfId="36985"/>
    <cellStyle name="Normal 176 8 2" xfId="36986"/>
    <cellStyle name="Normal 176 9" xfId="36987"/>
    <cellStyle name="Normal 177" xfId="36988"/>
    <cellStyle name="Normal 177 10" xfId="36989"/>
    <cellStyle name="Normal 177 2" xfId="36990"/>
    <cellStyle name="Normal 177 2 2" xfId="36991"/>
    <cellStyle name="Normal 177 2 2 2" xfId="36992"/>
    <cellStyle name="Normal 177 2 2 3" xfId="36993"/>
    <cellStyle name="Normal 177 2 3" xfId="36994"/>
    <cellStyle name="Normal 177 2 3 2" xfId="36995"/>
    <cellStyle name="Normal 177 2 3 3" xfId="36996"/>
    <cellStyle name="Normal 177 2 4" xfId="36997"/>
    <cellStyle name="Normal 177 2 4 2" xfId="36998"/>
    <cellStyle name="Normal 177 2 5" xfId="36999"/>
    <cellStyle name="Normal 177 3" xfId="37000"/>
    <cellStyle name="Normal 177 3 2" xfId="37001"/>
    <cellStyle name="Normal 177 3 2 2" xfId="37002"/>
    <cellStyle name="Normal 177 3 2 3" xfId="37003"/>
    <cellStyle name="Normal 177 3 3" xfId="37004"/>
    <cellStyle name="Normal 177 3 3 2" xfId="37005"/>
    <cellStyle name="Normal 177 3 3 2 2" xfId="37006"/>
    <cellStyle name="Normal 177 3 3 2 2 2" xfId="37007"/>
    <cellStyle name="Normal 177 3 3 2 3" xfId="37008"/>
    <cellStyle name="Normal 177 3 3 3" xfId="37009"/>
    <cellStyle name="Normal 177 3 3 3 2" xfId="37010"/>
    <cellStyle name="Normal 177 3 3 4" xfId="37011"/>
    <cellStyle name="Normal 177 3 4" xfId="37012"/>
    <cellStyle name="Normal 177 4" xfId="37013"/>
    <cellStyle name="Normal 177 4 2" xfId="37014"/>
    <cellStyle name="Normal 177 4 2 2" xfId="37015"/>
    <cellStyle name="Normal 177 4 2 2 2" xfId="37016"/>
    <cellStyle name="Normal 177 4 2 2 2 2" xfId="37017"/>
    <cellStyle name="Normal 177 4 2 2 2 2 2" xfId="37018"/>
    <cellStyle name="Normal 177 4 2 2 2 2 2 2" xfId="37019"/>
    <cellStyle name="Normal 177 4 2 2 2 2 3" xfId="37020"/>
    <cellStyle name="Normal 177 4 2 2 2 3" xfId="37021"/>
    <cellStyle name="Normal 177 4 2 2 2 3 2" xfId="37022"/>
    <cellStyle name="Normal 177 4 2 2 2 4" xfId="37023"/>
    <cellStyle name="Normal 177 4 2 2 3" xfId="37024"/>
    <cellStyle name="Normal 177 4 2 2 3 2" xfId="37025"/>
    <cellStyle name="Normal 177 4 2 2 3 2 2" xfId="37026"/>
    <cellStyle name="Normal 177 4 2 2 3 3" xfId="37027"/>
    <cellStyle name="Normal 177 4 2 2 4" xfId="37028"/>
    <cellStyle name="Normal 177 4 2 2 4 2" xfId="37029"/>
    <cellStyle name="Normal 177 4 2 2 5" xfId="37030"/>
    <cellStyle name="Normal 177 4 2 3" xfId="37031"/>
    <cellStyle name="Normal 177 4 2 3 2" xfId="37032"/>
    <cellStyle name="Normal 177 4 2 3 2 2" xfId="37033"/>
    <cellStyle name="Normal 177 4 2 3 2 2 2" xfId="37034"/>
    <cellStyle name="Normal 177 4 2 3 2 3" xfId="37035"/>
    <cellStyle name="Normal 177 4 2 3 3" xfId="37036"/>
    <cellStyle name="Normal 177 4 2 3 3 2" xfId="37037"/>
    <cellStyle name="Normal 177 4 2 3 4" xfId="37038"/>
    <cellStyle name="Normal 177 4 2 4" xfId="37039"/>
    <cellStyle name="Normal 177 4 2 4 2" xfId="37040"/>
    <cellStyle name="Normal 177 4 2 4 2 2" xfId="37041"/>
    <cellStyle name="Normal 177 4 2 4 3" xfId="37042"/>
    <cellStyle name="Normal 177 4 2 5" xfId="37043"/>
    <cellStyle name="Normal 177 4 2 5 2" xfId="37044"/>
    <cellStyle name="Normal 177 4 2 6" xfId="37045"/>
    <cellStyle name="Normal 177 4 3" xfId="37046"/>
    <cellStyle name="Normal 177 4 3 2" xfId="37047"/>
    <cellStyle name="Normal 177 4 3 2 2" xfId="37048"/>
    <cellStyle name="Normal 177 4 3 2 2 2" xfId="37049"/>
    <cellStyle name="Normal 177 4 3 2 2 2 2" xfId="37050"/>
    <cellStyle name="Normal 177 4 3 2 2 3" xfId="37051"/>
    <cellStyle name="Normal 177 4 3 2 3" xfId="37052"/>
    <cellStyle name="Normal 177 4 3 2 3 2" xfId="37053"/>
    <cellStyle name="Normal 177 4 3 2 4" xfId="37054"/>
    <cellStyle name="Normal 177 4 3 3" xfId="37055"/>
    <cellStyle name="Normal 177 4 3 3 2" xfId="37056"/>
    <cellStyle name="Normal 177 4 3 3 2 2" xfId="37057"/>
    <cellStyle name="Normal 177 4 3 3 3" xfId="37058"/>
    <cellStyle name="Normal 177 4 3 4" xfId="37059"/>
    <cellStyle name="Normal 177 4 3 4 2" xfId="37060"/>
    <cellStyle name="Normal 177 4 3 5" xfId="37061"/>
    <cellStyle name="Normal 177 4 4" xfId="37062"/>
    <cellStyle name="Normal 177 4 4 2" xfId="37063"/>
    <cellStyle name="Normal 177 4 4 2 2" xfId="37064"/>
    <cellStyle name="Normal 177 4 4 2 2 2" xfId="37065"/>
    <cellStyle name="Normal 177 4 4 2 3" xfId="37066"/>
    <cellStyle name="Normal 177 4 4 3" xfId="37067"/>
    <cellStyle name="Normal 177 4 4 3 2" xfId="37068"/>
    <cellStyle name="Normal 177 4 4 4" xfId="37069"/>
    <cellStyle name="Normal 177 4 5" xfId="37070"/>
    <cellStyle name="Normal 177 4 5 2" xfId="37071"/>
    <cellStyle name="Normal 177 4 5 2 2" xfId="37072"/>
    <cellStyle name="Normal 177 4 5 3" xfId="37073"/>
    <cellStyle name="Normal 177 4 6" xfId="37074"/>
    <cellStyle name="Normal 177 4 6 2" xfId="37075"/>
    <cellStyle name="Normal 177 4 7" xfId="37076"/>
    <cellStyle name="Normal 177 5" xfId="37077"/>
    <cellStyle name="Normal 177 5 2" xfId="37078"/>
    <cellStyle name="Normal 177 5 2 2" xfId="37079"/>
    <cellStyle name="Normal 177 5 2 2 2" xfId="37080"/>
    <cellStyle name="Normal 177 5 2 2 2 2" xfId="37081"/>
    <cellStyle name="Normal 177 5 2 2 2 2 2" xfId="37082"/>
    <cellStyle name="Normal 177 5 2 2 2 3" xfId="37083"/>
    <cellStyle name="Normal 177 5 2 2 3" xfId="37084"/>
    <cellStyle name="Normal 177 5 2 2 3 2" xfId="37085"/>
    <cellStyle name="Normal 177 5 2 2 4" xfId="37086"/>
    <cellStyle name="Normal 177 5 2 3" xfId="37087"/>
    <cellStyle name="Normal 177 5 2 3 2" xfId="37088"/>
    <cellStyle name="Normal 177 5 2 3 2 2" xfId="37089"/>
    <cellStyle name="Normal 177 5 2 3 3" xfId="37090"/>
    <cellStyle name="Normal 177 5 2 4" xfId="37091"/>
    <cellStyle name="Normal 177 5 2 4 2" xfId="37092"/>
    <cellStyle name="Normal 177 5 2 5" xfId="37093"/>
    <cellStyle name="Normal 177 5 3" xfId="37094"/>
    <cellStyle name="Normal 177 5 3 2" xfId="37095"/>
    <cellStyle name="Normal 177 5 3 2 2" xfId="37096"/>
    <cellStyle name="Normal 177 5 3 2 2 2" xfId="37097"/>
    <cellStyle name="Normal 177 5 3 2 3" xfId="37098"/>
    <cellStyle name="Normal 177 5 3 3" xfId="37099"/>
    <cellStyle name="Normal 177 5 3 3 2" xfId="37100"/>
    <cellStyle name="Normal 177 5 3 4" xfId="37101"/>
    <cellStyle name="Normal 177 5 4" xfId="37102"/>
    <cellStyle name="Normal 177 5 4 2" xfId="37103"/>
    <cellStyle name="Normal 177 5 4 2 2" xfId="37104"/>
    <cellStyle name="Normal 177 5 4 3" xfId="37105"/>
    <cellStyle name="Normal 177 5 5" xfId="37106"/>
    <cellStyle name="Normal 177 5 5 2" xfId="37107"/>
    <cellStyle name="Normal 177 5 6" xfId="37108"/>
    <cellStyle name="Normal 177 6" xfId="37109"/>
    <cellStyle name="Normal 177 6 2" xfId="37110"/>
    <cellStyle name="Normal 177 6 2 2" xfId="37111"/>
    <cellStyle name="Normal 177 6 2 2 2" xfId="37112"/>
    <cellStyle name="Normal 177 6 2 2 2 2" xfId="37113"/>
    <cellStyle name="Normal 177 6 2 2 2 2 2" xfId="37114"/>
    <cellStyle name="Normal 177 6 2 2 2 3" xfId="37115"/>
    <cellStyle name="Normal 177 6 2 2 3" xfId="37116"/>
    <cellStyle name="Normal 177 6 2 2 3 2" xfId="37117"/>
    <cellStyle name="Normal 177 6 2 2 4" xfId="37118"/>
    <cellStyle name="Normal 177 6 2 3" xfId="37119"/>
    <cellStyle name="Normal 177 6 2 3 2" xfId="37120"/>
    <cellStyle name="Normal 177 6 2 3 2 2" xfId="37121"/>
    <cellStyle name="Normal 177 6 2 3 3" xfId="37122"/>
    <cellStyle name="Normal 177 6 2 4" xfId="37123"/>
    <cellStyle name="Normal 177 6 2 4 2" xfId="37124"/>
    <cellStyle name="Normal 177 6 2 5" xfId="37125"/>
    <cellStyle name="Normal 177 6 3" xfId="37126"/>
    <cellStyle name="Normal 177 6 3 2" xfId="37127"/>
    <cellStyle name="Normal 177 6 3 2 2" xfId="37128"/>
    <cellStyle name="Normal 177 6 3 2 2 2" xfId="37129"/>
    <cellStyle name="Normal 177 6 3 2 3" xfId="37130"/>
    <cellStyle name="Normal 177 6 3 3" xfId="37131"/>
    <cellStyle name="Normal 177 6 3 3 2" xfId="37132"/>
    <cellStyle name="Normal 177 6 3 4" xfId="37133"/>
    <cellStyle name="Normal 177 6 4" xfId="37134"/>
    <cellStyle name="Normal 177 6 4 2" xfId="37135"/>
    <cellStyle name="Normal 177 6 4 2 2" xfId="37136"/>
    <cellStyle name="Normal 177 6 4 3" xfId="37137"/>
    <cellStyle name="Normal 177 6 5" xfId="37138"/>
    <cellStyle name="Normal 177 6 5 2" xfId="37139"/>
    <cellStyle name="Normal 177 6 6" xfId="37140"/>
    <cellStyle name="Normal 177 7" xfId="37141"/>
    <cellStyle name="Normal 177 7 2" xfId="37142"/>
    <cellStyle name="Normal 177 7 2 2" xfId="37143"/>
    <cellStyle name="Normal 177 7 2 2 2" xfId="37144"/>
    <cellStyle name="Normal 177 7 2 2 2 2" xfId="37145"/>
    <cellStyle name="Normal 177 7 2 2 3" xfId="37146"/>
    <cellStyle name="Normal 177 7 2 3" xfId="37147"/>
    <cellStyle name="Normal 177 7 2 3 2" xfId="37148"/>
    <cellStyle name="Normal 177 7 2 4" xfId="37149"/>
    <cellStyle name="Normal 177 7 3" xfId="37150"/>
    <cellStyle name="Normal 177 7 3 2" xfId="37151"/>
    <cellStyle name="Normal 177 7 3 2 2" xfId="37152"/>
    <cellStyle name="Normal 177 7 3 3" xfId="37153"/>
    <cellStyle name="Normal 177 7 4" xfId="37154"/>
    <cellStyle name="Normal 177 7 4 2" xfId="37155"/>
    <cellStyle name="Normal 177 7 5" xfId="37156"/>
    <cellStyle name="Normal 177 8" xfId="37157"/>
    <cellStyle name="Normal 177 8 2" xfId="37158"/>
    <cellStyle name="Normal 177 8 2 2" xfId="37159"/>
    <cellStyle name="Normal 177 8 3" xfId="37160"/>
    <cellStyle name="Normal 177 9" xfId="37161"/>
    <cellStyle name="Normal 177 9 2" xfId="37162"/>
    <cellStyle name="Normal 178" xfId="37163"/>
    <cellStyle name="Normal 178 10" xfId="37164"/>
    <cellStyle name="Normal 178 2" xfId="37165"/>
    <cellStyle name="Normal 178 2 2" xfId="37166"/>
    <cellStyle name="Normal 178 2 2 2" xfId="37167"/>
    <cellStyle name="Normal 178 2 2 3" xfId="37168"/>
    <cellStyle name="Normal 178 2 3" xfId="37169"/>
    <cellStyle name="Normal 178 2 3 2" xfId="37170"/>
    <cellStyle name="Normal 178 2 3 3" xfId="37171"/>
    <cellStyle name="Normal 178 2 4" xfId="37172"/>
    <cellStyle name="Normal 178 2 4 2" xfId="37173"/>
    <cellStyle name="Normal 178 2 5" xfId="37174"/>
    <cellStyle name="Normal 178 3" xfId="37175"/>
    <cellStyle name="Normal 178 3 2" xfId="37176"/>
    <cellStyle name="Normal 178 3 2 2" xfId="37177"/>
    <cellStyle name="Normal 178 3 2 3" xfId="37178"/>
    <cellStyle name="Normal 178 3 3" xfId="37179"/>
    <cellStyle name="Normal 178 3 3 2" xfId="37180"/>
    <cellStyle name="Normal 178 3 3 2 2" xfId="37181"/>
    <cellStyle name="Normal 178 3 3 2 2 2" xfId="37182"/>
    <cellStyle name="Normal 178 3 3 2 3" xfId="37183"/>
    <cellStyle name="Normal 178 3 3 3" xfId="37184"/>
    <cellStyle name="Normal 178 3 3 3 2" xfId="37185"/>
    <cellStyle name="Normal 178 3 3 4" xfId="37186"/>
    <cellStyle name="Normal 178 3 4" xfId="37187"/>
    <cellStyle name="Normal 178 4" xfId="37188"/>
    <cellStyle name="Normal 178 4 2" xfId="37189"/>
    <cellStyle name="Normal 178 4 2 2" xfId="37190"/>
    <cellStyle name="Normal 178 4 2 2 2" xfId="37191"/>
    <cellStyle name="Normal 178 4 2 2 2 2" xfId="37192"/>
    <cellStyle name="Normal 178 4 2 2 2 2 2" xfId="37193"/>
    <cellStyle name="Normal 178 4 2 2 2 2 2 2" xfId="37194"/>
    <cellStyle name="Normal 178 4 2 2 2 2 3" xfId="37195"/>
    <cellStyle name="Normal 178 4 2 2 2 3" xfId="37196"/>
    <cellStyle name="Normal 178 4 2 2 2 3 2" xfId="37197"/>
    <cellStyle name="Normal 178 4 2 2 2 4" xfId="37198"/>
    <cellStyle name="Normal 178 4 2 2 3" xfId="37199"/>
    <cellStyle name="Normal 178 4 2 2 3 2" xfId="37200"/>
    <cellStyle name="Normal 178 4 2 2 3 2 2" xfId="37201"/>
    <cellStyle name="Normal 178 4 2 2 3 3" xfId="37202"/>
    <cellStyle name="Normal 178 4 2 2 4" xfId="37203"/>
    <cellStyle name="Normal 178 4 2 2 4 2" xfId="37204"/>
    <cellStyle name="Normal 178 4 2 2 5" xfId="37205"/>
    <cellStyle name="Normal 178 4 2 3" xfId="37206"/>
    <cellStyle name="Normal 178 4 2 3 2" xfId="37207"/>
    <cellStyle name="Normal 178 4 2 3 2 2" xfId="37208"/>
    <cellStyle name="Normal 178 4 2 3 2 2 2" xfId="37209"/>
    <cellStyle name="Normal 178 4 2 3 2 3" xfId="37210"/>
    <cellStyle name="Normal 178 4 2 3 3" xfId="37211"/>
    <cellStyle name="Normal 178 4 2 3 3 2" xfId="37212"/>
    <cellStyle name="Normal 178 4 2 3 4" xfId="37213"/>
    <cellStyle name="Normal 178 4 2 4" xfId="37214"/>
    <cellStyle name="Normal 178 4 2 4 2" xfId="37215"/>
    <cellStyle name="Normal 178 4 2 4 2 2" xfId="37216"/>
    <cellStyle name="Normal 178 4 2 4 3" xfId="37217"/>
    <cellStyle name="Normal 178 4 2 5" xfId="37218"/>
    <cellStyle name="Normal 178 4 2 5 2" xfId="37219"/>
    <cellStyle name="Normal 178 4 2 6" xfId="37220"/>
    <cellStyle name="Normal 178 4 3" xfId="37221"/>
    <cellStyle name="Normal 178 4 3 2" xfId="37222"/>
    <cellStyle name="Normal 178 4 3 2 2" xfId="37223"/>
    <cellStyle name="Normal 178 4 3 2 2 2" xfId="37224"/>
    <cellStyle name="Normal 178 4 3 2 2 2 2" xfId="37225"/>
    <cellStyle name="Normal 178 4 3 2 2 3" xfId="37226"/>
    <cellStyle name="Normal 178 4 3 2 3" xfId="37227"/>
    <cellStyle name="Normal 178 4 3 2 3 2" xfId="37228"/>
    <cellStyle name="Normal 178 4 3 2 4" xfId="37229"/>
    <cellStyle name="Normal 178 4 3 3" xfId="37230"/>
    <cellStyle name="Normal 178 4 3 3 2" xfId="37231"/>
    <cellStyle name="Normal 178 4 3 3 2 2" xfId="37232"/>
    <cellStyle name="Normal 178 4 3 3 3" xfId="37233"/>
    <cellStyle name="Normal 178 4 3 4" xfId="37234"/>
    <cellStyle name="Normal 178 4 3 4 2" xfId="37235"/>
    <cellStyle name="Normal 178 4 3 5" xfId="37236"/>
    <cellStyle name="Normal 178 4 4" xfId="37237"/>
    <cellStyle name="Normal 178 4 4 2" xfId="37238"/>
    <cellStyle name="Normal 178 4 4 2 2" xfId="37239"/>
    <cellStyle name="Normal 178 4 4 2 2 2" xfId="37240"/>
    <cellStyle name="Normal 178 4 4 2 3" xfId="37241"/>
    <cellStyle name="Normal 178 4 4 3" xfId="37242"/>
    <cellStyle name="Normal 178 4 4 3 2" xfId="37243"/>
    <cellStyle name="Normal 178 4 4 4" xfId="37244"/>
    <cellStyle name="Normal 178 4 5" xfId="37245"/>
    <cellStyle name="Normal 178 4 5 2" xfId="37246"/>
    <cellStyle name="Normal 178 4 5 2 2" xfId="37247"/>
    <cellStyle name="Normal 178 4 5 3" xfId="37248"/>
    <cellStyle name="Normal 178 4 6" xfId="37249"/>
    <cellStyle name="Normal 178 4 6 2" xfId="37250"/>
    <cellStyle name="Normal 178 4 7" xfId="37251"/>
    <cellStyle name="Normal 178 5" xfId="37252"/>
    <cellStyle name="Normal 178 5 2" xfId="37253"/>
    <cellStyle name="Normal 178 5 2 2" xfId="37254"/>
    <cellStyle name="Normal 178 5 2 2 2" xfId="37255"/>
    <cellStyle name="Normal 178 5 2 2 2 2" xfId="37256"/>
    <cellStyle name="Normal 178 5 2 2 2 2 2" xfId="37257"/>
    <cellStyle name="Normal 178 5 2 2 2 3" xfId="37258"/>
    <cellStyle name="Normal 178 5 2 2 3" xfId="37259"/>
    <cellStyle name="Normal 178 5 2 2 3 2" xfId="37260"/>
    <cellStyle name="Normal 178 5 2 2 4" xfId="37261"/>
    <cellStyle name="Normal 178 5 2 3" xfId="37262"/>
    <cellStyle name="Normal 178 5 2 3 2" xfId="37263"/>
    <cellStyle name="Normal 178 5 2 3 2 2" xfId="37264"/>
    <cellStyle name="Normal 178 5 2 3 3" xfId="37265"/>
    <cellStyle name="Normal 178 5 2 4" xfId="37266"/>
    <cellStyle name="Normal 178 5 2 4 2" xfId="37267"/>
    <cellStyle name="Normal 178 5 2 5" xfId="37268"/>
    <cellStyle name="Normal 178 5 3" xfId="37269"/>
    <cellStyle name="Normal 178 5 3 2" xfId="37270"/>
    <cellStyle name="Normal 178 5 3 2 2" xfId="37271"/>
    <cellStyle name="Normal 178 5 3 2 2 2" xfId="37272"/>
    <cellStyle name="Normal 178 5 3 2 3" xfId="37273"/>
    <cellStyle name="Normal 178 5 3 3" xfId="37274"/>
    <cellStyle name="Normal 178 5 3 3 2" xfId="37275"/>
    <cellStyle name="Normal 178 5 3 4" xfId="37276"/>
    <cellStyle name="Normal 178 5 4" xfId="37277"/>
    <cellStyle name="Normal 178 5 4 2" xfId="37278"/>
    <cellStyle name="Normal 178 5 4 2 2" xfId="37279"/>
    <cellStyle name="Normal 178 5 4 3" xfId="37280"/>
    <cellStyle name="Normal 178 5 5" xfId="37281"/>
    <cellStyle name="Normal 178 5 5 2" xfId="37282"/>
    <cellStyle name="Normal 178 5 6" xfId="37283"/>
    <cellStyle name="Normal 178 6" xfId="37284"/>
    <cellStyle name="Normal 178 6 2" xfId="37285"/>
    <cellStyle name="Normal 178 6 2 2" xfId="37286"/>
    <cellStyle name="Normal 178 6 2 2 2" xfId="37287"/>
    <cellStyle name="Normal 178 6 2 2 2 2" xfId="37288"/>
    <cellStyle name="Normal 178 6 2 2 2 2 2" xfId="37289"/>
    <cellStyle name="Normal 178 6 2 2 2 3" xfId="37290"/>
    <cellStyle name="Normal 178 6 2 2 3" xfId="37291"/>
    <cellStyle name="Normal 178 6 2 2 3 2" xfId="37292"/>
    <cellStyle name="Normal 178 6 2 2 4" xfId="37293"/>
    <cellStyle name="Normal 178 6 2 3" xfId="37294"/>
    <cellStyle name="Normal 178 6 2 3 2" xfId="37295"/>
    <cellStyle name="Normal 178 6 2 3 2 2" xfId="37296"/>
    <cellStyle name="Normal 178 6 2 3 3" xfId="37297"/>
    <cellStyle name="Normal 178 6 2 4" xfId="37298"/>
    <cellStyle name="Normal 178 6 2 4 2" xfId="37299"/>
    <cellStyle name="Normal 178 6 2 5" xfId="37300"/>
    <cellStyle name="Normal 178 6 3" xfId="37301"/>
    <cellStyle name="Normal 178 6 3 2" xfId="37302"/>
    <cellStyle name="Normal 178 6 3 2 2" xfId="37303"/>
    <cellStyle name="Normal 178 6 3 2 2 2" xfId="37304"/>
    <cellStyle name="Normal 178 6 3 2 3" xfId="37305"/>
    <cellStyle name="Normal 178 6 3 3" xfId="37306"/>
    <cellStyle name="Normal 178 6 3 3 2" xfId="37307"/>
    <cellStyle name="Normal 178 6 3 4" xfId="37308"/>
    <cellStyle name="Normal 178 6 4" xfId="37309"/>
    <cellStyle name="Normal 178 6 4 2" xfId="37310"/>
    <cellStyle name="Normal 178 6 4 2 2" xfId="37311"/>
    <cellStyle name="Normal 178 6 4 3" xfId="37312"/>
    <cellStyle name="Normal 178 6 5" xfId="37313"/>
    <cellStyle name="Normal 178 6 5 2" xfId="37314"/>
    <cellStyle name="Normal 178 6 6" xfId="37315"/>
    <cellStyle name="Normal 178 7" xfId="37316"/>
    <cellStyle name="Normal 178 7 2" xfId="37317"/>
    <cellStyle name="Normal 178 7 2 2" xfId="37318"/>
    <cellStyle name="Normal 178 7 2 2 2" xfId="37319"/>
    <cellStyle name="Normal 178 7 2 2 2 2" xfId="37320"/>
    <cellStyle name="Normal 178 7 2 2 3" xfId="37321"/>
    <cellStyle name="Normal 178 7 2 3" xfId="37322"/>
    <cellStyle name="Normal 178 7 2 3 2" xfId="37323"/>
    <cellStyle name="Normal 178 7 2 4" xfId="37324"/>
    <cellStyle name="Normal 178 7 3" xfId="37325"/>
    <cellStyle name="Normal 178 7 3 2" xfId="37326"/>
    <cellStyle name="Normal 178 7 3 2 2" xfId="37327"/>
    <cellStyle name="Normal 178 7 3 3" xfId="37328"/>
    <cellStyle name="Normal 178 7 4" xfId="37329"/>
    <cellStyle name="Normal 178 7 4 2" xfId="37330"/>
    <cellStyle name="Normal 178 7 5" xfId="37331"/>
    <cellStyle name="Normal 178 8" xfId="37332"/>
    <cellStyle name="Normal 178 8 2" xfId="37333"/>
    <cellStyle name="Normal 178 8 2 2" xfId="37334"/>
    <cellStyle name="Normal 178 8 3" xfId="37335"/>
    <cellStyle name="Normal 178 9" xfId="37336"/>
    <cellStyle name="Normal 178 9 2" xfId="37337"/>
    <cellStyle name="Normal 179" xfId="37338"/>
    <cellStyle name="Normal 179 2" xfId="37339"/>
    <cellStyle name="Normal 179 2 2" xfId="37340"/>
    <cellStyle name="Normal 179 2 2 2" xfId="37341"/>
    <cellStyle name="Normal 179 2 3" xfId="37342"/>
    <cellStyle name="Normal 179 3" xfId="37343"/>
    <cellStyle name="Normal 179 3 2" xfId="37344"/>
    <cellStyle name="Normal 179 3 2 2" xfId="37345"/>
    <cellStyle name="Normal 179 3 2 2 2" xfId="37346"/>
    <cellStyle name="Normal 179 3 2 2 2 2" xfId="37347"/>
    <cellStyle name="Normal 179 3 2 2 2 2 2" xfId="37348"/>
    <cellStyle name="Normal 179 3 2 2 2 2 2 2" xfId="37349"/>
    <cellStyle name="Normal 179 3 2 2 2 2 3" xfId="37350"/>
    <cellStyle name="Normal 179 3 2 2 2 3" xfId="37351"/>
    <cellStyle name="Normal 179 3 2 2 2 3 2" xfId="37352"/>
    <cellStyle name="Normal 179 3 2 2 2 4" xfId="37353"/>
    <cellStyle name="Normal 179 3 2 2 3" xfId="37354"/>
    <cellStyle name="Normal 179 3 2 2 3 2" xfId="37355"/>
    <cellStyle name="Normal 179 3 2 2 3 2 2" xfId="37356"/>
    <cellStyle name="Normal 179 3 2 2 3 3" xfId="37357"/>
    <cellStyle name="Normal 179 3 2 2 4" xfId="37358"/>
    <cellStyle name="Normal 179 3 2 2 4 2" xfId="37359"/>
    <cellStyle name="Normal 179 3 2 2 5" xfId="37360"/>
    <cellStyle name="Normal 179 3 2 3" xfId="37361"/>
    <cellStyle name="Normal 179 3 2 3 2" xfId="37362"/>
    <cellStyle name="Normal 179 3 2 3 2 2" xfId="37363"/>
    <cellStyle name="Normal 179 3 2 3 2 2 2" xfId="37364"/>
    <cellStyle name="Normal 179 3 2 3 2 3" xfId="37365"/>
    <cellStyle name="Normal 179 3 2 3 3" xfId="37366"/>
    <cellStyle name="Normal 179 3 2 3 3 2" xfId="37367"/>
    <cellStyle name="Normal 179 3 2 3 4" xfId="37368"/>
    <cellStyle name="Normal 179 3 2 4" xfId="37369"/>
    <cellStyle name="Normal 179 3 2 4 2" xfId="37370"/>
    <cellStyle name="Normal 179 3 2 4 2 2" xfId="37371"/>
    <cellStyle name="Normal 179 3 2 4 3" xfId="37372"/>
    <cellStyle name="Normal 179 3 2 5" xfId="37373"/>
    <cellStyle name="Normal 179 3 2 5 2" xfId="37374"/>
    <cellStyle name="Normal 179 3 2 6" xfId="37375"/>
    <cellStyle name="Normal 179 3 3" xfId="37376"/>
    <cellStyle name="Normal 179 3 3 2" xfId="37377"/>
    <cellStyle name="Normal 179 3 3 2 2" xfId="37378"/>
    <cellStyle name="Normal 179 3 3 2 2 2" xfId="37379"/>
    <cellStyle name="Normal 179 3 3 2 2 2 2" xfId="37380"/>
    <cellStyle name="Normal 179 3 3 2 2 3" xfId="37381"/>
    <cellStyle name="Normal 179 3 3 2 3" xfId="37382"/>
    <cellStyle name="Normal 179 3 3 2 3 2" xfId="37383"/>
    <cellStyle name="Normal 179 3 3 2 4" xfId="37384"/>
    <cellStyle name="Normal 179 3 3 3" xfId="37385"/>
    <cellStyle name="Normal 179 3 3 3 2" xfId="37386"/>
    <cellStyle name="Normal 179 3 3 3 2 2" xfId="37387"/>
    <cellStyle name="Normal 179 3 3 3 3" xfId="37388"/>
    <cellStyle name="Normal 179 3 3 4" xfId="37389"/>
    <cellStyle name="Normal 179 3 3 4 2" xfId="37390"/>
    <cellStyle name="Normal 179 3 3 5" xfId="37391"/>
    <cellStyle name="Normal 179 3 4" xfId="37392"/>
    <cellStyle name="Normal 179 3 4 2" xfId="37393"/>
    <cellStyle name="Normal 179 3 4 2 2" xfId="37394"/>
    <cellStyle name="Normal 179 3 4 2 2 2" xfId="37395"/>
    <cellStyle name="Normal 179 3 4 2 3" xfId="37396"/>
    <cellStyle name="Normal 179 3 4 3" xfId="37397"/>
    <cellStyle name="Normal 179 3 4 3 2" xfId="37398"/>
    <cellStyle name="Normal 179 3 4 4" xfId="37399"/>
    <cellStyle name="Normal 179 3 5" xfId="37400"/>
    <cellStyle name="Normal 179 3 5 2" xfId="37401"/>
    <cellStyle name="Normal 179 3 5 2 2" xfId="37402"/>
    <cellStyle name="Normal 179 3 5 3" xfId="37403"/>
    <cellStyle name="Normal 179 3 6" xfId="37404"/>
    <cellStyle name="Normal 179 3 6 2" xfId="37405"/>
    <cellStyle name="Normal 179 3 7" xfId="37406"/>
    <cellStyle name="Normal 179 4" xfId="37407"/>
    <cellStyle name="Normal 179 4 2" xfId="37408"/>
    <cellStyle name="Normal 179 4 2 2" xfId="37409"/>
    <cellStyle name="Normal 179 4 2 2 2" xfId="37410"/>
    <cellStyle name="Normal 179 4 2 2 2 2" xfId="37411"/>
    <cellStyle name="Normal 179 4 2 2 2 2 2" xfId="37412"/>
    <cellStyle name="Normal 179 4 2 2 2 3" xfId="37413"/>
    <cellStyle name="Normal 179 4 2 2 3" xfId="37414"/>
    <cellStyle name="Normal 179 4 2 2 3 2" xfId="37415"/>
    <cellStyle name="Normal 179 4 2 2 4" xfId="37416"/>
    <cellStyle name="Normal 179 4 2 3" xfId="37417"/>
    <cellStyle name="Normal 179 4 2 3 2" xfId="37418"/>
    <cellStyle name="Normal 179 4 2 3 2 2" xfId="37419"/>
    <cellStyle name="Normal 179 4 2 3 3" xfId="37420"/>
    <cellStyle name="Normal 179 4 2 4" xfId="37421"/>
    <cellStyle name="Normal 179 4 2 4 2" xfId="37422"/>
    <cellStyle name="Normal 179 4 2 5" xfId="37423"/>
    <cellStyle name="Normal 179 4 3" xfId="37424"/>
    <cellStyle name="Normal 179 4 3 2" xfId="37425"/>
    <cellStyle name="Normal 179 4 3 2 2" xfId="37426"/>
    <cellStyle name="Normal 179 4 3 2 2 2" xfId="37427"/>
    <cellStyle name="Normal 179 4 3 2 3" xfId="37428"/>
    <cellStyle name="Normal 179 4 3 3" xfId="37429"/>
    <cellStyle name="Normal 179 4 3 3 2" xfId="37430"/>
    <cellStyle name="Normal 179 4 3 4" xfId="37431"/>
    <cellStyle name="Normal 179 4 4" xfId="37432"/>
    <cellStyle name="Normal 179 4 4 2" xfId="37433"/>
    <cellStyle name="Normal 179 4 4 2 2" xfId="37434"/>
    <cellStyle name="Normal 179 4 4 3" xfId="37435"/>
    <cellStyle name="Normal 179 4 5" xfId="37436"/>
    <cellStyle name="Normal 179 4 5 2" xfId="37437"/>
    <cellStyle name="Normal 179 4 6" xfId="37438"/>
    <cellStyle name="Normal 179 5" xfId="37439"/>
    <cellStyle name="Normal 179 5 2" xfId="37440"/>
    <cellStyle name="Normal 179 5 2 2" xfId="37441"/>
    <cellStyle name="Normal 179 5 2 2 2" xfId="37442"/>
    <cellStyle name="Normal 179 5 2 2 2 2" xfId="37443"/>
    <cellStyle name="Normal 179 5 2 2 2 2 2" xfId="37444"/>
    <cellStyle name="Normal 179 5 2 2 2 3" xfId="37445"/>
    <cellStyle name="Normal 179 5 2 2 3" xfId="37446"/>
    <cellStyle name="Normal 179 5 2 2 3 2" xfId="37447"/>
    <cellStyle name="Normal 179 5 2 2 4" xfId="37448"/>
    <cellStyle name="Normal 179 5 2 3" xfId="37449"/>
    <cellStyle name="Normal 179 5 2 3 2" xfId="37450"/>
    <cellStyle name="Normal 179 5 2 3 2 2" xfId="37451"/>
    <cellStyle name="Normal 179 5 2 3 3" xfId="37452"/>
    <cellStyle name="Normal 179 5 2 4" xfId="37453"/>
    <cellStyle name="Normal 179 5 2 4 2" xfId="37454"/>
    <cellStyle name="Normal 179 5 2 5" xfId="37455"/>
    <cellStyle name="Normal 179 5 3" xfId="37456"/>
    <cellStyle name="Normal 179 5 3 2" xfId="37457"/>
    <cellStyle name="Normal 179 5 3 2 2" xfId="37458"/>
    <cellStyle name="Normal 179 5 3 2 2 2" xfId="37459"/>
    <cellStyle name="Normal 179 5 3 2 3" xfId="37460"/>
    <cellStyle name="Normal 179 5 3 3" xfId="37461"/>
    <cellStyle name="Normal 179 5 3 3 2" xfId="37462"/>
    <cellStyle name="Normal 179 5 3 4" xfId="37463"/>
    <cellStyle name="Normal 179 5 4" xfId="37464"/>
    <cellStyle name="Normal 179 5 4 2" xfId="37465"/>
    <cellStyle name="Normal 179 5 4 2 2" xfId="37466"/>
    <cellStyle name="Normal 179 5 4 3" xfId="37467"/>
    <cellStyle name="Normal 179 5 5" xfId="37468"/>
    <cellStyle name="Normal 179 5 5 2" xfId="37469"/>
    <cellStyle name="Normal 179 5 6" xfId="37470"/>
    <cellStyle name="Normal 179 6" xfId="37471"/>
    <cellStyle name="Normal 179 6 2" xfId="37472"/>
    <cellStyle name="Normal 179 6 2 2" xfId="37473"/>
    <cellStyle name="Normal 179 6 2 2 2" xfId="37474"/>
    <cellStyle name="Normal 179 6 2 2 2 2" xfId="37475"/>
    <cellStyle name="Normal 179 6 2 2 3" xfId="37476"/>
    <cellStyle name="Normal 179 6 2 3" xfId="37477"/>
    <cellStyle name="Normal 179 6 2 3 2" xfId="37478"/>
    <cellStyle name="Normal 179 6 2 4" xfId="37479"/>
    <cellStyle name="Normal 179 6 3" xfId="37480"/>
    <cellStyle name="Normal 179 6 3 2" xfId="37481"/>
    <cellStyle name="Normal 179 6 3 2 2" xfId="37482"/>
    <cellStyle name="Normal 179 6 3 3" xfId="37483"/>
    <cellStyle name="Normal 179 6 4" xfId="37484"/>
    <cellStyle name="Normal 179 6 4 2" xfId="37485"/>
    <cellStyle name="Normal 179 6 5" xfId="37486"/>
    <cellStyle name="Normal 179 7" xfId="37487"/>
    <cellStyle name="Normal 179 7 2" xfId="37488"/>
    <cellStyle name="Normal 179 7 2 2" xfId="37489"/>
    <cellStyle name="Normal 179 7 3" xfId="37490"/>
    <cellStyle name="Normal 179 8" xfId="37491"/>
    <cellStyle name="Normal 179 8 2" xfId="37492"/>
    <cellStyle name="Normal 179 9" xfId="37493"/>
    <cellStyle name="Normal 18" xfId="37494"/>
    <cellStyle name="Normal 18 2" xfId="37495"/>
    <cellStyle name="Normal 18 2 2" xfId="37496"/>
    <cellStyle name="Normal 18 2 2 2" xfId="57750"/>
    <cellStyle name="Normal 18 2 3" xfId="37497"/>
    <cellStyle name="Normal 18 2 3 2" xfId="57751"/>
    <cellStyle name="Normal 18 2 3_Wealth Mgmt - Life &amp; Pension" xfId="57752"/>
    <cellStyle name="Normal 18 2 4" xfId="57753"/>
    <cellStyle name="Normal 18 2 4 2" xfId="57754"/>
    <cellStyle name="Normal 18 2 5" xfId="57755"/>
    <cellStyle name="Normal 18 2 5 2" xfId="57756"/>
    <cellStyle name="Normal 18 2 6" xfId="57757"/>
    <cellStyle name="Normal 18 3" xfId="37498"/>
    <cellStyle name="Normal 18 3 2" xfId="57758"/>
    <cellStyle name="Normal 18 3 2 2" xfId="57759"/>
    <cellStyle name="Normal 18 3 3" xfId="57760"/>
    <cellStyle name="Normal 18 4" xfId="37499"/>
    <cellStyle name="Normal 18 4 2" xfId="57761"/>
    <cellStyle name="Normal 18 4_Wealth Mgmt - Life &amp; Pension" xfId="57762"/>
    <cellStyle name="Normal 18 5" xfId="57763"/>
    <cellStyle name="Normal 18 5 2" xfId="57764"/>
    <cellStyle name="Normal 18 6" xfId="57765"/>
    <cellStyle name="Normal 18 6 2" xfId="57766"/>
    <cellStyle name="Normal 18 7" xfId="57767"/>
    <cellStyle name="Normal 18 7 2" xfId="57768"/>
    <cellStyle name="Normal 18 8" xfId="57769"/>
    <cellStyle name="Normal 18 8 2" xfId="57770"/>
    <cellStyle name="Normal 18 9" xfId="57771"/>
    <cellStyle name="Normal 18_BS split by product" xfId="57772"/>
    <cellStyle name="Normal 180" xfId="37500"/>
    <cellStyle name="Normal 180 2" xfId="37501"/>
    <cellStyle name="Normal 180 2 2" xfId="37502"/>
    <cellStyle name="Normal 180 2 2 2" xfId="37503"/>
    <cellStyle name="Normal 180 2 3" xfId="37504"/>
    <cellStyle name="Normal 180 3" xfId="37505"/>
    <cellStyle name="Normal 180 3 2" xfId="37506"/>
    <cellStyle name="Normal 180 3 2 2" xfId="37507"/>
    <cellStyle name="Normal 180 3 2 2 2" xfId="37508"/>
    <cellStyle name="Normal 180 3 2 2 2 2" xfId="37509"/>
    <cellStyle name="Normal 180 3 2 2 2 2 2" xfId="37510"/>
    <cellStyle name="Normal 180 3 2 2 2 2 2 2" xfId="37511"/>
    <cellStyle name="Normal 180 3 2 2 2 2 3" xfId="37512"/>
    <cellStyle name="Normal 180 3 2 2 2 3" xfId="37513"/>
    <cellStyle name="Normal 180 3 2 2 2 3 2" xfId="37514"/>
    <cellStyle name="Normal 180 3 2 2 2 4" xfId="37515"/>
    <cellStyle name="Normal 180 3 2 2 3" xfId="37516"/>
    <cellStyle name="Normal 180 3 2 2 3 2" xfId="37517"/>
    <cellStyle name="Normal 180 3 2 2 3 2 2" xfId="37518"/>
    <cellStyle name="Normal 180 3 2 2 3 3" xfId="37519"/>
    <cellStyle name="Normal 180 3 2 2 4" xfId="37520"/>
    <cellStyle name="Normal 180 3 2 2 4 2" xfId="37521"/>
    <cellStyle name="Normal 180 3 2 2 5" xfId="37522"/>
    <cellStyle name="Normal 180 3 2 3" xfId="37523"/>
    <cellStyle name="Normal 180 3 2 3 2" xfId="37524"/>
    <cellStyle name="Normal 180 3 2 3 2 2" xfId="37525"/>
    <cellStyle name="Normal 180 3 2 3 2 2 2" xfId="37526"/>
    <cellStyle name="Normal 180 3 2 3 2 3" xfId="37527"/>
    <cellStyle name="Normal 180 3 2 3 3" xfId="37528"/>
    <cellStyle name="Normal 180 3 2 3 3 2" xfId="37529"/>
    <cellStyle name="Normal 180 3 2 3 4" xfId="37530"/>
    <cellStyle name="Normal 180 3 2 4" xfId="37531"/>
    <cellStyle name="Normal 180 3 2 4 2" xfId="37532"/>
    <cellStyle name="Normal 180 3 2 4 2 2" xfId="37533"/>
    <cellStyle name="Normal 180 3 2 4 3" xfId="37534"/>
    <cellStyle name="Normal 180 3 2 5" xfId="37535"/>
    <cellStyle name="Normal 180 3 2 5 2" xfId="37536"/>
    <cellStyle name="Normal 180 3 2 6" xfId="37537"/>
    <cellStyle name="Normal 180 3 3" xfId="37538"/>
    <cellStyle name="Normal 180 3 3 2" xfId="37539"/>
    <cellStyle name="Normal 180 3 3 2 2" xfId="37540"/>
    <cellStyle name="Normal 180 3 3 2 2 2" xfId="37541"/>
    <cellStyle name="Normal 180 3 3 2 2 2 2" xfId="37542"/>
    <cellStyle name="Normal 180 3 3 2 2 3" xfId="37543"/>
    <cellStyle name="Normal 180 3 3 2 3" xfId="37544"/>
    <cellStyle name="Normal 180 3 3 2 3 2" xfId="37545"/>
    <cellStyle name="Normal 180 3 3 2 4" xfId="37546"/>
    <cellStyle name="Normal 180 3 3 3" xfId="37547"/>
    <cellStyle name="Normal 180 3 3 3 2" xfId="37548"/>
    <cellStyle name="Normal 180 3 3 3 2 2" xfId="37549"/>
    <cellStyle name="Normal 180 3 3 3 3" xfId="37550"/>
    <cellStyle name="Normal 180 3 3 4" xfId="37551"/>
    <cellStyle name="Normal 180 3 3 4 2" xfId="37552"/>
    <cellStyle name="Normal 180 3 3 5" xfId="37553"/>
    <cellStyle name="Normal 180 3 4" xfId="37554"/>
    <cellStyle name="Normal 180 3 4 2" xfId="37555"/>
    <cellStyle name="Normal 180 3 4 2 2" xfId="37556"/>
    <cellStyle name="Normal 180 3 4 2 2 2" xfId="37557"/>
    <cellStyle name="Normal 180 3 4 2 3" xfId="37558"/>
    <cellStyle name="Normal 180 3 4 3" xfId="37559"/>
    <cellStyle name="Normal 180 3 4 3 2" xfId="37560"/>
    <cellStyle name="Normal 180 3 4 4" xfId="37561"/>
    <cellStyle name="Normal 180 3 5" xfId="37562"/>
    <cellStyle name="Normal 180 3 5 2" xfId="37563"/>
    <cellStyle name="Normal 180 3 5 2 2" xfId="37564"/>
    <cellStyle name="Normal 180 3 5 3" xfId="37565"/>
    <cellStyle name="Normal 180 3 6" xfId="37566"/>
    <cellStyle name="Normal 180 3 6 2" xfId="37567"/>
    <cellStyle name="Normal 180 3 7" xfId="37568"/>
    <cellStyle name="Normal 180 4" xfId="37569"/>
    <cellStyle name="Normal 180 4 2" xfId="37570"/>
    <cellStyle name="Normal 180 4 2 2" xfId="37571"/>
    <cellStyle name="Normal 180 4 2 2 2" xfId="37572"/>
    <cellStyle name="Normal 180 4 2 2 2 2" xfId="37573"/>
    <cellStyle name="Normal 180 4 2 2 2 2 2" xfId="37574"/>
    <cellStyle name="Normal 180 4 2 2 2 3" xfId="37575"/>
    <cellStyle name="Normal 180 4 2 2 3" xfId="37576"/>
    <cellStyle name="Normal 180 4 2 2 3 2" xfId="37577"/>
    <cellStyle name="Normal 180 4 2 2 4" xfId="37578"/>
    <cellStyle name="Normal 180 4 2 3" xfId="37579"/>
    <cellStyle name="Normal 180 4 2 3 2" xfId="37580"/>
    <cellStyle name="Normal 180 4 2 3 2 2" xfId="37581"/>
    <cellStyle name="Normal 180 4 2 3 3" xfId="37582"/>
    <cellStyle name="Normal 180 4 2 4" xfId="37583"/>
    <cellStyle name="Normal 180 4 2 4 2" xfId="37584"/>
    <cellStyle name="Normal 180 4 2 5" xfId="37585"/>
    <cellStyle name="Normal 180 4 3" xfId="37586"/>
    <cellStyle name="Normal 180 4 3 2" xfId="37587"/>
    <cellStyle name="Normal 180 4 3 2 2" xfId="37588"/>
    <cellStyle name="Normal 180 4 3 2 2 2" xfId="37589"/>
    <cellStyle name="Normal 180 4 3 2 3" xfId="37590"/>
    <cellStyle name="Normal 180 4 3 3" xfId="37591"/>
    <cellStyle name="Normal 180 4 3 3 2" xfId="37592"/>
    <cellStyle name="Normal 180 4 3 4" xfId="37593"/>
    <cellStyle name="Normal 180 4 4" xfId="37594"/>
    <cellStyle name="Normal 180 4 4 2" xfId="37595"/>
    <cellStyle name="Normal 180 4 4 2 2" xfId="37596"/>
    <cellStyle name="Normal 180 4 4 3" xfId="37597"/>
    <cellStyle name="Normal 180 4 5" xfId="37598"/>
    <cellStyle name="Normal 180 4 5 2" xfId="37599"/>
    <cellStyle name="Normal 180 4 6" xfId="37600"/>
    <cellStyle name="Normal 180 5" xfId="37601"/>
    <cellStyle name="Normal 180 5 2" xfId="37602"/>
    <cellStyle name="Normal 180 5 2 2" xfId="37603"/>
    <cellStyle name="Normal 180 5 2 2 2" xfId="37604"/>
    <cellStyle name="Normal 180 5 2 2 2 2" xfId="37605"/>
    <cellStyle name="Normal 180 5 2 2 2 2 2" xfId="37606"/>
    <cellStyle name="Normal 180 5 2 2 2 3" xfId="37607"/>
    <cellStyle name="Normal 180 5 2 2 3" xfId="37608"/>
    <cellStyle name="Normal 180 5 2 2 3 2" xfId="37609"/>
    <cellStyle name="Normal 180 5 2 2 4" xfId="37610"/>
    <cellStyle name="Normal 180 5 2 3" xfId="37611"/>
    <cellStyle name="Normal 180 5 2 3 2" xfId="37612"/>
    <cellStyle name="Normal 180 5 2 3 2 2" xfId="37613"/>
    <cellStyle name="Normal 180 5 2 3 3" xfId="37614"/>
    <cellStyle name="Normal 180 5 2 4" xfId="37615"/>
    <cellStyle name="Normal 180 5 2 4 2" xfId="37616"/>
    <cellStyle name="Normal 180 5 2 5" xfId="37617"/>
    <cellStyle name="Normal 180 5 3" xfId="37618"/>
    <cellStyle name="Normal 180 5 3 2" xfId="37619"/>
    <cellStyle name="Normal 180 5 3 2 2" xfId="37620"/>
    <cellStyle name="Normal 180 5 3 2 2 2" xfId="37621"/>
    <cellStyle name="Normal 180 5 3 2 3" xfId="37622"/>
    <cellStyle name="Normal 180 5 3 3" xfId="37623"/>
    <cellStyle name="Normal 180 5 3 3 2" xfId="37624"/>
    <cellStyle name="Normal 180 5 3 4" xfId="37625"/>
    <cellStyle name="Normal 180 5 4" xfId="37626"/>
    <cellStyle name="Normal 180 5 4 2" xfId="37627"/>
    <cellStyle name="Normal 180 5 4 2 2" xfId="37628"/>
    <cellStyle name="Normal 180 5 4 3" xfId="37629"/>
    <cellStyle name="Normal 180 5 5" xfId="37630"/>
    <cellStyle name="Normal 180 5 5 2" xfId="37631"/>
    <cellStyle name="Normal 180 5 6" xfId="37632"/>
    <cellStyle name="Normal 180 6" xfId="37633"/>
    <cellStyle name="Normal 180 6 2" xfId="37634"/>
    <cellStyle name="Normal 180 6 2 2" xfId="37635"/>
    <cellStyle name="Normal 180 6 2 2 2" xfId="37636"/>
    <cellStyle name="Normal 180 6 2 2 2 2" xfId="37637"/>
    <cellStyle name="Normal 180 6 2 2 3" xfId="37638"/>
    <cellStyle name="Normal 180 6 2 3" xfId="37639"/>
    <cellStyle name="Normal 180 6 2 3 2" xfId="37640"/>
    <cellStyle name="Normal 180 6 2 4" xfId="37641"/>
    <cellStyle name="Normal 180 6 3" xfId="37642"/>
    <cellStyle name="Normal 180 6 3 2" xfId="37643"/>
    <cellStyle name="Normal 180 6 3 2 2" xfId="37644"/>
    <cellStyle name="Normal 180 6 3 3" xfId="37645"/>
    <cellStyle name="Normal 180 6 4" xfId="37646"/>
    <cellStyle name="Normal 180 6 4 2" xfId="37647"/>
    <cellStyle name="Normal 180 6 5" xfId="37648"/>
    <cellStyle name="Normal 180 7" xfId="37649"/>
    <cellStyle name="Normal 180 7 2" xfId="37650"/>
    <cellStyle name="Normal 180 7 2 2" xfId="37651"/>
    <cellStyle name="Normal 180 7 3" xfId="37652"/>
    <cellStyle name="Normal 180 8" xfId="37653"/>
    <cellStyle name="Normal 180 8 2" xfId="37654"/>
    <cellStyle name="Normal 180 9" xfId="37655"/>
    <cellStyle name="Normal 181" xfId="37656"/>
    <cellStyle name="Normal 181 2" xfId="37657"/>
    <cellStyle name="Normal 181 2 2" xfId="37658"/>
    <cellStyle name="Normal 181 2 2 2" xfId="37659"/>
    <cellStyle name="Normal 181 2 3" xfId="37660"/>
    <cellStyle name="Normal 181 3" xfId="37661"/>
    <cellStyle name="Normal 181 3 2" xfId="37662"/>
    <cellStyle name="Normal 181 3 2 2" xfId="37663"/>
    <cellStyle name="Normal 181 3 2 2 2" xfId="37664"/>
    <cellStyle name="Normal 181 3 2 2 2 2" xfId="37665"/>
    <cellStyle name="Normal 181 3 2 2 2 2 2" xfId="37666"/>
    <cellStyle name="Normal 181 3 2 2 2 2 2 2" xfId="37667"/>
    <cellStyle name="Normal 181 3 2 2 2 2 3" xfId="37668"/>
    <cellStyle name="Normal 181 3 2 2 2 3" xfId="37669"/>
    <cellStyle name="Normal 181 3 2 2 2 3 2" xfId="37670"/>
    <cellStyle name="Normal 181 3 2 2 2 4" xfId="37671"/>
    <cellStyle name="Normal 181 3 2 2 3" xfId="37672"/>
    <cellStyle name="Normal 181 3 2 2 3 2" xfId="37673"/>
    <cellStyle name="Normal 181 3 2 2 3 2 2" xfId="37674"/>
    <cellStyle name="Normal 181 3 2 2 3 3" xfId="37675"/>
    <cellStyle name="Normal 181 3 2 2 4" xfId="37676"/>
    <cellStyle name="Normal 181 3 2 2 4 2" xfId="37677"/>
    <cellStyle name="Normal 181 3 2 2 5" xfId="37678"/>
    <cellStyle name="Normal 181 3 2 3" xfId="37679"/>
    <cellStyle name="Normal 181 3 2 3 2" xfId="37680"/>
    <cellStyle name="Normal 181 3 2 3 2 2" xfId="37681"/>
    <cellStyle name="Normal 181 3 2 3 2 2 2" xfId="37682"/>
    <cellStyle name="Normal 181 3 2 3 2 3" xfId="37683"/>
    <cellStyle name="Normal 181 3 2 3 3" xfId="37684"/>
    <cellStyle name="Normal 181 3 2 3 3 2" xfId="37685"/>
    <cellStyle name="Normal 181 3 2 3 4" xfId="37686"/>
    <cellStyle name="Normal 181 3 2 4" xfId="37687"/>
    <cellStyle name="Normal 181 3 2 4 2" xfId="37688"/>
    <cellStyle name="Normal 181 3 2 4 2 2" xfId="37689"/>
    <cellStyle name="Normal 181 3 2 4 3" xfId="37690"/>
    <cellStyle name="Normal 181 3 2 5" xfId="37691"/>
    <cellStyle name="Normal 181 3 2 5 2" xfId="37692"/>
    <cellStyle name="Normal 181 3 2 6" xfId="37693"/>
    <cellStyle name="Normal 181 3 3" xfId="37694"/>
    <cellStyle name="Normal 181 3 3 2" xfId="37695"/>
    <cellStyle name="Normal 181 3 3 2 2" xfId="37696"/>
    <cellStyle name="Normal 181 3 3 2 2 2" xfId="37697"/>
    <cellStyle name="Normal 181 3 3 2 2 2 2" xfId="37698"/>
    <cellStyle name="Normal 181 3 3 2 2 3" xfId="37699"/>
    <cellStyle name="Normal 181 3 3 2 3" xfId="37700"/>
    <cellStyle name="Normal 181 3 3 2 3 2" xfId="37701"/>
    <cellStyle name="Normal 181 3 3 2 4" xfId="37702"/>
    <cellStyle name="Normal 181 3 3 3" xfId="37703"/>
    <cellStyle name="Normal 181 3 3 3 2" xfId="37704"/>
    <cellStyle name="Normal 181 3 3 3 2 2" xfId="37705"/>
    <cellStyle name="Normal 181 3 3 3 3" xfId="37706"/>
    <cellStyle name="Normal 181 3 3 4" xfId="37707"/>
    <cellStyle name="Normal 181 3 3 4 2" xfId="37708"/>
    <cellStyle name="Normal 181 3 3 5" xfId="37709"/>
    <cellStyle name="Normal 181 3 4" xfId="37710"/>
    <cellStyle name="Normal 181 3 4 2" xfId="37711"/>
    <cellStyle name="Normal 181 3 4 2 2" xfId="37712"/>
    <cellStyle name="Normal 181 3 4 2 2 2" xfId="37713"/>
    <cellStyle name="Normal 181 3 4 2 3" xfId="37714"/>
    <cellStyle name="Normal 181 3 4 3" xfId="37715"/>
    <cellStyle name="Normal 181 3 4 3 2" xfId="37716"/>
    <cellStyle name="Normal 181 3 4 4" xfId="37717"/>
    <cellStyle name="Normal 181 3 5" xfId="37718"/>
    <cellStyle name="Normal 181 3 5 2" xfId="37719"/>
    <cellStyle name="Normal 181 3 5 2 2" xfId="37720"/>
    <cellStyle name="Normal 181 3 5 3" xfId="37721"/>
    <cellStyle name="Normal 181 3 6" xfId="37722"/>
    <cellStyle name="Normal 181 3 6 2" xfId="37723"/>
    <cellStyle name="Normal 181 3 7" xfId="37724"/>
    <cellStyle name="Normal 181 4" xfId="37725"/>
    <cellStyle name="Normal 181 4 2" xfId="37726"/>
    <cellStyle name="Normal 181 4 2 2" xfId="37727"/>
    <cellStyle name="Normal 181 4 2 2 2" xfId="37728"/>
    <cellStyle name="Normal 181 4 2 2 2 2" xfId="37729"/>
    <cellStyle name="Normal 181 4 2 2 2 2 2" xfId="37730"/>
    <cellStyle name="Normal 181 4 2 2 2 3" xfId="37731"/>
    <cellStyle name="Normal 181 4 2 2 3" xfId="37732"/>
    <cellStyle name="Normal 181 4 2 2 3 2" xfId="37733"/>
    <cellStyle name="Normal 181 4 2 2 4" xfId="37734"/>
    <cellStyle name="Normal 181 4 2 3" xfId="37735"/>
    <cellStyle name="Normal 181 4 2 3 2" xfId="37736"/>
    <cellStyle name="Normal 181 4 2 3 2 2" xfId="37737"/>
    <cellStyle name="Normal 181 4 2 3 3" xfId="37738"/>
    <cellStyle name="Normal 181 4 2 4" xfId="37739"/>
    <cellStyle name="Normal 181 4 2 4 2" xfId="37740"/>
    <cellStyle name="Normal 181 4 2 5" xfId="37741"/>
    <cellStyle name="Normal 181 4 3" xfId="37742"/>
    <cellStyle name="Normal 181 4 3 2" xfId="37743"/>
    <cellStyle name="Normal 181 4 3 2 2" xfId="37744"/>
    <cellStyle name="Normal 181 4 3 2 2 2" xfId="37745"/>
    <cellStyle name="Normal 181 4 3 2 3" xfId="37746"/>
    <cellStyle name="Normal 181 4 3 3" xfId="37747"/>
    <cellStyle name="Normal 181 4 3 3 2" xfId="37748"/>
    <cellStyle name="Normal 181 4 3 4" xfId="37749"/>
    <cellStyle name="Normal 181 4 4" xfId="37750"/>
    <cellStyle name="Normal 181 4 4 2" xfId="37751"/>
    <cellStyle name="Normal 181 4 4 2 2" xfId="37752"/>
    <cellStyle name="Normal 181 4 4 3" xfId="37753"/>
    <cellStyle name="Normal 181 4 5" xfId="37754"/>
    <cellStyle name="Normal 181 4 5 2" xfId="37755"/>
    <cellStyle name="Normal 181 4 6" xfId="37756"/>
    <cellStyle name="Normal 181 5" xfId="37757"/>
    <cellStyle name="Normal 181 5 2" xfId="37758"/>
    <cellStyle name="Normal 181 5 2 2" xfId="37759"/>
    <cellStyle name="Normal 181 5 2 2 2" xfId="37760"/>
    <cellStyle name="Normal 181 5 2 2 2 2" xfId="37761"/>
    <cellStyle name="Normal 181 5 2 2 2 2 2" xfId="37762"/>
    <cellStyle name="Normal 181 5 2 2 2 3" xfId="37763"/>
    <cellStyle name="Normal 181 5 2 2 3" xfId="37764"/>
    <cellStyle name="Normal 181 5 2 2 3 2" xfId="37765"/>
    <cellStyle name="Normal 181 5 2 2 4" xfId="37766"/>
    <cellStyle name="Normal 181 5 2 3" xfId="37767"/>
    <cellStyle name="Normal 181 5 2 3 2" xfId="37768"/>
    <cellStyle name="Normal 181 5 2 3 2 2" xfId="37769"/>
    <cellStyle name="Normal 181 5 2 3 3" xfId="37770"/>
    <cellStyle name="Normal 181 5 2 4" xfId="37771"/>
    <cellStyle name="Normal 181 5 2 4 2" xfId="37772"/>
    <cellStyle name="Normal 181 5 2 5" xfId="37773"/>
    <cellStyle name="Normal 181 5 3" xfId="37774"/>
    <cellStyle name="Normal 181 5 3 2" xfId="37775"/>
    <cellStyle name="Normal 181 5 3 2 2" xfId="37776"/>
    <cellStyle name="Normal 181 5 3 2 2 2" xfId="37777"/>
    <cellStyle name="Normal 181 5 3 2 3" xfId="37778"/>
    <cellStyle name="Normal 181 5 3 3" xfId="37779"/>
    <cellStyle name="Normal 181 5 3 3 2" xfId="37780"/>
    <cellStyle name="Normal 181 5 3 4" xfId="37781"/>
    <cellStyle name="Normal 181 5 4" xfId="37782"/>
    <cellStyle name="Normal 181 5 4 2" xfId="37783"/>
    <cellStyle name="Normal 181 5 4 2 2" xfId="37784"/>
    <cellStyle name="Normal 181 5 4 3" xfId="37785"/>
    <cellStyle name="Normal 181 5 5" xfId="37786"/>
    <cellStyle name="Normal 181 5 5 2" xfId="37787"/>
    <cellStyle name="Normal 181 5 6" xfId="37788"/>
    <cellStyle name="Normal 181 6" xfId="37789"/>
    <cellStyle name="Normal 181 6 2" xfId="37790"/>
    <cellStyle name="Normal 181 6 2 2" xfId="37791"/>
    <cellStyle name="Normal 181 6 2 2 2" xfId="37792"/>
    <cellStyle name="Normal 181 6 2 2 2 2" xfId="37793"/>
    <cellStyle name="Normal 181 6 2 2 3" xfId="37794"/>
    <cellStyle name="Normal 181 6 2 3" xfId="37795"/>
    <cellStyle name="Normal 181 6 2 3 2" xfId="37796"/>
    <cellStyle name="Normal 181 6 2 4" xfId="37797"/>
    <cellStyle name="Normal 181 6 3" xfId="37798"/>
    <cellStyle name="Normal 181 6 3 2" xfId="37799"/>
    <cellStyle name="Normal 181 6 3 2 2" xfId="37800"/>
    <cellStyle name="Normal 181 6 3 3" xfId="37801"/>
    <cellStyle name="Normal 181 6 4" xfId="37802"/>
    <cellStyle name="Normal 181 6 4 2" xfId="37803"/>
    <cellStyle name="Normal 181 6 5" xfId="37804"/>
    <cellStyle name="Normal 181 7" xfId="37805"/>
    <cellStyle name="Normal 181 7 2" xfId="37806"/>
    <cellStyle name="Normal 181 7 2 2" xfId="37807"/>
    <cellStyle name="Normal 181 7 3" xfId="37808"/>
    <cellStyle name="Normal 181 8" xfId="37809"/>
    <cellStyle name="Normal 181 8 2" xfId="37810"/>
    <cellStyle name="Normal 181 9" xfId="37811"/>
    <cellStyle name="Normal 182" xfId="37812"/>
    <cellStyle name="Normal 182 2" xfId="37813"/>
    <cellStyle name="Normal 182 2 2" xfId="37814"/>
    <cellStyle name="Normal 182 2 2 2" xfId="37815"/>
    <cellStyle name="Normal 182 2 3" xfId="37816"/>
    <cellStyle name="Normal 182 3" xfId="37817"/>
    <cellStyle name="Normal 182 3 2" xfId="37818"/>
    <cellStyle name="Normal 182 3 2 2" xfId="37819"/>
    <cellStyle name="Normal 182 3 2 2 2" xfId="37820"/>
    <cellStyle name="Normal 182 3 2 2 2 2" xfId="37821"/>
    <cellStyle name="Normal 182 3 2 2 2 2 2" xfId="37822"/>
    <cellStyle name="Normal 182 3 2 2 2 2 2 2" xfId="37823"/>
    <cellStyle name="Normal 182 3 2 2 2 2 3" xfId="37824"/>
    <cellStyle name="Normal 182 3 2 2 2 3" xfId="37825"/>
    <cellStyle name="Normal 182 3 2 2 2 3 2" xfId="37826"/>
    <cellStyle name="Normal 182 3 2 2 2 4" xfId="37827"/>
    <cellStyle name="Normal 182 3 2 2 3" xfId="37828"/>
    <cellStyle name="Normal 182 3 2 2 3 2" xfId="37829"/>
    <cellStyle name="Normal 182 3 2 2 3 2 2" xfId="37830"/>
    <cellStyle name="Normal 182 3 2 2 3 3" xfId="37831"/>
    <cellStyle name="Normal 182 3 2 2 4" xfId="37832"/>
    <cellStyle name="Normal 182 3 2 2 4 2" xfId="37833"/>
    <cellStyle name="Normal 182 3 2 2 5" xfId="37834"/>
    <cellStyle name="Normal 182 3 2 3" xfId="37835"/>
    <cellStyle name="Normal 182 3 2 3 2" xfId="37836"/>
    <cellStyle name="Normal 182 3 2 3 2 2" xfId="37837"/>
    <cellStyle name="Normal 182 3 2 3 2 2 2" xfId="37838"/>
    <cellStyle name="Normal 182 3 2 3 2 3" xfId="37839"/>
    <cellStyle name="Normal 182 3 2 3 3" xfId="37840"/>
    <cellStyle name="Normal 182 3 2 3 3 2" xfId="37841"/>
    <cellStyle name="Normal 182 3 2 3 4" xfId="37842"/>
    <cellStyle name="Normal 182 3 2 4" xfId="37843"/>
    <cellStyle name="Normal 182 3 2 4 2" xfId="37844"/>
    <cellStyle name="Normal 182 3 2 4 2 2" xfId="37845"/>
    <cellStyle name="Normal 182 3 2 4 3" xfId="37846"/>
    <cellStyle name="Normal 182 3 2 5" xfId="37847"/>
    <cellStyle name="Normal 182 3 2 5 2" xfId="37848"/>
    <cellStyle name="Normal 182 3 2 6" xfId="37849"/>
    <cellStyle name="Normal 182 3 3" xfId="37850"/>
    <cellStyle name="Normal 182 3 3 2" xfId="37851"/>
    <cellStyle name="Normal 182 3 3 2 2" xfId="37852"/>
    <cellStyle name="Normal 182 3 3 2 2 2" xfId="37853"/>
    <cellStyle name="Normal 182 3 3 2 2 2 2" xfId="37854"/>
    <cellStyle name="Normal 182 3 3 2 2 3" xfId="37855"/>
    <cellStyle name="Normal 182 3 3 2 3" xfId="37856"/>
    <cellStyle name="Normal 182 3 3 2 3 2" xfId="37857"/>
    <cellStyle name="Normal 182 3 3 2 4" xfId="37858"/>
    <cellStyle name="Normal 182 3 3 3" xfId="37859"/>
    <cellStyle name="Normal 182 3 3 3 2" xfId="37860"/>
    <cellStyle name="Normal 182 3 3 3 2 2" xfId="37861"/>
    <cellStyle name="Normal 182 3 3 3 3" xfId="37862"/>
    <cellStyle name="Normal 182 3 3 4" xfId="37863"/>
    <cellStyle name="Normal 182 3 3 4 2" xfId="37864"/>
    <cellStyle name="Normal 182 3 3 5" xfId="37865"/>
    <cellStyle name="Normal 182 3 4" xfId="37866"/>
    <cellStyle name="Normal 182 3 4 2" xfId="37867"/>
    <cellStyle name="Normal 182 3 4 2 2" xfId="37868"/>
    <cellStyle name="Normal 182 3 4 2 2 2" xfId="37869"/>
    <cellStyle name="Normal 182 3 4 2 3" xfId="37870"/>
    <cellStyle name="Normal 182 3 4 3" xfId="37871"/>
    <cellStyle name="Normal 182 3 4 3 2" xfId="37872"/>
    <cellStyle name="Normal 182 3 4 4" xfId="37873"/>
    <cellStyle name="Normal 182 3 5" xfId="37874"/>
    <cellStyle name="Normal 182 3 5 2" xfId="37875"/>
    <cellStyle name="Normal 182 3 5 2 2" xfId="37876"/>
    <cellStyle name="Normal 182 3 5 3" xfId="37877"/>
    <cellStyle name="Normal 182 3 6" xfId="37878"/>
    <cellStyle name="Normal 182 3 6 2" xfId="37879"/>
    <cellStyle name="Normal 182 3 7" xfId="37880"/>
    <cellStyle name="Normal 182 4" xfId="37881"/>
    <cellStyle name="Normal 182 4 2" xfId="37882"/>
    <cellStyle name="Normal 182 4 2 2" xfId="37883"/>
    <cellStyle name="Normal 182 4 2 2 2" xfId="37884"/>
    <cellStyle name="Normal 182 4 2 2 2 2" xfId="37885"/>
    <cellStyle name="Normal 182 4 2 2 2 2 2" xfId="37886"/>
    <cellStyle name="Normal 182 4 2 2 2 3" xfId="37887"/>
    <cellStyle name="Normal 182 4 2 2 3" xfId="37888"/>
    <cellStyle name="Normal 182 4 2 2 3 2" xfId="37889"/>
    <cellStyle name="Normal 182 4 2 2 4" xfId="37890"/>
    <cellStyle name="Normal 182 4 2 3" xfId="37891"/>
    <cellStyle name="Normal 182 4 2 3 2" xfId="37892"/>
    <cellStyle name="Normal 182 4 2 3 2 2" xfId="37893"/>
    <cellStyle name="Normal 182 4 2 3 3" xfId="37894"/>
    <cellStyle name="Normal 182 4 2 4" xfId="37895"/>
    <cellStyle name="Normal 182 4 2 4 2" xfId="37896"/>
    <cellStyle name="Normal 182 4 2 5" xfId="37897"/>
    <cellStyle name="Normal 182 4 3" xfId="37898"/>
    <cellStyle name="Normal 182 4 3 2" xfId="37899"/>
    <cellStyle name="Normal 182 4 3 2 2" xfId="37900"/>
    <cellStyle name="Normal 182 4 3 2 2 2" xfId="37901"/>
    <cellStyle name="Normal 182 4 3 2 3" xfId="37902"/>
    <cellStyle name="Normal 182 4 3 3" xfId="37903"/>
    <cellStyle name="Normal 182 4 3 3 2" xfId="37904"/>
    <cellStyle name="Normal 182 4 3 4" xfId="37905"/>
    <cellStyle name="Normal 182 4 4" xfId="37906"/>
    <cellStyle name="Normal 182 4 4 2" xfId="37907"/>
    <cellStyle name="Normal 182 4 4 2 2" xfId="37908"/>
    <cellStyle name="Normal 182 4 4 3" xfId="37909"/>
    <cellStyle name="Normal 182 4 5" xfId="37910"/>
    <cellStyle name="Normal 182 4 5 2" xfId="37911"/>
    <cellStyle name="Normal 182 4 6" xfId="37912"/>
    <cellStyle name="Normal 182 5" xfId="37913"/>
    <cellStyle name="Normal 182 5 2" xfId="37914"/>
    <cellStyle name="Normal 182 5 2 2" xfId="37915"/>
    <cellStyle name="Normal 182 5 2 2 2" xfId="37916"/>
    <cellStyle name="Normal 182 5 2 2 2 2" xfId="37917"/>
    <cellStyle name="Normal 182 5 2 2 2 2 2" xfId="37918"/>
    <cellStyle name="Normal 182 5 2 2 2 3" xfId="37919"/>
    <cellStyle name="Normal 182 5 2 2 3" xfId="37920"/>
    <cellStyle name="Normal 182 5 2 2 3 2" xfId="37921"/>
    <cellStyle name="Normal 182 5 2 2 4" xfId="37922"/>
    <cellStyle name="Normal 182 5 2 3" xfId="37923"/>
    <cellStyle name="Normal 182 5 2 3 2" xfId="37924"/>
    <cellStyle name="Normal 182 5 2 3 2 2" xfId="37925"/>
    <cellStyle name="Normal 182 5 2 3 3" xfId="37926"/>
    <cellStyle name="Normal 182 5 2 4" xfId="37927"/>
    <cellStyle name="Normal 182 5 2 4 2" xfId="37928"/>
    <cellStyle name="Normal 182 5 2 5" xfId="37929"/>
    <cellStyle name="Normal 182 5 3" xfId="37930"/>
    <cellStyle name="Normal 182 5 3 2" xfId="37931"/>
    <cellStyle name="Normal 182 5 3 2 2" xfId="37932"/>
    <cellStyle name="Normal 182 5 3 2 2 2" xfId="37933"/>
    <cellStyle name="Normal 182 5 3 2 3" xfId="37934"/>
    <cellStyle name="Normal 182 5 3 3" xfId="37935"/>
    <cellStyle name="Normal 182 5 3 3 2" xfId="37936"/>
    <cellStyle name="Normal 182 5 3 4" xfId="37937"/>
    <cellStyle name="Normal 182 5 4" xfId="37938"/>
    <cellStyle name="Normal 182 5 4 2" xfId="37939"/>
    <cellStyle name="Normal 182 5 4 2 2" xfId="37940"/>
    <cellStyle name="Normal 182 5 4 3" xfId="37941"/>
    <cellStyle name="Normal 182 5 5" xfId="37942"/>
    <cellStyle name="Normal 182 5 5 2" xfId="37943"/>
    <cellStyle name="Normal 182 5 6" xfId="37944"/>
    <cellStyle name="Normal 182 6" xfId="37945"/>
    <cellStyle name="Normal 182 6 2" xfId="37946"/>
    <cellStyle name="Normal 182 6 2 2" xfId="37947"/>
    <cellStyle name="Normal 182 6 2 2 2" xfId="37948"/>
    <cellStyle name="Normal 182 6 2 2 2 2" xfId="37949"/>
    <cellStyle name="Normal 182 6 2 2 3" xfId="37950"/>
    <cellStyle name="Normal 182 6 2 3" xfId="37951"/>
    <cellStyle name="Normal 182 6 2 3 2" xfId="37952"/>
    <cellStyle name="Normal 182 6 2 4" xfId="37953"/>
    <cellStyle name="Normal 182 6 3" xfId="37954"/>
    <cellStyle name="Normal 182 6 3 2" xfId="37955"/>
    <cellStyle name="Normal 182 6 3 2 2" xfId="37956"/>
    <cellStyle name="Normal 182 6 3 3" xfId="37957"/>
    <cellStyle name="Normal 182 6 4" xfId="37958"/>
    <cellStyle name="Normal 182 6 4 2" xfId="37959"/>
    <cellStyle name="Normal 182 6 5" xfId="37960"/>
    <cellStyle name="Normal 182 7" xfId="37961"/>
    <cellStyle name="Normal 182 7 2" xfId="37962"/>
    <cellStyle name="Normal 182 7 2 2" xfId="37963"/>
    <cellStyle name="Normal 182 7 3" xfId="37964"/>
    <cellStyle name="Normal 182 8" xfId="37965"/>
    <cellStyle name="Normal 182 8 2" xfId="37966"/>
    <cellStyle name="Normal 182 9" xfId="37967"/>
    <cellStyle name="Normal 183" xfId="37968"/>
    <cellStyle name="Normal 183 2" xfId="37969"/>
    <cellStyle name="Normal 183 2 2" xfId="37970"/>
    <cellStyle name="Normal 183 2 2 2" xfId="37971"/>
    <cellStyle name="Normal 183 2 2 3" xfId="37972"/>
    <cellStyle name="Normal 183 2 3" xfId="37973"/>
    <cellStyle name="Normal 183 2 3 2" xfId="37974"/>
    <cellStyle name="Normal 183 2 3 3" xfId="37975"/>
    <cellStyle name="Normal 183 2 4" xfId="37976"/>
    <cellStyle name="Normal 183 2 5" xfId="37977"/>
    <cellStyle name="Normal 183 3" xfId="37978"/>
    <cellStyle name="Normal 183 4" xfId="37979"/>
    <cellStyle name="Normal 184" xfId="37980"/>
    <cellStyle name="Normal 184 2" xfId="37981"/>
    <cellStyle name="Normal 184 2 2" xfId="37982"/>
    <cellStyle name="Normal 184 2 2 2" xfId="37983"/>
    <cellStyle name="Normal 184 2 2 3" xfId="37984"/>
    <cellStyle name="Normal 184 2 3" xfId="37985"/>
    <cellStyle name="Normal 184 2 3 2" xfId="37986"/>
    <cellStyle name="Normal 184 2 3 3" xfId="37987"/>
    <cellStyle name="Normal 184 2 4" xfId="37988"/>
    <cellStyle name="Normal 184 2 5" xfId="37989"/>
    <cellStyle name="Normal 184 3" xfId="37990"/>
    <cellStyle name="Normal 184 4" xfId="37991"/>
    <cellStyle name="Normal 185" xfId="37992"/>
    <cellStyle name="Normal 185 2" xfId="37993"/>
    <cellStyle name="Normal 185 2 2" xfId="37994"/>
    <cellStyle name="Normal 185 2 2 2" xfId="37995"/>
    <cellStyle name="Normal 185 2 2 3" xfId="37996"/>
    <cellStyle name="Normal 185 2 3" xfId="37997"/>
    <cellStyle name="Normal 185 2 3 2" xfId="37998"/>
    <cellStyle name="Normal 185 2 3 3" xfId="37999"/>
    <cellStyle name="Normal 185 2 4" xfId="38000"/>
    <cellStyle name="Normal 185 2 5" xfId="38001"/>
    <cellStyle name="Normal 185 3" xfId="38002"/>
    <cellStyle name="Normal 185 4" xfId="38003"/>
    <cellStyle name="Normal 186" xfId="38004"/>
    <cellStyle name="Normal 186 2" xfId="38005"/>
    <cellStyle name="Normal 186 2 2" xfId="38006"/>
    <cellStyle name="Normal 186 2 3" xfId="38007"/>
    <cellStyle name="Normal 186 3" xfId="38008"/>
    <cellStyle name="Normal 186 4" xfId="38009"/>
    <cellStyle name="Normal 187" xfId="38010"/>
    <cellStyle name="Normal 187 2" xfId="38011"/>
    <cellStyle name="Normal 187 2 2" xfId="38012"/>
    <cellStyle name="Normal 187 2 2 2" xfId="38013"/>
    <cellStyle name="Normal 187 2 2 2 2" xfId="38014"/>
    <cellStyle name="Normal 187 2 2 2 2 2" xfId="38015"/>
    <cellStyle name="Normal 187 2 2 2 2 2 2" xfId="38016"/>
    <cellStyle name="Normal 187 2 2 2 2 2 2 2" xfId="38017"/>
    <cellStyle name="Normal 187 2 2 2 2 2 3" xfId="38018"/>
    <cellStyle name="Normal 187 2 2 2 2 3" xfId="38019"/>
    <cellStyle name="Normal 187 2 2 2 2 3 2" xfId="38020"/>
    <cellStyle name="Normal 187 2 2 2 2 4" xfId="38021"/>
    <cellStyle name="Normal 187 2 2 2 3" xfId="38022"/>
    <cellStyle name="Normal 187 2 2 2 3 2" xfId="38023"/>
    <cellStyle name="Normal 187 2 2 2 3 2 2" xfId="38024"/>
    <cellStyle name="Normal 187 2 2 2 3 3" xfId="38025"/>
    <cellStyle name="Normal 187 2 2 2 4" xfId="38026"/>
    <cellStyle name="Normal 187 2 2 2 4 2" xfId="38027"/>
    <cellStyle name="Normal 187 2 2 2 5" xfId="38028"/>
    <cellStyle name="Normal 187 2 2 3" xfId="38029"/>
    <cellStyle name="Normal 187 2 2 3 2" xfId="38030"/>
    <cellStyle name="Normal 187 2 2 3 2 2" xfId="38031"/>
    <cellStyle name="Normal 187 2 2 3 2 2 2" xfId="38032"/>
    <cellStyle name="Normal 187 2 2 3 2 3" xfId="38033"/>
    <cellStyle name="Normal 187 2 2 3 3" xfId="38034"/>
    <cellStyle name="Normal 187 2 2 3 3 2" xfId="38035"/>
    <cellStyle name="Normal 187 2 2 3 4" xfId="38036"/>
    <cellStyle name="Normal 187 2 2 4" xfId="38037"/>
    <cellStyle name="Normal 187 2 2 4 2" xfId="38038"/>
    <cellStyle name="Normal 187 2 2 4 2 2" xfId="38039"/>
    <cellStyle name="Normal 187 2 2 4 3" xfId="38040"/>
    <cellStyle name="Normal 187 2 2 5" xfId="38041"/>
    <cellStyle name="Normal 187 2 2 5 2" xfId="38042"/>
    <cellStyle name="Normal 187 2 2 6" xfId="38043"/>
    <cellStyle name="Normal 187 2 3" xfId="38044"/>
    <cellStyle name="Normal 187 2 3 2" xfId="38045"/>
    <cellStyle name="Normal 187 2 3 2 2" xfId="38046"/>
    <cellStyle name="Normal 187 2 3 2 2 2" xfId="38047"/>
    <cellStyle name="Normal 187 2 3 2 2 2 2" xfId="38048"/>
    <cellStyle name="Normal 187 2 3 2 2 3" xfId="38049"/>
    <cellStyle name="Normal 187 2 3 2 3" xfId="38050"/>
    <cellStyle name="Normal 187 2 3 2 3 2" xfId="38051"/>
    <cellStyle name="Normal 187 2 3 2 4" xfId="38052"/>
    <cellStyle name="Normal 187 2 3 3" xfId="38053"/>
    <cellStyle name="Normal 187 2 3 3 2" xfId="38054"/>
    <cellStyle name="Normal 187 2 3 3 2 2" xfId="38055"/>
    <cellStyle name="Normal 187 2 3 3 3" xfId="38056"/>
    <cellStyle name="Normal 187 2 3 4" xfId="38057"/>
    <cellStyle name="Normal 187 2 3 4 2" xfId="38058"/>
    <cellStyle name="Normal 187 2 3 5" xfId="38059"/>
    <cellStyle name="Normal 187 2 4" xfId="38060"/>
    <cellStyle name="Normal 187 2 4 2" xfId="38061"/>
    <cellStyle name="Normal 187 2 4 3" xfId="38062"/>
    <cellStyle name="Normal 187 2 5" xfId="38063"/>
    <cellStyle name="Normal 187 2 5 2" xfId="38064"/>
    <cellStyle name="Normal 187 2 5 2 2" xfId="38065"/>
    <cellStyle name="Normal 187 2 5 3" xfId="38066"/>
    <cellStyle name="Normal 187 2 6" xfId="38067"/>
    <cellStyle name="Normal 187 2 6 2" xfId="38068"/>
    <cellStyle name="Normal 187 2 7" xfId="38069"/>
    <cellStyle name="Normal 187 3" xfId="38070"/>
    <cellStyle name="Normal 187 3 2" xfId="38071"/>
    <cellStyle name="Normal 187 3 2 2" xfId="38072"/>
    <cellStyle name="Normal 187 3 2 2 2" xfId="38073"/>
    <cellStyle name="Normal 187 3 2 2 2 2" xfId="38074"/>
    <cellStyle name="Normal 187 3 2 2 2 2 2" xfId="38075"/>
    <cellStyle name="Normal 187 3 2 2 2 3" xfId="38076"/>
    <cellStyle name="Normal 187 3 2 2 3" xfId="38077"/>
    <cellStyle name="Normal 187 3 2 2 3 2" xfId="38078"/>
    <cellStyle name="Normal 187 3 2 2 4" xfId="38079"/>
    <cellStyle name="Normal 187 3 2 3" xfId="38080"/>
    <cellStyle name="Normal 187 3 2 3 2" xfId="38081"/>
    <cellStyle name="Normal 187 3 2 3 2 2" xfId="38082"/>
    <cellStyle name="Normal 187 3 2 3 3" xfId="38083"/>
    <cellStyle name="Normal 187 3 2 4" xfId="38084"/>
    <cellStyle name="Normal 187 3 2 4 2" xfId="38085"/>
    <cellStyle name="Normal 187 3 2 5" xfId="38086"/>
    <cellStyle name="Normal 187 3 3" xfId="38087"/>
    <cellStyle name="Normal 187 3 3 2" xfId="38088"/>
    <cellStyle name="Normal 187 3 3 2 2" xfId="38089"/>
    <cellStyle name="Normal 187 3 3 2 2 2" xfId="38090"/>
    <cellStyle name="Normal 187 3 3 2 3" xfId="38091"/>
    <cellStyle name="Normal 187 3 3 3" xfId="38092"/>
    <cellStyle name="Normal 187 3 3 3 2" xfId="38093"/>
    <cellStyle name="Normal 187 3 3 4" xfId="38094"/>
    <cellStyle name="Normal 187 3 4" xfId="38095"/>
    <cellStyle name="Normal 187 3 4 2" xfId="38096"/>
    <cellStyle name="Normal 187 3 4 2 2" xfId="38097"/>
    <cellStyle name="Normal 187 3 4 3" xfId="38098"/>
    <cellStyle name="Normal 187 3 5" xfId="38099"/>
    <cellStyle name="Normal 187 3 5 2" xfId="38100"/>
    <cellStyle name="Normal 187 3 6" xfId="38101"/>
    <cellStyle name="Normal 187 4" xfId="38102"/>
    <cellStyle name="Normal 187 4 2" xfId="38103"/>
    <cellStyle name="Normal 187 4 3" xfId="38104"/>
    <cellStyle name="Normal 187 5" xfId="38105"/>
    <cellStyle name="Normal 187 5 2" xfId="38106"/>
    <cellStyle name="Normal 187 5 2 2" xfId="38107"/>
    <cellStyle name="Normal 187 5 2 2 2" xfId="38108"/>
    <cellStyle name="Normal 187 5 2 2 2 2" xfId="38109"/>
    <cellStyle name="Normal 187 5 2 2 2 2 2" xfId="38110"/>
    <cellStyle name="Normal 187 5 2 2 2 3" xfId="38111"/>
    <cellStyle name="Normal 187 5 2 2 3" xfId="38112"/>
    <cellStyle name="Normal 187 5 2 2 3 2" xfId="38113"/>
    <cellStyle name="Normal 187 5 2 2 4" xfId="38114"/>
    <cellStyle name="Normal 187 5 2 3" xfId="38115"/>
    <cellStyle name="Normal 187 5 2 3 2" xfId="38116"/>
    <cellStyle name="Normal 187 5 2 3 2 2" xfId="38117"/>
    <cellStyle name="Normal 187 5 2 3 3" xfId="38118"/>
    <cellStyle name="Normal 187 5 2 4" xfId="38119"/>
    <cellStyle name="Normal 187 5 2 4 2" xfId="38120"/>
    <cellStyle name="Normal 187 5 2 5" xfId="38121"/>
    <cellStyle name="Normal 187 5 3" xfId="38122"/>
    <cellStyle name="Normal 187 5 3 2" xfId="38123"/>
    <cellStyle name="Normal 187 5 3 2 2" xfId="38124"/>
    <cellStyle name="Normal 187 5 3 2 2 2" xfId="38125"/>
    <cellStyle name="Normal 187 5 3 2 3" xfId="38126"/>
    <cellStyle name="Normal 187 5 3 3" xfId="38127"/>
    <cellStyle name="Normal 187 5 3 3 2" xfId="38128"/>
    <cellStyle name="Normal 187 5 3 4" xfId="38129"/>
    <cellStyle name="Normal 187 5 4" xfId="38130"/>
    <cellStyle name="Normal 187 5 4 2" xfId="38131"/>
    <cellStyle name="Normal 187 5 4 2 2" xfId="38132"/>
    <cellStyle name="Normal 187 5 4 3" xfId="38133"/>
    <cellStyle name="Normal 187 5 5" xfId="38134"/>
    <cellStyle name="Normal 187 5 5 2" xfId="38135"/>
    <cellStyle name="Normal 187 5 6" xfId="38136"/>
    <cellStyle name="Normal 187 6" xfId="38137"/>
    <cellStyle name="Normal 187 6 2" xfId="38138"/>
    <cellStyle name="Normal 187 6 2 2" xfId="38139"/>
    <cellStyle name="Normal 187 6 2 2 2" xfId="38140"/>
    <cellStyle name="Normal 187 6 2 2 2 2" xfId="38141"/>
    <cellStyle name="Normal 187 6 2 2 3" xfId="38142"/>
    <cellStyle name="Normal 187 6 2 3" xfId="38143"/>
    <cellStyle name="Normal 187 6 2 3 2" xfId="38144"/>
    <cellStyle name="Normal 187 6 2 4" xfId="38145"/>
    <cellStyle name="Normal 187 6 3" xfId="38146"/>
    <cellStyle name="Normal 187 6 3 2" xfId="38147"/>
    <cellStyle name="Normal 187 6 3 2 2" xfId="38148"/>
    <cellStyle name="Normal 187 6 3 3" xfId="38149"/>
    <cellStyle name="Normal 187 6 4" xfId="38150"/>
    <cellStyle name="Normal 187 6 4 2" xfId="38151"/>
    <cellStyle name="Normal 187 6 5" xfId="38152"/>
    <cellStyle name="Normal 187 7" xfId="38153"/>
    <cellStyle name="Normal 187 7 2" xfId="38154"/>
    <cellStyle name="Normal 187 7 2 2" xfId="38155"/>
    <cellStyle name="Normal 187 7 3" xfId="38156"/>
    <cellStyle name="Normal 187 8" xfId="38157"/>
    <cellStyle name="Normal 187 8 2" xfId="38158"/>
    <cellStyle name="Normal 187 9" xfId="38159"/>
    <cellStyle name="Normal 188" xfId="38160"/>
    <cellStyle name="Normal 188 2" xfId="38161"/>
    <cellStyle name="Normal 188 2 2" xfId="38162"/>
    <cellStyle name="Normal 188 2 2 2" xfId="38163"/>
    <cellStyle name="Normal 188 2 2 2 2" xfId="38164"/>
    <cellStyle name="Normal 188 2 2 2 2 2" xfId="38165"/>
    <cellStyle name="Normal 188 2 2 2 2 2 2" xfId="38166"/>
    <cellStyle name="Normal 188 2 2 2 2 2 2 2" xfId="38167"/>
    <cellStyle name="Normal 188 2 2 2 2 2 3" xfId="38168"/>
    <cellStyle name="Normal 188 2 2 2 2 3" xfId="38169"/>
    <cellStyle name="Normal 188 2 2 2 2 3 2" xfId="38170"/>
    <cellStyle name="Normal 188 2 2 2 2 4" xfId="38171"/>
    <cellStyle name="Normal 188 2 2 2 3" xfId="38172"/>
    <cellStyle name="Normal 188 2 2 2 3 2" xfId="38173"/>
    <cellStyle name="Normal 188 2 2 2 3 2 2" xfId="38174"/>
    <cellStyle name="Normal 188 2 2 2 3 3" xfId="38175"/>
    <cellStyle name="Normal 188 2 2 2 4" xfId="38176"/>
    <cellStyle name="Normal 188 2 2 2 4 2" xfId="38177"/>
    <cellStyle name="Normal 188 2 2 2 5" xfId="38178"/>
    <cellStyle name="Normal 188 2 2 3" xfId="38179"/>
    <cellStyle name="Normal 188 2 2 3 2" xfId="38180"/>
    <cellStyle name="Normal 188 2 2 3 2 2" xfId="38181"/>
    <cellStyle name="Normal 188 2 2 3 2 2 2" xfId="38182"/>
    <cellStyle name="Normal 188 2 2 3 2 3" xfId="38183"/>
    <cellStyle name="Normal 188 2 2 3 3" xfId="38184"/>
    <cellStyle name="Normal 188 2 2 3 3 2" xfId="38185"/>
    <cellStyle name="Normal 188 2 2 3 4" xfId="38186"/>
    <cellStyle name="Normal 188 2 2 4" xfId="38187"/>
    <cellStyle name="Normal 188 2 2 4 2" xfId="38188"/>
    <cellStyle name="Normal 188 2 2 4 2 2" xfId="38189"/>
    <cellStyle name="Normal 188 2 2 4 3" xfId="38190"/>
    <cellStyle name="Normal 188 2 2 5" xfId="38191"/>
    <cellStyle name="Normal 188 2 2 5 2" xfId="38192"/>
    <cellStyle name="Normal 188 2 2 6" xfId="38193"/>
    <cellStyle name="Normal 188 2 3" xfId="38194"/>
    <cellStyle name="Normal 188 2 3 2" xfId="38195"/>
    <cellStyle name="Normal 188 2 3 2 2" xfId="38196"/>
    <cellStyle name="Normal 188 2 3 2 2 2" xfId="38197"/>
    <cellStyle name="Normal 188 2 3 2 2 2 2" xfId="38198"/>
    <cellStyle name="Normal 188 2 3 2 2 3" xfId="38199"/>
    <cellStyle name="Normal 188 2 3 2 3" xfId="38200"/>
    <cellStyle name="Normal 188 2 3 2 3 2" xfId="38201"/>
    <cellStyle name="Normal 188 2 3 2 4" xfId="38202"/>
    <cellStyle name="Normal 188 2 3 3" xfId="38203"/>
    <cellStyle name="Normal 188 2 3 3 2" xfId="38204"/>
    <cellStyle name="Normal 188 2 3 3 2 2" xfId="38205"/>
    <cellStyle name="Normal 188 2 3 3 3" xfId="38206"/>
    <cellStyle name="Normal 188 2 3 4" xfId="38207"/>
    <cellStyle name="Normal 188 2 3 4 2" xfId="38208"/>
    <cellStyle name="Normal 188 2 3 5" xfId="38209"/>
    <cellStyle name="Normal 188 2 4" xfId="38210"/>
    <cellStyle name="Normal 188 2 4 2" xfId="38211"/>
    <cellStyle name="Normal 188 2 4 3" xfId="38212"/>
    <cellStyle name="Normal 188 2 5" xfId="38213"/>
    <cellStyle name="Normal 188 2 5 2" xfId="38214"/>
    <cellStyle name="Normal 188 2 5 2 2" xfId="38215"/>
    <cellStyle name="Normal 188 2 5 3" xfId="38216"/>
    <cellStyle name="Normal 188 2 6" xfId="38217"/>
    <cellStyle name="Normal 188 2 6 2" xfId="38218"/>
    <cellStyle name="Normal 188 2 7" xfId="38219"/>
    <cellStyle name="Normal 188 3" xfId="38220"/>
    <cellStyle name="Normal 188 3 2" xfId="38221"/>
    <cellStyle name="Normal 188 3 2 2" xfId="38222"/>
    <cellStyle name="Normal 188 3 2 2 2" xfId="38223"/>
    <cellStyle name="Normal 188 3 2 2 2 2" xfId="38224"/>
    <cellStyle name="Normal 188 3 2 2 2 2 2" xfId="38225"/>
    <cellStyle name="Normal 188 3 2 2 2 3" xfId="38226"/>
    <cellStyle name="Normal 188 3 2 2 3" xfId="38227"/>
    <cellStyle name="Normal 188 3 2 2 3 2" xfId="38228"/>
    <cellStyle name="Normal 188 3 2 2 4" xfId="38229"/>
    <cellStyle name="Normal 188 3 2 3" xfId="38230"/>
    <cellStyle name="Normal 188 3 2 3 2" xfId="38231"/>
    <cellStyle name="Normal 188 3 2 3 2 2" xfId="38232"/>
    <cellStyle name="Normal 188 3 2 3 3" xfId="38233"/>
    <cellStyle name="Normal 188 3 2 4" xfId="38234"/>
    <cellStyle name="Normal 188 3 2 4 2" xfId="38235"/>
    <cellStyle name="Normal 188 3 2 5" xfId="38236"/>
    <cellStyle name="Normal 188 3 3" xfId="38237"/>
    <cellStyle name="Normal 188 3 3 2" xfId="38238"/>
    <cellStyle name="Normal 188 3 3 2 2" xfId="38239"/>
    <cellStyle name="Normal 188 3 3 2 2 2" xfId="38240"/>
    <cellStyle name="Normal 188 3 3 2 3" xfId="38241"/>
    <cellStyle name="Normal 188 3 3 3" xfId="38242"/>
    <cellStyle name="Normal 188 3 3 3 2" xfId="38243"/>
    <cellStyle name="Normal 188 3 3 4" xfId="38244"/>
    <cellStyle name="Normal 188 3 4" xfId="38245"/>
    <cellStyle name="Normal 188 3 4 2" xfId="38246"/>
    <cellStyle name="Normal 188 3 4 2 2" xfId="38247"/>
    <cellStyle name="Normal 188 3 4 3" xfId="38248"/>
    <cellStyle name="Normal 188 3 5" xfId="38249"/>
    <cellStyle name="Normal 188 3 5 2" xfId="38250"/>
    <cellStyle name="Normal 188 3 6" xfId="38251"/>
    <cellStyle name="Normal 188 4" xfId="38252"/>
    <cellStyle name="Normal 188 4 2" xfId="38253"/>
    <cellStyle name="Normal 188 4 3" xfId="38254"/>
    <cellStyle name="Normal 188 5" xfId="38255"/>
    <cellStyle name="Normal 188 5 2" xfId="38256"/>
    <cellStyle name="Normal 188 5 2 2" xfId="38257"/>
    <cellStyle name="Normal 188 5 2 2 2" xfId="38258"/>
    <cellStyle name="Normal 188 5 2 2 2 2" xfId="38259"/>
    <cellStyle name="Normal 188 5 2 2 2 2 2" xfId="38260"/>
    <cellStyle name="Normal 188 5 2 2 2 3" xfId="38261"/>
    <cellStyle name="Normal 188 5 2 2 3" xfId="38262"/>
    <cellStyle name="Normal 188 5 2 2 3 2" xfId="38263"/>
    <cellStyle name="Normal 188 5 2 2 4" xfId="38264"/>
    <cellStyle name="Normal 188 5 2 3" xfId="38265"/>
    <cellStyle name="Normal 188 5 2 3 2" xfId="38266"/>
    <cellStyle name="Normal 188 5 2 3 2 2" xfId="38267"/>
    <cellStyle name="Normal 188 5 2 3 3" xfId="38268"/>
    <cellStyle name="Normal 188 5 2 4" xfId="38269"/>
    <cellStyle name="Normal 188 5 2 4 2" xfId="38270"/>
    <cellStyle name="Normal 188 5 2 5" xfId="38271"/>
    <cellStyle name="Normal 188 5 3" xfId="38272"/>
    <cellStyle name="Normal 188 5 3 2" xfId="38273"/>
    <cellStyle name="Normal 188 5 3 2 2" xfId="38274"/>
    <cellStyle name="Normal 188 5 3 2 2 2" xfId="38275"/>
    <cellStyle name="Normal 188 5 3 2 3" xfId="38276"/>
    <cellStyle name="Normal 188 5 3 3" xfId="38277"/>
    <cellStyle name="Normal 188 5 3 3 2" xfId="38278"/>
    <cellStyle name="Normal 188 5 3 4" xfId="38279"/>
    <cellStyle name="Normal 188 5 4" xfId="38280"/>
    <cellStyle name="Normal 188 5 4 2" xfId="38281"/>
    <cellStyle name="Normal 188 5 4 2 2" xfId="38282"/>
    <cellStyle name="Normal 188 5 4 3" xfId="38283"/>
    <cellStyle name="Normal 188 5 5" xfId="38284"/>
    <cellStyle name="Normal 188 5 5 2" xfId="38285"/>
    <cellStyle name="Normal 188 5 6" xfId="38286"/>
    <cellStyle name="Normal 188 6" xfId="38287"/>
    <cellStyle name="Normal 188 6 2" xfId="38288"/>
    <cellStyle name="Normal 188 6 2 2" xfId="38289"/>
    <cellStyle name="Normal 188 6 2 2 2" xfId="38290"/>
    <cellStyle name="Normal 188 6 2 2 2 2" xfId="38291"/>
    <cellStyle name="Normal 188 6 2 2 3" xfId="38292"/>
    <cellStyle name="Normal 188 6 2 3" xfId="38293"/>
    <cellStyle name="Normal 188 6 2 3 2" xfId="38294"/>
    <cellStyle name="Normal 188 6 2 4" xfId="38295"/>
    <cellStyle name="Normal 188 6 3" xfId="38296"/>
    <cellStyle name="Normal 188 6 3 2" xfId="38297"/>
    <cellStyle name="Normal 188 6 3 2 2" xfId="38298"/>
    <cellStyle name="Normal 188 6 3 3" xfId="38299"/>
    <cellStyle name="Normal 188 6 4" xfId="38300"/>
    <cellStyle name="Normal 188 6 4 2" xfId="38301"/>
    <cellStyle name="Normal 188 6 5" xfId="38302"/>
    <cellStyle name="Normal 188 7" xfId="38303"/>
    <cellStyle name="Normal 188 7 2" xfId="38304"/>
    <cellStyle name="Normal 188 7 2 2" xfId="38305"/>
    <cellStyle name="Normal 188 7 3" xfId="38306"/>
    <cellStyle name="Normal 188 8" xfId="38307"/>
    <cellStyle name="Normal 188 8 2" xfId="38308"/>
    <cellStyle name="Normal 188 9" xfId="38309"/>
    <cellStyle name="Normal 189" xfId="38310"/>
    <cellStyle name="Normal 189 2" xfId="38311"/>
    <cellStyle name="Normal 189 2 2" xfId="38312"/>
    <cellStyle name="Normal 189 2 3" xfId="38313"/>
    <cellStyle name="Normal 189 3" xfId="38314"/>
    <cellStyle name="Normal 189 4" xfId="38315"/>
    <cellStyle name="Normal 19" xfId="38316"/>
    <cellStyle name="Normal 19 2" xfId="38317"/>
    <cellStyle name="Normal 19 2 2" xfId="38318"/>
    <cellStyle name="Normal 19 2 2 2" xfId="57773"/>
    <cellStyle name="Normal 19 2 3" xfId="38319"/>
    <cellStyle name="Normal 19 2 3 2" xfId="57774"/>
    <cellStyle name="Normal 19 2 3_Wealth Mgmt - Life &amp; Pension" xfId="57775"/>
    <cellStyle name="Normal 19 2 4" xfId="57776"/>
    <cellStyle name="Normal 19 2 4 2" xfId="57777"/>
    <cellStyle name="Normal 19 2 5" xfId="57778"/>
    <cellStyle name="Normal 19 2 5 2" xfId="57779"/>
    <cellStyle name="Normal 19 2 6" xfId="57780"/>
    <cellStyle name="Normal 19 3" xfId="38320"/>
    <cellStyle name="Normal 19 3 2" xfId="57781"/>
    <cellStyle name="Normal 19 3 2 2" xfId="57782"/>
    <cellStyle name="Normal 19 3 3" xfId="57783"/>
    <cellStyle name="Normal 19 4" xfId="38321"/>
    <cellStyle name="Normal 19 4 2" xfId="57784"/>
    <cellStyle name="Normal 19 4_Wealth Mgmt - Life &amp; Pension" xfId="57785"/>
    <cellStyle name="Normal 19 5" xfId="57786"/>
    <cellStyle name="Normal 19 5 2" xfId="57787"/>
    <cellStyle name="Normal 19 6" xfId="57788"/>
    <cellStyle name="Normal 19 6 2" xfId="57789"/>
    <cellStyle name="Normal 19 7" xfId="57790"/>
    <cellStyle name="Normal 19 7 2" xfId="57791"/>
    <cellStyle name="Normal 19 8" xfId="57792"/>
    <cellStyle name="Normal 19 8 2" xfId="57793"/>
    <cellStyle name="Normal 19 9" xfId="57794"/>
    <cellStyle name="Normal 190" xfId="38322"/>
    <cellStyle name="Normal 190 2" xfId="38323"/>
    <cellStyle name="Normal 190 2 2" xfId="38324"/>
    <cellStyle name="Normal 190 2 2 2" xfId="38325"/>
    <cellStyle name="Normal 190 2 2 3" xfId="38326"/>
    <cellStyle name="Normal 190 2 3" xfId="38327"/>
    <cellStyle name="Normal 190 2 3 2" xfId="38328"/>
    <cellStyle name="Normal 190 2 3 3" xfId="38329"/>
    <cellStyle name="Normal 190 2 4" xfId="38330"/>
    <cellStyle name="Normal 190 2 5" xfId="38331"/>
    <cellStyle name="Normal 190 3" xfId="38332"/>
    <cellStyle name="Normal 190 4" xfId="38333"/>
    <cellStyle name="Normal 191" xfId="38334"/>
    <cellStyle name="Normal 191 2" xfId="38335"/>
    <cellStyle name="Normal 191 2 2" xfId="38336"/>
    <cellStyle name="Normal 191 2 2 2" xfId="38337"/>
    <cellStyle name="Normal 191 2 2 2 2" xfId="38338"/>
    <cellStyle name="Normal 191 2 2 2 2 2" xfId="38339"/>
    <cellStyle name="Normal 191 2 2 2 2 2 2" xfId="38340"/>
    <cellStyle name="Normal 191 2 2 2 2 2 2 2" xfId="38341"/>
    <cellStyle name="Normal 191 2 2 2 2 2 3" xfId="38342"/>
    <cellStyle name="Normal 191 2 2 2 2 3" xfId="38343"/>
    <cellStyle name="Normal 191 2 2 2 2 3 2" xfId="38344"/>
    <cellStyle name="Normal 191 2 2 2 2 4" xfId="38345"/>
    <cellStyle name="Normal 191 2 2 2 3" xfId="38346"/>
    <cellStyle name="Normal 191 2 2 2 3 2" xfId="38347"/>
    <cellStyle name="Normal 191 2 2 2 3 2 2" xfId="38348"/>
    <cellStyle name="Normal 191 2 2 2 3 3" xfId="38349"/>
    <cellStyle name="Normal 191 2 2 2 4" xfId="38350"/>
    <cellStyle name="Normal 191 2 2 2 4 2" xfId="38351"/>
    <cellStyle name="Normal 191 2 2 2 5" xfId="38352"/>
    <cellStyle name="Normal 191 2 2 3" xfId="38353"/>
    <cellStyle name="Normal 191 2 2 3 2" xfId="38354"/>
    <cellStyle name="Normal 191 2 2 3 2 2" xfId="38355"/>
    <cellStyle name="Normal 191 2 2 3 2 2 2" xfId="38356"/>
    <cellStyle name="Normal 191 2 2 3 2 3" xfId="38357"/>
    <cellStyle name="Normal 191 2 2 3 3" xfId="38358"/>
    <cellStyle name="Normal 191 2 2 3 3 2" xfId="38359"/>
    <cellStyle name="Normal 191 2 2 3 4" xfId="38360"/>
    <cellStyle name="Normal 191 2 2 4" xfId="38361"/>
    <cellStyle name="Normal 191 2 2 4 2" xfId="38362"/>
    <cellStyle name="Normal 191 2 2 4 2 2" xfId="38363"/>
    <cellStyle name="Normal 191 2 2 4 3" xfId="38364"/>
    <cellStyle name="Normal 191 2 2 5" xfId="38365"/>
    <cellStyle name="Normal 191 2 2 5 2" xfId="38366"/>
    <cellStyle name="Normal 191 2 2 6" xfId="38367"/>
    <cellStyle name="Normal 191 2 3" xfId="38368"/>
    <cellStyle name="Normal 191 2 3 2" xfId="38369"/>
    <cellStyle name="Normal 191 2 3 3" xfId="38370"/>
    <cellStyle name="Normal 191 2 4" xfId="38371"/>
    <cellStyle name="Normal 191 2 4 2" xfId="38372"/>
    <cellStyle name="Normal 191 2 4 2 2" xfId="38373"/>
    <cellStyle name="Normal 191 2 4 2 2 2" xfId="38374"/>
    <cellStyle name="Normal 191 2 4 2 2 2 2" xfId="38375"/>
    <cellStyle name="Normal 191 2 4 2 2 3" xfId="38376"/>
    <cellStyle name="Normal 191 2 4 2 3" xfId="38377"/>
    <cellStyle name="Normal 191 2 4 2 3 2" xfId="38378"/>
    <cellStyle name="Normal 191 2 4 2 4" xfId="38379"/>
    <cellStyle name="Normal 191 2 4 3" xfId="38380"/>
    <cellStyle name="Normal 191 2 4 3 2" xfId="38381"/>
    <cellStyle name="Normal 191 2 4 3 2 2" xfId="38382"/>
    <cellStyle name="Normal 191 2 4 3 3" xfId="38383"/>
    <cellStyle name="Normal 191 2 4 4" xfId="38384"/>
    <cellStyle name="Normal 191 2 4 4 2" xfId="38385"/>
    <cellStyle name="Normal 191 2 4 5" xfId="38386"/>
    <cellStyle name="Normal 191 2 5" xfId="38387"/>
    <cellStyle name="Normal 191 2 5 2" xfId="38388"/>
    <cellStyle name="Normal 191 2 5 2 2" xfId="38389"/>
    <cellStyle name="Normal 191 2 5 2 2 2" xfId="38390"/>
    <cellStyle name="Normal 191 2 5 2 3" xfId="38391"/>
    <cellStyle name="Normal 191 2 5 3" xfId="38392"/>
    <cellStyle name="Normal 191 2 5 3 2" xfId="38393"/>
    <cellStyle name="Normal 191 2 5 4" xfId="38394"/>
    <cellStyle name="Normal 191 2 6" xfId="38395"/>
    <cellStyle name="Normal 191 2 6 2" xfId="38396"/>
    <cellStyle name="Normal 191 2 6 2 2" xfId="38397"/>
    <cellStyle name="Normal 191 2 6 3" xfId="38398"/>
    <cellStyle name="Normal 191 2 7" xfId="38399"/>
    <cellStyle name="Normal 191 2 7 2" xfId="38400"/>
    <cellStyle name="Normal 191 2 8" xfId="38401"/>
    <cellStyle name="Normal 191 3" xfId="38402"/>
    <cellStyle name="Normal 191 3 2" xfId="38403"/>
    <cellStyle name="Normal 191 3 2 2" xfId="38404"/>
    <cellStyle name="Normal 191 3 2 2 2" xfId="38405"/>
    <cellStyle name="Normal 191 3 2 2 2 2" xfId="38406"/>
    <cellStyle name="Normal 191 3 2 2 2 2 2" xfId="38407"/>
    <cellStyle name="Normal 191 3 2 2 2 3" xfId="38408"/>
    <cellStyle name="Normal 191 3 2 2 3" xfId="38409"/>
    <cellStyle name="Normal 191 3 2 2 3 2" xfId="38410"/>
    <cellStyle name="Normal 191 3 2 2 4" xfId="38411"/>
    <cellStyle name="Normal 191 3 2 3" xfId="38412"/>
    <cellStyle name="Normal 191 3 2 3 2" xfId="38413"/>
    <cellStyle name="Normal 191 3 2 3 2 2" xfId="38414"/>
    <cellStyle name="Normal 191 3 2 3 3" xfId="38415"/>
    <cellStyle name="Normal 191 3 2 4" xfId="38416"/>
    <cellStyle name="Normal 191 3 2 4 2" xfId="38417"/>
    <cellStyle name="Normal 191 3 2 5" xfId="38418"/>
    <cellStyle name="Normal 191 3 3" xfId="38419"/>
    <cellStyle name="Normal 191 3 3 2" xfId="38420"/>
    <cellStyle name="Normal 191 3 3 2 2" xfId="38421"/>
    <cellStyle name="Normal 191 3 3 2 2 2" xfId="38422"/>
    <cellStyle name="Normal 191 3 3 2 3" xfId="38423"/>
    <cellStyle name="Normal 191 3 3 3" xfId="38424"/>
    <cellStyle name="Normal 191 3 3 3 2" xfId="38425"/>
    <cellStyle name="Normal 191 3 3 4" xfId="38426"/>
    <cellStyle name="Normal 191 3 4" xfId="38427"/>
    <cellStyle name="Normal 191 3 4 2" xfId="38428"/>
    <cellStyle name="Normal 191 3 4 2 2" xfId="38429"/>
    <cellStyle name="Normal 191 3 4 3" xfId="38430"/>
    <cellStyle name="Normal 191 3 5" xfId="38431"/>
    <cellStyle name="Normal 191 3 5 2" xfId="38432"/>
    <cellStyle name="Normal 191 3 6" xfId="38433"/>
    <cellStyle name="Normal 191 4" xfId="38434"/>
    <cellStyle name="Normal 191 4 2" xfId="38435"/>
    <cellStyle name="Normal 191 4 3" xfId="38436"/>
    <cellStyle name="Normal 191 5" xfId="38437"/>
    <cellStyle name="Normal 191 5 2" xfId="38438"/>
    <cellStyle name="Normal 191 5 2 2" xfId="38439"/>
    <cellStyle name="Normal 191 5 2 2 2" xfId="38440"/>
    <cellStyle name="Normal 191 5 2 2 2 2" xfId="38441"/>
    <cellStyle name="Normal 191 5 2 2 2 2 2" xfId="38442"/>
    <cellStyle name="Normal 191 5 2 2 2 3" xfId="38443"/>
    <cellStyle name="Normal 191 5 2 2 3" xfId="38444"/>
    <cellStyle name="Normal 191 5 2 2 3 2" xfId="38445"/>
    <cellStyle name="Normal 191 5 2 2 4" xfId="38446"/>
    <cellStyle name="Normal 191 5 2 3" xfId="38447"/>
    <cellStyle name="Normal 191 5 2 3 2" xfId="38448"/>
    <cellStyle name="Normal 191 5 2 3 2 2" xfId="38449"/>
    <cellStyle name="Normal 191 5 2 3 3" xfId="38450"/>
    <cellStyle name="Normal 191 5 2 4" xfId="38451"/>
    <cellStyle name="Normal 191 5 2 4 2" xfId="38452"/>
    <cellStyle name="Normal 191 5 2 5" xfId="38453"/>
    <cellStyle name="Normal 191 5 3" xfId="38454"/>
    <cellStyle name="Normal 191 5 3 2" xfId="38455"/>
    <cellStyle name="Normal 191 5 3 2 2" xfId="38456"/>
    <cellStyle name="Normal 191 5 3 2 2 2" xfId="38457"/>
    <cellStyle name="Normal 191 5 3 2 3" xfId="38458"/>
    <cellStyle name="Normal 191 5 3 3" xfId="38459"/>
    <cellStyle name="Normal 191 5 3 3 2" xfId="38460"/>
    <cellStyle name="Normal 191 5 3 4" xfId="38461"/>
    <cellStyle name="Normal 191 5 4" xfId="38462"/>
    <cellStyle name="Normal 191 5 4 2" xfId="38463"/>
    <cellStyle name="Normal 191 5 4 2 2" xfId="38464"/>
    <cellStyle name="Normal 191 5 4 3" xfId="38465"/>
    <cellStyle name="Normal 191 5 5" xfId="38466"/>
    <cellStyle name="Normal 191 5 5 2" xfId="38467"/>
    <cellStyle name="Normal 191 5 6" xfId="38468"/>
    <cellStyle name="Normal 191 6" xfId="38469"/>
    <cellStyle name="Normal 191 6 2" xfId="38470"/>
    <cellStyle name="Normal 191 6 2 2" xfId="38471"/>
    <cellStyle name="Normal 191 6 2 2 2" xfId="38472"/>
    <cellStyle name="Normal 191 6 2 2 2 2" xfId="38473"/>
    <cellStyle name="Normal 191 6 2 2 3" xfId="38474"/>
    <cellStyle name="Normal 191 6 2 3" xfId="38475"/>
    <cellStyle name="Normal 191 6 2 3 2" xfId="38476"/>
    <cellStyle name="Normal 191 6 2 4" xfId="38477"/>
    <cellStyle name="Normal 191 6 3" xfId="38478"/>
    <cellStyle name="Normal 191 6 3 2" xfId="38479"/>
    <cellStyle name="Normal 191 6 3 2 2" xfId="38480"/>
    <cellStyle name="Normal 191 6 3 3" xfId="38481"/>
    <cellStyle name="Normal 191 6 4" xfId="38482"/>
    <cellStyle name="Normal 191 6 4 2" xfId="38483"/>
    <cellStyle name="Normal 191 6 5" xfId="38484"/>
    <cellStyle name="Normal 191 7" xfId="38485"/>
    <cellStyle name="Normal 191 7 2" xfId="38486"/>
    <cellStyle name="Normal 191 7 2 2" xfId="38487"/>
    <cellStyle name="Normal 191 7 3" xfId="38488"/>
    <cellStyle name="Normal 191 8" xfId="38489"/>
    <cellStyle name="Normal 191 8 2" xfId="38490"/>
    <cellStyle name="Normal 191 9" xfId="38491"/>
    <cellStyle name="Normal 192" xfId="38492"/>
    <cellStyle name="Normal 192 2" xfId="38493"/>
    <cellStyle name="Normal 192 3" xfId="38494"/>
    <cellStyle name="Normal 193" xfId="38495"/>
    <cellStyle name="Normal 193 2" xfId="38496"/>
    <cellStyle name="Normal 193 3" xfId="38497"/>
    <cellStyle name="Normal 194" xfId="38498"/>
    <cellStyle name="Normal 194 2" xfId="38499"/>
    <cellStyle name="Normal 194 3" xfId="38500"/>
    <cellStyle name="Normal 195" xfId="38501"/>
    <cellStyle name="Normal 195 2" xfId="38502"/>
    <cellStyle name="Normal 195 3" xfId="38503"/>
    <cellStyle name="Normal 196" xfId="38504"/>
    <cellStyle name="Normal 196 2" xfId="38505"/>
    <cellStyle name="Normal 196 2 2" xfId="38506"/>
    <cellStyle name="Normal 196 3" xfId="38507"/>
    <cellStyle name="Normal 197" xfId="38508"/>
    <cellStyle name="Normal 197 2" xfId="38509"/>
    <cellStyle name="Normal 197 2 2" xfId="38510"/>
    <cellStyle name="Normal 197 3" xfId="38511"/>
    <cellStyle name="Normal 198" xfId="38512"/>
    <cellStyle name="Normal 198 2" xfId="38513"/>
    <cellStyle name="Normal 198 3" xfId="38514"/>
    <cellStyle name="Normal 199" xfId="38515"/>
    <cellStyle name="Normal 199 2" xfId="38516"/>
    <cellStyle name="Normal 199 2 2" xfId="38517"/>
    <cellStyle name="Normal 199 2 2 2" xfId="38518"/>
    <cellStyle name="Normal 199 2 2 2 2" xfId="38519"/>
    <cellStyle name="Normal 199 2 2 2 2 2" xfId="38520"/>
    <cellStyle name="Normal 199 2 2 2 2 2 2" xfId="38521"/>
    <cellStyle name="Normal 199 2 2 2 2 2 2 2" xfId="38522"/>
    <cellStyle name="Normal 199 2 2 2 2 2 3" xfId="38523"/>
    <cellStyle name="Normal 199 2 2 2 2 3" xfId="38524"/>
    <cellStyle name="Normal 199 2 2 2 2 3 2" xfId="38525"/>
    <cellStyle name="Normal 199 2 2 2 2 4" xfId="38526"/>
    <cellStyle name="Normal 199 2 2 2 3" xfId="38527"/>
    <cellStyle name="Normal 199 2 2 2 3 2" xfId="38528"/>
    <cellStyle name="Normal 199 2 2 2 3 2 2" xfId="38529"/>
    <cellStyle name="Normal 199 2 2 2 3 3" xfId="38530"/>
    <cellStyle name="Normal 199 2 2 2 4" xfId="38531"/>
    <cellStyle name="Normal 199 2 2 2 4 2" xfId="38532"/>
    <cellStyle name="Normal 199 2 2 2 5" xfId="38533"/>
    <cellStyle name="Normal 199 2 2 3" xfId="38534"/>
    <cellStyle name="Normal 199 2 2 3 2" xfId="38535"/>
    <cellStyle name="Normal 199 2 2 3 2 2" xfId="38536"/>
    <cellStyle name="Normal 199 2 2 3 2 2 2" xfId="38537"/>
    <cellStyle name="Normal 199 2 2 3 2 3" xfId="38538"/>
    <cellStyle name="Normal 199 2 2 3 3" xfId="38539"/>
    <cellStyle name="Normal 199 2 2 3 3 2" xfId="38540"/>
    <cellStyle name="Normal 199 2 2 3 4" xfId="38541"/>
    <cellStyle name="Normal 199 2 2 4" xfId="38542"/>
    <cellStyle name="Normal 199 2 2 4 2" xfId="38543"/>
    <cellStyle name="Normal 199 2 2 4 2 2" xfId="38544"/>
    <cellStyle name="Normal 199 2 2 4 3" xfId="38545"/>
    <cellStyle name="Normal 199 2 2 5" xfId="38546"/>
    <cellStyle name="Normal 199 2 2 5 2" xfId="38547"/>
    <cellStyle name="Normal 199 2 2 6" xfId="38548"/>
    <cellStyle name="Normal 199 2 3" xfId="38549"/>
    <cellStyle name="Normal 199 2 3 2" xfId="38550"/>
    <cellStyle name="Normal 199 2 3 2 2" xfId="38551"/>
    <cellStyle name="Normal 199 2 3 2 2 2" xfId="38552"/>
    <cellStyle name="Normal 199 2 3 2 2 2 2" xfId="38553"/>
    <cellStyle name="Normal 199 2 3 2 2 3" xfId="38554"/>
    <cellStyle name="Normal 199 2 3 2 3" xfId="38555"/>
    <cellStyle name="Normal 199 2 3 2 3 2" xfId="38556"/>
    <cellStyle name="Normal 199 2 3 2 4" xfId="38557"/>
    <cellStyle name="Normal 199 2 3 3" xfId="38558"/>
    <cellStyle name="Normal 199 2 3 3 2" xfId="38559"/>
    <cellStyle name="Normal 199 2 3 3 2 2" xfId="38560"/>
    <cellStyle name="Normal 199 2 3 3 3" xfId="38561"/>
    <cellStyle name="Normal 199 2 3 4" xfId="38562"/>
    <cellStyle name="Normal 199 2 3 4 2" xfId="38563"/>
    <cellStyle name="Normal 199 2 3 5" xfId="38564"/>
    <cellStyle name="Normal 199 2 4" xfId="38565"/>
    <cellStyle name="Normal 199 2 4 2" xfId="38566"/>
    <cellStyle name="Normal 199 2 4 2 2" xfId="38567"/>
    <cellStyle name="Normal 199 2 4 2 2 2" xfId="38568"/>
    <cellStyle name="Normal 199 2 4 2 3" xfId="38569"/>
    <cellStyle name="Normal 199 2 4 3" xfId="38570"/>
    <cellStyle name="Normal 199 2 4 3 2" xfId="38571"/>
    <cellStyle name="Normal 199 2 4 4" xfId="38572"/>
    <cellStyle name="Normal 199 2 5" xfId="38573"/>
    <cellStyle name="Normal 199 2 5 2" xfId="38574"/>
    <cellStyle name="Normal 199 2 5 2 2" xfId="38575"/>
    <cellStyle name="Normal 199 2 5 3" xfId="38576"/>
    <cellStyle name="Normal 199 2 6" xfId="38577"/>
    <cellStyle name="Normal 199 2 6 2" xfId="38578"/>
    <cellStyle name="Normal 199 2 7" xfId="38579"/>
    <cellStyle name="Normal 199 3" xfId="38580"/>
    <cellStyle name="Normal 199 3 2" xfId="38581"/>
    <cellStyle name="Normal 199 3 2 2" xfId="38582"/>
    <cellStyle name="Normal 199 3 2 2 2" xfId="38583"/>
    <cellStyle name="Normal 199 3 2 2 2 2" xfId="38584"/>
    <cellStyle name="Normal 199 3 2 2 2 2 2" xfId="38585"/>
    <cellStyle name="Normal 199 3 2 2 2 3" xfId="38586"/>
    <cellStyle name="Normal 199 3 2 2 3" xfId="38587"/>
    <cellStyle name="Normal 199 3 2 2 3 2" xfId="38588"/>
    <cellStyle name="Normal 199 3 2 2 4" xfId="38589"/>
    <cellStyle name="Normal 199 3 2 3" xfId="38590"/>
    <cellStyle name="Normal 199 3 2 3 2" xfId="38591"/>
    <cellStyle name="Normal 199 3 2 3 2 2" xfId="38592"/>
    <cellStyle name="Normal 199 3 2 3 3" xfId="38593"/>
    <cellStyle name="Normal 199 3 2 4" xfId="38594"/>
    <cellStyle name="Normal 199 3 2 4 2" xfId="38595"/>
    <cellStyle name="Normal 199 3 2 5" xfId="38596"/>
    <cellStyle name="Normal 199 3 3" xfId="38597"/>
    <cellStyle name="Normal 199 3 3 2" xfId="38598"/>
    <cellStyle name="Normal 199 3 3 2 2" xfId="38599"/>
    <cellStyle name="Normal 199 3 3 2 2 2" xfId="38600"/>
    <cellStyle name="Normal 199 3 3 2 3" xfId="38601"/>
    <cellStyle name="Normal 199 3 3 3" xfId="38602"/>
    <cellStyle name="Normal 199 3 3 3 2" xfId="38603"/>
    <cellStyle name="Normal 199 3 3 4" xfId="38604"/>
    <cellStyle name="Normal 199 3 4" xfId="38605"/>
    <cellStyle name="Normal 199 3 4 2" xfId="38606"/>
    <cellStyle name="Normal 199 3 4 2 2" xfId="38607"/>
    <cellStyle name="Normal 199 3 4 3" xfId="38608"/>
    <cellStyle name="Normal 199 3 5" xfId="38609"/>
    <cellStyle name="Normal 199 3 5 2" xfId="38610"/>
    <cellStyle name="Normal 199 3 6" xfId="38611"/>
    <cellStyle name="Normal 199 4" xfId="38612"/>
    <cellStyle name="Normal 199 4 2" xfId="38613"/>
    <cellStyle name="Normal 199 4 3" xfId="38614"/>
    <cellStyle name="Normal 199 5" xfId="38615"/>
    <cellStyle name="Normal 199 5 2" xfId="38616"/>
    <cellStyle name="Normal 199 5 2 2" xfId="38617"/>
    <cellStyle name="Normal 199 5 2 2 2" xfId="38618"/>
    <cellStyle name="Normal 199 5 2 2 2 2" xfId="38619"/>
    <cellStyle name="Normal 199 5 2 2 2 2 2" xfId="38620"/>
    <cellStyle name="Normal 199 5 2 2 2 3" xfId="38621"/>
    <cellStyle name="Normal 199 5 2 2 3" xfId="38622"/>
    <cellStyle name="Normal 199 5 2 2 3 2" xfId="38623"/>
    <cellStyle name="Normal 199 5 2 2 4" xfId="38624"/>
    <cellStyle name="Normal 199 5 2 3" xfId="38625"/>
    <cellStyle name="Normal 199 5 2 3 2" xfId="38626"/>
    <cellStyle name="Normal 199 5 2 3 2 2" xfId="38627"/>
    <cellStyle name="Normal 199 5 2 3 3" xfId="38628"/>
    <cellStyle name="Normal 199 5 2 4" xfId="38629"/>
    <cellStyle name="Normal 199 5 2 4 2" xfId="38630"/>
    <cellStyle name="Normal 199 5 2 5" xfId="38631"/>
    <cellStyle name="Normal 199 5 3" xfId="38632"/>
    <cellStyle name="Normal 199 5 3 2" xfId="38633"/>
    <cellStyle name="Normal 199 5 3 2 2" xfId="38634"/>
    <cellStyle name="Normal 199 5 3 2 2 2" xfId="38635"/>
    <cellStyle name="Normal 199 5 3 2 3" xfId="38636"/>
    <cellStyle name="Normal 199 5 3 3" xfId="38637"/>
    <cellStyle name="Normal 199 5 3 3 2" xfId="38638"/>
    <cellStyle name="Normal 199 5 3 4" xfId="38639"/>
    <cellStyle name="Normal 199 5 4" xfId="38640"/>
    <cellStyle name="Normal 199 5 4 2" xfId="38641"/>
    <cellStyle name="Normal 199 5 4 2 2" xfId="38642"/>
    <cellStyle name="Normal 199 5 4 3" xfId="38643"/>
    <cellStyle name="Normal 199 5 5" xfId="38644"/>
    <cellStyle name="Normal 199 5 5 2" xfId="38645"/>
    <cellStyle name="Normal 199 5 6" xfId="38646"/>
    <cellStyle name="Normal 199 6" xfId="38647"/>
    <cellStyle name="Normal 199 6 2" xfId="38648"/>
    <cellStyle name="Normal 199 6 2 2" xfId="38649"/>
    <cellStyle name="Normal 199 6 2 2 2" xfId="38650"/>
    <cellStyle name="Normal 199 6 2 2 2 2" xfId="38651"/>
    <cellStyle name="Normal 199 6 2 2 3" xfId="38652"/>
    <cellStyle name="Normal 199 6 2 3" xfId="38653"/>
    <cellStyle name="Normal 199 6 2 3 2" xfId="38654"/>
    <cellStyle name="Normal 199 6 2 4" xfId="38655"/>
    <cellStyle name="Normal 199 6 3" xfId="38656"/>
    <cellStyle name="Normal 199 6 3 2" xfId="38657"/>
    <cellStyle name="Normal 199 6 3 2 2" xfId="38658"/>
    <cellStyle name="Normal 199 6 3 3" xfId="38659"/>
    <cellStyle name="Normal 199 6 4" xfId="38660"/>
    <cellStyle name="Normal 199 6 4 2" xfId="38661"/>
    <cellStyle name="Normal 199 6 5" xfId="38662"/>
    <cellStyle name="Normal 199 7" xfId="38663"/>
    <cellStyle name="Normal 199 7 2" xfId="38664"/>
    <cellStyle name="Normal 199 7 2 2" xfId="38665"/>
    <cellStyle name="Normal 199 7 3" xfId="38666"/>
    <cellStyle name="Normal 199 8" xfId="38667"/>
    <cellStyle name="Normal 199 8 2" xfId="38668"/>
    <cellStyle name="Normal 199 9" xfId="38669"/>
    <cellStyle name="Normal 2" xfId="11"/>
    <cellStyle name="Normal 2 10" xfId="38670"/>
    <cellStyle name="Normal 2 10 2" xfId="38671"/>
    <cellStyle name="Normal 2 10 3" xfId="38672"/>
    <cellStyle name="Normal 2 100" xfId="38673"/>
    <cellStyle name="Normal 2 100 2" xfId="38674"/>
    <cellStyle name="Normal 2 100 2 2" xfId="38675"/>
    <cellStyle name="Normal 2 100 2 2 2" xfId="38676"/>
    <cellStyle name="Normal 2 100 2 2 2 2" xfId="38677"/>
    <cellStyle name="Normal 2 100 2 2 2 2 2" xfId="38678"/>
    <cellStyle name="Normal 2 100 2 2 2 2 2 2" xfId="38679"/>
    <cellStyle name="Normal 2 100 2 2 2 2 2 2 2" xfId="38680"/>
    <cellStyle name="Normal 2 100 2 2 2 2 2 3" xfId="38681"/>
    <cellStyle name="Normal 2 100 2 2 2 2 3" xfId="38682"/>
    <cellStyle name="Normal 2 100 2 2 2 2 3 2" xfId="38683"/>
    <cellStyle name="Normal 2 100 2 2 2 2 4" xfId="38684"/>
    <cellStyle name="Normal 2 100 2 2 2 3" xfId="38685"/>
    <cellStyle name="Normal 2 100 2 2 2 3 2" xfId="38686"/>
    <cellStyle name="Normal 2 100 2 2 2 3 2 2" xfId="38687"/>
    <cellStyle name="Normal 2 100 2 2 2 3 3" xfId="38688"/>
    <cellStyle name="Normal 2 100 2 2 2 4" xfId="38689"/>
    <cellStyle name="Normal 2 100 2 2 2 4 2" xfId="38690"/>
    <cellStyle name="Normal 2 100 2 2 2 5" xfId="38691"/>
    <cellStyle name="Normal 2 100 2 2 3" xfId="38692"/>
    <cellStyle name="Normal 2 100 2 2 3 2" xfId="38693"/>
    <cellStyle name="Normal 2 100 2 2 3 2 2" xfId="38694"/>
    <cellStyle name="Normal 2 100 2 2 3 2 2 2" xfId="38695"/>
    <cellStyle name="Normal 2 100 2 2 3 2 3" xfId="38696"/>
    <cellStyle name="Normal 2 100 2 2 3 3" xfId="38697"/>
    <cellStyle name="Normal 2 100 2 2 3 3 2" xfId="38698"/>
    <cellStyle name="Normal 2 100 2 2 3 4" xfId="38699"/>
    <cellStyle name="Normal 2 100 2 2 4" xfId="38700"/>
    <cellStyle name="Normal 2 100 2 2 4 2" xfId="38701"/>
    <cellStyle name="Normal 2 100 2 2 4 2 2" xfId="38702"/>
    <cellStyle name="Normal 2 100 2 2 4 3" xfId="38703"/>
    <cellStyle name="Normal 2 100 2 2 5" xfId="38704"/>
    <cellStyle name="Normal 2 100 2 2 5 2" xfId="38705"/>
    <cellStyle name="Normal 2 100 2 2 6" xfId="38706"/>
    <cellStyle name="Normal 2 100 2 3" xfId="38707"/>
    <cellStyle name="Normal 2 100 2 3 2" xfId="38708"/>
    <cellStyle name="Normal 2 100 2 3 2 2" xfId="38709"/>
    <cellStyle name="Normal 2 100 2 3 2 2 2" xfId="38710"/>
    <cellStyle name="Normal 2 100 2 3 2 2 2 2" xfId="38711"/>
    <cellStyle name="Normal 2 100 2 3 2 2 3" xfId="38712"/>
    <cellStyle name="Normal 2 100 2 3 2 3" xfId="38713"/>
    <cellStyle name="Normal 2 100 2 3 2 3 2" xfId="38714"/>
    <cellStyle name="Normal 2 100 2 3 2 4" xfId="38715"/>
    <cellStyle name="Normal 2 100 2 3 3" xfId="38716"/>
    <cellStyle name="Normal 2 100 2 3 3 2" xfId="38717"/>
    <cellStyle name="Normal 2 100 2 3 3 2 2" xfId="38718"/>
    <cellStyle name="Normal 2 100 2 3 3 3" xfId="38719"/>
    <cellStyle name="Normal 2 100 2 3 4" xfId="38720"/>
    <cellStyle name="Normal 2 100 2 3 4 2" xfId="38721"/>
    <cellStyle name="Normal 2 100 2 3 5" xfId="38722"/>
    <cellStyle name="Normal 2 100 2 4" xfId="38723"/>
    <cellStyle name="Normal 2 100 2 4 2" xfId="38724"/>
    <cellStyle name="Normal 2 100 2 4 2 2" xfId="38725"/>
    <cellStyle name="Normal 2 100 2 4 2 2 2" xfId="38726"/>
    <cellStyle name="Normal 2 100 2 4 2 3" xfId="38727"/>
    <cellStyle name="Normal 2 100 2 4 3" xfId="38728"/>
    <cellStyle name="Normal 2 100 2 4 3 2" xfId="38729"/>
    <cellStyle name="Normal 2 100 2 4 4" xfId="38730"/>
    <cellStyle name="Normal 2 100 2 5" xfId="38731"/>
    <cellStyle name="Normal 2 100 2 5 2" xfId="38732"/>
    <cellStyle name="Normal 2 100 2 5 2 2" xfId="38733"/>
    <cellStyle name="Normal 2 100 2 5 3" xfId="38734"/>
    <cellStyle name="Normal 2 100 2 6" xfId="38735"/>
    <cellStyle name="Normal 2 100 2 6 2" xfId="38736"/>
    <cellStyle name="Normal 2 100 2 7" xfId="38737"/>
    <cellStyle name="Normal 2 100 3" xfId="38738"/>
    <cellStyle name="Normal 2 100 3 2" xfId="38739"/>
    <cellStyle name="Normal 2 100 3 2 2" xfId="38740"/>
    <cellStyle name="Normal 2 100 3 2 2 2" xfId="38741"/>
    <cellStyle name="Normal 2 100 3 2 2 2 2" xfId="38742"/>
    <cellStyle name="Normal 2 100 3 2 2 2 2 2" xfId="38743"/>
    <cellStyle name="Normal 2 100 3 2 2 2 3" xfId="38744"/>
    <cellStyle name="Normal 2 100 3 2 2 3" xfId="38745"/>
    <cellStyle name="Normal 2 100 3 2 2 3 2" xfId="38746"/>
    <cellStyle name="Normal 2 100 3 2 2 4" xfId="38747"/>
    <cellStyle name="Normal 2 100 3 2 3" xfId="38748"/>
    <cellStyle name="Normal 2 100 3 2 3 2" xfId="38749"/>
    <cellStyle name="Normal 2 100 3 2 3 2 2" xfId="38750"/>
    <cellStyle name="Normal 2 100 3 2 3 3" xfId="38751"/>
    <cellStyle name="Normal 2 100 3 2 4" xfId="38752"/>
    <cellStyle name="Normal 2 100 3 2 4 2" xfId="38753"/>
    <cellStyle name="Normal 2 100 3 2 5" xfId="38754"/>
    <cellStyle name="Normal 2 100 3 3" xfId="38755"/>
    <cellStyle name="Normal 2 100 3 3 2" xfId="38756"/>
    <cellStyle name="Normal 2 100 3 3 2 2" xfId="38757"/>
    <cellStyle name="Normal 2 100 3 3 2 2 2" xfId="38758"/>
    <cellStyle name="Normal 2 100 3 3 2 3" xfId="38759"/>
    <cellStyle name="Normal 2 100 3 3 3" xfId="38760"/>
    <cellStyle name="Normal 2 100 3 3 3 2" xfId="38761"/>
    <cellStyle name="Normal 2 100 3 3 4" xfId="38762"/>
    <cellStyle name="Normal 2 100 3 4" xfId="38763"/>
    <cellStyle name="Normal 2 100 3 4 2" xfId="38764"/>
    <cellStyle name="Normal 2 100 3 4 2 2" xfId="38765"/>
    <cellStyle name="Normal 2 100 3 4 3" xfId="38766"/>
    <cellStyle name="Normal 2 100 3 5" xfId="38767"/>
    <cellStyle name="Normal 2 100 3 5 2" xfId="38768"/>
    <cellStyle name="Normal 2 100 3 6" xfId="38769"/>
    <cellStyle name="Normal 2 100 4" xfId="38770"/>
    <cellStyle name="Normal 2 100 4 2" xfId="38771"/>
    <cellStyle name="Normal 2 100 4 2 2" xfId="38772"/>
    <cellStyle name="Normal 2 100 4 2 2 2" xfId="38773"/>
    <cellStyle name="Normal 2 100 4 2 2 2 2" xfId="38774"/>
    <cellStyle name="Normal 2 100 4 2 2 2 2 2" xfId="38775"/>
    <cellStyle name="Normal 2 100 4 2 2 2 3" xfId="38776"/>
    <cellStyle name="Normal 2 100 4 2 2 3" xfId="38777"/>
    <cellStyle name="Normal 2 100 4 2 2 3 2" xfId="38778"/>
    <cellStyle name="Normal 2 100 4 2 2 4" xfId="38779"/>
    <cellStyle name="Normal 2 100 4 2 3" xfId="38780"/>
    <cellStyle name="Normal 2 100 4 2 3 2" xfId="38781"/>
    <cellStyle name="Normal 2 100 4 2 3 2 2" xfId="38782"/>
    <cellStyle name="Normal 2 100 4 2 3 3" xfId="38783"/>
    <cellStyle name="Normal 2 100 4 2 4" xfId="38784"/>
    <cellStyle name="Normal 2 100 4 2 4 2" xfId="38785"/>
    <cellStyle name="Normal 2 100 4 2 5" xfId="38786"/>
    <cellStyle name="Normal 2 100 4 3" xfId="38787"/>
    <cellStyle name="Normal 2 100 4 3 2" xfId="38788"/>
    <cellStyle name="Normal 2 100 4 3 2 2" xfId="38789"/>
    <cellStyle name="Normal 2 100 4 3 2 2 2" xfId="38790"/>
    <cellStyle name="Normal 2 100 4 3 2 3" xfId="38791"/>
    <cellStyle name="Normal 2 100 4 3 3" xfId="38792"/>
    <cellStyle name="Normal 2 100 4 3 3 2" xfId="38793"/>
    <cellStyle name="Normal 2 100 4 3 4" xfId="38794"/>
    <cellStyle name="Normal 2 100 4 4" xfId="38795"/>
    <cellStyle name="Normal 2 100 4 4 2" xfId="38796"/>
    <cellStyle name="Normal 2 100 4 4 2 2" xfId="38797"/>
    <cellStyle name="Normal 2 100 4 4 3" xfId="38798"/>
    <cellStyle name="Normal 2 100 4 5" xfId="38799"/>
    <cellStyle name="Normal 2 100 4 5 2" xfId="38800"/>
    <cellStyle name="Normal 2 100 4 6" xfId="38801"/>
    <cellStyle name="Normal 2 100 5" xfId="38802"/>
    <cellStyle name="Normal 2 100 5 2" xfId="38803"/>
    <cellStyle name="Normal 2 100 5 2 2" xfId="38804"/>
    <cellStyle name="Normal 2 100 5 2 2 2" xfId="38805"/>
    <cellStyle name="Normal 2 100 5 2 2 2 2" xfId="38806"/>
    <cellStyle name="Normal 2 100 5 2 2 3" xfId="38807"/>
    <cellStyle name="Normal 2 100 5 2 3" xfId="38808"/>
    <cellStyle name="Normal 2 100 5 2 3 2" xfId="38809"/>
    <cellStyle name="Normal 2 100 5 2 4" xfId="38810"/>
    <cellStyle name="Normal 2 100 5 3" xfId="38811"/>
    <cellStyle name="Normal 2 100 5 3 2" xfId="38812"/>
    <cellStyle name="Normal 2 100 5 3 2 2" xfId="38813"/>
    <cellStyle name="Normal 2 100 5 3 3" xfId="38814"/>
    <cellStyle name="Normal 2 100 5 4" xfId="38815"/>
    <cellStyle name="Normal 2 100 5 4 2" xfId="38816"/>
    <cellStyle name="Normal 2 100 5 5" xfId="38817"/>
    <cellStyle name="Normal 2 100 6" xfId="38818"/>
    <cellStyle name="Normal 2 100 6 2" xfId="38819"/>
    <cellStyle name="Normal 2 100 6 3" xfId="38820"/>
    <cellStyle name="Normal 2 100 7" xfId="38821"/>
    <cellStyle name="Normal 2 100 7 2" xfId="38822"/>
    <cellStyle name="Normal 2 100 7 2 2" xfId="38823"/>
    <cellStyle name="Normal 2 100 7 3" xfId="38824"/>
    <cellStyle name="Normal 2 100 8" xfId="38825"/>
    <cellStyle name="Normal 2 100 8 2" xfId="38826"/>
    <cellStyle name="Normal 2 100 9" xfId="38827"/>
    <cellStyle name="Normal 2 101" xfId="38828"/>
    <cellStyle name="Normal 2 101 2" xfId="38829"/>
    <cellStyle name="Normal 2 101 2 2" xfId="38830"/>
    <cellStyle name="Normal 2 101 2 2 2" xfId="38831"/>
    <cellStyle name="Normal 2 101 2 2 2 2" xfId="38832"/>
    <cellStyle name="Normal 2 101 2 2 2 2 2" xfId="38833"/>
    <cellStyle name="Normal 2 101 2 2 2 2 2 2" xfId="38834"/>
    <cellStyle name="Normal 2 101 2 2 2 2 3" xfId="38835"/>
    <cellStyle name="Normal 2 101 2 2 2 3" xfId="38836"/>
    <cellStyle name="Normal 2 101 2 2 2 3 2" xfId="38837"/>
    <cellStyle name="Normal 2 101 2 2 2 4" xfId="38838"/>
    <cellStyle name="Normal 2 101 2 2 3" xfId="38839"/>
    <cellStyle name="Normal 2 101 2 2 3 2" xfId="38840"/>
    <cellStyle name="Normal 2 101 2 2 3 2 2" xfId="38841"/>
    <cellStyle name="Normal 2 101 2 2 3 3" xfId="38842"/>
    <cellStyle name="Normal 2 101 2 2 4" xfId="38843"/>
    <cellStyle name="Normal 2 101 2 2 4 2" xfId="38844"/>
    <cellStyle name="Normal 2 101 2 2 5" xfId="38845"/>
    <cellStyle name="Normal 2 101 2 3" xfId="38846"/>
    <cellStyle name="Normal 2 101 2 3 2" xfId="38847"/>
    <cellStyle name="Normal 2 101 2 3 2 2" xfId="38848"/>
    <cellStyle name="Normal 2 101 2 3 2 2 2" xfId="38849"/>
    <cellStyle name="Normal 2 101 2 3 2 3" xfId="38850"/>
    <cellStyle name="Normal 2 101 2 3 3" xfId="38851"/>
    <cellStyle name="Normal 2 101 2 3 3 2" xfId="38852"/>
    <cellStyle name="Normal 2 101 2 3 4" xfId="38853"/>
    <cellStyle name="Normal 2 101 2 4" xfId="38854"/>
    <cellStyle name="Normal 2 101 2 4 2" xfId="38855"/>
    <cellStyle name="Normal 2 101 2 4 2 2" xfId="38856"/>
    <cellStyle name="Normal 2 101 2 4 3" xfId="38857"/>
    <cellStyle name="Normal 2 101 2 5" xfId="38858"/>
    <cellStyle name="Normal 2 101 2 5 2" xfId="38859"/>
    <cellStyle name="Normal 2 101 2 6" xfId="38860"/>
    <cellStyle name="Normal 2 101 3" xfId="38861"/>
    <cellStyle name="Normal 2 101 3 2" xfId="38862"/>
    <cellStyle name="Normal 2 101 3 2 2" xfId="38863"/>
    <cellStyle name="Normal 2 101 3 2 2 2" xfId="38864"/>
    <cellStyle name="Normal 2 101 3 2 2 2 2" xfId="38865"/>
    <cellStyle name="Normal 2 101 3 2 2 3" xfId="38866"/>
    <cellStyle name="Normal 2 101 3 2 3" xfId="38867"/>
    <cellStyle name="Normal 2 101 3 2 3 2" xfId="38868"/>
    <cellStyle name="Normal 2 101 3 2 4" xfId="38869"/>
    <cellStyle name="Normal 2 101 3 3" xfId="38870"/>
    <cellStyle name="Normal 2 101 3 3 2" xfId="38871"/>
    <cellStyle name="Normal 2 101 3 3 2 2" xfId="38872"/>
    <cellStyle name="Normal 2 101 3 3 3" xfId="38873"/>
    <cellStyle name="Normal 2 101 3 4" xfId="38874"/>
    <cellStyle name="Normal 2 101 3 4 2" xfId="38875"/>
    <cellStyle name="Normal 2 101 3 5" xfId="38876"/>
    <cellStyle name="Normal 2 101 4" xfId="38877"/>
    <cellStyle name="Normal 2 101 4 2" xfId="38878"/>
    <cellStyle name="Normal 2 101 4 2 2" xfId="38879"/>
    <cellStyle name="Normal 2 101 4 2 2 2" xfId="38880"/>
    <cellStyle name="Normal 2 101 4 2 3" xfId="38881"/>
    <cellStyle name="Normal 2 101 4 3" xfId="38882"/>
    <cellStyle name="Normal 2 101 4 3 2" xfId="38883"/>
    <cellStyle name="Normal 2 101 4 4" xfId="38884"/>
    <cellStyle name="Normal 2 101 5" xfId="38885"/>
    <cellStyle name="Normal 2 101 5 2" xfId="38886"/>
    <cellStyle name="Normal 2 101 5 2 2" xfId="38887"/>
    <cellStyle name="Normal 2 101 5 3" xfId="38888"/>
    <cellStyle name="Normal 2 101 6" xfId="38889"/>
    <cellStyle name="Normal 2 101 6 2" xfId="38890"/>
    <cellStyle name="Normal 2 101 7" xfId="38891"/>
    <cellStyle name="Normal 2 102" xfId="38892"/>
    <cellStyle name="Normal 2 102 2" xfId="38893"/>
    <cellStyle name="Normal 2 102 2 2" xfId="38894"/>
    <cellStyle name="Normal 2 102 2 2 2" xfId="38895"/>
    <cellStyle name="Normal 2 102 2 2 2 2" xfId="38896"/>
    <cellStyle name="Normal 2 102 2 2 2 2 2" xfId="38897"/>
    <cellStyle name="Normal 2 102 2 2 2 3" xfId="38898"/>
    <cellStyle name="Normal 2 102 2 2 3" xfId="38899"/>
    <cellStyle name="Normal 2 102 2 2 3 2" xfId="38900"/>
    <cellStyle name="Normal 2 102 2 2 4" xfId="38901"/>
    <cellStyle name="Normal 2 102 2 3" xfId="38902"/>
    <cellStyle name="Normal 2 102 2 3 2" xfId="38903"/>
    <cellStyle name="Normal 2 102 2 3 2 2" xfId="38904"/>
    <cellStyle name="Normal 2 102 2 3 3" xfId="38905"/>
    <cellStyle name="Normal 2 102 2 4" xfId="38906"/>
    <cellStyle name="Normal 2 102 2 4 2" xfId="38907"/>
    <cellStyle name="Normal 2 102 2 5" xfId="38908"/>
    <cellStyle name="Normal 2 102 3" xfId="38909"/>
    <cellStyle name="Normal 2 102 3 2" xfId="38910"/>
    <cellStyle name="Normal 2 102 3 2 2" xfId="38911"/>
    <cellStyle name="Normal 2 102 3 2 2 2" xfId="38912"/>
    <cellStyle name="Normal 2 102 3 2 3" xfId="38913"/>
    <cellStyle name="Normal 2 102 3 3" xfId="38914"/>
    <cellStyle name="Normal 2 102 3 3 2" xfId="38915"/>
    <cellStyle name="Normal 2 102 3 4" xfId="38916"/>
    <cellStyle name="Normal 2 102 4" xfId="38917"/>
    <cellStyle name="Normal 2 102 4 2" xfId="38918"/>
    <cellStyle name="Normal 2 102 4 2 2" xfId="38919"/>
    <cellStyle name="Normal 2 102 4 3" xfId="38920"/>
    <cellStyle name="Normal 2 102 5" xfId="38921"/>
    <cellStyle name="Normal 2 102 5 2" xfId="38922"/>
    <cellStyle name="Normal 2 102 6" xfId="38923"/>
    <cellStyle name="Normal 2 103" xfId="38924"/>
    <cellStyle name="Normal 2 103 2" xfId="38925"/>
    <cellStyle name="Normal 2 103 2 2" xfId="38926"/>
    <cellStyle name="Normal 2 103 2 2 2" xfId="38927"/>
    <cellStyle name="Normal 2 103 2 2 2 2" xfId="38928"/>
    <cellStyle name="Normal 2 103 2 2 2 2 2" xfId="38929"/>
    <cellStyle name="Normal 2 103 2 2 2 3" xfId="38930"/>
    <cellStyle name="Normal 2 103 2 2 3" xfId="38931"/>
    <cellStyle name="Normal 2 103 2 2 3 2" xfId="38932"/>
    <cellStyle name="Normal 2 103 2 2 4" xfId="38933"/>
    <cellStyle name="Normal 2 103 2 3" xfId="38934"/>
    <cellStyle name="Normal 2 103 2 3 2" xfId="38935"/>
    <cellStyle name="Normal 2 103 2 3 2 2" xfId="38936"/>
    <cellStyle name="Normal 2 103 2 3 3" xfId="38937"/>
    <cellStyle name="Normal 2 103 2 4" xfId="38938"/>
    <cellStyle name="Normal 2 103 2 4 2" xfId="38939"/>
    <cellStyle name="Normal 2 103 2 5" xfId="38940"/>
    <cellStyle name="Normal 2 103 3" xfId="38941"/>
    <cellStyle name="Normal 2 103 3 2" xfId="38942"/>
    <cellStyle name="Normal 2 103 3 2 2" xfId="38943"/>
    <cellStyle name="Normal 2 103 3 2 2 2" xfId="38944"/>
    <cellStyle name="Normal 2 103 3 2 3" xfId="38945"/>
    <cellStyle name="Normal 2 103 3 3" xfId="38946"/>
    <cellStyle name="Normal 2 103 3 3 2" xfId="38947"/>
    <cellStyle name="Normal 2 103 3 4" xfId="38948"/>
    <cellStyle name="Normal 2 103 4" xfId="38949"/>
    <cellStyle name="Normal 2 103 4 2" xfId="38950"/>
    <cellStyle name="Normal 2 103 4 2 2" xfId="38951"/>
    <cellStyle name="Normal 2 103 4 3" xfId="38952"/>
    <cellStyle name="Normal 2 103 5" xfId="38953"/>
    <cellStyle name="Normal 2 103 5 2" xfId="38954"/>
    <cellStyle name="Normal 2 103 6" xfId="38955"/>
    <cellStyle name="Normal 2 104" xfId="38956"/>
    <cellStyle name="Normal 2 104 2" xfId="38957"/>
    <cellStyle name="Normal 2 104 2 2" xfId="38958"/>
    <cellStyle name="Normal 2 104 2 2 2" xfId="38959"/>
    <cellStyle name="Normal 2 104 2 2 2 2" xfId="38960"/>
    <cellStyle name="Normal 2 104 2 2 3" xfId="38961"/>
    <cellStyle name="Normal 2 104 2 3" xfId="38962"/>
    <cellStyle name="Normal 2 104 2 3 2" xfId="38963"/>
    <cellStyle name="Normal 2 104 2 4" xfId="38964"/>
    <cellStyle name="Normal 2 104 3" xfId="38965"/>
    <cellStyle name="Normal 2 104 3 2" xfId="38966"/>
    <cellStyle name="Normal 2 104 3 2 2" xfId="38967"/>
    <cellStyle name="Normal 2 104 3 3" xfId="38968"/>
    <cellStyle name="Normal 2 104 4" xfId="38969"/>
    <cellStyle name="Normal 2 104 4 2" xfId="38970"/>
    <cellStyle name="Normal 2 104 5" xfId="38971"/>
    <cellStyle name="Normal 2 105" xfId="38972"/>
    <cellStyle name="Normal 2 105 2" xfId="38973"/>
    <cellStyle name="Normal 2 105 2 2" xfId="38974"/>
    <cellStyle name="Normal 2 105 2 2 2" xfId="38975"/>
    <cellStyle name="Normal 2 105 2 3" xfId="38976"/>
    <cellStyle name="Normal 2 105 3" xfId="38977"/>
    <cellStyle name="Normal 2 105 3 2" xfId="38978"/>
    <cellStyle name="Normal 2 105 4" xfId="38979"/>
    <cellStyle name="Normal 2 106" xfId="38980"/>
    <cellStyle name="Normal 2 106 2" xfId="38981"/>
    <cellStyle name="Normal 2 106 2 2" xfId="38982"/>
    <cellStyle name="Normal 2 106 3" xfId="38983"/>
    <cellStyle name="Normal 2 107" xfId="38984"/>
    <cellStyle name="Normal 2 107 2" xfId="38985"/>
    <cellStyle name="Normal 2 107 3" xfId="38986"/>
    <cellStyle name="Normal 2 108" xfId="38987"/>
    <cellStyle name="Normal 2 108 2" xfId="38988"/>
    <cellStyle name="Normal 2 11" xfId="38989"/>
    <cellStyle name="Normal 2 11 2" xfId="38990"/>
    <cellStyle name="Normal 2 11 3" xfId="38991"/>
    <cellStyle name="Normal 2 12" xfId="38992"/>
    <cellStyle name="Normal 2 12 2" xfId="38993"/>
    <cellStyle name="Normal 2 12 3" xfId="38994"/>
    <cellStyle name="Normal 2 13" xfId="38995"/>
    <cellStyle name="Normal 2 13 2" xfId="38996"/>
    <cellStyle name="Normal 2 13 3" xfId="38997"/>
    <cellStyle name="Normal 2 14" xfId="38998"/>
    <cellStyle name="Normal 2 14 2" xfId="38999"/>
    <cellStyle name="Normal 2 14 3" xfId="39000"/>
    <cellStyle name="Normal 2 15" xfId="39001"/>
    <cellStyle name="Normal 2 15 2" xfId="39002"/>
    <cellStyle name="Normal 2 15 3" xfId="39003"/>
    <cellStyle name="Normal 2 16" xfId="39004"/>
    <cellStyle name="Normal 2 16 2" xfId="39005"/>
    <cellStyle name="Normal 2 16 3" xfId="39006"/>
    <cellStyle name="Normal 2 17" xfId="39007"/>
    <cellStyle name="Normal 2 17 2" xfId="39008"/>
    <cellStyle name="Normal 2 17 3" xfId="39009"/>
    <cellStyle name="Normal 2 18" xfId="39010"/>
    <cellStyle name="Normal 2 18 2" xfId="39011"/>
    <cellStyle name="Normal 2 18 3" xfId="39012"/>
    <cellStyle name="Normal 2 19" xfId="39013"/>
    <cellStyle name="Normal 2 19 2" xfId="39014"/>
    <cellStyle name="Normal 2 19 3" xfId="39015"/>
    <cellStyle name="Normal 2 2" xfId="39016"/>
    <cellStyle name="Normal 2 2 2" xfId="39017"/>
    <cellStyle name="Normal 2 2 2 2" xfId="39018"/>
    <cellStyle name="Normal 2 2 2 2 2" xfId="39019"/>
    <cellStyle name="Normal 2 2 2 3" xfId="39020"/>
    <cellStyle name="Normal 2 2 2 4" xfId="39021"/>
    <cellStyle name="Normal 2 2 3" xfId="39022"/>
    <cellStyle name="Normal 2 2 3 2" xfId="39023"/>
    <cellStyle name="Normal 2 2 3 2 2" xfId="39024"/>
    <cellStyle name="Normal 2 2 3 2 2 2" xfId="39025"/>
    <cellStyle name="Normal 2 2 3 2 2 2 2" xfId="39026"/>
    <cellStyle name="Normal 2 2 3 2 2 2 2 2" xfId="39027"/>
    <cellStyle name="Normal 2 2 3 2 2 2 3" xfId="39028"/>
    <cellStyle name="Normal 2 2 3 2 2 3" xfId="39029"/>
    <cellStyle name="Normal 2 2 3 2 2 3 2" xfId="39030"/>
    <cellStyle name="Normal 2 2 3 2 2 4" xfId="39031"/>
    <cellStyle name="Normal 2 2 3 2 3" xfId="39032"/>
    <cellStyle name="Normal 2 2 3 2 3 2" xfId="39033"/>
    <cellStyle name="Normal 2 2 3 2 3 2 2" xfId="39034"/>
    <cellStyle name="Normal 2 2 3 2 3 3" xfId="39035"/>
    <cellStyle name="Normal 2 2 3 2 4" xfId="39036"/>
    <cellStyle name="Normal 2 2 3 2 4 2" xfId="39037"/>
    <cellStyle name="Normal 2 2 3 2 5" xfId="39038"/>
    <cellStyle name="Normal 2 2 3 3" xfId="39039"/>
    <cellStyle name="Normal 2 2 3 3 2" xfId="39040"/>
    <cellStyle name="Normal 2 2 3 3 3" xfId="39041"/>
    <cellStyle name="Normal 2 2 3 4" xfId="39042"/>
    <cellStyle name="Normal 2 2 3 4 2" xfId="39043"/>
    <cellStyle name="Normal 2 2 3 4 2 2" xfId="39044"/>
    <cellStyle name="Normal 2 2 3 4 3" xfId="39045"/>
    <cellStyle name="Normal 2 2 3 5" xfId="39046"/>
    <cellStyle name="Normal 2 2 3 5 2" xfId="39047"/>
    <cellStyle name="Normal 2 2 3 6" xfId="39048"/>
    <cellStyle name="Normal 2 2 4" xfId="39049"/>
    <cellStyle name="Normal 2 2 4 2" xfId="58514"/>
    <cellStyle name="Normal 2 2_COREP GL04rev3" xfId="58362"/>
    <cellStyle name="Normal 2 20" xfId="39050"/>
    <cellStyle name="Normal 2 20 2" xfId="39051"/>
    <cellStyle name="Normal 2 20 3" xfId="39052"/>
    <cellStyle name="Normal 2 21" xfId="39053"/>
    <cellStyle name="Normal 2 21 2" xfId="39054"/>
    <cellStyle name="Normal 2 21 3" xfId="39055"/>
    <cellStyle name="Normal 2 22" xfId="39056"/>
    <cellStyle name="Normal 2 22 2" xfId="39057"/>
    <cellStyle name="Normal 2 22 3" xfId="39058"/>
    <cellStyle name="Normal 2 23" xfId="39059"/>
    <cellStyle name="Normal 2 23 2" xfId="39060"/>
    <cellStyle name="Normal 2 23 3" xfId="39061"/>
    <cellStyle name="Normal 2 24" xfId="39062"/>
    <cellStyle name="Normal 2 24 2" xfId="39063"/>
    <cellStyle name="Normal 2 24 3" xfId="39064"/>
    <cellStyle name="Normal 2 25" xfId="39065"/>
    <cellStyle name="Normal 2 25 2" xfId="39066"/>
    <cellStyle name="Normal 2 25 3" xfId="39067"/>
    <cellStyle name="Normal 2 26" xfId="39068"/>
    <cellStyle name="Normal 2 26 2" xfId="39069"/>
    <cellStyle name="Normal 2 26 3" xfId="39070"/>
    <cellStyle name="Normal 2 27" xfId="39071"/>
    <cellStyle name="Normal 2 27 2" xfId="39072"/>
    <cellStyle name="Normal 2 27 3" xfId="39073"/>
    <cellStyle name="Normal 2 28" xfId="39074"/>
    <cellStyle name="Normal 2 28 2" xfId="39075"/>
    <cellStyle name="Normal 2 28 3" xfId="39076"/>
    <cellStyle name="Normal 2 29" xfId="39077"/>
    <cellStyle name="Normal 2 29 2" xfId="39078"/>
    <cellStyle name="Normal 2 29 3" xfId="39079"/>
    <cellStyle name="Normal 2 3" xfId="39080"/>
    <cellStyle name="Normal 2 3 2" xfId="39081"/>
    <cellStyle name="Normal 2 3 2 2" xfId="39082"/>
    <cellStyle name="Normal 2 3 2 3" xfId="39083"/>
    <cellStyle name="Normal 2 3 3" xfId="39084"/>
    <cellStyle name="Normal 2 3 3 2" xfId="39085"/>
    <cellStyle name="Normal 2 3 3 2 2" xfId="39086"/>
    <cellStyle name="Normal 2 3 3 2 2 2" xfId="39087"/>
    <cellStyle name="Normal 2 3 3 2 2 2 2" xfId="39088"/>
    <cellStyle name="Normal 2 3 3 2 2 2 2 2" xfId="39089"/>
    <cellStyle name="Normal 2 3 3 2 2 2 3" xfId="39090"/>
    <cellStyle name="Normal 2 3 3 2 2 3" xfId="39091"/>
    <cellStyle name="Normal 2 3 3 2 2 3 2" xfId="39092"/>
    <cellStyle name="Normal 2 3 3 2 2 4" xfId="39093"/>
    <cellStyle name="Normal 2 3 3 2 3" xfId="39094"/>
    <cellStyle name="Normal 2 3 3 2 3 2" xfId="39095"/>
    <cellStyle name="Normal 2 3 3 2 3 2 2" xfId="39096"/>
    <cellStyle name="Normal 2 3 3 2 3 3" xfId="39097"/>
    <cellStyle name="Normal 2 3 3 2 4" xfId="39098"/>
    <cellStyle name="Normal 2 3 3 2 4 2" xfId="39099"/>
    <cellStyle name="Normal 2 3 3 2 5" xfId="39100"/>
    <cellStyle name="Normal 2 3 3 3" xfId="39101"/>
    <cellStyle name="Normal 2 3 3 3 2" xfId="39102"/>
    <cellStyle name="Normal 2 3 3 3 3" xfId="39103"/>
    <cellStyle name="Normal 2 3 3 4" xfId="39104"/>
    <cellStyle name="Normal 2 3 3 4 2" xfId="39105"/>
    <cellStyle name="Normal 2 3 3 4 2 2" xfId="39106"/>
    <cellStyle name="Normal 2 3 3 4 3" xfId="39107"/>
    <cellStyle name="Normal 2 3 3 5" xfId="39108"/>
    <cellStyle name="Normal 2 3 3 5 2" xfId="39109"/>
    <cellStyle name="Normal 2 3 3 6" xfId="39110"/>
    <cellStyle name="Normal 2 3 4" xfId="39111"/>
    <cellStyle name="Normal 2 3 5" xfId="39112"/>
    <cellStyle name="Normal 2 3 6" xfId="39113"/>
    <cellStyle name="Normal 2 3_Wealth Mgmt - Life &amp; Pension" xfId="57795"/>
    <cellStyle name="Normal 2 30" xfId="39114"/>
    <cellStyle name="Normal 2 30 2" xfId="39115"/>
    <cellStyle name="Normal 2 30 3" xfId="39116"/>
    <cellStyle name="Normal 2 31" xfId="39117"/>
    <cellStyle name="Normal 2 31 2" xfId="39118"/>
    <cellStyle name="Normal 2 31 3" xfId="39119"/>
    <cellStyle name="Normal 2 32" xfId="39120"/>
    <cellStyle name="Normal 2 32 2" xfId="39121"/>
    <cellStyle name="Normal 2 32 3" xfId="39122"/>
    <cellStyle name="Normal 2 33" xfId="39123"/>
    <cellStyle name="Normal 2 33 2" xfId="39124"/>
    <cellStyle name="Normal 2 33 3" xfId="39125"/>
    <cellStyle name="Normal 2 34" xfId="39126"/>
    <cellStyle name="Normal 2 34 2" xfId="39127"/>
    <cellStyle name="Normal 2 34 3" xfId="39128"/>
    <cellStyle name="Normal 2 35" xfId="39129"/>
    <cellStyle name="Normal 2 35 2" xfId="39130"/>
    <cellStyle name="Normal 2 35 3" xfId="39131"/>
    <cellStyle name="Normal 2 36" xfId="39132"/>
    <cellStyle name="Normal 2 36 2" xfId="39133"/>
    <cellStyle name="Normal 2 36 3" xfId="39134"/>
    <cellStyle name="Normal 2 37" xfId="39135"/>
    <cellStyle name="Normal 2 37 2" xfId="39136"/>
    <cellStyle name="Normal 2 37 3" xfId="39137"/>
    <cellStyle name="Normal 2 38" xfId="39138"/>
    <cellStyle name="Normal 2 38 2" xfId="39139"/>
    <cellStyle name="Normal 2 38 3" xfId="39140"/>
    <cellStyle name="Normal 2 39" xfId="39141"/>
    <cellStyle name="Normal 2 39 2" xfId="39142"/>
    <cellStyle name="Normal 2 39 3" xfId="39143"/>
    <cellStyle name="Normal 2 4" xfId="39144"/>
    <cellStyle name="Normal 2 4 2" xfId="39145"/>
    <cellStyle name="Normal 2 4 2 2" xfId="39146"/>
    <cellStyle name="Normal 2 4 2 3" xfId="39147"/>
    <cellStyle name="Normal 2 4 3" xfId="39148"/>
    <cellStyle name="Normal 2 4 3 2" xfId="39149"/>
    <cellStyle name="Normal 2 4 3 2 2" xfId="39150"/>
    <cellStyle name="Normal 2 4 3 2 2 2" xfId="39151"/>
    <cellStyle name="Normal 2 4 3 2 3" xfId="39152"/>
    <cellStyle name="Normal 2 4 3 3" xfId="39153"/>
    <cellStyle name="Normal 2 4 3 3 2" xfId="39154"/>
    <cellStyle name="Normal 2 4 3 4" xfId="39155"/>
    <cellStyle name="Normal 2 4 4" xfId="39156"/>
    <cellStyle name="Normal 2 4_Wealth Mgmt - Life &amp; Pension" xfId="57796"/>
    <cellStyle name="Normal 2 40" xfId="39157"/>
    <cellStyle name="Normal 2 40 2" xfId="39158"/>
    <cellStyle name="Normal 2 40 3" xfId="39159"/>
    <cellStyle name="Normal 2 41" xfId="39160"/>
    <cellStyle name="Normal 2 41 2" xfId="39161"/>
    <cellStyle name="Normal 2 41 3" xfId="39162"/>
    <cellStyle name="Normal 2 42" xfId="39163"/>
    <cellStyle name="Normal 2 42 2" xfId="39164"/>
    <cellStyle name="Normal 2 42 3" xfId="39165"/>
    <cellStyle name="Normal 2 43" xfId="39166"/>
    <cellStyle name="Normal 2 43 2" xfId="39167"/>
    <cellStyle name="Normal 2 43 3" xfId="39168"/>
    <cellStyle name="Normal 2 44" xfId="39169"/>
    <cellStyle name="Normal 2 44 2" xfId="39170"/>
    <cellStyle name="Normal 2 44 3" xfId="39171"/>
    <cellStyle name="Normal 2 45" xfId="39172"/>
    <cellStyle name="Normal 2 45 2" xfId="39173"/>
    <cellStyle name="Normal 2 45 3" xfId="39174"/>
    <cellStyle name="Normal 2 46" xfId="39175"/>
    <cellStyle name="Normal 2 46 2" xfId="39176"/>
    <cellStyle name="Normal 2 46 3" xfId="39177"/>
    <cellStyle name="Normal 2 47" xfId="39178"/>
    <cellStyle name="Normal 2 47 2" xfId="39179"/>
    <cellStyle name="Normal 2 47 3" xfId="39180"/>
    <cellStyle name="Normal 2 48" xfId="39181"/>
    <cellStyle name="Normal 2 48 2" xfId="39182"/>
    <cellStyle name="Normal 2 48 3" xfId="39183"/>
    <cellStyle name="Normal 2 49" xfId="39184"/>
    <cellStyle name="Normal 2 49 2" xfId="39185"/>
    <cellStyle name="Normal 2 49 3" xfId="39186"/>
    <cellStyle name="Normal 2 5" xfId="39187"/>
    <cellStyle name="Normal 2 5 2" xfId="39188"/>
    <cellStyle name="Normal 2 5 2 2" xfId="58363"/>
    <cellStyle name="Normal 2 5 3" xfId="39189"/>
    <cellStyle name="Normal 2 5 4" xfId="58364"/>
    <cellStyle name="Normal 2 5 5" xfId="58365"/>
    <cellStyle name="Normal 2 5 6" xfId="58366"/>
    <cellStyle name="Normal 2 5_Wealth Mgmt - Life &amp; Pension" xfId="57797"/>
    <cellStyle name="Normal 2 50" xfId="39190"/>
    <cellStyle name="Normal 2 50 2" xfId="39191"/>
    <cellStyle name="Normal 2 50 3" xfId="39192"/>
    <cellStyle name="Normal 2 51" xfId="39193"/>
    <cellStyle name="Normal 2 51 2" xfId="39194"/>
    <cellStyle name="Normal 2 51 3" xfId="39195"/>
    <cellStyle name="Normal 2 52" xfId="39196"/>
    <cellStyle name="Normal 2 52 2" xfId="39197"/>
    <cellStyle name="Normal 2 52 3" xfId="39198"/>
    <cellStyle name="Normal 2 53" xfId="39199"/>
    <cellStyle name="Normal 2 53 2" xfId="39200"/>
    <cellStyle name="Normal 2 53 3" xfId="39201"/>
    <cellStyle name="Normal 2 54" xfId="39202"/>
    <cellStyle name="Normal 2 54 2" xfId="39203"/>
    <cellStyle name="Normal 2 54 3" xfId="39204"/>
    <cellStyle name="Normal 2 55" xfId="39205"/>
    <cellStyle name="Normal 2 55 2" xfId="39206"/>
    <cellStyle name="Normal 2 55 3" xfId="39207"/>
    <cellStyle name="Normal 2 56" xfId="39208"/>
    <cellStyle name="Normal 2 56 2" xfId="39209"/>
    <cellStyle name="Normal 2 56 3" xfId="39210"/>
    <cellStyle name="Normal 2 57" xfId="39211"/>
    <cellStyle name="Normal 2 57 2" xfId="39212"/>
    <cellStyle name="Normal 2 57 3" xfId="39213"/>
    <cellStyle name="Normal 2 58" xfId="39214"/>
    <cellStyle name="Normal 2 58 2" xfId="39215"/>
    <cellStyle name="Normal 2 58 3" xfId="39216"/>
    <cellStyle name="Normal 2 59" xfId="39217"/>
    <cellStyle name="Normal 2 59 2" xfId="39218"/>
    <cellStyle name="Normal 2 59 3" xfId="39219"/>
    <cellStyle name="Normal 2 6" xfId="39220"/>
    <cellStyle name="Normal 2 6 2" xfId="39221"/>
    <cellStyle name="Normal 2 6 3" xfId="39222"/>
    <cellStyle name="Normal 2 60" xfId="39223"/>
    <cellStyle name="Normal 2 60 2" xfId="39224"/>
    <cellStyle name="Normal 2 60 3" xfId="39225"/>
    <cellStyle name="Normal 2 61" xfId="39226"/>
    <cellStyle name="Normal 2 61 2" xfId="39227"/>
    <cellStyle name="Normal 2 61 3" xfId="39228"/>
    <cellStyle name="Normal 2 62" xfId="39229"/>
    <cellStyle name="Normal 2 62 2" xfId="39230"/>
    <cellStyle name="Normal 2 62 3" xfId="39231"/>
    <cellStyle name="Normal 2 63" xfId="39232"/>
    <cellStyle name="Normal 2 63 2" xfId="39233"/>
    <cellStyle name="Normal 2 63 3" xfId="39234"/>
    <cellStyle name="Normal 2 64" xfId="39235"/>
    <cellStyle name="Normal 2 64 2" xfId="39236"/>
    <cellStyle name="Normal 2 64 3" xfId="39237"/>
    <cellStyle name="Normal 2 65" xfId="39238"/>
    <cellStyle name="Normal 2 65 2" xfId="39239"/>
    <cellStyle name="Normal 2 65 3" xfId="39240"/>
    <cellStyle name="Normal 2 66" xfId="39241"/>
    <cellStyle name="Normal 2 66 2" xfId="39242"/>
    <cellStyle name="Normal 2 66 3" xfId="39243"/>
    <cellStyle name="Normal 2 67" xfId="39244"/>
    <cellStyle name="Normal 2 67 2" xfId="39245"/>
    <cellStyle name="Normal 2 67 3" xfId="39246"/>
    <cellStyle name="Normal 2 68" xfId="39247"/>
    <cellStyle name="Normal 2 68 2" xfId="39248"/>
    <cellStyle name="Normal 2 68 3" xfId="39249"/>
    <cellStyle name="Normal 2 69" xfId="39250"/>
    <cellStyle name="Normal 2 69 2" xfId="39251"/>
    <cellStyle name="Normal 2 69 3" xfId="39252"/>
    <cellStyle name="Normal 2 7" xfId="39253"/>
    <cellStyle name="Normal 2 7 2" xfId="39254"/>
    <cellStyle name="Normal 2 7 3" xfId="39255"/>
    <cellStyle name="Normal 2 70" xfId="39256"/>
    <cellStyle name="Normal 2 70 2" xfId="39257"/>
    <cellStyle name="Normal 2 70 3" xfId="39258"/>
    <cellStyle name="Normal 2 71" xfId="39259"/>
    <cellStyle name="Normal 2 71 2" xfId="39260"/>
    <cellStyle name="Normal 2 71 3" xfId="39261"/>
    <cellStyle name="Normal 2 72" xfId="39262"/>
    <cellStyle name="Normal 2 72 2" xfId="39263"/>
    <cellStyle name="Normal 2 72 3" xfId="39264"/>
    <cellStyle name="Normal 2 73" xfId="39265"/>
    <cellStyle name="Normal 2 73 2" xfId="39266"/>
    <cellStyle name="Normal 2 73 3" xfId="39267"/>
    <cellStyle name="Normal 2 74" xfId="39268"/>
    <cellStyle name="Normal 2 74 2" xfId="39269"/>
    <cellStyle name="Normal 2 74 3" xfId="39270"/>
    <cellStyle name="Normal 2 75" xfId="39271"/>
    <cellStyle name="Normal 2 75 2" xfId="39272"/>
    <cellStyle name="Normal 2 75 3" xfId="39273"/>
    <cellStyle name="Normal 2 76" xfId="39274"/>
    <cellStyle name="Normal 2 76 2" xfId="39275"/>
    <cellStyle name="Normal 2 76 3" xfId="39276"/>
    <cellStyle name="Normal 2 77" xfId="39277"/>
    <cellStyle name="Normal 2 77 2" xfId="39278"/>
    <cellStyle name="Normal 2 77 3" xfId="39279"/>
    <cellStyle name="Normal 2 78" xfId="39280"/>
    <cellStyle name="Normal 2 78 2" xfId="39281"/>
    <cellStyle name="Normal 2 78 3" xfId="39282"/>
    <cellStyle name="Normal 2 79" xfId="39283"/>
    <cellStyle name="Normal 2 79 2" xfId="39284"/>
    <cellStyle name="Normal 2 79 3" xfId="39285"/>
    <cellStyle name="Normal 2 8" xfId="39286"/>
    <cellStyle name="Normal 2 8 2" xfId="39287"/>
    <cellStyle name="Normal 2 8 3" xfId="39288"/>
    <cellStyle name="Normal 2 80" xfId="39289"/>
    <cellStyle name="Normal 2 80 2" xfId="39290"/>
    <cellStyle name="Normal 2 80 3" xfId="39291"/>
    <cellStyle name="Normal 2 81" xfId="39292"/>
    <cellStyle name="Normal 2 81 2" xfId="39293"/>
    <cellStyle name="Normal 2 81 3" xfId="39294"/>
    <cellStyle name="Normal 2 82" xfId="39295"/>
    <cellStyle name="Normal 2 82 2" xfId="39296"/>
    <cellStyle name="Normal 2 82 3" xfId="39297"/>
    <cellStyle name="Normal 2 83" xfId="39298"/>
    <cellStyle name="Normal 2 83 2" xfId="39299"/>
    <cellStyle name="Normal 2 83 3" xfId="39300"/>
    <cellStyle name="Normal 2 84" xfId="39301"/>
    <cellStyle name="Normal 2 84 2" xfId="39302"/>
    <cellStyle name="Normal 2 84 3" xfId="39303"/>
    <cellStyle name="Normal 2 85" xfId="39304"/>
    <cellStyle name="Normal 2 85 2" xfId="39305"/>
    <cellStyle name="Normal 2 85 3" xfId="39306"/>
    <cellStyle name="Normal 2 86" xfId="39307"/>
    <cellStyle name="Normal 2 86 2" xfId="39308"/>
    <cellStyle name="Normal 2 86 3" xfId="39309"/>
    <cellStyle name="Normal 2 87" xfId="39310"/>
    <cellStyle name="Normal 2 87 2" xfId="39311"/>
    <cellStyle name="Normal 2 87 3" xfId="39312"/>
    <cellStyle name="Normal 2 88" xfId="39313"/>
    <cellStyle name="Normal 2 88 2" xfId="39314"/>
    <cellStyle name="Normal 2 88 3" xfId="39315"/>
    <cellStyle name="Normal 2 89" xfId="39316"/>
    <cellStyle name="Normal 2 89 2" xfId="39317"/>
    <cellStyle name="Normal 2 89 3" xfId="39318"/>
    <cellStyle name="Normal 2 9" xfId="39319"/>
    <cellStyle name="Normal 2 9 2" xfId="39320"/>
    <cellStyle name="Normal 2 9 3" xfId="39321"/>
    <cellStyle name="Normal 2 90" xfId="39322"/>
    <cellStyle name="Normal 2 90 2" xfId="39323"/>
    <cellStyle name="Normal 2 90 3" xfId="39324"/>
    <cellStyle name="Normal 2 91" xfId="39325"/>
    <cellStyle name="Normal 2 91 2" xfId="39326"/>
    <cellStyle name="Normal 2 91 3" xfId="39327"/>
    <cellStyle name="Normal 2 92" xfId="39328"/>
    <cellStyle name="Normal 2 92 2" xfId="39329"/>
    <cellStyle name="Normal 2 92 3" xfId="39330"/>
    <cellStyle name="Normal 2 93" xfId="39331"/>
    <cellStyle name="Normal 2 93 2" xfId="39332"/>
    <cellStyle name="Normal 2 93 3" xfId="39333"/>
    <cellStyle name="Normal 2 94" xfId="39334"/>
    <cellStyle name="Normal 2 94 2" xfId="39335"/>
    <cellStyle name="Normal 2 94 3" xfId="39336"/>
    <cellStyle name="Normal 2 95" xfId="39337"/>
    <cellStyle name="Normal 2 95 2" xfId="39338"/>
    <cellStyle name="Normal 2 95 3" xfId="39339"/>
    <cellStyle name="Normal 2 96" xfId="39340"/>
    <cellStyle name="Normal 2 96 2" xfId="39341"/>
    <cellStyle name="Normal 2 96 3" xfId="39342"/>
    <cellStyle name="Normal 2 97" xfId="39343"/>
    <cellStyle name="Normal 2 97 2" xfId="39344"/>
    <cellStyle name="Normal 2 97 3" xfId="39345"/>
    <cellStyle name="Normal 2 98" xfId="39346"/>
    <cellStyle name="Normal 2 98 2" xfId="39347"/>
    <cellStyle name="Normal 2 98 2 2" xfId="39348"/>
    <cellStyle name="Normal 2 98 2 3" xfId="39349"/>
    <cellStyle name="Normal 2 98 3" xfId="39350"/>
    <cellStyle name="Normal 2 98 4" xfId="39351"/>
    <cellStyle name="Normal 2 99" xfId="39352"/>
    <cellStyle name="Normal 2 99 2" xfId="39353"/>
    <cellStyle name="Normal 2 99 2 2" xfId="39354"/>
    <cellStyle name="Normal 2 99 2 3" xfId="39355"/>
    <cellStyle name="Normal 2 99 3" xfId="39356"/>
    <cellStyle name="Normal 2 99 4" xfId="39357"/>
    <cellStyle name="Normal 2_~0149226" xfId="58367"/>
    <cellStyle name="Normal 20" xfId="39358"/>
    <cellStyle name="Normal 20 2" xfId="39359"/>
    <cellStyle name="Normal 20 2 2" xfId="39360"/>
    <cellStyle name="Normal 20 2 3" xfId="39361"/>
    <cellStyle name="Normal 20 3" xfId="39362"/>
    <cellStyle name="Normal 20 3 2" xfId="57798"/>
    <cellStyle name="Normal 20 4" xfId="39363"/>
    <cellStyle name="Normal 20 4 2" xfId="57799"/>
    <cellStyle name="Normal 20 4_Wealth Mgmt - Life &amp; Pension" xfId="57800"/>
    <cellStyle name="Normal 20 5" xfId="57801"/>
    <cellStyle name="Normal 20 5 2" xfId="57802"/>
    <cellStyle name="Normal 20 6" xfId="57803"/>
    <cellStyle name="Normal 20 6 2" xfId="57804"/>
    <cellStyle name="Normal 20 7" xfId="57805"/>
    <cellStyle name="Normal 200" xfId="39364"/>
    <cellStyle name="Normal 200 2" xfId="39365"/>
    <cellStyle name="Normal 200 2 2" xfId="39366"/>
    <cellStyle name="Normal 200 2 2 2" xfId="39367"/>
    <cellStyle name="Normal 200 2 2 2 2" xfId="39368"/>
    <cellStyle name="Normal 200 2 2 2 2 2" xfId="39369"/>
    <cellStyle name="Normal 200 2 2 2 2 2 2" xfId="39370"/>
    <cellStyle name="Normal 200 2 2 2 2 2 2 2" xfId="39371"/>
    <cellStyle name="Normal 200 2 2 2 2 2 3" xfId="39372"/>
    <cellStyle name="Normal 200 2 2 2 2 3" xfId="39373"/>
    <cellStyle name="Normal 200 2 2 2 2 3 2" xfId="39374"/>
    <cellStyle name="Normal 200 2 2 2 2 4" xfId="39375"/>
    <cellStyle name="Normal 200 2 2 2 3" xfId="39376"/>
    <cellStyle name="Normal 200 2 2 2 3 2" xfId="39377"/>
    <cellStyle name="Normal 200 2 2 2 3 2 2" xfId="39378"/>
    <cellStyle name="Normal 200 2 2 2 3 3" xfId="39379"/>
    <cellStyle name="Normal 200 2 2 2 4" xfId="39380"/>
    <cellStyle name="Normal 200 2 2 2 4 2" xfId="39381"/>
    <cellStyle name="Normal 200 2 2 2 5" xfId="39382"/>
    <cellStyle name="Normal 200 2 2 3" xfId="39383"/>
    <cellStyle name="Normal 200 2 2 3 2" xfId="39384"/>
    <cellStyle name="Normal 200 2 2 3 2 2" xfId="39385"/>
    <cellStyle name="Normal 200 2 2 3 2 2 2" xfId="39386"/>
    <cellStyle name="Normal 200 2 2 3 2 3" xfId="39387"/>
    <cellStyle name="Normal 200 2 2 3 3" xfId="39388"/>
    <cellStyle name="Normal 200 2 2 3 3 2" xfId="39389"/>
    <cellStyle name="Normal 200 2 2 3 4" xfId="39390"/>
    <cellStyle name="Normal 200 2 2 4" xfId="39391"/>
    <cellStyle name="Normal 200 2 2 4 2" xfId="39392"/>
    <cellStyle name="Normal 200 2 2 4 2 2" xfId="39393"/>
    <cellStyle name="Normal 200 2 2 4 3" xfId="39394"/>
    <cellStyle name="Normal 200 2 2 5" xfId="39395"/>
    <cellStyle name="Normal 200 2 2 5 2" xfId="39396"/>
    <cellStyle name="Normal 200 2 2 6" xfId="39397"/>
    <cellStyle name="Normal 200 2 3" xfId="39398"/>
    <cellStyle name="Normal 200 2 3 2" xfId="39399"/>
    <cellStyle name="Normal 200 2 3 2 2" xfId="39400"/>
    <cellStyle name="Normal 200 2 3 2 2 2" xfId="39401"/>
    <cellStyle name="Normal 200 2 3 2 2 2 2" xfId="39402"/>
    <cellStyle name="Normal 200 2 3 2 2 3" xfId="39403"/>
    <cellStyle name="Normal 200 2 3 2 3" xfId="39404"/>
    <cellStyle name="Normal 200 2 3 2 3 2" xfId="39405"/>
    <cellStyle name="Normal 200 2 3 2 4" xfId="39406"/>
    <cellStyle name="Normal 200 2 3 3" xfId="39407"/>
    <cellStyle name="Normal 200 2 3 3 2" xfId="39408"/>
    <cellStyle name="Normal 200 2 3 3 2 2" xfId="39409"/>
    <cellStyle name="Normal 200 2 3 3 3" xfId="39410"/>
    <cellStyle name="Normal 200 2 3 4" xfId="39411"/>
    <cellStyle name="Normal 200 2 3 4 2" xfId="39412"/>
    <cellStyle name="Normal 200 2 3 5" xfId="39413"/>
    <cellStyle name="Normal 200 2 4" xfId="39414"/>
    <cellStyle name="Normal 200 2 4 2" xfId="39415"/>
    <cellStyle name="Normal 200 2 4 2 2" xfId="39416"/>
    <cellStyle name="Normal 200 2 4 2 2 2" xfId="39417"/>
    <cellStyle name="Normal 200 2 4 2 3" xfId="39418"/>
    <cellStyle name="Normal 200 2 4 3" xfId="39419"/>
    <cellStyle name="Normal 200 2 4 3 2" xfId="39420"/>
    <cellStyle name="Normal 200 2 4 4" xfId="39421"/>
    <cellStyle name="Normal 200 2 5" xfId="39422"/>
    <cellStyle name="Normal 200 2 5 2" xfId="39423"/>
    <cellStyle name="Normal 200 2 5 2 2" xfId="39424"/>
    <cellStyle name="Normal 200 2 5 3" xfId="39425"/>
    <cellStyle name="Normal 200 2 6" xfId="39426"/>
    <cellStyle name="Normal 200 2 6 2" xfId="39427"/>
    <cellStyle name="Normal 200 2 7" xfId="39428"/>
    <cellStyle name="Normal 200 3" xfId="39429"/>
    <cellStyle name="Normal 200 3 2" xfId="39430"/>
    <cellStyle name="Normal 200 3 2 2" xfId="39431"/>
    <cellStyle name="Normal 200 3 2 2 2" xfId="39432"/>
    <cellStyle name="Normal 200 3 2 2 2 2" xfId="39433"/>
    <cellStyle name="Normal 200 3 2 2 2 2 2" xfId="39434"/>
    <cellStyle name="Normal 200 3 2 2 2 3" xfId="39435"/>
    <cellStyle name="Normal 200 3 2 2 3" xfId="39436"/>
    <cellStyle name="Normal 200 3 2 2 3 2" xfId="39437"/>
    <cellStyle name="Normal 200 3 2 2 4" xfId="39438"/>
    <cellStyle name="Normal 200 3 2 3" xfId="39439"/>
    <cellStyle name="Normal 200 3 2 3 2" xfId="39440"/>
    <cellStyle name="Normal 200 3 2 3 2 2" xfId="39441"/>
    <cellStyle name="Normal 200 3 2 3 3" xfId="39442"/>
    <cellStyle name="Normal 200 3 2 4" xfId="39443"/>
    <cellStyle name="Normal 200 3 2 4 2" xfId="39444"/>
    <cellStyle name="Normal 200 3 2 5" xfId="39445"/>
    <cellStyle name="Normal 200 3 3" xfId="39446"/>
    <cellStyle name="Normal 200 3 3 2" xfId="39447"/>
    <cellStyle name="Normal 200 3 3 2 2" xfId="39448"/>
    <cellStyle name="Normal 200 3 3 2 2 2" xfId="39449"/>
    <cellStyle name="Normal 200 3 3 2 3" xfId="39450"/>
    <cellStyle name="Normal 200 3 3 3" xfId="39451"/>
    <cellStyle name="Normal 200 3 3 3 2" xfId="39452"/>
    <cellStyle name="Normal 200 3 3 4" xfId="39453"/>
    <cellStyle name="Normal 200 3 4" xfId="39454"/>
    <cellStyle name="Normal 200 3 4 2" xfId="39455"/>
    <cellStyle name="Normal 200 3 4 2 2" xfId="39456"/>
    <cellStyle name="Normal 200 3 4 3" xfId="39457"/>
    <cellStyle name="Normal 200 3 5" xfId="39458"/>
    <cellStyle name="Normal 200 3 5 2" xfId="39459"/>
    <cellStyle name="Normal 200 3 6" xfId="39460"/>
    <cellStyle name="Normal 200 4" xfId="39461"/>
    <cellStyle name="Normal 200 4 2" xfId="39462"/>
    <cellStyle name="Normal 200 4 3" xfId="39463"/>
    <cellStyle name="Normal 200 5" xfId="39464"/>
    <cellStyle name="Normal 200 5 2" xfId="39465"/>
    <cellStyle name="Normal 200 5 2 2" xfId="39466"/>
    <cellStyle name="Normal 200 5 2 2 2" xfId="39467"/>
    <cellStyle name="Normal 200 5 2 2 2 2" xfId="39468"/>
    <cellStyle name="Normal 200 5 2 2 2 2 2" xfId="39469"/>
    <cellStyle name="Normal 200 5 2 2 2 3" xfId="39470"/>
    <cellStyle name="Normal 200 5 2 2 3" xfId="39471"/>
    <cellStyle name="Normal 200 5 2 2 3 2" xfId="39472"/>
    <cellStyle name="Normal 200 5 2 2 4" xfId="39473"/>
    <cellStyle name="Normal 200 5 2 3" xfId="39474"/>
    <cellStyle name="Normal 200 5 2 3 2" xfId="39475"/>
    <cellStyle name="Normal 200 5 2 3 2 2" xfId="39476"/>
    <cellStyle name="Normal 200 5 2 3 3" xfId="39477"/>
    <cellStyle name="Normal 200 5 2 4" xfId="39478"/>
    <cellStyle name="Normal 200 5 2 4 2" xfId="39479"/>
    <cellStyle name="Normal 200 5 2 5" xfId="39480"/>
    <cellStyle name="Normal 200 5 3" xfId="39481"/>
    <cellStyle name="Normal 200 5 3 2" xfId="39482"/>
    <cellStyle name="Normal 200 5 3 2 2" xfId="39483"/>
    <cellStyle name="Normal 200 5 3 2 2 2" xfId="39484"/>
    <cellStyle name="Normal 200 5 3 2 3" xfId="39485"/>
    <cellStyle name="Normal 200 5 3 3" xfId="39486"/>
    <cellStyle name="Normal 200 5 3 3 2" xfId="39487"/>
    <cellStyle name="Normal 200 5 3 4" xfId="39488"/>
    <cellStyle name="Normal 200 5 4" xfId="39489"/>
    <cellStyle name="Normal 200 5 4 2" xfId="39490"/>
    <cellStyle name="Normal 200 5 4 2 2" xfId="39491"/>
    <cellStyle name="Normal 200 5 4 3" xfId="39492"/>
    <cellStyle name="Normal 200 5 5" xfId="39493"/>
    <cellStyle name="Normal 200 5 5 2" xfId="39494"/>
    <cellStyle name="Normal 200 5 6" xfId="39495"/>
    <cellStyle name="Normal 200 6" xfId="39496"/>
    <cellStyle name="Normal 200 6 2" xfId="39497"/>
    <cellStyle name="Normal 200 6 2 2" xfId="39498"/>
    <cellStyle name="Normal 200 6 2 2 2" xfId="39499"/>
    <cellStyle name="Normal 200 6 2 2 2 2" xfId="39500"/>
    <cellStyle name="Normal 200 6 2 2 3" xfId="39501"/>
    <cellStyle name="Normal 200 6 2 3" xfId="39502"/>
    <cellStyle name="Normal 200 6 2 3 2" xfId="39503"/>
    <cellStyle name="Normal 200 6 2 4" xfId="39504"/>
    <cellStyle name="Normal 200 6 3" xfId="39505"/>
    <cellStyle name="Normal 200 6 3 2" xfId="39506"/>
    <cellStyle name="Normal 200 6 3 2 2" xfId="39507"/>
    <cellStyle name="Normal 200 6 3 3" xfId="39508"/>
    <cellStyle name="Normal 200 6 4" xfId="39509"/>
    <cellStyle name="Normal 200 6 4 2" xfId="39510"/>
    <cellStyle name="Normal 200 6 5" xfId="39511"/>
    <cellStyle name="Normal 200 7" xfId="39512"/>
    <cellStyle name="Normal 200 7 2" xfId="39513"/>
    <cellStyle name="Normal 200 7 2 2" xfId="39514"/>
    <cellStyle name="Normal 200 7 3" xfId="39515"/>
    <cellStyle name="Normal 200 8" xfId="39516"/>
    <cellStyle name="Normal 200 8 2" xfId="39517"/>
    <cellStyle name="Normal 200 9" xfId="39518"/>
    <cellStyle name="Normal 201" xfId="39519"/>
    <cellStyle name="Normal 201 2" xfId="39520"/>
    <cellStyle name="Normal 201 3" xfId="39521"/>
    <cellStyle name="Normal 202" xfId="39522"/>
    <cellStyle name="Normal 202 2" xfId="39523"/>
    <cellStyle name="Normal 202 3" xfId="39524"/>
    <cellStyle name="Normal 203" xfId="39525"/>
    <cellStyle name="Normal 203 2" xfId="39526"/>
    <cellStyle name="Normal 203 2 2" xfId="39527"/>
    <cellStyle name="Normal 203 2 2 2" xfId="39528"/>
    <cellStyle name="Normal 203 2 2 2 2" xfId="39529"/>
    <cellStyle name="Normal 203 2 2 2 2 2" xfId="39530"/>
    <cellStyle name="Normal 203 2 2 2 2 2 2" xfId="39531"/>
    <cellStyle name="Normal 203 2 2 2 2 2 2 2" xfId="39532"/>
    <cellStyle name="Normal 203 2 2 2 2 2 3" xfId="39533"/>
    <cellStyle name="Normal 203 2 2 2 2 3" xfId="39534"/>
    <cellStyle name="Normal 203 2 2 2 2 3 2" xfId="39535"/>
    <cellStyle name="Normal 203 2 2 2 2 4" xfId="39536"/>
    <cellStyle name="Normal 203 2 2 2 3" xfId="39537"/>
    <cellStyle name="Normal 203 2 2 2 3 2" xfId="39538"/>
    <cellStyle name="Normal 203 2 2 2 3 2 2" xfId="39539"/>
    <cellStyle name="Normal 203 2 2 2 3 3" xfId="39540"/>
    <cellStyle name="Normal 203 2 2 2 4" xfId="39541"/>
    <cellStyle name="Normal 203 2 2 2 4 2" xfId="39542"/>
    <cellStyle name="Normal 203 2 2 2 5" xfId="39543"/>
    <cellStyle name="Normal 203 2 2 3" xfId="39544"/>
    <cellStyle name="Normal 203 2 2 3 2" xfId="39545"/>
    <cellStyle name="Normal 203 2 2 3 2 2" xfId="39546"/>
    <cellStyle name="Normal 203 2 2 3 2 2 2" xfId="39547"/>
    <cellStyle name="Normal 203 2 2 3 2 3" xfId="39548"/>
    <cellStyle name="Normal 203 2 2 3 3" xfId="39549"/>
    <cellStyle name="Normal 203 2 2 3 3 2" xfId="39550"/>
    <cellStyle name="Normal 203 2 2 3 4" xfId="39551"/>
    <cellStyle name="Normal 203 2 2 4" xfId="39552"/>
    <cellStyle name="Normal 203 2 2 4 2" xfId="39553"/>
    <cellStyle name="Normal 203 2 2 4 2 2" xfId="39554"/>
    <cellStyle name="Normal 203 2 2 4 3" xfId="39555"/>
    <cellStyle name="Normal 203 2 2 5" xfId="39556"/>
    <cellStyle name="Normal 203 2 2 5 2" xfId="39557"/>
    <cellStyle name="Normal 203 2 2 6" xfId="39558"/>
    <cellStyle name="Normal 203 2 3" xfId="39559"/>
    <cellStyle name="Normal 203 2 3 2" xfId="39560"/>
    <cellStyle name="Normal 203 2 3 2 2" xfId="39561"/>
    <cellStyle name="Normal 203 2 3 2 2 2" xfId="39562"/>
    <cellStyle name="Normal 203 2 3 2 2 2 2" xfId="39563"/>
    <cellStyle name="Normal 203 2 3 2 2 3" xfId="39564"/>
    <cellStyle name="Normal 203 2 3 2 3" xfId="39565"/>
    <cellStyle name="Normal 203 2 3 2 3 2" xfId="39566"/>
    <cellStyle name="Normal 203 2 3 2 4" xfId="39567"/>
    <cellStyle name="Normal 203 2 3 3" xfId="39568"/>
    <cellStyle name="Normal 203 2 3 3 2" xfId="39569"/>
    <cellStyle name="Normal 203 2 3 3 2 2" xfId="39570"/>
    <cellStyle name="Normal 203 2 3 3 3" xfId="39571"/>
    <cellStyle name="Normal 203 2 3 4" xfId="39572"/>
    <cellStyle name="Normal 203 2 3 4 2" xfId="39573"/>
    <cellStyle name="Normal 203 2 3 5" xfId="39574"/>
    <cellStyle name="Normal 203 2 4" xfId="39575"/>
    <cellStyle name="Normal 203 2 4 2" xfId="39576"/>
    <cellStyle name="Normal 203 2 4 2 2" xfId="39577"/>
    <cellStyle name="Normal 203 2 4 2 2 2" xfId="39578"/>
    <cellStyle name="Normal 203 2 4 2 3" xfId="39579"/>
    <cellStyle name="Normal 203 2 4 3" xfId="39580"/>
    <cellStyle name="Normal 203 2 4 3 2" xfId="39581"/>
    <cellStyle name="Normal 203 2 4 4" xfId="39582"/>
    <cellStyle name="Normal 203 2 5" xfId="39583"/>
    <cellStyle name="Normal 203 2 5 2" xfId="39584"/>
    <cellStyle name="Normal 203 2 5 2 2" xfId="39585"/>
    <cellStyle name="Normal 203 2 5 3" xfId="39586"/>
    <cellStyle name="Normal 203 2 6" xfId="39587"/>
    <cellStyle name="Normal 203 2 6 2" xfId="39588"/>
    <cellStyle name="Normal 203 2 7" xfId="39589"/>
    <cellStyle name="Normal 203 3" xfId="39590"/>
    <cellStyle name="Normal 203 3 2" xfId="39591"/>
    <cellStyle name="Normal 203 3 2 2" xfId="39592"/>
    <cellStyle name="Normal 203 3 2 2 2" xfId="39593"/>
    <cellStyle name="Normal 203 3 2 2 2 2" xfId="39594"/>
    <cellStyle name="Normal 203 3 2 2 2 2 2" xfId="39595"/>
    <cellStyle name="Normal 203 3 2 2 2 3" xfId="39596"/>
    <cellStyle name="Normal 203 3 2 2 3" xfId="39597"/>
    <cellStyle name="Normal 203 3 2 2 3 2" xfId="39598"/>
    <cellStyle name="Normal 203 3 2 2 4" xfId="39599"/>
    <cellStyle name="Normal 203 3 2 3" xfId="39600"/>
    <cellStyle name="Normal 203 3 2 3 2" xfId="39601"/>
    <cellStyle name="Normal 203 3 2 3 2 2" xfId="39602"/>
    <cellStyle name="Normal 203 3 2 3 3" xfId="39603"/>
    <cellStyle name="Normal 203 3 2 4" xfId="39604"/>
    <cellStyle name="Normal 203 3 2 4 2" xfId="39605"/>
    <cellStyle name="Normal 203 3 2 5" xfId="39606"/>
    <cellStyle name="Normal 203 3 3" xfId="39607"/>
    <cellStyle name="Normal 203 3 3 2" xfId="39608"/>
    <cellStyle name="Normal 203 3 3 2 2" xfId="39609"/>
    <cellStyle name="Normal 203 3 3 2 2 2" xfId="39610"/>
    <cellStyle name="Normal 203 3 3 2 3" xfId="39611"/>
    <cellStyle name="Normal 203 3 3 3" xfId="39612"/>
    <cellStyle name="Normal 203 3 3 3 2" xfId="39613"/>
    <cellStyle name="Normal 203 3 3 4" xfId="39614"/>
    <cellStyle name="Normal 203 3 4" xfId="39615"/>
    <cellStyle name="Normal 203 3 4 2" xfId="39616"/>
    <cellStyle name="Normal 203 3 4 2 2" xfId="39617"/>
    <cellStyle name="Normal 203 3 4 3" xfId="39618"/>
    <cellStyle name="Normal 203 3 5" xfId="39619"/>
    <cellStyle name="Normal 203 3 5 2" xfId="39620"/>
    <cellStyle name="Normal 203 3 6" xfId="39621"/>
    <cellStyle name="Normal 203 4" xfId="39622"/>
    <cellStyle name="Normal 203 4 2" xfId="39623"/>
    <cellStyle name="Normal 203 4 2 2" xfId="39624"/>
    <cellStyle name="Normal 203 4 2 2 2" xfId="39625"/>
    <cellStyle name="Normal 203 4 2 2 2 2" xfId="39626"/>
    <cellStyle name="Normal 203 4 2 2 2 2 2" xfId="39627"/>
    <cellStyle name="Normal 203 4 2 2 2 3" xfId="39628"/>
    <cellStyle name="Normal 203 4 2 2 3" xfId="39629"/>
    <cellStyle name="Normal 203 4 2 2 3 2" xfId="39630"/>
    <cellStyle name="Normal 203 4 2 2 4" xfId="39631"/>
    <cellStyle name="Normal 203 4 2 3" xfId="39632"/>
    <cellStyle name="Normal 203 4 2 3 2" xfId="39633"/>
    <cellStyle name="Normal 203 4 2 3 2 2" xfId="39634"/>
    <cellStyle name="Normal 203 4 2 3 3" xfId="39635"/>
    <cellStyle name="Normal 203 4 2 4" xfId="39636"/>
    <cellStyle name="Normal 203 4 2 4 2" xfId="39637"/>
    <cellStyle name="Normal 203 4 2 5" xfId="39638"/>
    <cellStyle name="Normal 203 4 3" xfId="39639"/>
    <cellStyle name="Normal 203 4 3 2" xfId="39640"/>
    <cellStyle name="Normal 203 4 3 2 2" xfId="39641"/>
    <cellStyle name="Normal 203 4 3 2 2 2" xfId="39642"/>
    <cellStyle name="Normal 203 4 3 2 3" xfId="39643"/>
    <cellStyle name="Normal 203 4 3 3" xfId="39644"/>
    <cellStyle name="Normal 203 4 3 3 2" xfId="39645"/>
    <cellStyle name="Normal 203 4 3 4" xfId="39646"/>
    <cellStyle name="Normal 203 4 4" xfId="39647"/>
    <cellStyle name="Normal 203 4 4 2" xfId="39648"/>
    <cellStyle name="Normal 203 4 4 2 2" xfId="39649"/>
    <cellStyle name="Normal 203 4 4 3" xfId="39650"/>
    <cellStyle name="Normal 203 4 5" xfId="39651"/>
    <cellStyle name="Normal 203 4 5 2" xfId="39652"/>
    <cellStyle name="Normal 203 4 6" xfId="39653"/>
    <cellStyle name="Normal 203 5" xfId="39654"/>
    <cellStyle name="Normal 203 5 2" xfId="39655"/>
    <cellStyle name="Normal 203 5 2 2" xfId="39656"/>
    <cellStyle name="Normal 203 5 2 2 2" xfId="39657"/>
    <cellStyle name="Normal 203 5 2 2 2 2" xfId="39658"/>
    <cellStyle name="Normal 203 5 2 2 3" xfId="39659"/>
    <cellStyle name="Normal 203 5 2 3" xfId="39660"/>
    <cellStyle name="Normal 203 5 2 3 2" xfId="39661"/>
    <cellStyle name="Normal 203 5 2 4" xfId="39662"/>
    <cellStyle name="Normal 203 5 3" xfId="39663"/>
    <cellStyle name="Normal 203 5 3 2" xfId="39664"/>
    <cellStyle name="Normal 203 5 3 2 2" xfId="39665"/>
    <cellStyle name="Normal 203 5 3 3" xfId="39666"/>
    <cellStyle name="Normal 203 5 4" xfId="39667"/>
    <cellStyle name="Normal 203 5 4 2" xfId="39668"/>
    <cellStyle name="Normal 203 5 5" xfId="39669"/>
    <cellStyle name="Normal 203 6" xfId="39670"/>
    <cellStyle name="Normal 203 6 2" xfId="39671"/>
    <cellStyle name="Normal 203 6 3" xfId="39672"/>
    <cellStyle name="Normal 203 7" xfId="39673"/>
    <cellStyle name="Normal 203 7 2" xfId="39674"/>
    <cellStyle name="Normal 203 7 2 2" xfId="39675"/>
    <cellStyle name="Normal 203 7 3" xfId="39676"/>
    <cellStyle name="Normal 203 8" xfId="39677"/>
    <cellStyle name="Normal 203 8 2" xfId="39678"/>
    <cellStyle name="Normal 203 9" xfId="39679"/>
    <cellStyle name="Normal 204" xfId="39680"/>
    <cellStyle name="Normal 204 2" xfId="39681"/>
    <cellStyle name="Normal 204 2 2" xfId="39682"/>
    <cellStyle name="Normal 204 2 2 2" xfId="39683"/>
    <cellStyle name="Normal 204 2 2 2 2" xfId="39684"/>
    <cellStyle name="Normal 204 2 2 2 2 2" xfId="39685"/>
    <cellStyle name="Normal 204 2 2 2 2 2 2" xfId="39686"/>
    <cellStyle name="Normal 204 2 2 2 2 2 2 2" xfId="39687"/>
    <cellStyle name="Normal 204 2 2 2 2 2 3" xfId="39688"/>
    <cellStyle name="Normal 204 2 2 2 2 3" xfId="39689"/>
    <cellStyle name="Normal 204 2 2 2 2 3 2" xfId="39690"/>
    <cellStyle name="Normal 204 2 2 2 2 4" xfId="39691"/>
    <cellStyle name="Normal 204 2 2 2 3" xfId="39692"/>
    <cellStyle name="Normal 204 2 2 2 3 2" xfId="39693"/>
    <cellStyle name="Normal 204 2 2 2 3 2 2" xfId="39694"/>
    <cellStyle name="Normal 204 2 2 2 3 3" xfId="39695"/>
    <cellStyle name="Normal 204 2 2 2 4" xfId="39696"/>
    <cellStyle name="Normal 204 2 2 2 4 2" xfId="39697"/>
    <cellStyle name="Normal 204 2 2 2 5" xfId="39698"/>
    <cellStyle name="Normal 204 2 2 3" xfId="39699"/>
    <cellStyle name="Normal 204 2 2 3 2" xfId="39700"/>
    <cellStyle name="Normal 204 2 2 3 2 2" xfId="39701"/>
    <cellStyle name="Normal 204 2 2 3 2 2 2" xfId="39702"/>
    <cellStyle name="Normal 204 2 2 3 2 3" xfId="39703"/>
    <cellStyle name="Normal 204 2 2 3 3" xfId="39704"/>
    <cellStyle name="Normal 204 2 2 3 3 2" xfId="39705"/>
    <cellStyle name="Normal 204 2 2 3 4" xfId="39706"/>
    <cellStyle name="Normal 204 2 2 4" xfId="39707"/>
    <cellStyle name="Normal 204 2 2 4 2" xfId="39708"/>
    <cellStyle name="Normal 204 2 2 4 2 2" xfId="39709"/>
    <cellStyle name="Normal 204 2 2 4 3" xfId="39710"/>
    <cellStyle name="Normal 204 2 2 5" xfId="39711"/>
    <cellStyle name="Normal 204 2 2 5 2" xfId="39712"/>
    <cellStyle name="Normal 204 2 2 6" xfId="39713"/>
    <cellStyle name="Normal 204 2 3" xfId="39714"/>
    <cellStyle name="Normal 204 2 3 2" xfId="39715"/>
    <cellStyle name="Normal 204 2 3 2 2" xfId="39716"/>
    <cellStyle name="Normal 204 2 3 2 2 2" xfId="39717"/>
    <cellStyle name="Normal 204 2 3 2 2 2 2" xfId="39718"/>
    <cellStyle name="Normal 204 2 3 2 2 3" xfId="39719"/>
    <cellStyle name="Normal 204 2 3 2 3" xfId="39720"/>
    <cellStyle name="Normal 204 2 3 2 3 2" xfId="39721"/>
    <cellStyle name="Normal 204 2 3 2 4" xfId="39722"/>
    <cellStyle name="Normal 204 2 3 3" xfId="39723"/>
    <cellStyle name="Normal 204 2 3 3 2" xfId="39724"/>
    <cellStyle name="Normal 204 2 3 3 2 2" xfId="39725"/>
    <cellStyle name="Normal 204 2 3 3 3" xfId="39726"/>
    <cellStyle name="Normal 204 2 3 4" xfId="39727"/>
    <cellStyle name="Normal 204 2 3 4 2" xfId="39728"/>
    <cellStyle name="Normal 204 2 3 5" xfId="39729"/>
    <cellStyle name="Normal 204 2 4" xfId="39730"/>
    <cellStyle name="Normal 204 2 4 2" xfId="39731"/>
    <cellStyle name="Normal 204 2 4 2 2" xfId="39732"/>
    <cellStyle name="Normal 204 2 4 2 2 2" xfId="39733"/>
    <cellStyle name="Normal 204 2 4 2 3" xfId="39734"/>
    <cellStyle name="Normal 204 2 4 3" xfId="39735"/>
    <cellStyle name="Normal 204 2 4 3 2" xfId="39736"/>
    <cellStyle name="Normal 204 2 4 4" xfId="39737"/>
    <cellStyle name="Normal 204 2 5" xfId="39738"/>
    <cellStyle name="Normal 204 2 5 2" xfId="39739"/>
    <cellStyle name="Normal 204 2 5 2 2" xfId="39740"/>
    <cellStyle name="Normal 204 2 5 3" xfId="39741"/>
    <cellStyle name="Normal 204 2 6" xfId="39742"/>
    <cellStyle name="Normal 204 2 6 2" xfId="39743"/>
    <cellStyle name="Normal 204 2 7" xfId="39744"/>
    <cellStyle name="Normal 204 2 8" xfId="39745"/>
    <cellStyle name="Normal 204 3" xfId="39746"/>
    <cellStyle name="Normal 204 3 2" xfId="39747"/>
    <cellStyle name="Normal 204 3 2 2" xfId="39748"/>
    <cellStyle name="Normal 204 3 2 2 2" xfId="39749"/>
    <cellStyle name="Normal 204 3 2 2 2 2" xfId="39750"/>
    <cellStyle name="Normal 204 3 2 2 2 2 2" xfId="39751"/>
    <cellStyle name="Normal 204 3 2 2 2 3" xfId="39752"/>
    <cellStyle name="Normal 204 3 2 2 3" xfId="39753"/>
    <cellStyle name="Normal 204 3 2 2 3 2" xfId="39754"/>
    <cellStyle name="Normal 204 3 2 2 4" xfId="39755"/>
    <cellStyle name="Normal 204 3 2 3" xfId="39756"/>
    <cellStyle name="Normal 204 3 2 3 2" xfId="39757"/>
    <cellStyle name="Normal 204 3 2 3 2 2" xfId="39758"/>
    <cellStyle name="Normal 204 3 2 3 3" xfId="39759"/>
    <cellStyle name="Normal 204 3 2 4" xfId="39760"/>
    <cellStyle name="Normal 204 3 2 4 2" xfId="39761"/>
    <cellStyle name="Normal 204 3 2 5" xfId="39762"/>
    <cellStyle name="Normal 204 3 3" xfId="39763"/>
    <cellStyle name="Normal 204 3 3 2" xfId="39764"/>
    <cellStyle name="Normal 204 3 3 2 2" xfId="39765"/>
    <cellStyle name="Normal 204 3 3 2 2 2" xfId="39766"/>
    <cellStyle name="Normal 204 3 3 2 3" xfId="39767"/>
    <cellStyle name="Normal 204 3 3 3" xfId="39768"/>
    <cellStyle name="Normal 204 3 3 3 2" xfId="39769"/>
    <cellStyle name="Normal 204 3 3 4" xfId="39770"/>
    <cellStyle name="Normal 204 3 4" xfId="39771"/>
    <cellStyle name="Normal 204 3 4 2" xfId="39772"/>
    <cellStyle name="Normal 204 3 4 2 2" xfId="39773"/>
    <cellStyle name="Normal 204 3 4 3" xfId="39774"/>
    <cellStyle name="Normal 204 3 5" xfId="39775"/>
    <cellStyle name="Normal 204 3 5 2" xfId="39776"/>
    <cellStyle name="Normal 204 3 6" xfId="39777"/>
    <cellStyle name="Normal 204 4" xfId="39778"/>
    <cellStyle name="Normal 204 4 2" xfId="39779"/>
    <cellStyle name="Normal 204 4 2 2" xfId="39780"/>
    <cellStyle name="Normal 204 4 2 2 2" xfId="39781"/>
    <cellStyle name="Normal 204 4 2 2 2 2" xfId="39782"/>
    <cellStyle name="Normal 204 4 2 2 2 2 2" xfId="39783"/>
    <cellStyle name="Normal 204 4 2 2 2 3" xfId="39784"/>
    <cellStyle name="Normal 204 4 2 2 3" xfId="39785"/>
    <cellStyle name="Normal 204 4 2 2 3 2" xfId="39786"/>
    <cellStyle name="Normal 204 4 2 2 4" xfId="39787"/>
    <cellStyle name="Normal 204 4 2 3" xfId="39788"/>
    <cellStyle name="Normal 204 4 2 3 2" xfId="39789"/>
    <cellStyle name="Normal 204 4 2 3 2 2" xfId="39790"/>
    <cellStyle name="Normal 204 4 2 3 3" xfId="39791"/>
    <cellStyle name="Normal 204 4 2 4" xfId="39792"/>
    <cellStyle name="Normal 204 4 2 4 2" xfId="39793"/>
    <cellStyle name="Normal 204 4 2 5" xfId="39794"/>
    <cellStyle name="Normal 204 4 3" xfId="39795"/>
    <cellStyle name="Normal 204 4 3 2" xfId="39796"/>
    <cellStyle name="Normal 204 4 3 2 2" xfId="39797"/>
    <cellStyle name="Normal 204 4 3 2 2 2" xfId="39798"/>
    <cellStyle name="Normal 204 4 3 2 3" xfId="39799"/>
    <cellStyle name="Normal 204 4 3 3" xfId="39800"/>
    <cellStyle name="Normal 204 4 3 3 2" xfId="39801"/>
    <cellStyle name="Normal 204 4 3 4" xfId="39802"/>
    <cellStyle name="Normal 204 4 4" xfId="39803"/>
    <cellStyle name="Normal 204 4 4 2" xfId="39804"/>
    <cellStyle name="Normal 204 4 4 2 2" xfId="39805"/>
    <cellStyle name="Normal 204 4 4 3" xfId="39806"/>
    <cellStyle name="Normal 204 4 5" xfId="39807"/>
    <cellStyle name="Normal 204 4 5 2" xfId="39808"/>
    <cellStyle name="Normal 204 4 6" xfId="39809"/>
    <cellStyle name="Normal 204 5" xfId="39810"/>
    <cellStyle name="Normal 204 5 2" xfId="39811"/>
    <cellStyle name="Normal 204 5 2 2" xfId="39812"/>
    <cellStyle name="Normal 204 5 2 2 2" xfId="39813"/>
    <cellStyle name="Normal 204 5 2 2 2 2" xfId="39814"/>
    <cellStyle name="Normal 204 5 2 2 3" xfId="39815"/>
    <cellStyle name="Normal 204 5 2 3" xfId="39816"/>
    <cellStyle name="Normal 204 5 2 3 2" xfId="39817"/>
    <cellStyle name="Normal 204 5 2 4" xfId="39818"/>
    <cellStyle name="Normal 204 5 3" xfId="39819"/>
    <cellStyle name="Normal 204 5 3 2" xfId="39820"/>
    <cellStyle name="Normal 204 5 3 2 2" xfId="39821"/>
    <cellStyle name="Normal 204 5 3 3" xfId="39822"/>
    <cellStyle name="Normal 204 5 4" xfId="39823"/>
    <cellStyle name="Normal 204 5 4 2" xfId="39824"/>
    <cellStyle name="Normal 204 5 5" xfId="39825"/>
    <cellStyle name="Normal 204 6" xfId="39826"/>
    <cellStyle name="Normal 204 6 2" xfId="39827"/>
    <cellStyle name="Normal 204 6 3" xfId="39828"/>
    <cellStyle name="Normal 204 7" xfId="39829"/>
    <cellStyle name="Normal 204 7 2" xfId="39830"/>
    <cellStyle name="Normal 204 7 2 2" xfId="39831"/>
    <cellStyle name="Normal 204 7 3" xfId="39832"/>
    <cellStyle name="Normal 204 8" xfId="39833"/>
    <cellStyle name="Normal 204 8 2" xfId="39834"/>
    <cellStyle name="Normal 204 9" xfId="39835"/>
    <cellStyle name="Normal 205" xfId="39836"/>
    <cellStyle name="Normal 205 2" xfId="39837"/>
    <cellStyle name="Normal 205 2 2" xfId="39838"/>
    <cellStyle name="Normal 205 2 2 2" xfId="39839"/>
    <cellStyle name="Normal 205 2 2 2 2" xfId="39840"/>
    <cellStyle name="Normal 205 2 2 2 2 2" xfId="39841"/>
    <cellStyle name="Normal 205 2 2 2 2 2 2" xfId="39842"/>
    <cellStyle name="Normal 205 2 2 2 2 2 2 2" xfId="39843"/>
    <cellStyle name="Normal 205 2 2 2 2 2 3" xfId="39844"/>
    <cellStyle name="Normal 205 2 2 2 2 3" xfId="39845"/>
    <cellStyle name="Normal 205 2 2 2 2 3 2" xfId="39846"/>
    <cellStyle name="Normal 205 2 2 2 2 4" xfId="39847"/>
    <cellStyle name="Normal 205 2 2 2 3" xfId="39848"/>
    <cellStyle name="Normal 205 2 2 2 3 2" xfId="39849"/>
    <cellStyle name="Normal 205 2 2 2 3 2 2" xfId="39850"/>
    <cellStyle name="Normal 205 2 2 2 3 3" xfId="39851"/>
    <cellStyle name="Normal 205 2 2 2 4" xfId="39852"/>
    <cellStyle name="Normal 205 2 2 2 4 2" xfId="39853"/>
    <cellStyle name="Normal 205 2 2 2 5" xfId="39854"/>
    <cellStyle name="Normal 205 2 2 3" xfId="39855"/>
    <cellStyle name="Normal 205 2 2 3 2" xfId="39856"/>
    <cellStyle name="Normal 205 2 2 3 2 2" xfId="39857"/>
    <cellStyle name="Normal 205 2 2 3 2 2 2" xfId="39858"/>
    <cellStyle name="Normal 205 2 2 3 2 3" xfId="39859"/>
    <cellStyle name="Normal 205 2 2 3 3" xfId="39860"/>
    <cellStyle name="Normal 205 2 2 3 3 2" xfId="39861"/>
    <cellStyle name="Normal 205 2 2 3 4" xfId="39862"/>
    <cellStyle name="Normal 205 2 2 4" xfId="39863"/>
    <cellStyle name="Normal 205 2 2 4 2" xfId="39864"/>
    <cellStyle name="Normal 205 2 2 4 2 2" xfId="39865"/>
    <cellStyle name="Normal 205 2 2 4 3" xfId="39866"/>
    <cellStyle name="Normal 205 2 2 5" xfId="39867"/>
    <cellStyle name="Normal 205 2 2 5 2" xfId="39868"/>
    <cellStyle name="Normal 205 2 2 6" xfId="39869"/>
    <cellStyle name="Normal 205 2 3" xfId="39870"/>
    <cellStyle name="Normal 205 2 3 2" xfId="39871"/>
    <cellStyle name="Normal 205 2 3 2 2" xfId="39872"/>
    <cellStyle name="Normal 205 2 3 2 2 2" xfId="39873"/>
    <cellStyle name="Normal 205 2 3 2 2 2 2" xfId="39874"/>
    <cellStyle name="Normal 205 2 3 2 2 3" xfId="39875"/>
    <cellStyle name="Normal 205 2 3 2 3" xfId="39876"/>
    <cellStyle name="Normal 205 2 3 2 3 2" xfId="39877"/>
    <cellStyle name="Normal 205 2 3 2 4" xfId="39878"/>
    <cellStyle name="Normal 205 2 3 3" xfId="39879"/>
    <cellStyle name="Normal 205 2 3 3 2" xfId="39880"/>
    <cellStyle name="Normal 205 2 3 3 2 2" xfId="39881"/>
    <cellStyle name="Normal 205 2 3 3 3" xfId="39882"/>
    <cellStyle name="Normal 205 2 3 4" xfId="39883"/>
    <cellStyle name="Normal 205 2 3 4 2" xfId="39884"/>
    <cellStyle name="Normal 205 2 3 5" xfId="39885"/>
    <cellStyle name="Normal 205 2 4" xfId="39886"/>
    <cellStyle name="Normal 205 2 4 2" xfId="39887"/>
    <cellStyle name="Normal 205 2 4 2 2" xfId="39888"/>
    <cellStyle name="Normal 205 2 4 2 2 2" xfId="39889"/>
    <cellStyle name="Normal 205 2 4 2 3" xfId="39890"/>
    <cellStyle name="Normal 205 2 4 3" xfId="39891"/>
    <cellStyle name="Normal 205 2 4 3 2" xfId="39892"/>
    <cellStyle name="Normal 205 2 4 4" xfId="39893"/>
    <cellStyle name="Normal 205 2 5" xfId="39894"/>
    <cellStyle name="Normal 205 2 5 2" xfId="39895"/>
    <cellStyle name="Normal 205 2 5 2 2" xfId="39896"/>
    <cellStyle name="Normal 205 2 5 3" xfId="39897"/>
    <cellStyle name="Normal 205 2 6" xfId="39898"/>
    <cellStyle name="Normal 205 2 6 2" xfId="39899"/>
    <cellStyle name="Normal 205 2 7" xfId="39900"/>
    <cellStyle name="Normal 205 2 8" xfId="39901"/>
    <cellStyle name="Normal 205 3" xfId="39902"/>
    <cellStyle name="Normal 205 3 2" xfId="39903"/>
    <cellStyle name="Normal 205 3 2 2" xfId="39904"/>
    <cellStyle name="Normal 205 3 2 2 2" xfId="39905"/>
    <cellStyle name="Normal 205 3 2 2 2 2" xfId="39906"/>
    <cellStyle name="Normal 205 3 2 2 2 2 2" xfId="39907"/>
    <cellStyle name="Normal 205 3 2 2 2 3" xfId="39908"/>
    <cellStyle name="Normal 205 3 2 2 3" xfId="39909"/>
    <cellStyle name="Normal 205 3 2 2 3 2" xfId="39910"/>
    <cellStyle name="Normal 205 3 2 2 4" xfId="39911"/>
    <cellStyle name="Normal 205 3 2 3" xfId="39912"/>
    <cellStyle name="Normal 205 3 2 3 2" xfId="39913"/>
    <cellStyle name="Normal 205 3 2 3 2 2" xfId="39914"/>
    <cellStyle name="Normal 205 3 2 3 3" xfId="39915"/>
    <cellStyle name="Normal 205 3 2 4" xfId="39916"/>
    <cellStyle name="Normal 205 3 2 4 2" xfId="39917"/>
    <cellStyle name="Normal 205 3 2 5" xfId="39918"/>
    <cellStyle name="Normal 205 3 3" xfId="39919"/>
    <cellStyle name="Normal 205 3 3 2" xfId="39920"/>
    <cellStyle name="Normal 205 3 3 2 2" xfId="39921"/>
    <cellStyle name="Normal 205 3 3 2 2 2" xfId="39922"/>
    <cellStyle name="Normal 205 3 3 2 3" xfId="39923"/>
    <cellStyle name="Normal 205 3 3 3" xfId="39924"/>
    <cellStyle name="Normal 205 3 3 3 2" xfId="39925"/>
    <cellStyle name="Normal 205 3 3 4" xfId="39926"/>
    <cellStyle name="Normal 205 3 4" xfId="39927"/>
    <cellStyle name="Normal 205 3 4 2" xfId="39928"/>
    <cellStyle name="Normal 205 3 4 2 2" xfId="39929"/>
    <cellStyle name="Normal 205 3 4 3" xfId="39930"/>
    <cellStyle name="Normal 205 3 5" xfId="39931"/>
    <cellStyle name="Normal 205 3 5 2" xfId="39932"/>
    <cellStyle name="Normal 205 3 6" xfId="39933"/>
    <cellStyle name="Normal 205 4" xfId="39934"/>
    <cellStyle name="Normal 205 4 2" xfId="39935"/>
    <cellStyle name="Normal 205 4 2 2" xfId="39936"/>
    <cellStyle name="Normal 205 4 2 2 2" xfId="39937"/>
    <cellStyle name="Normal 205 4 2 2 2 2" xfId="39938"/>
    <cellStyle name="Normal 205 4 2 2 2 2 2" xfId="39939"/>
    <cellStyle name="Normal 205 4 2 2 2 3" xfId="39940"/>
    <cellStyle name="Normal 205 4 2 2 3" xfId="39941"/>
    <cellStyle name="Normal 205 4 2 2 3 2" xfId="39942"/>
    <cellStyle name="Normal 205 4 2 2 4" xfId="39943"/>
    <cellStyle name="Normal 205 4 2 3" xfId="39944"/>
    <cellStyle name="Normal 205 4 2 3 2" xfId="39945"/>
    <cellStyle name="Normal 205 4 2 3 2 2" xfId="39946"/>
    <cellStyle name="Normal 205 4 2 3 3" xfId="39947"/>
    <cellStyle name="Normal 205 4 2 4" xfId="39948"/>
    <cellStyle name="Normal 205 4 2 4 2" xfId="39949"/>
    <cellStyle name="Normal 205 4 2 5" xfId="39950"/>
    <cellStyle name="Normal 205 4 3" xfId="39951"/>
    <cellStyle name="Normal 205 4 3 2" xfId="39952"/>
    <cellStyle name="Normal 205 4 3 2 2" xfId="39953"/>
    <cellStyle name="Normal 205 4 3 2 2 2" xfId="39954"/>
    <cellStyle name="Normal 205 4 3 2 3" xfId="39955"/>
    <cellStyle name="Normal 205 4 3 3" xfId="39956"/>
    <cellStyle name="Normal 205 4 3 3 2" xfId="39957"/>
    <cellStyle name="Normal 205 4 3 4" xfId="39958"/>
    <cellStyle name="Normal 205 4 4" xfId="39959"/>
    <cellStyle name="Normal 205 4 4 2" xfId="39960"/>
    <cellStyle name="Normal 205 4 4 2 2" xfId="39961"/>
    <cellStyle name="Normal 205 4 4 3" xfId="39962"/>
    <cellStyle name="Normal 205 4 5" xfId="39963"/>
    <cellStyle name="Normal 205 4 5 2" xfId="39964"/>
    <cellStyle name="Normal 205 4 6" xfId="39965"/>
    <cellStyle name="Normal 205 5" xfId="39966"/>
    <cellStyle name="Normal 205 5 2" xfId="39967"/>
    <cellStyle name="Normal 205 5 2 2" xfId="39968"/>
    <cellStyle name="Normal 205 5 2 2 2" xfId="39969"/>
    <cellStyle name="Normal 205 5 2 2 2 2" xfId="39970"/>
    <cellStyle name="Normal 205 5 2 2 3" xfId="39971"/>
    <cellStyle name="Normal 205 5 2 3" xfId="39972"/>
    <cellStyle name="Normal 205 5 2 3 2" xfId="39973"/>
    <cellStyle name="Normal 205 5 2 4" xfId="39974"/>
    <cellStyle name="Normal 205 5 3" xfId="39975"/>
    <cellStyle name="Normal 205 5 3 2" xfId="39976"/>
    <cellStyle name="Normal 205 5 3 2 2" xfId="39977"/>
    <cellStyle name="Normal 205 5 3 3" xfId="39978"/>
    <cellStyle name="Normal 205 5 4" xfId="39979"/>
    <cellStyle name="Normal 205 5 4 2" xfId="39980"/>
    <cellStyle name="Normal 205 5 5" xfId="39981"/>
    <cellStyle name="Normal 205 6" xfId="39982"/>
    <cellStyle name="Normal 205 6 2" xfId="39983"/>
    <cellStyle name="Normal 205 6 3" xfId="39984"/>
    <cellStyle name="Normal 205 7" xfId="39985"/>
    <cellStyle name="Normal 205 7 2" xfId="39986"/>
    <cellStyle name="Normal 205 7 2 2" xfId="39987"/>
    <cellStyle name="Normal 205 7 3" xfId="39988"/>
    <cellStyle name="Normal 205 8" xfId="39989"/>
    <cellStyle name="Normal 205 8 2" xfId="39990"/>
    <cellStyle name="Normal 205 9" xfId="39991"/>
    <cellStyle name="Normal 206" xfId="39992"/>
    <cellStyle name="Normal 206 2" xfId="39993"/>
    <cellStyle name="Normal 206 2 2" xfId="39994"/>
    <cellStyle name="Normal 206 2 2 2" xfId="39995"/>
    <cellStyle name="Normal 206 2 2 2 2" xfId="39996"/>
    <cellStyle name="Normal 206 2 2 2 2 2" xfId="39997"/>
    <cellStyle name="Normal 206 2 2 2 2 2 2" xfId="39998"/>
    <cellStyle name="Normal 206 2 2 2 2 2 2 2" xfId="39999"/>
    <cellStyle name="Normal 206 2 2 2 2 2 3" xfId="40000"/>
    <cellStyle name="Normal 206 2 2 2 2 3" xfId="40001"/>
    <cellStyle name="Normal 206 2 2 2 2 3 2" xfId="40002"/>
    <cellStyle name="Normal 206 2 2 2 2 4" xfId="40003"/>
    <cellStyle name="Normal 206 2 2 2 3" xfId="40004"/>
    <cellStyle name="Normal 206 2 2 2 3 2" xfId="40005"/>
    <cellStyle name="Normal 206 2 2 2 3 2 2" xfId="40006"/>
    <cellStyle name="Normal 206 2 2 2 3 3" xfId="40007"/>
    <cellStyle name="Normal 206 2 2 2 4" xfId="40008"/>
    <cellStyle name="Normal 206 2 2 2 4 2" xfId="40009"/>
    <cellStyle name="Normal 206 2 2 2 5" xfId="40010"/>
    <cellStyle name="Normal 206 2 2 3" xfId="40011"/>
    <cellStyle name="Normal 206 2 2 3 2" xfId="40012"/>
    <cellStyle name="Normal 206 2 2 3 2 2" xfId="40013"/>
    <cellStyle name="Normal 206 2 2 3 2 2 2" xfId="40014"/>
    <cellStyle name="Normal 206 2 2 3 2 3" xfId="40015"/>
    <cellStyle name="Normal 206 2 2 3 3" xfId="40016"/>
    <cellStyle name="Normal 206 2 2 3 3 2" xfId="40017"/>
    <cellStyle name="Normal 206 2 2 3 4" xfId="40018"/>
    <cellStyle name="Normal 206 2 2 4" xfId="40019"/>
    <cellStyle name="Normal 206 2 2 4 2" xfId="40020"/>
    <cellStyle name="Normal 206 2 2 4 2 2" xfId="40021"/>
    <cellStyle name="Normal 206 2 2 4 3" xfId="40022"/>
    <cellStyle name="Normal 206 2 2 5" xfId="40023"/>
    <cellStyle name="Normal 206 2 2 5 2" xfId="40024"/>
    <cellStyle name="Normal 206 2 2 6" xfId="40025"/>
    <cellStyle name="Normal 206 2 3" xfId="40026"/>
    <cellStyle name="Normal 206 2 3 2" xfId="40027"/>
    <cellStyle name="Normal 206 2 3 2 2" xfId="40028"/>
    <cellStyle name="Normal 206 2 3 2 2 2" xfId="40029"/>
    <cellStyle name="Normal 206 2 3 2 2 2 2" xfId="40030"/>
    <cellStyle name="Normal 206 2 3 2 2 3" xfId="40031"/>
    <cellStyle name="Normal 206 2 3 2 3" xfId="40032"/>
    <cellStyle name="Normal 206 2 3 2 3 2" xfId="40033"/>
    <cellStyle name="Normal 206 2 3 2 4" xfId="40034"/>
    <cellStyle name="Normal 206 2 3 3" xfId="40035"/>
    <cellStyle name="Normal 206 2 3 3 2" xfId="40036"/>
    <cellStyle name="Normal 206 2 3 3 2 2" xfId="40037"/>
    <cellStyle name="Normal 206 2 3 3 3" xfId="40038"/>
    <cellStyle name="Normal 206 2 3 4" xfId="40039"/>
    <cellStyle name="Normal 206 2 3 4 2" xfId="40040"/>
    <cellStyle name="Normal 206 2 3 5" xfId="40041"/>
    <cellStyle name="Normal 206 2 4" xfId="40042"/>
    <cellStyle name="Normal 206 2 4 2" xfId="40043"/>
    <cellStyle name="Normal 206 2 4 2 2" xfId="40044"/>
    <cellStyle name="Normal 206 2 4 2 2 2" xfId="40045"/>
    <cellStyle name="Normal 206 2 4 2 3" xfId="40046"/>
    <cellStyle name="Normal 206 2 4 3" xfId="40047"/>
    <cellStyle name="Normal 206 2 4 3 2" xfId="40048"/>
    <cellStyle name="Normal 206 2 4 4" xfId="40049"/>
    <cellStyle name="Normal 206 2 5" xfId="40050"/>
    <cellStyle name="Normal 206 2 5 2" xfId="40051"/>
    <cellStyle name="Normal 206 2 5 2 2" xfId="40052"/>
    <cellStyle name="Normal 206 2 5 3" xfId="40053"/>
    <cellStyle name="Normal 206 2 6" xfId="40054"/>
    <cellStyle name="Normal 206 2 6 2" xfId="40055"/>
    <cellStyle name="Normal 206 2 7" xfId="40056"/>
    <cellStyle name="Normal 206 2 8" xfId="40057"/>
    <cellStyle name="Normal 206 3" xfId="40058"/>
    <cellStyle name="Normal 206 3 2" xfId="40059"/>
    <cellStyle name="Normal 206 3 2 2" xfId="40060"/>
    <cellStyle name="Normal 206 3 2 2 2" xfId="40061"/>
    <cellStyle name="Normal 206 3 2 2 2 2" xfId="40062"/>
    <cellStyle name="Normal 206 3 2 2 2 2 2" xfId="40063"/>
    <cellStyle name="Normal 206 3 2 2 2 3" xfId="40064"/>
    <cellStyle name="Normal 206 3 2 2 3" xfId="40065"/>
    <cellStyle name="Normal 206 3 2 2 3 2" xfId="40066"/>
    <cellStyle name="Normal 206 3 2 2 4" xfId="40067"/>
    <cellStyle name="Normal 206 3 2 3" xfId="40068"/>
    <cellStyle name="Normal 206 3 2 3 2" xfId="40069"/>
    <cellStyle name="Normal 206 3 2 3 2 2" xfId="40070"/>
    <cellStyle name="Normal 206 3 2 3 3" xfId="40071"/>
    <cellStyle name="Normal 206 3 2 4" xfId="40072"/>
    <cellStyle name="Normal 206 3 2 4 2" xfId="40073"/>
    <cellStyle name="Normal 206 3 2 5" xfId="40074"/>
    <cellStyle name="Normal 206 3 3" xfId="40075"/>
    <cellStyle name="Normal 206 3 3 2" xfId="40076"/>
    <cellStyle name="Normal 206 3 3 2 2" xfId="40077"/>
    <cellStyle name="Normal 206 3 3 2 2 2" xfId="40078"/>
    <cellStyle name="Normal 206 3 3 2 3" xfId="40079"/>
    <cellStyle name="Normal 206 3 3 3" xfId="40080"/>
    <cellStyle name="Normal 206 3 3 3 2" xfId="40081"/>
    <cellStyle name="Normal 206 3 3 4" xfId="40082"/>
    <cellStyle name="Normal 206 3 4" xfId="40083"/>
    <cellStyle name="Normal 206 3 4 2" xfId="40084"/>
    <cellStyle name="Normal 206 3 4 2 2" xfId="40085"/>
    <cellStyle name="Normal 206 3 4 3" xfId="40086"/>
    <cellStyle name="Normal 206 3 5" xfId="40087"/>
    <cellStyle name="Normal 206 3 5 2" xfId="40088"/>
    <cellStyle name="Normal 206 3 6" xfId="40089"/>
    <cellStyle name="Normal 206 4" xfId="40090"/>
    <cellStyle name="Normal 206 4 2" xfId="40091"/>
    <cellStyle name="Normal 206 4 2 2" xfId="40092"/>
    <cellStyle name="Normal 206 4 2 2 2" xfId="40093"/>
    <cellStyle name="Normal 206 4 2 2 2 2" xfId="40094"/>
    <cellStyle name="Normal 206 4 2 2 2 2 2" xfId="40095"/>
    <cellStyle name="Normal 206 4 2 2 2 3" xfId="40096"/>
    <cellStyle name="Normal 206 4 2 2 3" xfId="40097"/>
    <cellStyle name="Normal 206 4 2 2 3 2" xfId="40098"/>
    <cellStyle name="Normal 206 4 2 2 4" xfId="40099"/>
    <cellStyle name="Normal 206 4 2 3" xfId="40100"/>
    <cellStyle name="Normal 206 4 2 3 2" xfId="40101"/>
    <cellStyle name="Normal 206 4 2 3 2 2" xfId="40102"/>
    <cellStyle name="Normal 206 4 2 3 3" xfId="40103"/>
    <cellStyle name="Normal 206 4 2 4" xfId="40104"/>
    <cellStyle name="Normal 206 4 2 4 2" xfId="40105"/>
    <cellStyle name="Normal 206 4 2 5" xfId="40106"/>
    <cellStyle name="Normal 206 4 3" xfId="40107"/>
    <cellStyle name="Normal 206 4 3 2" xfId="40108"/>
    <cellStyle name="Normal 206 4 3 2 2" xfId="40109"/>
    <cellStyle name="Normal 206 4 3 2 2 2" xfId="40110"/>
    <cellStyle name="Normal 206 4 3 2 3" xfId="40111"/>
    <cellStyle name="Normal 206 4 3 3" xfId="40112"/>
    <cellStyle name="Normal 206 4 3 3 2" xfId="40113"/>
    <cellStyle name="Normal 206 4 3 4" xfId="40114"/>
    <cellStyle name="Normal 206 4 4" xfId="40115"/>
    <cellStyle name="Normal 206 4 4 2" xfId="40116"/>
    <cellStyle name="Normal 206 4 4 2 2" xfId="40117"/>
    <cellStyle name="Normal 206 4 4 3" xfId="40118"/>
    <cellStyle name="Normal 206 4 5" xfId="40119"/>
    <cellStyle name="Normal 206 4 5 2" xfId="40120"/>
    <cellStyle name="Normal 206 4 6" xfId="40121"/>
    <cellStyle name="Normal 206 5" xfId="40122"/>
    <cellStyle name="Normal 206 5 2" xfId="40123"/>
    <cellStyle name="Normal 206 5 2 2" xfId="40124"/>
    <cellStyle name="Normal 206 5 2 2 2" xfId="40125"/>
    <cellStyle name="Normal 206 5 2 2 2 2" xfId="40126"/>
    <cellStyle name="Normal 206 5 2 2 3" xfId="40127"/>
    <cellStyle name="Normal 206 5 2 3" xfId="40128"/>
    <cellStyle name="Normal 206 5 2 3 2" xfId="40129"/>
    <cellStyle name="Normal 206 5 2 4" xfId="40130"/>
    <cellStyle name="Normal 206 5 3" xfId="40131"/>
    <cellStyle name="Normal 206 5 3 2" xfId="40132"/>
    <cellStyle name="Normal 206 5 3 2 2" xfId="40133"/>
    <cellStyle name="Normal 206 5 3 3" xfId="40134"/>
    <cellStyle name="Normal 206 5 4" xfId="40135"/>
    <cellStyle name="Normal 206 5 4 2" xfId="40136"/>
    <cellStyle name="Normal 206 5 5" xfId="40137"/>
    <cellStyle name="Normal 206 6" xfId="40138"/>
    <cellStyle name="Normal 206 6 2" xfId="40139"/>
    <cellStyle name="Normal 206 6 3" xfId="40140"/>
    <cellStyle name="Normal 206 7" xfId="40141"/>
    <cellStyle name="Normal 206 7 2" xfId="40142"/>
    <cellStyle name="Normal 206 7 2 2" xfId="40143"/>
    <cellStyle name="Normal 206 7 3" xfId="40144"/>
    <cellStyle name="Normal 206 8" xfId="40145"/>
    <cellStyle name="Normal 206 8 2" xfId="40146"/>
    <cellStyle name="Normal 206 9" xfId="40147"/>
    <cellStyle name="Normal 207" xfId="40148"/>
    <cellStyle name="Normal 207 2" xfId="40149"/>
    <cellStyle name="Normal 207 2 2" xfId="40150"/>
    <cellStyle name="Normal 207 2 2 2" xfId="40151"/>
    <cellStyle name="Normal 207 2 2 2 2" xfId="40152"/>
    <cellStyle name="Normal 207 2 2 2 2 2" xfId="40153"/>
    <cellStyle name="Normal 207 2 2 2 2 2 2" xfId="40154"/>
    <cellStyle name="Normal 207 2 2 2 2 2 2 2" xfId="40155"/>
    <cellStyle name="Normal 207 2 2 2 2 2 3" xfId="40156"/>
    <cellStyle name="Normal 207 2 2 2 2 3" xfId="40157"/>
    <cellStyle name="Normal 207 2 2 2 2 3 2" xfId="40158"/>
    <cellStyle name="Normal 207 2 2 2 2 4" xfId="40159"/>
    <cellStyle name="Normal 207 2 2 2 3" xfId="40160"/>
    <cellStyle name="Normal 207 2 2 2 3 2" xfId="40161"/>
    <cellStyle name="Normal 207 2 2 2 3 2 2" xfId="40162"/>
    <cellStyle name="Normal 207 2 2 2 3 3" xfId="40163"/>
    <cellStyle name="Normal 207 2 2 2 4" xfId="40164"/>
    <cellStyle name="Normal 207 2 2 2 4 2" xfId="40165"/>
    <cellStyle name="Normal 207 2 2 2 5" xfId="40166"/>
    <cellStyle name="Normal 207 2 2 3" xfId="40167"/>
    <cellStyle name="Normal 207 2 2 3 2" xfId="40168"/>
    <cellStyle name="Normal 207 2 2 3 2 2" xfId="40169"/>
    <cellStyle name="Normal 207 2 2 3 2 2 2" xfId="40170"/>
    <cellStyle name="Normal 207 2 2 3 2 3" xfId="40171"/>
    <cellStyle name="Normal 207 2 2 3 3" xfId="40172"/>
    <cellStyle name="Normal 207 2 2 3 3 2" xfId="40173"/>
    <cellStyle name="Normal 207 2 2 3 4" xfId="40174"/>
    <cellStyle name="Normal 207 2 2 4" xfId="40175"/>
    <cellStyle name="Normal 207 2 2 4 2" xfId="40176"/>
    <cellStyle name="Normal 207 2 2 4 2 2" xfId="40177"/>
    <cellStyle name="Normal 207 2 2 4 3" xfId="40178"/>
    <cellStyle name="Normal 207 2 2 5" xfId="40179"/>
    <cellStyle name="Normal 207 2 2 5 2" xfId="40180"/>
    <cellStyle name="Normal 207 2 2 6" xfId="40181"/>
    <cellStyle name="Normal 207 2 3" xfId="40182"/>
    <cellStyle name="Normal 207 2 3 2" xfId="40183"/>
    <cellStyle name="Normal 207 2 3 2 2" xfId="40184"/>
    <cellStyle name="Normal 207 2 3 2 2 2" xfId="40185"/>
    <cellStyle name="Normal 207 2 3 2 2 2 2" xfId="40186"/>
    <cellStyle name="Normal 207 2 3 2 2 3" xfId="40187"/>
    <cellStyle name="Normal 207 2 3 2 3" xfId="40188"/>
    <cellStyle name="Normal 207 2 3 2 3 2" xfId="40189"/>
    <cellStyle name="Normal 207 2 3 2 4" xfId="40190"/>
    <cellStyle name="Normal 207 2 3 3" xfId="40191"/>
    <cellStyle name="Normal 207 2 3 3 2" xfId="40192"/>
    <cellStyle name="Normal 207 2 3 3 2 2" xfId="40193"/>
    <cellStyle name="Normal 207 2 3 3 3" xfId="40194"/>
    <cellStyle name="Normal 207 2 3 4" xfId="40195"/>
    <cellStyle name="Normal 207 2 3 4 2" xfId="40196"/>
    <cellStyle name="Normal 207 2 3 5" xfId="40197"/>
    <cellStyle name="Normal 207 2 4" xfId="40198"/>
    <cellStyle name="Normal 207 2 4 2" xfId="40199"/>
    <cellStyle name="Normal 207 2 4 2 2" xfId="40200"/>
    <cellStyle name="Normal 207 2 4 2 2 2" xfId="40201"/>
    <cellStyle name="Normal 207 2 4 2 3" xfId="40202"/>
    <cellStyle name="Normal 207 2 4 3" xfId="40203"/>
    <cellStyle name="Normal 207 2 4 3 2" xfId="40204"/>
    <cellStyle name="Normal 207 2 4 4" xfId="40205"/>
    <cellStyle name="Normal 207 2 5" xfId="40206"/>
    <cellStyle name="Normal 207 2 5 2" xfId="40207"/>
    <cellStyle name="Normal 207 2 5 2 2" xfId="40208"/>
    <cellStyle name="Normal 207 2 5 3" xfId="40209"/>
    <cellStyle name="Normal 207 2 6" xfId="40210"/>
    <cellStyle name="Normal 207 2 6 2" xfId="40211"/>
    <cellStyle name="Normal 207 2 7" xfId="40212"/>
    <cellStyle name="Normal 207 2 8" xfId="40213"/>
    <cellStyle name="Normal 207 3" xfId="40214"/>
    <cellStyle name="Normal 207 3 2" xfId="40215"/>
    <cellStyle name="Normal 207 3 2 2" xfId="40216"/>
    <cellStyle name="Normal 207 3 2 2 2" xfId="40217"/>
    <cellStyle name="Normal 207 3 2 2 2 2" xfId="40218"/>
    <cellStyle name="Normal 207 3 2 2 2 2 2" xfId="40219"/>
    <cellStyle name="Normal 207 3 2 2 2 3" xfId="40220"/>
    <cellStyle name="Normal 207 3 2 2 3" xfId="40221"/>
    <cellStyle name="Normal 207 3 2 2 3 2" xfId="40222"/>
    <cellStyle name="Normal 207 3 2 2 4" xfId="40223"/>
    <cellStyle name="Normal 207 3 2 3" xfId="40224"/>
    <cellStyle name="Normal 207 3 2 3 2" xfId="40225"/>
    <cellStyle name="Normal 207 3 2 3 2 2" xfId="40226"/>
    <cellStyle name="Normal 207 3 2 3 3" xfId="40227"/>
    <cellStyle name="Normal 207 3 2 4" xfId="40228"/>
    <cellStyle name="Normal 207 3 2 4 2" xfId="40229"/>
    <cellStyle name="Normal 207 3 2 5" xfId="40230"/>
    <cellStyle name="Normal 207 3 3" xfId="40231"/>
    <cellStyle name="Normal 207 3 3 2" xfId="40232"/>
    <cellStyle name="Normal 207 3 3 2 2" xfId="40233"/>
    <cellStyle name="Normal 207 3 3 2 2 2" xfId="40234"/>
    <cellStyle name="Normal 207 3 3 2 3" xfId="40235"/>
    <cellStyle name="Normal 207 3 3 3" xfId="40236"/>
    <cellStyle name="Normal 207 3 3 3 2" xfId="40237"/>
    <cellStyle name="Normal 207 3 3 4" xfId="40238"/>
    <cellStyle name="Normal 207 3 4" xfId="40239"/>
    <cellStyle name="Normal 207 3 4 2" xfId="40240"/>
    <cellStyle name="Normal 207 3 4 2 2" xfId="40241"/>
    <cellStyle name="Normal 207 3 4 3" xfId="40242"/>
    <cellStyle name="Normal 207 3 5" xfId="40243"/>
    <cellStyle name="Normal 207 3 5 2" xfId="40244"/>
    <cellStyle name="Normal 207 3 6" xfId="40245"/>
    <cellStyle name="Normal 207 4" xfId="40246"/>
    <cellStyle name="Normal 207 4 2" xfId="40247"/>
    <cellStyle name="Normal 207 4 2 2" xfId="40248"/>
    <cellStyle name="Normal 207 4 2 2 2" xfId="40249"/>
    <cellStyle name="Normal 207 4 2 2 2 2" xfId="40250"/>
    <cellStyle name="Normal 207 4 2 2 2 2 2" xfId="40251"/>
    <cellStyle name="Normal 207 4 2 2 2 3" xfId="40252"/>
    <cellStyle name="Normal 207 4 2 2 3" xfId="40253"/>
    <cellStyle name="Normal 207 4 2 2 3 2" xfId="40254"/>
    <cellStyle name="Normal 207 4 2 2 4" xfId="40255"/>
    <cellStyle name="Normal 207 4 2 3" xfId="40256"/>
    <cellStyle name="Normal 207 4 2 3 2" xfId="40257"/>
    <cellStyle name="Normal 207 4 2 3 2 2" xfId="40258"/>
    <cellStyle name="Normal 207 4 2 3 3" xfId="40259"/>
    <cellStyle name="Normal 207 4 2 4" xfId="40260"/>
    <cellStyle name="Normal 207 4 2 4 2" xfId="40261"/>
    <cellStyle name="Normal 207 4 2 5" xfId="40262"/>
    <cellStyle name="Normal 207 4 3" xfId="40263"/>
    <cellStyle name="Normal 207 4 3 2" xfId="40264"/>
    <cellStyle name="Normal 207 4 3 2 2" xfId="40265"/>
    <cellStyle name="Normal 207 4 3 2 2 2" xfId="40266"/>
    <cellStyle name="Normal 207 4 3 2 3" xfId="40267"/>
    <cellStyle name="Normal 207 4 3 3" xfId="40268"/>
    <cellStyle name="Normal 207 4 3 3 2" xfId="40269"/>
    <cellStyle name="Normal 207 4 3 4" xfId="40270"/>
    <cellStyle name="Normal 207 4 4" xfId="40271"/>
    <cellStyle name="Normal 207 4 4 2" xfId="40272"/>
    <cellStyle name="Normal 207 4 4 2 2" xfId="40273"/>
    <cellStyle name="Normal 207 4 4 3" xfId="40274"/>
    <cellStyle name="Normal 207 4 5" xfId="40275"/>
    <cellStyle name="Normal 207 4 5 2" xfId="40276"/>
    <cellStyle name="Normal 207 4 6" xfId="40277"/>
    <cellStyle name="Normal 207 5" xfId="40278"/>
    <cellStyle name="Normal 207 5 2" xfId="40279"/>
    <cellStyle name="Normal 207 5 2 2" xfId="40280"/>
    <cellStyle name="Normal 207 5 2 2 2" xfId="40281"/>
    <cellStyle name="Normal 207 5 2 2 2 2" xfId="40282"/>
    <cellStyle name="Normal 207 5 2 2 3" xfId="40283"/>
    <cellStyle name="Normal 207 5 2 3" xfId="40284"/>
    <cellStyle name="Normal 207 5 2 3 2" xfId="40285"/>
    <cellStyle name="Normal 207 5 2 4" xfId="40286"/>
    <cellStyle name="Normal 207 5 3" xfId="40287"/>
    <cellStyle name="Normal 207 5 3 2" xfId="40288"/>
    <cellStyle name="Normal 207 5 3 2 2" xfId="40289"/>
    <cellStyle name="Normal 207 5 3 3" xfId="40290"/>
    <cellStyle name="Normal 207 5 4" xfId="40291"/>
    <cellStyle name="Normal 207 5 4 2" xfId="40292"/>
    <cellStyle name="Normal 207 5 5" xfId="40293"/>
    <cellStyle name="Normal 207 6" xfId="40294"/>
    <cellStyle name="Normal 207 6 2" xfId="40295"/>
    <cellStyle name="Normal 207 6 3" xfId="40296"/>
    <cellStyle name="Normal 207 7" xfId="40297"/>
    <cellStyle name="Normal 207 7 2" xfId="40298"/>
    <cellStyle name="Normal 207 7 2 2" xfId="40299"/>
    <cellStyle name="Normal 207 7 3" xfId="40300"/>
    <cellStyle name="Normal 207 8" xfId="40301"/>
    <cellStyle name="Normal 207 8 2" xfId="40302"/>
    <cellStyle name="Normal 207 9" xfId="40303"/>
    <cellStyle name="Normal 208" xfId="40304"/>
    <cellStyle name="Normal 208 2" xfId="40305"/>
    <cellStyle name="Normal 208 2 2" xfId="40306"/>
    <cellStyle name="Normal 208 2 2 2" xfId="40307"/>
    <cellStyle name="Normal 208 2 2 2 2" xfId="40308"/>
    <cellStyle name="Normal 208 2 2 2 2 2" xfId="40309"/>
    <cellStyle name="Normal 208 2 2 2 2 2 2" xfId="40310"/>
    <cellStyle name="Normal 208 2 2 2 2 3" xfId="40311"/>
    <cellStyle name="Normal 208 2 2 2 3" xfId="40312"/>
    <cellStyle name="Normal 208 2 2 2 3 2" xfId="40313"/>
    <cellStyle name="Normal 208 2 2 2 4" xfId="40314"/>
    <cellStyle name="Normal 208 2 2 3" xfId="40315"/>
    <cellStyle name="Normal 208 2 2 3 2" xfId="40316"/>
    <cellStyle name="Normal 208 2 2 3 2 2" xfId="40317"/>
    <cellStyle name="Normal 208 2 2 3 3" xfId="40318"/>
    <cellStyle name="Normal 208 2 2 4" xfId="40319"/>
    <cellStyle name="Normal 208 2 2 4 2" xfId="40320"/>
    <cellStyle name="Normal 208 2 2 5" xfId="40321"/>
    <cellStyle name="Normal 208 2 3" xfId="40322"/>
    <cellStyle name="Normal 208 2 3 2" xfId="40323"/>
    <cellStyle name="Normal 208 2 3 2 2" xfId="40324"/>
    <cellStyle name="Normal 208 2 3 2 2 2" xfId="40325"/>
    <cellStyle name="Normal 208 2 3 2 3" xfId="40326"/>
    <cellStyle name="Normal 208 2 3 3" xfId="40327"/>
    <cellStyle name="Normal 208 2 3 3 2" xfId="40328"/>
    <cellStyle name="Normal 208 2 3 4" xfId="40329"/>
    <cellStyle name="Normal 208 2 4" xfId="40330"/>
    <cellStyle name="Normal 208 2 4 2" xfId="40331"/>
    <cellStyle name="Normal 208 2 4 2 2" xfId="40332"/>
    <cellStyle name="Normal 208 2 4 3" xfId="40333"/>
    <cellStyle name="Normal 208 2 5" xfId="40334"/>
    <cellStyle name="Normal 208 2 5 2" xfId="40335"/>
    <cellStyle name="Normal 208 2 6" xfId="40336"/>
    <cellStyle name="Normal 208 2 7" xfId="40337"/>
    <cellStyle name="Normal 208 3" xfId="40338"/>
    <cellStyle name="Normal 208 3 2" xfId="40339"/>
    <cellStyle name="Normal 208 3 2 2" xfId="40340"/>
    <cellStyle name="Normal 208 3 2 2 2" xfId="40341"/>
    <cellStyle name="Normal 208 3 2 2 2 2" xfId="40342"/>
    <cellStyle name="Normal 208 3 2 2 3" xfId="40343"/>
    <cellStyle name="Normal 208 3 2 3" xfId="40344"/>
    <cellStyle name="Normal 208 3 2 3 2" xfId="40345"/>
    <cellStyle name="Normal 208 3 2 4" xfId="40346"/>
    <cellStyle name="Normal 208 3 3" xfId="40347"/>
    <cellStyle name="Normal 208 3 3 2" xfId="40348"/>
    <cellStyle name="Normal 208 3 3 2 2" xfId="40349"/>
    <cellStyle name="Normal 208 3 3 3" xfId="40350"/>
    <cellStyle name="Normal 208 3 4" xfId="40351"/>
    <cellStyle name="Normal 208 3 4 2" xfId="40352"/>
    <cellStyle name="Normal 208 3 5" xfId="40353"/>
    <cellStyle name="Normal 208 4" xfId="40354"/>
    <cellStyle name="Normal 208 4 2" xfId="40355"/>
    <cellStyle name="Normal 208 4 3" xfId="40356"/>
    <cellStyle name="Normal 208 5" xfId="40357"/>
    <cellStyle name="Normal 208 5 2" xfId="40358"/>
    <cellStyle name="Normal 208 5 2 2" xfId="40359"/>
    <cellStyle name="Normal 208 5 3" xfId="40360"/>
    <cellStyle name="Normal 208 6" xfId="40361"/>
    <cellStyle name="Normal 208 6 2" xfId="40362"/>
    <cellStyle name="Normal 208 7" xfId="40363"/>
    <cellStyle name="Normal 209" xfId="40364"/>
    <cellStyle name="Normal 209 2" xfId="40365"/>
    <cellStyle name="Normal 209 2 2" xfId="40366"/>
    <cellStyle name="Normal 209 2 2 2" xfId="40367"/>
    <cellStyle name="Normal 209 2 2 2 2" xfId="40368"/>
    <cellStyle name="Normal 209 2 2 2 2 2" xfId="40369"/>
    <cellStyle name="Normal 209 2 2 2 2 2 2" xfId="40370"/>
    <cellStyle name="Normal 209 2 2 2 2 3" xfId="40371"/>
    <cellStyle name="Normal 209 2 2 2 3" xfId="40372"/>
    <cellStyle name="Normal 209 2 2 2 3 2" xfId="40373"/>
    <cellStyle name="Normal 209 2 2 2 4" xfId="40374"/>
    <cellStyle name="Normal 209 2 2 3" xfId="40375"/>
    <cellStyle name="Normal 209 2 2 3 2" xfId="40376"/>
    <cellStyle name="Normal 209 2 2 3 2 2" xfId="40377"/>
    <cellStyle name="Normal 209 2 2 3 3" xfId="40378"/>
    <cellStyle name="Normal 209 2 2 4" xfId="40379"/>
    <cellStyle name="Normal 209 2 2 4 2" xfId="40380"/>
    <cellStyle name="Normal 209 2 2 5" xfId="40381"/>
    <cellStyle name="Normal 209 2 3" xfId="40382"/>
    <cellStyle name="Normal 209 2 3 2" xfId="40383"/>
    <cellStyle name="Normal 209 2 3 2 2" xfId="40384"/>
    <cellStyle name="Normal 209 2 3 2 2 2" xfId="40385"/>
    <cellStyle name="Normal 209 2 3 2 3" xfId="40386"/>
    <cellStyle name="Normal 209 2 3 3" xfId="40387"/>
    <cellStyle name="Normal 209 2 3 3 2" xfId="40388"/>
    <cellStyle name="Normal 209 2 3 4" xfId="40389"/>
    <cellStyle name="Normal 209 2 4" xfId="40390"/>
    <cellStyle name="Normal 209 2 4 2" xfId="40391"/>
    <cellStyle name="Normal 209 2 4 2 2" xfId="40392"/>
    <cellStyle name="Normal 209 2 4 3" xfId="40393"/>
    <cellStyle name="Normal 209 2 5" xfId="40394"/>
    <cellStyle name="Normal 209 2 5 2" xfId="40395"/>
    <cellStyle name="Normal 209 2 6" xfId="40396"/>
    <cellStyle name="Normal 209 2 7" xfId="40397"/>
    <cellStyle name="Normal 209 3" xfId="40398"/>
    <cellStyle name="Normal 209 3 2" xfId="40399"/>
    <cellStyle name="Normal 209 3 2 2" xfId="40400"/>
    <cellStyle name="Normal 209 3 2 2 2" xfId="40401"/>
    <cellStyle name="Normal 209 3 2 2 2 2" xfId="40402"/>
    <cellStyle name="Normal 209 3 2 2 3" xfId="40403"/>
    <cellStyle name="Normal 209 3 2 3" xfId="40404"/>
    <cellStyle name="Normal 209 3 2 3 2" xfId="40405"/>
    <cellStyle name="Normal 209 3 2 4" xfId="40406"/>
    <cellStyle name="Normal 209 3 3" xfId="40407"/>
    <cellStyle name="Normal 209 3 3 2" xfId="40408"/>
    <cellStyle name="Normal 209 3 3 2 2" xfId="40409"/>
    <cellStyle name="Normal 209 3 3 3" xfId="40410"/>
    <cellStyle name="Normal 209 3 4" xfId="40411"/>
    <cellStyle name="Normal 209 3 4 2" xfId="40412"/>
    <cellStyle name="Normal 209 3 5" xfId="40413"/>
    <cellStyle name="Normal 209 4" xfId="40414"/>
    <cellStyle name="Normal 209 4 2" xfId="40415"/>
    <cellStyle name="Normal 209 4 3" xfId="40416"/>
    <cellStyle name="Normal 209 5" xfId="40417"/>
    <cellStyle name="Normal 209 5 2" xfId="40418"/>
    <cellStyle name="Normal 209 5 2 2" xfId="40419"/>
    <cellStyle name="Normal 209 5 3" xfId="40420"/>
    <cellStyle name="Normal 209 6" xfId="40421"/>
    <cellStyle name="Normal 209 6 2" xfId="40422"/>
    <cellStyle name="Normal 209 7" xfId="40423"/>
    <cellStyle name="Normal 21" xfId="40424"/>
    <cellStyle name="Normal 21 2" xfId="40425"/>
    <cellStyle name="Normal 21 2 2" xfId="40426"/>
    <cellStyle name="Normal 21 2 3" xfId="40427"/>
    <cellStyle name="Normal 21 3" xfId="40428"/>
    <cellStyle name="Normal 21 4" xfId="40429"/>
    <cellStyle name="Normal 21_Wealth Mgmt - Life &amp; Pension" xfId="57806"/>
    <cellStyle name="Normal 210" xfId="40430"/>
    <cellStyle name="Normal 210 2" xfId="40431"/>
    <cellStyle name="Normal 210 2 2" xfId="40432"/>
    <cellStyle name="Normal 210 2 2 2" xfId="40433"/>
    <cellStyle name="Normal 210 2 2 2 2" xfId="40434"/>
    <cellStyle name="Normal 210 2 2 2 2 2" xfId="40435"/>
    <cellStyle name="Normal 210 2 2 2 2 2 2" xfId="40436"/>
    <cellStyle name="Normal 210 2 2 2 2 3" xfId="40437"/>
    <cellStyle name="Normal 210 2 2 2 3" xfId="40438"/>
    <cellStyle name="Normal 210 2 2 2 3 2" xfId="40439"/>
    <cellStyle name="Normal 210 2 2 2 4" xfId="40440"/>
    <cellStyle name="Normal 210 2 2 3" xfId="40441"/>
    <cellStyle name="Normal 210 2 2 3 2" xfId="40442"/>
    <cellStyle name="Normal 210 2 2 3 2 2" xfId="40443"/>
    <cellStyle name="Normal 210 2 2 3 3" xfId="40444"/>
    <cellStyle name="Normal 210 2 2 4" xfId="40445"/>
    <cellStyle name="Normal 210 2 2 4 2" xfId="40446"/>
    <cellStyle name="Normal 210 2 2 5" xfId="40447"/>
    <cellStyle name="Normal 210 2 3" xfId="40448"/>
    <cellStyle name="Normal 210 2 3 2" xfId="40449"/>
    <cellStyle name="Normal 210 2 3 2 2" xfId="40450"/>
    <cellStyle name="Normal 210 2 3 2 2 2" xfId="40451"/>
    <cellStyle name="Normal 210 2 3 2 3" xfId="40452"/>
    <cellStyle name="Normal 210 2 3 3" xfId="40453"/>
    <cellStyle name="Normal 210 2 3 3 2" xfId="40454"/>
    <cellStyle name="Normal 210 2 3 4" xfId="40455"/>
    <cellStyle name="Normal 210 2 4" xfId="40456"/>
    <cellStyle name="Normal 210 2 4 2" xfId="40457"/>
    <cellStyle name="Normal 210 2 4 2 2" xfId="40458"/>
    <cellStyle name="Normal 210 2 4 3" xfId="40459"/>
    <cellStyle name="Normal 210 2 5" xfId="40460"/>
    <cellStyle name="Normal 210 2 5 2" xfId="40461"/>
    <cellStyle name="Normal 210 2 6" xfId="40462"/>
    <cellStyle name="Normal 210 2 7" xfId="40463"/>
    <cellStyle name="Normal 210 3" xfId="40464"/>
    <cellStyle name="Normal 210 3 2" xfId="40465"/>
    <cellStyle name="Normal 210 3 2 2" xfId="40466"/>
    <cellStyle name="Normal 210 3 2 2 2" xfId="40467"/>
    <cellStyle name="Normal 210 3 2 2 2 2" xfId="40468"/>
    <cellStyle name="Normal 210 3 2 2 3" xfId="40469"/>
    <cellStyle name="Normal 210 3 2 3" xfId="40470"/>
    <cellStyle name="Normal 210 3 2 3 2" xfId="40471"/>
    <cellStyle name="Normal 210 3 2 4" xfId="40472"/>
    <cellStyle name="Normal 210 3 3" xfId="40473"/>
    <cellStyle name="Normal 210 3 3 2" xfId="40474"/>
    <cellStyle name="Normal 210 3 3 2 2" xfId="40475"/>
    <cellStyle name="Normal 210 3 3 3" xfId="40476"/>
    <cellStyle name="Normal 210 3 4" xfId="40477"/>
    <cellStyle name="Normal 210 3 4 2" xfId="40478"/>
    <cellStyle name="Normal 210 3 5" xfId="40479"/>
    <cellStyle name="Normal 210 4" xfId="40480"/>
    <cellStyle name="Normal 210 4 2" xfId="40481"/>
    <cellStyle name="Normal 210 4 3" xfId="40482"/>
    <cellStyle name="Normal 210 5" xfId="40483"/>
    <cellStyle name="Normal 210 5 2" xfId="40484"/>
    <cellStyle name="Normal 210 5 2 2" xfId="40485"/>
    <cellStyle name="Normal 210 5 3" xfId="40486"/>
    <cellStyle name="Normal 210 6" xfId="40487"/>
    <cellStyle name="Normal 210 6 2" xfId="40488"/>
    <cellStyle name="Normal 210 7" xfId="40489"/>
    <cellStyle name="Normal 211" xfId="40490"/>
    <cellStyle name="Normal 211 2" xfId="40491"/>
    <cellStyle name="Normal 211 2 2" xfId="40492"/>
    <cellStyle name="Normal 211 3" xfId="40493"/>
    <cellStyle name="Normal 211 4" xfId="40494"/>
    <cellStyle name="Normal 212" xfId="40495"/>
    <cellStyle name="Normal 212 2" xfId="40496"/>
    <cellStyle name="Normal 212 2 2" xfId="40497"/>
    <cellStyle name="Normal 212 3" xfId="40498"/>
    <cellStyle name="Normal 212 4" xfId="40499"/>
    <cellStyle name="Normal 213" xfId="40500"/>
    <cellStyle name="Normal 213 2" xfId="40501"/>
    <cellStyle name="Normal 213 2 2" xfId="40502"/>
    <cellStyle name="Normal 213 2 2 2" xfId="40503"/>
    <cellStyle name="Normal 213 2 2 2 2" xfId="40504"/>
    <cellStyle name="Normal 213 2 2 2 2 2" xfId="40505"/>
    <cellStyle name="Normal 213 2 2 2 2 2 2" xfId="40506"/>
    <cellStyle name="Normal 213 2 2 2 2 3" xfId="40507"/>
    <cellStyle name="Normal 213 2 2 2 3" xfId="40508"/>
    <cellStyle name="Normal 213 2 2 2 3 2" xfId="40509"/>
    <cellStyle name="Normal 213 2 2 2 4" xfId="40510"/>
    <cellStyle name="Normal 213 2 2 3" xfId="40511"/>
    <cellStyle name="Normal 213 2 2 3 2" xfId="40512"/>
    <cellStyle name="Normal 213 2 2 3 2 2" xfId="40513"/>
    <cellStyle name="Normal 213 2 2 3 3" xfId="40514"/>
    <cellStyle name="Normal 213 2 2 4" xfId="40515"/>
    <cellStyle name="Normal 213 2 2 4 2" xfId="40516"/>
    <cellStyle name="Normal 213 2 2 5" xfId="40517"/>
    <cellStyle name="Normal 213 2 3" xfId="40518"/>
    <cellStyle name="Normal 213 2 3 2" xfId="40519"/>
    <cellStyle name="Normal 213 2 3 2 2" xfId="40520"/>
    <cellStyle name="Normal 213 2 3 2 2 2" xfId="40521"/>
    <cellStyle name="Normal 213 2 3 2 3" xfId="40522"/>
    <cellStyle name="Normal 213 2 3 3" xfId="40523"/>
    <cellStyle name="Normal 213 2 3 3 2" xfId="40524"/>
    <cellStyle name="Normal 213 2 3 4" xfId="40525"/>
    <cellStyle name="Normal 213 2 4" xfId="40526"/>
    <cellStyle name="Normal 213 2 4 2" xfId="40527"/>
    <cellStyle name="Normal 213 2 4 2 2" xfId="40528"/>
    <cellStyle name="Normal 213 2 4 3" xfId="40529"/>
    <cellStyle name="Normal 213 2 5" xfId="40530"/>
    <cellStyle name="Normal 213 2 5 2" xfId="40531"/>
    <cellStyle name="Normal 213 2 6" xfId="40532"/>
    <cellStyle name="Normal 213 3" xfId="40533"/>
    <cellStyle name="Normal 213 3 2" xfId="40534"/>
    <cellStyle name="Normal 213 3 2 2" xfId="40535"/>
    <cellStyle name="Normal 213 3 2 2 2" xfId="40536"/>
    <cellStyle name="Normal 213 3 2 2 2 2" xfId="40537"/>
    <cellStyle name="Normal 213 3 2 2 3" xfId="40538"/>
    <cellStyle name="Normal 213 3 2 3" xfId="40539"/>
    <cellStyle name="Normal 213 3 2 3 2" xfId="40540"/>
    <cellStyle name="Normal 213 3 2 4" xfId="40541"/>
    <cellStyle name="Normal 213 3 3" xfId="40542"/>
    <cellStyle name="Normal 213 3 3 2" xfId="40543"/>
    <cellStyle name="Normal 213 3 3 2 2" xfId="40544"/>
    <cellStyle name="Normal 213 3 3 3" xfId="40545"/>
    <cellStyle name="Normal 213 3 4" xfId="40546"/>
    <cellStyle name="Normal 213 3 4 2" xfId="40547"/>
    <cellStyle name="Normal 213 3 5" xfId="40548"/>
    <cellStyle name="Normal 213 4" xfId="40549"/>
    <cellStyle name="Normal 213 4 2" xfId="40550"/>
    <cellStyle name="Normal 213 4 3" xfId="40551"/>
    <cellStyle name="Normal 213 5" xfId="40552"/>
    <cellStyle name="Normal 213 5 2" xfId="40553"/>
    <cellStyle name="Normal 213 5 2 2" xfId="40554"/>
    <cellStyle name="Normal 213 5 3" xfId="40555"/>
    <cellStyle name="Normal 213 6" xfId="40556"/>
    <cellStyle name="Normal 213 6 2" xfId="40557"/>
    <cellStyle name="Normal 213 7" xfId="40558"/>
    <cellStyle name="Normal 214" xfId="40559"/>
    <cellStyle name="Normal 214 2" xfId="40560"/>
    <cellStyle name="Normal 214 2 2" xfId="40561"/>
    <cellStyle name="Normal 214 2 2 2" xfId="40562"/>
    <cellStyle name="Normal 214 2 2 2 2" xfId="40563"/>
    <cellStyle name="Normal 214 2 2 2 2 2" xfId="40564"/>
    <cellStyle name="Normal 214 2 2 2 2 2 2" xfId="40565"/>
    <cellStyle name="Normal 214 2 2 2 2 3" xfId="40566"/>
    <cellStyle name="Normal 214 2 2 2 3" xfId="40567"/>
    <cellStyle name="Normal 214 2 2 2 3 2" xfId="40568"/>
    <cellStyle name="Normal 214 2 2 2 4" xfId="40569"/>
    <cellStyle name="Normal 214 2 2 3" xfId="40570"/>
    <cellStyle name="Normal 214 2 2 3 2" xfId="40571"/>
    <cellStyle name="Normal 214 2 2 3 2 2" xfId="40572"/>
    <cellStyle name="Normal 214 2 2 3 3" xfId="40573"/>
    <cellStyle name="Normal 214 2 2 4" xfId="40574"/>
    <cellStyle name="Normal 214 2 2 4 2" xfId="40575"/>
    <cellStyle name="Normal 214 2 2 5" xfId="40576"/>
    <cellStyle name="Normal 214 2 3" xfId="40577"/>
    <cellStyle name="Normal 214 2 3 2" xfId="40578"/>
    <cellStyle name="Normal 214 2 3 2 2" xfId="40579"/>
    <cellStyle name="Normal 214 2 3 2 2 2" xfId="40580"/>
    <cellStyle name="Normal 214 2 3 2 3" xfId="40581"/>
    <cellStyle name="Normal 214 2 3 3" xfId="40582"/>
    <cellStyle name="Normal 214 2 3 3 2" xfId="40583"/>
    <cellStyle name="Normal 214 2 3 4" xfId="40584"/>
    <cellStyle name="Normal 214 2 4" xfId="40585"/>
    <cellStyle name="Normal 214 2 4 2" xfId="40586"/>
    <cellStyle name="Normal 214 2 4 2 2" xfId="40587"/>
    <cellStyle name="Normal 214 2 4 3" xfId="40588"/>
    <cellStyle name="Normal 214 2 5" xfId="40589"/>
    <cellStyle name="Normal 214 2 5 2" xfId="40590"/>
    <cellStyle name="Normal 214 2 6" xfId="40591"/>
    <cellStyle name="Normal 214 3" xfId="40592"/>
    <cellStyle name="Normal 214 3 2" xfId="40593"/>
    <cellStyle name="Normal 214 3 2 2" xfId="40594"/>
    <cellStyle name="Normal 214 3 2 2 2" xfId="40595"/>
    <cellStyle name="Normal 214 3 2 2 2 2" xfId="40596"/>
    <cellStyle name="Normal 214 3 2 2 3" xfId="40597"/>
    <cellStyle name="Normal 214 3 2 3" xfId="40598"/>
    <cellStyle name="Normal 214 3 2 3 2" xfId="40599"/>
    <cellStyle name="Normal 214 3 2 4" xfId="40600"/>
    <cellStyle name="Normal 214 3 3" xfId="40601"/>
    <cellStyle name="Normal 214 3 3 2" xfId="40602"/>
    <cellStyle name="Normal 214 3 3 2 2" xfId="40603"/>
    <cellStyle name="Normal 214 3 3 3" xfId="40604"/>
    <cellStyle name="Normal 214 3 4" xfId="40605"/>
    <cellStyle name="Normal 214 3 4 2" xfId="40606"/>
    <cellStyle name="Normal 214 3 5" xfId="40607"/>
    <cellStyle name="Normal 214 4" xfId="40608"/>
    <cellStyle name="Normal 214 4 2" xfId="40609"/>
    <cellStyle name="Normal 214 4 3" xfId="40610"/>
    <cellStyle name="Normal 214 5" xfId="40611"/>
    <cellStyle name="Normal 214 5 2" xfId="40612"/>
    <cellStyle name="Normal 214 5 2 2" xfId="40613"/>
    <cellStyle name="Normal 214 5 3" xfId="40614"/>
    <cellStyle name="Normal 214 6" xfId="40615"/>
    <cellStyle name="Normal 214 6 2" xfId="40616"/>
    <cellStyle name="Normal 214 7" xfId="40617"/>
    <cellStyle name="Normal 215" xfId="40618"/>
    <cellStyle name="Normal 215 2" xfId="40619"/>
    <cellStyle name="Normal 215 2 2" xfId="40620"/>
    <cellStyle name="Normal 215 2 2 2" xfId="40621"/>
    <cellStyle name="Normal 215 2 2 2 2" xfId="40622"/>
    <cellStyle name="Normal 215 2 2 2 2 2" xfId="40623"/>
    <cellStyle name="Normal 215 2 2 2 2 2 2" xfId="40624"/>
    <cellStyle name="Normal 215 2 2 2 2 3" xfId="40625"/>
    <cellStyle name="Normal 215 2 2 2 3" xfId="40626"/>
    <cellStyle name="Normal 215 2 2 2 3 2" xfId="40627"/>
    <cellStyle name="Normal 215 2 2 2 4" xfId="40628"/>
    <cellStyle name="Normal 215 2 2 3" xfId="40629"/>
    <cellStyle name="Normal 215 2 2 3 2" xfId="40630"/>
    <cellStyle name="Normal 215 2 2 3 2 2" xfId="40631"/>
    <cellStyle name="Normal 215 2 2 3 3" xfId="40632"/>
    <cellStyle name="Normal 215 2 2 4" xfId="40633"/>
    <cellStyle name="Normal 215 2 2 4 2" xfId="40634"/>
    <cellStyle name="Normal 215 2 2 5" xfId="40635"/>
    <cellStyle name="Normal 215 2 3" xfId="40636"/>
    <cellStyle name="Normal 215 2 3 2" xfId="40637"/>
    <cellStyle name="Normal 215 2 3 2 2" xfId="40638"/>
    <cellStyle name="Normal 215 2 3 2 2 2" xfId="40639"/>
    <cellStyle name="Normal 215 2 3 2 3" xfId="40640"/>
    <cellStyle name="Normal 215 2 3 3" xfId="40641"/>
    <cellStyle name="Normal 215 2 3 3 2" xfId="40642"/>
    <cellStyle name="Normal 215 2 3 4" xfId="40643"/>
    <cellStyle name="Normal 215 2 4" xfId="40644"/>
    <cellStyle name="Normal 215 2 4 2" xfId="40645"/>
    <cellStyle name="Normal 215 2 4 2 2" xfId="40646"/>
    <cellStyle name="Normal 215 2 4 3" xfId="40647"/>
    <cellStyle name="Normal 215 2 5" xfId="40648"/>
    <cellStyle name="Normal 215 2 5 2" xfId="40649"/>
    <cellStyle name="Normal 215 2 6" xfId="40650"/>
    <cellStyle name="Normal 215 3" xfId="40651"/>
    <cellStyle name="Normal 215 3 2" xfId="40652"/>
    <cellStyle name="Normal 215 3 2 2" xfId="40653"/>
    <cellStyle name="Normal 215 3 2 2 2" xfId="40654"/>
    <cellStyle name="Normal 215 3 2 2 2 2" xfId="40655"/>
    <cellStyle name="Normal 215 3 2 2 3" xfId="40656"/>
    <cellStyle name="Normal 215 3 2 3" xfId="40657"/>
    <cellStyle name="Normal 215 3 2 3 2" xfId="40658"/>
    <cellStyle name="Normal 215 3 2 4" xfId="40659"/>
    <cellStyle name="Normal 215 3 3" xfId="40660"/>
    <cellStyle name="Normal 215 3 3 2" xfId="40661"/>
    <cellStyle name="Normal 215 3 3 2 2" xfId="40662"/>
    <cellStyle name="Normal 215 3 3 3" xfId="40663"/>
    <cellStyle name="Normal 215 3 4" xfId="40664"/>
    <cellStyle name="Normal 215 3 4 2" xfId="40665"/>
    <cellStyle name="Normal 215 3 5" xfId="40666"/>
    <cellStyle name="Normal 215 4" xfId="40667"/>
    <cellStyle name="Normal 215 4 2" xfId="40668"/>
    <cellStyle name="Normal 215 4 3" xfId="40669"/>
    <cellStyle name="Normal 215 5" xfId="40670"/>
    <cellStyle name="Normal 215 5 2" xfId="40671"/>
    <cellStyle name="Normal 215 5 2 2" xfId="40672"/>
    <cellStyle name="Normal 215 5 3" xfId="40673"/>
    <cellStyle name="Normal 215 6" xfId="40674"/>
    <cellStyle name="Normal 215 6 2" xfId="40675"/>
    <cellStyle name="Normal 215 7" xfId="40676"/>
    <cellStyle name="Normal 216" xfId="40677"/>
    <cellStyle name="Normal 216 2" xfId="40678"/>
    <cellStyle name="Normal 216 2 2" xfId="40679"/>
    <cellStyle name="Normal 216 2 2 2" xfId="40680"/>
    <cellStyle name="Normal 216 2 2 2 2" xfId="40681"/>
    <cellStyle name="Normal 216 2 2 2 2 2" xfId="40682"/>
    <cellStyle name="Normal 216 2 2 2 2 2 2" xfId="40683"/>
    <cellStyle name="Normal 216 2 2 2 2 3" xfId="40684"/>
    <cellStyle name="Normal 216 2 2 2 3" xfId="40685"/>
    <cellStyle name="Normal 216 2 2 2 3 2" xfId="40686"/>
    <cellStyle name="Normal 216 2 2 2 4" xfId="40687"/>
    <cellStyle name="Normal 216 2 2 3" xfId="40688"/>
    <cellStyle name="Normal 216 2 2 3 2" xfId="40689"/>
    <cellStyle name="Normal 216 2 2 3 2 2" xfId="40690"/>
    <cellStyle name="Normal 216 2 2 3 3" xfId="40691"/>
    <cellStyle name="Normal 216 2 2 4" xfId="40692"/>
    <cellStyle name="Normal 216 2 2 4 2" xfId="40693"/>
    <cellStyle name="Normal 216 2 2 5" xfId="40694"/>
    <cellStyle name="Normal 216 2 3" xfId="40695"/>
    <cellStyle name="Normal 216 2 3 2" xfId="40696"/>
    <cellStyle name="Normal 216 2 3 2 2" xfId="40697"/>
    <cellStyle name="Normal 216 2 3 2 2 2" xfId="40698"/>
    <cellStyle name="Normal 216 2 3 2 3" xfId="40699"/>
    <cellStyle name="Normal 216 2 3 3" xfId="40700"/>
    <cellStyle name="Normal 216 2 3 3 2" xfId="40701"/>
    <cellStyle name="Normal 216 2 3 4" xfId="40702"/>
    <cellStyle name="Normal 216 2 4" xfId="40703"/>
    <cellStyle name="Normal 216 2 4 2" xfId="40704"/>
    <cellStyle name="Normal 216 2 4 2 2" xfId="40705"/>
    <cellStyle name="Normal 216 2 4 3" xfId="40706"/>
    <cellStyle name="Normal 216 2 5" xfId="40707"/>
    <cellStyle name="Normal 216 2 5 2" xfId="40708"/>
    <cellStyle name="Normal 216 2 6" xfId="40709"/>
    <cellStyle name="Normal 216 3" xfId="40710"/>
    <cellStyle name="Normal 216 3 2" xfId="40711"/>
    <cellStyle name="Normal 216 3 2 2" xfId="40712"/>
    <cellStyle name="Normal 216 3 2 2 2" xfId="40713"/>
    <cellStyle name="Normal 216 3 2 2 2 2" xfId="40714"/>
    <cellStyle name="Normal 216 3 2 2 3" xfId="40715"/>
    <cellStyle name="Normal 216 3 2 3" xfId="40716"/>
    <cellStyle name="Normal 216 3 2 3 2" xfId="40717"/>
    <cellStyle name="Normal 216 3 2 4" xfId="40718"/>
    <cellStyle name="Normal 216 3 3" xfId="40719"/>
    <cellStyle name="Normal 216 3 3 2" xfId="40720"/>
    <cellStyle name="Normal 216 3 3 2 2" xfId="40721"/>
    <cellStyle name="Normal 216 3 3 3" xfId="40722"/>
    <cellStyle name="Normal 216 3 4" xfId="40723"/>
    <cellStyle name="Normal 216 3 4 2" xfId="40724"/>
    <cellStyle name="Normal 216 3 5" xfId="40725"/>
    <cellStyle name="Normal 216 4" xfId="40726"/>
    <cellStyle name="Normal 216 4 2" xfId="40727"/>
    <cellStyle name="Normal 216 4 3" xfId="40728"/>
    <cellStyle name="Normal 216 5" xfId="40729"/>
    <cellStyle name="Normal 216 5 2" xfId="40730"/>
    <cellStyle name="Normal 216 5 2 2" xfId="40731"/>
    <cellStyle name="Normal 216 5 3" xfId="40732"/>
    <cellStyle name="Normal 216 6" xfId="40733"/>
    <cellStyle name="Normal 216 6 2" xfId="40734"/>
    <cellStyle name="Normal 216 7" xfId="40735"/>
    <cellStyle name="Normal 217" xfId="40736"/>
    <cellStyle name="Normal 217 2" xfId="40737"/>
    <cellStyle name="Normal 217 2 2" xfId="40738"/>
    <cellStyle name="Normal 217 2 2 2" xfId="40739"/>
    <cellStyle name="Normal 217 2 2 2 2" xfId="40740"/>
    <cellStyle name="Normal 217 2 2 2 2 2" xfId="40741"/>
    <cellStyle name="Normal 217 2 2 2 2 2 2" xfId="40742"/>
    <cellStyle name="Normal 217 2 2 2 2 3" xfId="40743"/>
    <cellStyle name="Normal 217 2 2 2 3" xfId="40744"/>
    <cellStyle name="Normal 217 2 2 2 3 2" xfId="40745"/>
    <cellStyle name="Normal 217 2 2 2 4" xfId="40746"/>
    <cellStyle name="Normal 217 2 2 3" xfId="40747"/>
    <cellStyle name="Normal 217 2 2 3 2" xfId="40748"/>
    <cellStyle name="Normal 217 2 2 3 2 2" xfId="40749"/>
    <cellStyle name="Normal 217 2 2 3 3" xfId="40750"/>
    <cellStyle name="Normal 217 2 2 4" xfId="40751"/>
    <cellStyle name="Normal 217 2 2 4 2" xfId="40752"/>
    <cellStyle name="Normal 217 2 2 5" xfId="40753"/>
    <cellStyle name="Normal 217 2 3" xfId="40754"/>
    <cellStyle name="Normal 217 2 3 2" xfId="40755"/>
    <cellStyle name="Normal 217 2 3 2 2" xfId="40756"/>
    <cellStyle name="Normal 217 2 3 2 2 2" xfId="40757"/>
    <cellStyle name="Normal 217 2 3 2 3" xfId="40758"/>
    <cellStyle name="Normal 217 2 3 3" xfId="40759"/>
    <cellStyle name="Normal 217 2 3 3 2" xfId="40760"/>
    <cellStyle name="Normal 217 2 3 4" xfId="40761"/>
    <cellStyle name="Normal 217 2 4" xfId="40762"/>
    <cellStyle name="Normal 217 2 4 2" xfId="40763"/>
    <cellStyle name="Normal 217 2 4 2 2" xfId="40764"/>
    <cellStyle name="Normal 217 2 4 3" xfId="40765"/>
    <cellStyle name="Normal 217 2 5" xfId="40766"/>
    <cellStyle name="Normal 217 2 5 2" xfId="40767"/>
    <cellStyle name="Normal 217 2 6" xfId="40768"/>
    <cellStyle name="Normal 217 3" xfId="40769"/>
    <cellStyle name="Normal 217 3 2" xfId="40770"/>
    <cellStyle name="Normal 217 3 2 2" xfId="40771"/>
    <cellStyle name="Normal 217 3 2 2 2" xfId="40772"/>
    <cellStyle name="Normal 217 3 2 2 2 2" xfId="40773"/>
    <cellStyle name="Normal 217 3 2 2 3" xfId="40774"/>
    <cellStyle name="Normal 217 3 2 3" xfId="40775"/>
    <cellStyle name="Normal 217 3 2 3 2" xfId="40776"/>
    <cellStyle name="Normal 217 3 2 4" xfId="40777"/>
    <cellStyle name="Normal 217 3 3" xfId="40778"/>
    <cellStyle name="Normal 217 3 3 2" xfId="40779"/>
    <cellStyle name="Normal 217 3 3 2 2" xfId="40780"/>
    <cellStyle name="Normal 217 3 3 3" xfId="40781"/>
    <cellStyle name="Normal 217 3 4" xfId="40782"/>
    <cellStyle name="Normal 217 3 4 2" xfId="40783"/>
    <cellStyle name="Normal 217 3 5" xfId="40784"/>
    <cellStyle name="Normal 217 4" xfId="40785"/>
    <cellStyle name="Normal 217 4 2" xfId="40786"/>
    <cellStyle name="Normal 217 4 3" xfId="40787"/>
    <cellStyle name="Normal 217 5" xfId="40788"/>
    <cellStyle name="Normal 217 5 2" xfId="40789"/>
    <cellStyle name="Normal 217 5 2 2" xfId="40790"/>
    <cellStyle name="Normal 217 5 3" xfId="40791"/>
    <cellStyle name="Normal 217 6" xfId="40792"/>
    <cellStyle name="Normal 217 6 2" xfId="40793"/>
    <cellStyle name="Normal 217 7" xfId="40794"/>
    <cellStyle name="Normal 218" xfId="40795"/>
    <cellStyle name="Normal 218 2" xfId="40796"/>
    <cellStyle name="Normal 218 2 2" xfId="40797"/>
    <cellStyle name="Normal 218 2 2 2" xfId="40798"/>
    <cellStyle name="Normal 218 2 2 2 2" xfId="40799"/>
    <cellStyle name="Normal 218 2 2 2 2 2" xfId="40800"/>
    <cellStyle name="Normal 218 2 2 2 3" xfId="40801"/>
    <cellStyle name="Normal 218 2 2 3" xfId="40802"/>
    <cellStyle name="Normal 218 2 2 3 2" xfId="40803"/>
    <cellStyle name="Normal 218 2 2 4" xfId="40804"/>
    <cellStyle name="Normal 218 2 3" xfId="40805"/>
    <cellStyle name="Normal 218 2 3 2" xfId="40806"/>
    <cellStyle name="Normal 218 2 3 2 2" xfId="40807"/>
    <cellStyle name="Normal 218 2 3 3" xfId="40808"/>
    <cellStyle name="Normal 218 2 4" xfId="40809"/>
    <cellStyle name="Normal 218 2 4 2" xfId="40810"/>
    <cellStyle name="Normal 218 2 5" xfId="40811"/>
    <cellStyle name="Normal 218 3" xfId="40812"/>
    <cellStyle name="Normal 218 3 2" xfId="40813"/>
    <cellStyle name="Normal 218 3 3" xfId="40814"/>
    <cellStyle name="Normal 218 4" xfId="40815"/>
    <cellStyle name="Normal 218 4 2" xfId="40816"/>
    <cellStyle name="Normal 218 4 2 2" xfId="40817"/>
    <cellStyle name="Normal 218 4 3" xfId="40818"/>
    <cellStyle name="Normal 218 5" xfId="40819"/>
    <cellStyle name="Normal 218 5 2" xfId="40820"/>
    <cellStyle name="Normal 218 6" xfId="40821"/>
    <cellStyle name="Normal 219" xfId="40822"/>
    <cellStyle name="Normal 219 2" xfId="40823"/>
    <cellStyle name="Normal 219 2 2" xfId="40824"/>
    <cellStyle name="Normal 219 2 2 2" xfId="40825"/>
    <cellStyle name="Normal 219 2 2 2 2" xfId="40826"/>
    <cellStyle name="Normal 219 2 2 2 2 2" xfId="40827"/>
    <cellStyle name="Normal 219 2 2 2 3" xfId="40828"/>
    <cellStyle name="Normal 219 2 2 3" xfId="40829"/>
    <cellStyle name="Normal 219 2 2 3 2" xfId="40830"/>
    <cellStyle name="Normal 219 2 2 4" xfId="40831"/>
    <cellStyle name="Normal 219 2 3" xfId="40832"/>
    <cellStyle name="Normal 219 2 3 2" xfId="40833"/>
    <cellStyle name="Normal 219 2 3 2 2" xfId="40834"/>
    <cellStyle name="Normal 219 2 3 3" xfId="40835"/>
    <cellStyle name="Normal 219 2 4" xfId="40836"/>
    <cellStyle name="Normal 219 2 4 2" xfId="40837"/>
    <cellStyle name="Normal 219 2 5" xfId="40838"/>
    <cellStyle name="Normal 219 3" xfId="40839"/>
    <cellStyle name="Normal 219 3 2" xfId="40840"/>
    <cellStyle name="Normal 219 3 3" xfId="40841"/>
    <cellStyle name="Normal 219 4" xfId="40842"/>
    <cellStyle name="Normal 219 4 2" xfId="40843"/>
    <cellStyle name="Normal 219 4 2 2" xfId="40844"/>
    <cellStyle name="Normal 219 4 3" xfId="40845"/>
    <cellStyle name="Normal 219 5" xfId="40846"/>
    <cellStyle name="Normal 219 5 2" xfId="40847"/>
    <cellStyle name="Normal 219 6" xfId="40848"/>
    <cellStyle name="Normal 22" xfId="40849"/>
    <cellStyle name="Normal 22 2" xfId="40850"/>
    <cellStyle name="Normal 22 2 2" xfId="40851"/>
    <cellStyle name="Normal 22 2 3" xfId="40852"/>
    <cellStyle name="Normal 22 3" xfId="40853"/>
    <cellStyle name="Normal 22 4" xfId="40854"/>
    <cellStyle name="Normal 22_Wealth Mgmt - Life &amp; Pension" xfId="57807"/>
    <cellStyle name="Normal 220" xfId="40855"/>
    <cellStyle name="Normal 220 2" xfId="40856"/>
    <cellStyle name="Normal 220 3" xfId="40857"/>
    <cellStyle name="Normal 221" xfId="40858"/>
    <cellStyle name="Normal 221 2" xfId="40859"/>
    <cellStyle name="Normal 221 3" xfId="40860"/>
    <cellStyle name="Normal 222" xfId="40861"/>
    <cellStyle name="Normal 222 2" xfId="40862"/>
    <cellStyle name="Normal 222 2 2" xfId="40863"/>
    <cellStyle name="Normal 222 2 2 2" xfId="40864"/>
    <cellStyle name="Normal 222 2 2 2 2" xfId="40865"/>
    <cellStyle name="Normal 222 2 2 2 2 2" xfId="40866"/>
    <cellStyle name="Normal 222 2 2 2 3" xfId="40867"/>
    <cellStyle name="Normal 222 2 2 3" xfId="40868"/>
    <cellStyle name="Normal 222 2 2 3 2" xfId="40869"/>
    <cellStyle name="Normal 222 2 2 4" xfId="40870"/>
    <cellStyle name="Normal 222 2 3" xfId="40871"/>
    <cellStyle name="Normal 222 2 3 2" xfId="40872"/>
    <cellStyle name="Normal 222 2 3 2 2" xfId="40873"/>
    <cellStyle name="Normal 222 2 3 3" xfId="40874"/>
    <cellStyle name="Normal 222 2 4" xfId="40875"/>
    <cellStyle name="Normal 222 2 4 2" xfId="40876"/>
    <cellStyle name="Normal 222 2 5" xfId="40877"/>
    <cellStyle name="Normal 222 3" xfId="40878"/>
    <cellStyle name="Normal 222 3 2" xfId="40879"/>
    <cellStyle name="Normal 222 3 3" xfId="40880"/>
    <cellStyle name="Normal 222 4" xfId="40881"/>
    <cellStyle name="Normal 222 4 2" xfId="40882"/>
    <cellStyle name="Normal 222 4 2 2" xfId="40883"/>
    <cellStyle name="Normal 222 4 3" xfId="40884"/>
    <cellStyle name="Normal 222 5" xfId="40885"/>
    <cellStyle name="Normal 222 5 2" xfId="40886"/>
    <cellStyle name="Normal 222 6" xfId="40887"/>
    <cellStyle name="Normal 223" xfId="40888"/>
    <cellStyle name="Normal 223 2" xfId="40889"/>
    <cellStyle name="Normal 223 3" xfId="40890"/>
    <cellStyle name="Normal 224" xfId="40891"/>
    <cellStyle name="Normal 224 2" xfId="40892"/>
    <cellStyle name="Normal 224 3" xfId="40893"/>
    <cellStyle name="Normal 225" xfId="40894"/>
    <cellStyle name="Normal 225 2" xfId="40895"/>
    <cellStyle name="Normal 225 2 2" xfId="40896"/>
    <cellStyle name="Normal 225 2 2 2" xfId="40897"/>
    <cellStyle name="Normal 225 2 2 2 2" xfId="40898"/>
    <cellStyle name="Normal 225 2 2 2 2 2" xfId="40899"/>
    <cellStyle name="Normal 225 2 2 2 3" xfId="40900"/>
    <cellStyle name="Normal 225 2 2 3" xfId="40901"/>
    <cellStyle name="Normal 225 2 2 3 2" xfId="40902"/>
    <cellStyle name="Normal 225 2 2 4" xfId="40903"/>
    <cellStyle name="Normal 225 2 3" xfId="40904"/>
    <cellStyle name="Normal 225 2 3 2" xfId="40905"/>
    <cellStyle name="Normal 225 2 3 2 2" xfId="40906"/>
    <cellStyle name="Normal 225 2 3 3" xfId="40907"/>
    <cellStyle name="Normal 225 2 4" xfId="40908"/>
    <cellStyle name="Normal 225 2 4 2" xfId="40909"/>
    <cellStyle name="Normal 225 2 5" xfId="40910"/>
    <cellStyle name="Normal 225 3" xfId="40911"/>
    <cellStyle name="Normal 225 3 2" xfId="40912"/>
    <cellStyle name="Normal 225 3 3" xfId="40913"/>
    <cellStyle name="Normal 225 4" xfId="40914"/>
    <cellStyle name="Normal 225 4 2" xfId="40915"/>
    <cellStyle name="Normal 225 4 2 2" xfId="40916"/>
    <cellStyle name="Normal 225 4 3" xfId="40917"/>
    <cellStyle name="Normal 225 5" xfId="40918"/>
    <cellStyle name="Normal 225 5 2" xfId="40919"/>
    <cellStyle name="Normal 225 6" xfId="40920"/>
    <cellStyle name="Normal 226" xfId="40921"/>
    <cellStyle name="Normal 226 2" xfId="40922"/>
    <cellStyle name="Normal 226 3" xfId="40923"/>
    <cellStyle name="Normal 227" xfId="40924"/>
    <cellStyle name="Normal 227 2" xfId="40925"/>
    <cellStyle name="Normal 227 3" xfId="40926"/>
    <cellStyle name="Normal 228" xfId="40927"/>
    <cellStyle name="Normal 228 2" xfId="40928"/>
    <cellStyle name="Normal 228 3" xfId="40929"/>
    <cellStyle name="Normal 229" xfId="40930"/>
    <cellStyle name="Normal 229 2" xfId="40931"/>
    <cellStyle name="Normal 229 2 2" xfId="40932"/>
    <cellStyle name="Normal 229 2 2 2" xfId="40933"/>
    <cellStyle name="Normal 229 2 2 2 2" xfId="40934"/>
    <cellStyle name="Normal 229 2 2 2 2 2" xfId="40935"/>
    <cellStyle name="Normal 229 2 2 2 3" xfId="40936"/>
    <cellStyle name="Normal 229 2 2 3" xfId="40937"/>
    <cellStyle name="Normal 229 2 2 3 2" xfId="40938"/>
    <cellStyle name="Normal 229 2 2 4" xfId="40939"/>
    <cellStyle name="Normal 229 2 3" xfId="40940"/>
    <cellStyle name="Normal 229 2 3 2" xfId="40941"/>
    <cellStyle name="Normal 229 2 3 2 2" xfId="40942"/>
    <cellStyle name="Normal 229 2 3 3" xfId="40943"/>
    <cellStyle name="Normal 229 2 4" xfId="40944"/>
    <cellStyle name="Normal 229 2 4 2" xfId="40945"/>
    <cellStyle name="Normal 229 2 5" xfId="40946"/>
    <cellStyle name="Normal 229 3" xfId="40947"/>
    <cellStyle name="Normal 229 3 2" xfId="40948"/>
    <cellStyle name="Normal 229 3 3" xfId="40949"/>
    <cellStyle name="Normal 229 4" xfId="40950"/>
    <cellStyle name="Normal 229 4 2" xfId="40951"/>
    <cellStyle name="Normal 229 4 2 2" xfId="40952"/>
    <cellStyle name="Normal 229 4 3" xfId="40953"/>
    <cellStyle name="Normal 229 5" xfId="40954"/>
    <cellStyle name="Normal 229 5 2" xfId="40955"/>
    <cellStyle name="Normal 229 6" xfId="40956"/>
    <cellStyle name="Normal 23" xfId="40957"/>
    <cellStyle name="Normal 23 2" xfId="40958"/>
    <cellStyle name="Normal 23 2 2" xfId="40959"/>
    <cellStyle name="Normal 23 2 3" xfId="40960"/>
    <cellStyle name="Normal 23 3" xfId="40961"/>
    <cellStyle name="Normal 23 4" xfId="40962"/>
    <cellStyle name="Normal 23_Wealth Mgmt - Life &amp; Pension" xfId="57808"/>
    <cellStyle name="Normal 230" xfId="40963"/>
    <cellStyle name="Normal 230 2" xfId="40964"/>
    <cellStyle name="Normal 230 2 2" xfId="40965"/>
    <cellStyle name="Normal 230 2 2 2" xfId="40966"/>
    <cellStyle name="Normal 230 2 2 2 2" xfId="40967"/>
    <cellStyle name="Normal 230 2 2 2 2 2" xfId="40968"/>
    <cellStyle name="Normal 230 2 2 2 3" xfId="40969"/>
    <cellStyle name="Normal 230 2 2 3" xfId="40970"/>
    <cellStyle name="Normal 230 2 2 3 2" xfId="40971"/>
    <cellStyle name="Normal 230 2 2 4" xfId="40972"/>
    <cellStyle name="Normal 230 2 3" xfId="40973"/>
    <cellStyle name="Normal 230 2 3 2" xfId="40974"/>
    <cellStyle name="Normal 230 2 3 2 2" xfId="40975"/>
    <cellStyle name="Normal 230 2 3 3" xfId="40976"/>
    <cellStyle name="Normal 230 2 4" xfId="40977"/>
    <cellStyle name="Normal 230 2 4 2" xfId="40978"/>
    <cellStyle name="Normal 230 2 5" xfId="40979"/>
    <cellStyle name="Normal 230 3" xfId="40980"/>
    <cellStyle name="Normal 230 3 2" xfId="40981"/>
    <cellStyle name="Normal 230 3 3" xfId="40982"/>
    <cellStyle name="Normal 230 4" xfId="40983"/>
    <cellStyle name="Normal 230 4 2" xfId="40984"/>
    <cellStyle name="Normal 230 4 2 2" xfId="40985"/>
    <cellStyle name="Normal 230 4 3" xfId="40986"/>
    <cellStyle name="Normal 230 5" xfId="40987"/>
    <cellStyle name="Normal 230 5 2" xfId="40988"/>
    <cellStyle name="Normal 230 6" xfId="40989"/>
    <cellStyle name="Normal 231" xfId="40990"/>
    <cellStyle name="Normal 231 2" xfId="40991"/>
    <cellStyle name="Normal 231 3" xfId="40992"/>
    <cellStyle name="Normal 232" xfId="40993"/>
    <cellStyle name="Normal 232 2" xfId="40994"/>
    <cellStyle name="Normal 232 3" xfId="40995"/>
    <cellStyle name="Normal 233" xfId="40996"/>
    <cellStyle name="Normal 233 2" xfId="40997"/>
    <cellStyle name="Normal 233 3" xfId="40998"/>
    <cellStyle name="Normal 234" xfId="40999"/>
    <cellStyle name="Normal 234 2" xfId="41000"/>
    <cellStyle name="Normal 234 3" xfId="41001"/>
    <cellStyle name="Normal 235" xfId="41002"/>
    <cellStyle name="Normal 235 2" xfId="41003"/>
    <cellStyle name="Normal 235 3" xfId="41004"/>
    <cellStyle name="Normal 236" xfId="41005"/>
    <cellStyle name="Normal 236 2" xfId="41006"/>
    <cellStyle name="Normal 236 3" xfId="41007"/>
    <cellStyle name="Normal 237" xfId="41008"/>
    <cellStyle name="Normal 237 2" xfId="41009"/>
    <cellStyle name="Normal 237 3" xfId="41010"/>
    <cellStyle name="Normal 238" xfId="41011"/>
    <cellStyle name="Normal 238 2" xfId="41012"/>
    <cellStyle name="Normal 238 2 2" xfId="41013"/>
    <cellStyle name="Normal 238 2 2 2" xfId="41014"/>
    <cellStyle name="Normal 238 2 2 2 2" xfId="41015"/>
    <cellStyle name="Normal 238 2 2 2 2 2" xfId="41016"/>
    <cellStyle name="Normal 238 2 2 2 3" xfId="41017"/>
    <cellStyle name="Normal 238 2 2 3" xfId="41018"/>
    <cellStyle name="Normal 238 2 2 3 2" xfId="41019"/>
    <cellStyle name="Normal 238 2 2 4" xfId="41020"/>
    <cellStyle name="Normal 238 2 3" xfId="41021"/>
    <cellStyle name="Normal 238 2 3 2" xfId="41022"/>
    <cellStyle name="Normal 238 2 3 2 2" xfId="41023"/>
    <cellStyle name="Normal 238 2 3 3" xfId="41024"/>
    <cellStyle name="Normal 238 2 4" xfId="41025"/>
    <cellStyle name="Normal 238 2 4 2" xfId="41026"/>
    <cellStyle name="Normal 238 2 5" xfId="41027"/>
    <cellStyle name="Normal 238 3" xfId="41028"/>
    <cellStyle name="Normal 238 3 2" xfId="41029"/>
    <cellStyle name="Normal 238 3 2 2" xfId="41030"/>
    <cellStyle name="Normal 238 3 2 2 2" xfId="41031"/>
    <cellStyle name="Normal 238 3 2 3" xfId="41032"/>
    <cellStyle name="Normal 238 3 3" xfId="41033"/>
    <cellStyle name="Normal 238 3 3 2" xfId="41034"/>
    <cellStyle name="Normal 238 3 4" xfId="41035"/>
    <cellStyle name="Normal 238 4" xfId="41036"/>
    <cellStyle name="Normal 238 4 2" xfId="41037"/>
    <cellStyle name="Normal 238 4 3" xfId="41038"/>
    <cellStyle name="Normal 238 5" xfId="41039"/>
    <cellStyle name="Normal 238 5 2" xfId="41040"/>
    <cellStyle name="Normal 238 5 2 2" xfId="41041"/>
    <cellStyle name="Normal 238 5 3" xfId="41042"/>
    <cellStyle name="Normal 238 6" xfId="41043"/>
    <cellStyle name="Normal 238 6 2" xfId="41044"/>
    <cellStyle name="Normal 238 7" xfId="41045"/>
    <cellStyle name="Normal 239" xfId="41046"/>
    <cellStyle name="Normal 239 2" xfId="41047"/>
    <cellStyle name="Normal 239 3" xfId="41048"/>
    <cellStyle name="Normal 24" xfId="41049"/>
    <cellStyle name="Normal 24 2" xfId="41050"/>
    <cellStyle name="Normal 24 2 2" xfId="41051"/>
    <cellStyle name="Normal 24 2 3" xfId="41052"/>
    <cellStyle name="Normal 24 3" xfId="41053"/>
    <cellStyle name="Normal 24 4" xfId="41054"/>
    <cellStyle name="Normal 24_Wealth Mgmt - Life &amp; Pension" xfId="57809"/>
    <cellStyle name="Normal 240" xfId="41055"/>
    <cellStyle name="Normal 240 2" xfId="41056"/>
    <cellStyle name="Normal 240 3" xfId="41057"/>
    <cellStyle name="Normal 241" xfId="41058"/>
    <cellStyle name="Normal 241 2" xfId="41059"/>
    <cellStyle name="Normal 241 2 2" xfId="41060"/>
    <cellStyle name="Normal 241 2 2 2" xfId="41061"/>
    <cellStyle name="Normal 241 2 2 2 2" xfId="41062"/>
    <cellStyle name="Normal 241 2 2 2 2 2" xfId="41063"/>
    <cellStyle name="Normal 241 2 2 2 3" xfId="41064"/>
    <cellStyle name="Normal 241 2 2 3" xfId="41065"/>
    <cellStyle name="Normal 241 2 2 3 2" xfId="41066"/>
    <cellStyle name="Normal 241 2 2 4" xfId="41067"/>
    <cellStyle name="Normal 241 2 3" xfId="41068"/>
    <cellStyle name="Normal 241 2 3 2" xfId="41069"/>
    <cellStyle name="Normal 241 2 3 2 2" xfId="41070"/>
    <cellStyle name="Normal 241 2 3 3" xfId="41071"/>
    <cellStyle name="Normal 241 2 4" xfId="41072"/>
    <cellStyle name="Normal 241 2 4 2" xfId="41073"/>
    <cellStyle name="Normal 241 2 5" xfId="41074"/>
    <cellStyle name="Normal 241 3" xfId="41075"/>
    <cellStyle name="Normal 241 3 2" xfId="41076"/>
    <cellStyle name="Normal 241 3 2 2" xfId="41077"/>
    <cellStyle name="Normal 241 3 2 2 2" xfId="41078"/>
    <cellStyle name="Normal 241 3 2 3" xfId="41079"/>
    <cellStyle name="Normal 241 3 3" xfId="41080"/>
    <cellStyle name="Normal 241 3 3 2" xfId="41081"/>
    <cellStyle name="Normal 241 3 4" xfId="41082"/>
    <cellStyle name="Normal 241 4" xfId="41083"/>
    <cellStyle name="Normal 241 4 2" xfId="41084"/>
    <cellStyle name="Normal 241 4 3" xfId="41085"/>
    <cellStyle name="Normal 241 5" xfId="41086"/>
    <cellStyle name="Normal 241 5 2" xfId="41087"/>
    <cellStyle name="Normal 241 5 2 2" xfId="41088"/>
    <cellStyle name="Normal 241 5 3" xfId="41089"/>
    <cellStyle name="Normal 241 6" xfId="41090"/>
    <cellStyle name="Normal 241 6 2" xfId="41091"/>
    <cellStyle name="Normal 241 7" xfId="41092"/>
    <cellStyle name="Normal 242" xfId="41093"/>
    <cellStyle name="Normal 242 2" xfId="41094"/>
    <cellStyle name="Normal 242 2 2" xfId="41095"/>
    <cellStyle name="Normal 242 2 2 2" xfId="41096"/>
    <cellStyle name="Normal 242 2 2 2 2" xfId="41097"/>
    <cellStyle name="Normal 242 2 2 2 2 2" xfId="41098"/>
    <cellStyle name="Normal 242 2 2 2 3" xfId="41099"/>
    <cellStyle name="Normal 242 2 2 3" xfId="41100"/>
    <cellStyle name="Normal 242 2 2 3 2" xfId="41101"/>
    <cellStyle name="Normal 242 2 2 4" xfId="41102"/>
    <cellStyle name="Normal 242 2 3" xfId="41103"/>
    <cellStyle name="Normal 242 2 3 2" xfId="41104"/>
    <cellStyle name="Normal 242 2 3 2 2" xfId="41105"/>
    <cellStyle name="Normal 242 2 3 3" xfId="41106"/>
    <cellStyle name="Normal 242 2 4" xfId="41107"/>
    <cellStyle name="Normal 242 2 4 2" xfId="41108"/>
    <cellStyle name="Normal 242 2 5" xfId="41109"/>
    <cellStyle name="Normal 242 3" xfId="41110"/>
    <cellStyle name="Normal 242 3 2" xfId="41111"/>
    <cellStyle name="Normal 242 3 2 2" xfId="41112"/>
    <cellStyle name="Normal 242 3 2 2 2" xfId="41113"/>
    <cellStyle name="Normal 242 3 2 3" xfId="41114"/>
    <cellStyle name="Normal 242 3 3" xfId="41115"/>
    <cellStyle name="Normal 242 3 3 2" xfId="41116"/>
    <cellStyle name="Normal 242 3 4" xfId="41117"/>
    <cellStyle name="Normal 242 4" xfId="41118"/>
    <cellStyle name="Normal 242 4 2" xfId="41119"/>
    <cellStyle name="Normal 242 4 3" xfId="41120"/>
    <cellStyle name="Normal 242 5" xfId="41121"/>
    <cellStyle name="Normal 242 5 2" xfId="41122"/>
    <cellStyle name="Normal 242 5 2 2" xfId="41123"/>
    <cellStyle name="Normal 242 5 3" xfId="41124"/>
    <cellStyle name="Normal 242 6" xfId="41125"/>
    <cellStyle name="Normal 242 6 2" xfId="41126"/>
    <cellStyle name="Normal 242 7" xfId="41127"/>
    <cellStyle name="Normal 243" xfId="41128"/>
    <cellStyle name="Normal 243 2" xfId="41129"/>
    <cellStyle name="Normal 243 2 2" xfId="41130"/>
    <cellStyle name="Normal 243 2 2 2" xfId="41131"/>
    <cellStyle name="Normal 243 2 2 2 2" xfId="41132"/>
    <cellStyle name="Normal 243 2 2 2 2 2" xfId="41133"/>
    <cellStyle name="Normal 243 2 2 2 3" xfId="41134"/>
    <cellStyle name="Normal 243 2 2 3" xfId="41135"/>
    <cellStyle name="Normal 243 2 2 3 2" xfId="41136"/>
    <cellStyle name="Normal 243 2 2 4" xfId="41137"/>
    <cellStyle name="Normal 243 2 3" xfId="41138"/>
    <cellStyle name="Normal 243 2 3 2" xfId="41139"/>
    <cellStyle name="Normal 243 2 3 2 2" xfId="41140"/>
    <cellStyle name="Normal 243 2 3 3" xfId="41141"/>
    <cellStyle name="Normal 243 2 4" xfId="41142"/>
    <cellStyle name="Normal 243 2 4 2" xfId="41143"/>
    <cellStyle name="Normal 243 2 5" xfId="41144"/>
    <cellStyle name="Normal 243 3" xfId="41145"/>
    <cellStyle name="Normal 243 3 2" xfId="41146"/>
    <cellStyle name="Normal 243 3 2 2" xfId="41147"/>
    <cellStyle name="Normal 243 3 2 2 2" xfId="41148"/>
    <cellStyle name="Normal 243 3 2 3" xfId="41149"/>
    <cellStyle name="Normal 243 3 3" xfId="41150"/>
    <cellStyle name="Normal 243 3 3 2" xfId="41151"/>
    <cellStyle name="Normal 243 3 4" xfId="41152"/>
    <cellStyle name="Normal 243 4" xfId="41153"/>
    <cellStyle name="Normal 243 4 2" xfId="41154"/>
    <cellStyle name="Normal 243 4 3" xfId="41155"/>
    <cellStyle name="Normal 243 5" xfId="41156"/>
    <cellStyle name="Normal 243 5 2" xfId="41157"/>
    <cellStyle name="Normal 243 5 2 2" xfId="41158"/>
    <cellStyle name="Normal 243 5 3" xfId="41159"/>
    <cellStyle name="Normal 243 6" xfId="41160"/>
    <cellStyle name="Normal 243 6 2" xfId="41161"/>
    <cellStyle name="Normal 243 7" xfId="41162"/>
    <cellStyle name="Normal 244" xfId="41163"/>
    <cellStyle name="Normal 244 2" xfId="41164"/>
    <cellStyle name="Normal 244 2 2" xfId="41165"/>
    <cellStyle name="Normal 244 2 2 2" xfId="41166"/>
    <cellStyle name="Normal 244 2 2 2 2" xfId="41167"/>
    <cellStyle name="Normal 244 2 2 2 2 2" xfId="41168"/>
    <cellStyle name="Normal 244 2 2 2 3" xfId="41169"/>
    <cellStyle name="Normal 244 2 2 3" xfId="41170"/>
    <cellStyle name="Normal 244 2 2 3 2" xfId="41171"/>
    <cellStyle name="Normal 244 2 2 4" xfId="41172"/>
    <cellStyle name="Normal 244 2 3" xfId="41173"/>
    <cellStyle name="Normal 244 2 3 2" xfId="41174"/>
    <cellStyle name="Normal 244 2 3 2 2" xfId="41175"/>
    <cellStyle name="Normal 244 2 3 3" xfId="41176"/>
    <cellStyle name="Normal 244 2 4" xfId="41177"/>
    <cellStyle name="Normal 244 2 4 2" xfId="41178"/>
    <cellStyle name="Normal 244 2 5" xfId="41179"/>
    <cellStyle name="Normal 244 3" xfId="41180"/>
    <cellStyle name="Normal 244 3 2" xfId="41181"/>
    <cellStyle name="Normal 244 3 2 2" xfId="41182"/>
    <cellStyle name="Normal 244 3 2 2 2" xfId="41183"/>
    <cellStyle name="Normal 244 3 2 3" xfId="41184"/>
    <cellStyle name="Normal 244 3 3" xfId="41185"/>
    <cellStyle name="Normal 244 3 3 2" xfId="41186"/>
    <cellStyle name="Normal 244 3 4" xfId="41187"/>
    <cellStyle name="Normal 244 4" xfId="41188"/>
    <cellStyle name="Normal 244 4 2" xfId="41189"/>
    <cellStyle name="Normal 244 4 3" xfId="41190"/>
    <cellStyle name="Normal 244 5" xfId="41191"/>
    <cellStyle name="Normal 244 5 2" xfId="41192"/>
    <cellStyle name="Normal 244 5 2 2" xfId="41193"/>
    <cellStyle name="Normal 244 5 3" xfId="41194"/>
    <cellStyle name="Normal 244 6" xfId="41195"/>
    <cellStyle name="Normal 244 6 2" xfId="41196"/>
    <cellStyle name="Normal 244 7" xfId="41197"/>
    <cellStyle name="Normal 245" xfId="41198"/>
    <cellStyle name="Normal 245 2" xfId="41199"/>
    <cellStyle name="Normal 245 3" xfId="41200"/>
    <cellStyle name="Normal 246" xfId="41201"/>
    <cellStyle name="Normal 246 2" xfId="41202"/>
    <cellStyle name="Normal 246 3" xfId="41203"/>
    <cellStyle name="Normal 247" xfId="41204"/>
    <cellStyle name="Normal 247 2" xfId="41205"/>
    <cellStyle name="Normal 247 3" xfId="41206"/>
    <cellStyle name="Normal 248" xfId="41207"/>
    <cellStyle name="Normal 248 2" xfId="41208"/>
    <cellStyle name="Normal 248 3" xfId="41209"/>
    <cellStyle name="Normal 249" xfId="41210"/>
    <cellStyle name="Normal 249 2" xfId="41211"/>
    <cellStyle name="Normal 249 3" xfId="41212"/>
    <cellStyle name="Normal 25" xfId="41213"/>
    <cellStyle name="Normal 25 2" xfId="41214"/>
    <cellStyle name="Normal 25 2 2" xfId="41215"/>
    <cellStyle name="Normal 25 2 3" xfId="41216"/>
    <cellStyle name="Normal 25 3" xfId="41217"/>
    <cellStyle name="Normal 25 4" xfId="41218"/>
    <cellStyle name="Normal 25_Wealth Mgmt - Life &amp; Pension" xfId="57810"/>
    <cellStyle name="Normal 250" xfId="41219"/>
    <cellStyle name="Normal 250 2" xfId="41220"/>
    <cellStyle name="Normal 250 3" xfId="41221"/>
    <cellStyle name="Normal 251" xfId="41222"/>
    <cellStyle name="Normal 251 2" xfId="41223"/>
    <cellStyle name="Normal 251 3" xfId="41224"/>
    <cellStyle name="Normal 252" xfId="41225"/>
    <cellStyle name="Normal 252 2" xfId="41226"/>
    <cellStyle name="Normal 252 3" xfId="41227"/>
    <cellStyle name="Normal 253" xfId="41228"/>
    <cellStyle name="Normal 253 2" xfId="41229"/>
    <cellStyle name="Normal 253 3" xfId="41230"/>
    <cellStyle name="Normal 254" xfId="41231"/>
    <cellStyle name="Normal 254 2" xfId="41232"/>
    <cellStyle name="Normal 254 3" xfId="41233"/>
    <cellStyle name="Normal 255" xfId="41234"/>
    <cellStyle name="Normal 255 2" xfId="41235"/>
    <cellStyle name="Normal 255 3" xfId="41236"/>
    <cellStyle name="Normal 256" xfId="41237"/>
    <cellStyle name="Normal 256 2" xfId="41238"/>
    <cellStyle name="Normal 256 3" xfId="41239"/>
    <cellStyle name="Normal 257" xfId="41240"/>
    <cellStyle name="Normal 257 2" xfId="41241"/>
    <cellStyle name="Normal 257 3" xfId="41242"/>
    <cellStyle name="Normal 258" xfId="41243"/>
    <cellStyle name="Normal 258 2" xfId="41244"/>
    <cellStyle name="Normal 258 3" xfId="41245"/>
    <cellStyle name="Normal 259" xfId="41246"/>
    <cellStyle name="Normal 259 2" xfId="41247"/>
    <cellStyle name="Normal 259 3" xfId="41248"/>
    <cellStyle name="Normal 26" xfId="41249"/>
    <cellStyle name="Normal 26 2" xfId="41250"/>
    <cellStyle name="Normal 26 2 2" xfId="41251"/>
    <cellStyle name="Normal 26 2 3" xfId="41252"/>
    <cellStyle name="Normal 26 3" xfId="41253"/>
    <cellStyle name="Normal 26 4" xfId="41254"/>
    <cellStyle name="Normal 26_Wealth Mgmt - Life &amp; Pension" xfId="57811"/>
    <cellStyle name="Normal 260" xfId="41255"/>
    <cellStyle name="Normal 260 2" xfId="41256"/>
    <cellStyle name="Normal 260 3" xfId="41257"/>
    <cellStyle name="Normal 261" xfId="41258"/>
    <cellStyle name="Normal 261 2" xfId="41259"/>
    <cellStyle name="Normal 261 3" xfId="41260"/>
    <cellStyle name="Normal 262" xfId="41261"/>
    <cellStyle name="Normal 262 2" xfId="41262"/>
    <cellStyle name="Normal 262 3" xfId="41263"/>
    <cellStyle name="Normal 263" xfId="41264"/>
    <cellStyle name="Normal 263 2" xfId="41265"/>
    <cellStyle name="Normal 263 3" xfId="41266"/>
    <cellStyle name="Normal 264" xfId="41267"/>
    <cellStyle name="Normal 264 2" xfId="41268"/>
    <cellStyle name="Normal 264 3" xfId="41269"/>
    <cellStyle name="Normal 265" xfId="41270"/>
    <cellStyle name="Normal 265 2" xfId="41271"/>
    <cellStyle name="Normal 265 3" xfId="41272"/>
    <cellStyle name="Normal 266" xfId="41273"/>
    <cellStyle name="Normal 266 2" xfId="41274"/>
    <cellStyle name="Normal 266 3" xfId="41275"/>
    <cellStyle name="Normal 267" xfId="41276"/>
    <cellStyle name="Normal 267 2" xfId="41277"/>
    <cellStyle name="Normal 267 3" xfId="41278"/>
    <cellStyle name="Normal 268" xfId="41279"/>
    <cellStyle name="Normal 268 2" xfId="41280"/>
    <cellStyle name="Normal 268 3" xfId="41281"/>
    <cellStyle name="Normal 269" xfId="41282"/>
    <cellStyle name="Normal 269 2" xfId="41283"/>
    <cellStyle name="Normal 269 3" xfId="41284"/>
    <cellStyle name="Normal 27" xfId="41285"/>
    <cellStyle name="Normal 27 2" xfId="41286"/>
    <cellStyle name="Normal 27 2 2" xfId="41287"/>
    <cellStyle name="Normal 27 2 3" xfId="41288"/>
    <cellStyle name="Normal 27 3" xfId="41289"/>
    <cellStyle name="Normal 27 4" xfId="41290"/>
    <cellStyle name="Normal 27_Wealth Mgmt - Life &amp; Pension" xfId="57812"/>
    <cellStyle name="Normal 270" xfId="41291"/>
    <cellStyle name="Normal 270 2" xfId="41292"/>
    <cellStyle name="Normal 270 3" xfId="41293"/>
    <cellStyle name="Normal 271" xfId="41294"/>
    <cellStyle name="Normal 271 2" xfId="41295"/>
    <cellStyle name="Normal 271 3" xfId="41296"/>
    <cellStyle name="Normal 272" xfId="41297"/>
    <cellStyle name="Normal 272 2" xfId="41298"/>
    <cellStyle name="Normal 272 3" xfId="41299"/>
    <cellStyle name="Normal 273" xfId="41300"/>
    <cellStyle name="Normal 273 2" xfId="41301"/>
    <cellStyle name="Normal 273 3" xfId="41302"/>
    <cellStyle name="Normal 274" xfId="41303"/>
    <cellStyle name="Normal 274 2" xfId="41304"/>
    <cellStyle name="Normal 274 3" xfId="41305"/>
    <cellStyle name="Normal 275" xfId="41306"/>
    <cellStyle name="Normal 275 2" xfId="41307"/>
    <cellStyle name="Normal 275 3" xfId="41308"/>
    <cellStyle name="Normal 276" xfId="41309"/>
    <cellStyle name="Normal 276 2" xfId="41310"/>
    <cellStyle name="Normal 276 3" xfId="41311"/>
    <cellStyle name="Normal 277" xfId="41312"/>
    <cellStyle name="Normal 277 2" xfId="41313"/>
    <cellStyle name="Normal 277 3" xfId="41314"/>
    <cellStyle name="Normal 278" xfId="41315"/>
    <cellStyle name="Normal 278 2" xfId="41316"/>
    <cellStyle name="Normal 278 3" xfId="41317"/>
    <cellStyle name="Normal 279" xfId="41318"/>
    <cellStyle name="Normal 279 2" xfId="41319"/>
    <cellStyle name="Normal 279 3" xfId="41320"/>
    <cellStyle name="Normal 28" xfId="41321"/>
    <cellStyle name="Normal 28 2" xfId="41322"/>
    <cellStyle name="Normal 28 2 2" xfId="41323"/>
    <cellStyle name="Normal 28 2 3" xfId="41324"/>
    <cellStyle name="Normal 28 3" xfId="41325"/>
    <cellStyle name="Normal 28 4" xfId="41326"/>
    <cellStyle name="Normal 28_Wealth Mgmt - Life &amp; Pension" xfId="57813"/>
    <cellStyle name="Normal 280" xfId="41327"/>
    <cellStyle name="Normal 280 2" xfId="41328"/>
    <cellStyle name="Normal 280 3" xfId="41329"/>
    <cellStyle name="Normal 281" xfId="41330"/>
    <cellStyle name="Normal 281 2" xfId="41331"/>
    <cellStyle name="Normal 281 3" xfId="41332"/>
    <cellStyle name="Normal 282" xfId="41333"/>
    <cellStyle name="Normal 282 2" xfId="41334"/>
    <cellStyle name="Normal 282 3" xfId="41335"/>
    <cellStyle name="Normal 283" xfId="41336"/>
    <cellStyle name="Normal 283 2" xfId="41337"/>
    <cellStyle name="Normal 283 3" xfId="41338"/>
    <cellStyle name="Normal 284" xfId="41339"/>
    <cellStyle name="Normal 284 2" xfId="41340"/>
    <cellStyle name="Normal 284 3" xfId="41341"/>
    <cellStyle name="Normal 285" xfId="41342"/>
    <cellStyle name="Normal 285 2" xfId="41343"/>
    <cellStyle name="Normal 285 3" xfId="41344"/>
    <cellStyle name="Normal 286" xfId="41345"/>
    <cellStyle name="Normal 286 2" xfId="41346"/>
    <cellStyle name="Normal 286 3" xfId="41347"/>
    <cellStyle name="Normal 287" xfId="41348"/>
    <cellStyle name="Normal 287 2" xfId="41349"/>
    <cellStyle name="Normal 287 3" xfId="41350"/>
    <cellStyle name="Normal 288" xfId="41351"/>
    <cellStyle name="Normal 288 2" xfId="41352"/>
    <cellStyle name="Normal 288 3" xfId="41353"/>
    <cellStyle name="Normal 289" xfId="41354"/>
    <cellStyle name="Normal 289 2" xfId="41355"/>
    <cellStyle name="Normal 289 3" xfId="41356"/>
    <cellStyle name="Normal 29" xfId="41357"/>
    <cellStyle name="Normal 29 2" xfId="41358"/>
    <cellStyle name="Normal 29 2 2" xfId="41359"/>
    <cellStyle name="Normal 29 2 3" xfId="41360"/>
    <cellStyle name="Normal 29 3" xfId="41361"/>
    <cellStyle name="Normal 29 4" xfId="41362"/>
    <cellStyle name="Normal 29_Wealth Mgmt - Life &amp; Pension" xfId="57814"/>
    <cellStyle name="Normal 290" xfId="41363"/>
    <cellStyle name="Normal 290 2" xfId="41364"/>
    <cellStyle name="Normal 290 3" xfId="41365"/>
    <cellStyle name="Normal 291" xfId="41366"/>
    <cellStyle name="Normal 291 2" xfId="41367"/>
    <cellStyle name="Normal 291 3" xfId="41368"/>
    <cellStyle name="Normal 292" xfId="41369"/>
    <cellStyle name="Normal 292 2" xfId="41370"/>
    <cellStyle name="Normal 292 3" xfId="41371"/>
    <cellStyle name="Normal 293" xfId="41372"/>
    <cellStyle name="Normal 293 2" xfId="41373"/>
    <cellStyle name="Normal 293 3" xfId="41374"/>
    <cellStyle name="Normal 294" xfId="41375"/>
    <cellStyle name="Normal 294 2" xfId="41376"/>
    <cellStyle name="Normal 294 3" xfId="41377"/>
    <cellStyle name="Normal 295" xfId="41378"/>
    <cellStyle name="Normal 295 2" xfId="41379"/>
    <cellStyle name="Normal 295 3" xfId="41380"/>
    <cellStyle name="Normal 296" xfId="41381"/>
    <cellStyle name="Normal 296 2" xfId="41382"/>
    <cellStyle name="Normal 296 3" xfId="41383"/>
    <cellStyle name="Normal 297" xfId="41384"/>
    <cellStyle name="Normal 297 2" xfId="41385"/>
    <cellStyle name="Normal 297 3" xfId="41386"/>
    <cellStyle name="Normal 298" xfId="41387"/>
    <cellStyle name="Normal 298 2" xfId="41388"/>
    <cellStyle name="Normal 298 3" xfId="41389"/>
    <cellStyle name="Normal 299" xfId="41390"/>
    <cellStyle name="Normal 299 2" xfId="41391"/>
    <cellStyle name="Normal 299 3" xfId="41392"/>
    <cellStyle name="Normal 3" xfId="41393"/>
    <cellStyle name="Normal 3 10" xfId="41394"/>
    <cellStyle name="Normal 3 10 2" xfId="41395"/>
    <cellStyle name="Normal 3 10 2 2" xfId="41396"/>
    <cellStyle name="Normal 3 10 2 2 2" xfId="41397"/>
    <cellStyle name="Normal 3 10 2 2 2 2" xfId="41398"/>
    <cellStyle name="Normal 3 10 2 2 2 2 2" xfId="41399"/>
    <cellStyle name="Normal 3 10 2 2 2 2 2 2" xfId="41400"/>
    <cellStyle name="Normal 3 10 2 2 2 2 2 2 2" xfId="41401"/>
    <cellStyle name="Normal 3 10 2 2 2 2 2 3" xfId="41402"/>
    <cellStyle name="Normal 3 10 2 2 2 2 3" xfId="41403"/>
    <cellStyle name="Normal 3 10 2 2 2 2 3 2" xfId="41404"/>
    <cellStyle name="Normal 3 10 2 2 2 2 4" xfId="41405"/>
    <cellStyle name="Normal 3 10 2 2 2 3" xfId="41406"/>
    <cellStyle name="Normal 3 10 2 2 2 3 2" xfId="41407"/>
    <cellStyle name="Normal 3 10 2 2 2 3 2 2" xfId="41408"/>
    <cellStyle name="Normal 3 10 2 2 2 3 3" xfId="41409"/>
    <cellStyle name="Normal 3 10 2 2 2 4" xfId="41410"/>
    <cellStyle name="Normal 3 10 2 2 2 4 2" xfId="41411"/>
    <cellStyle name="Normal 3 10 2 2 2 5" xfId="41412"/>
    <cellStyle name="Normal 3 10 2 2 3" xfId="41413"/>
    <cellStyle name="Normal 3 10 2 2 3 2" xfId="41414"/>
    <cellStyle name="Normal 3 10 2 2 3 2 2" xfId="41415"/>
    <cellStyle name="Normal 3 10 2 2 3 2 2 2" xfId="41416"/>
    <cellStyle name="Normal 3 10 2 2 3 2 3" xfId="41417"/>
    <cellStyle name="Normal 3 10 2 2 3 3" xfId="41418"/>
    <cellStyle name="Normal 3 10 2 2 3 3 2" xfId="41419"/>
    <cellStyle name="Normal 3 10 2 2 3 4" xfId="41420"/>
    <cellStyle name="Normal 3 10 2 2 4" xfId="41421"/>
    <cellStyle name="Normal 3 10 2 2 4 2" xfId="41422"/>
    <cellStyle name="Normal 3 10 2 2 4 2 2" xfId="41423"/>
    <cellStyle name="Normal 3 10 2 2 4 3" xfId="41424"/>
    <cellStyle name="Normal 3 10 2 2 5" xfId="41425"/>
    <cellStyle name="Normal 3 10 2 2 5 2" xfId="41426"/>
    <cellStyle name="Normal 3 10 2 2 6" xfId="41427"/>
    <cellStyle name="Normal 3 10 2 3" xfId="41428"/>
    <cellStyle name="Normal 3 10 2 3 2" xfId="41429"/>
    <cellStyle name="Normal 3 10 2 3 2 2" xfId="41430"/>
    <cellStyle name="Normal 3 10 2 3 2 2 2" xfId="41431"/>
    <cellStyle name="Normal 3 10 2 3 2 2 2 2" xfId="41432"/>
    <cellStyle name="Normal 3 10 2 3 2 2 3" xfId="41433"/>
    <cellStyle name="Normal 3 10 2 3 2 3" xfId="41434"/>
    <cellStyle name="Normal 3 10 2 3 2 3 2" xfId="41435"/>
    <cellStyle name="Normal 3 10 2 3 2 4" xfId="41436"/>
    <cellStyle name="Normal 3 10 2 3 3" xfId="41437"/>
    <cellStyle name="Normal 3 10 2 3 3 2" xfId="41438"/>
    <cellStyle name="Normal 3 10 2 3 3 2 2" xfId="41439"/>
    <cellStyle name="Normal 3 10 2 3 3 3" xfId="41440"/>
    <cellStyle name="Normal 3 10 2 3 4" xfId="41441"/>
    <cellStyle name="Normal 3 10 2 3 4 2" xfId="41442"/>
    <cellStyle name="Normal 3 10 2 3 5" xfId="41443"/>
    <cellStyle name="Normal 3 10 2 4" xfId="41444"/>
    <cellStyle name="Normal 3 10 2 4 2" xfId="41445"/>
    <cellStyle name="Normal 3 10 2 4 2 2" xfId="41446"/>
    <cellStyle name="Normal 3 10 2 4 2 2 2" xfId="41447"/>
    <cellStyle name="Normal 3 10 2 4 2 3" xfId="41448"/>
    <cellStyle name="Normal 3 10 2 4 3" xfId="41449"/>
    <cellStyle name="Normal 3 10 2 4 3 2" xfId="41450"/>
    <cellStyle name="Normal 3 10 2 4 4" xfId="41451"/>
    <cellStyle name="Normal 3 10 2 5" xfId="41452"/>
    <cellStyle name="Normal 3 10 2 5 2" xfId="41453"/>
    <cellStyle name="Normal 3 10 2 5 2 2" xfId="41454"/>
    <cellStyle name="Normal 3 10 2 5 3" xfId="41455"/>
    <cellStyle name="Normal 3 10 2 6" xfId="41456"/>
    <cellStyle name="Normal 3 10 2 6 2" xfId="41457"/>
    <cellStyle name="Normal 3 10 2 7" xfId="41458"/>
    <cellStyle name="Normal 3 10 3" xfId="41459"/>
    <cellStyle name="Normal 3 10 3 2" xfId="41460"/>
    <cellStyle name="Normal 3 10 3 2 2" xfId="41461"/>
    <cellStyle name="Normal 3 10 3 2 2 2" xfId="41462"/>
    <cellStyle name="Normal 3 10 3 2 2 2 2" xfId="41463"/>
    <cellStyle name="Normal 3 10 3 2 2 2 2 2" xfId="41464"/>
    <cellStyle name="Normal 3 10 3 2 2 2 3" xfId="41465"/>
    <cellStyle name="Normal 3 10 3 2 2 3" xfId="41466"/>
    <cellStyle name="Normal 3 10 3 2 2 3 2" xfId="41467"/>
    <cellStyle name="Normal 3 10 3 2 2 4" xfId="41468"/>
    <cellStyle name="Normal 3 10 3 2 3" xfId="41469"/>
    <cellStyle name="Normal 3 10 3 2 3 2" xfId="41470"/>
    <cellStyle name="Normal 3 10 3 2 3 2 2" xfId="41471"/>
    <cellStyle name="Normal 3 10 3 2 3 3" xfId="41472"/>
    <cellStyle name="Normal 3 10 3 2 4" xfId="41473"/>
    <cellStyle name="Normal 3 10 3 2 4 2" xfId="41474"/>
    <cellStyle name="Normal 3 10 3 2 5" xfId="41475"/>
    <cellStyle name="Normal 3 10 3 3" xfId="41476"/>
    <cellStyle name="Normal 3 10 3 3 2" xfId="41477"/>
    <cellStyle name="Normal 3 10 3 3 2 2" xfId="41478"/>
    <cellStyle name="Normal 3 10 3 3 2 2 2" xfId="41479"/>
    <cellStyle name="Normal 3 10 3 3 2 3" xfId="41480"/>
    <cellStyle name="Normal 3 10 3 3 3" xfId="41481"/>
    <cellStyle name="Normal 3 10 3 3 3 2" xfId="41482"/>
    <cellStyle name="Normal 3 10 3 3 4" xfId="41483"/>
    <cellStyle name="Normal 3 10 3 4" xfId="41484"/>
    <cellStyle name="Normal 3 10 3 4 2" xfId="41485"/>
    <cellStyle name="Normal 3 10 3 4 2 2" xfId="41486"/>
    <cellStyle name="Normal 3 10 3 4 3" xfId="41487"/>
    <cellStyle name="Normal 3 10 3 5" xfId="41488"/>
    <cellStyle name="Normal 3 10 3 5 2" xfId="41489"/>
    <cellStyle name="Normal 3 10 3 6" xfId="41490"/>
    <cellStyle name="Normal 3 10 4" xfId="41491"/>
    <cellStyle name="Normal 3 10 4 2" xfId="41492"/>
    <cellStyle name="Normal 3 10 4 2 2" xfId="41493"/>
    <cellStyle name="Normal 3 10 4 2 2 2" xfId="41494"/>
    <cellStyle name="Normal 3 10 4 2 2 2 2" xfId="41495"/>
    <cellStyle name="Normal 3 10 4 2 2 2 2 2" xfId="41496"/>
    <cellStyle name="Normal 3 10 4 2 2 2 3" xfId="41497"/>
    <cellStyle name="Normal 3 10 4 2 2 3" xfId="41498"/>
    <cellStyle name="Normal 3 10 4 2 2 3 2" xfId="41499"/>
    <cellStyle name="Normal 3 10 4 2 2 4" xfId="41500"/>
    <cellStyle name="Normal 3 10 4 2 3" xfId="41501"/>
    <cellStyle name="Normal 3 10 4 2 3 2" xfId="41502"/>
    <cellStyle name="Normal 3 10 4 2 3 2 2" xfId="41503"/>
    <cellStyle name="Normal 3 10 4 2 3 3" xfId="41504"/>
    <cellStyle name="Normal 3 10 4 2 4" xfId="41505"/>
    <cellStyle name="Normal 3 10 4 2 4 2" xfId="41506"/>
    <cellStyle name="Normal 3 10 4 2 5" xfId="41507"/>
    <cellStyle name="Normal 3 10 4 3" xfId="41508"/>
    <cellStyle name="Normal 3 10 4 3 2" xfId="41509"/>
    <cellStyle name="Normal 3 10 4 3 2 2" xfId="41510"/>
    <cellStyle name="Normal 3 10 4 3 2 2 2" xfId="41511"/>
    <cellStyle name="Normal 3 10 4 3 2 3" xfId="41512"/>
    <cellStyle name="Normal 3 10 4 3 3" xfId="41513"/>
    <cellStyle name="Normal 3 10 4 3 3 2" xfId="41514"/>
    <cellStyle name="Normal 3 10 4 3 4" xfId="41515"/>
    <cellStyle name="Normal 3 10 4 4" xfId="41516"/>
    <cellStyle name="Normal 3 10 4 4 2" xfId="41517"/>
    <cellStyle name="Normal 3 10 4 4 2 2" xfId="41518"/>
    <cellStyle name="Normal 3 10 4 4 3" xfId="41519"/>
    <cellStyle name="Normal 3 10 4 5" xfId="41520"/>
    <cellStyle name="Normal 3 10 4 5 2" xfId="41521"/>
    <cellStyle name="Normal 3 10 4 6" xfId="41522"/>
    <cellStyle name="Normal 3 10 5" xfId="41523"/>
    <cellStyle name="Normal 3 10 5 2" xfId="41524"/>
    <cellStyle name="Normal 3 10 5 2 2" xfId="41525"/>
    <cellStyle name="Normal 3 10 5 2 2 2" xfId="41526"/>
    <cellStyle name="Normal 3 10 5 2 2 2 2" xfId="41527"/>
    <cellStyle name="Normal 3 10 5 2 2 3" xfId="41528"/>
    <cellStyle name="Normal 3 10 5 2 3" xfId="41529"/>
    <cellStyle name="Normal 3 10 5 2 3 2" xfId="41530"/>
    <cellStyle name="Normal 3 10 5 2 4" xfId="41531"/>
    <cellStyle name="Normal 3 10 5 3" xfId="41532"/>
    <cellStyle name="Normal 3 10 5 3 2" xfId="41533"/>
    <cellStyle name="Normal 3 10 5 3 2 2" xfId="41534"/>
    <cellStyle name="Normal 3 10 5 3 3" xfId="41535"/>
    <cellStyle name="Normal 3 10 5 4" xfId="41536"/>
    <cellStyle name="Normal 3 10 5 4 2" xfId="41537"/>
    <cellStyle name="Normal 3 10 5 5" xfId="41538"/>
    <cellStyle name="Normal 3 10 6" xfId="41539"/>
    <cellStyle name="Normal 3 10 6 2" xfId="41540"/>
    <cellStyle name="Normal 3 10 6 2 2" xfId="41541"/>
    <cellStyle name="Normal 3 10 6 2 2 2" xfId="41542"/>
    <cellStyle name="Normal 3 10 6 2 3" xfId="41543"/>
    <cellStyle name="Normal 3 10 6 3" xfId="41544"/>
    <cellStyle name="Normal 3 10 6 3 2" xfId="41545"/>
    <cellStyle name="Normal 3 10 6 4" xfId="41546"/>
    <cellStyle name="Normal 3 10 7" xfId="41547"/>
    <cellStyle name="Normal 3 10 7 2" xfId="41548"/>
    <cellStyle name="Normal 3 10 7 2 2" xfId="41549"/>
    <cellStyle name="Normal 3 10 7 3" xfId="41550"/>
    <cellStyle name="Normal 3 10 8" xfId="41551"/>
    <cellStyle name="Normal 3 10 8 2" xfId="41552"/>
    <cellStyle name="Normal 3 10 9" xfId="41553"/>
    <cellStyle name="Normal 3 11" xfId="41554"/>
    <cellStyle name="Normal 3 11 2" xfId="41555"/>
    <cellStyle name="Normal 3 11 2 2" xfId="41556"/>
    <cellStyle name="Normal 3 11 2 2 2" xfId="41557"/>
    <cellStyle name="Normal 3 11 2 2 2 2" xfId="41558"/>
    <cellStyle name="Normal 3 11 2 2 2 2 2" xfId="41559"/>
    <cellStyle name="Normal 3 11 2 2 2 3" xfId="41560"/>
    <cellStyle name="Normal 3 11 2 2 3" xfId="41561"/>
    <cellStyle name="Normal 3 11 2 2 3 2" xfId="41562"/>
    <cellStyle name="Normal 3 11 2 2 4" xfId="41563"/>
    <cellStyle name="Normal 3 11 2 3" xfId="41564"/>
    <cellStyle name="Normal 3 11 2 3 2" xfId="41565"/>
    <cellStyle name="Normal 3 11 2 3 2 2" xfId="41566"/>
    <cellStyle name="Normal 3 11 2 3 3" xfId="41567"/>
    <cellStyle name="Normal 3 11 2 4" xfId="41568"/>
    <cellStyle name="Normal 3 11 2 4 2" xfId="41569"/>
    <cellStyle name="Normal 3 11 2 5" xfId="41570"/>
    <cellStyle name="Normal 3 11 3" xfId="41571"/>
    <cellStyle name="Normal 3 11 3 2" xfId="41572"/>
    <cellStyle name="Normal 3 11 3 2 2" xfId="41573"/>
    <cellStyle name="Normal 3 11 3 2 2 2" xfId="41574"/>
    <cellStyle name="Normal 3 11 3 2 3" xfId="41575"/>
    <cellStyle name="Normal 3 11 3 3" xfId="41576"/>
    <cellStyle name="Normal 3 11 3 3 2" xfId="41577"/>
    <cellStyle name="Normal 3 11 3 4" xfId="41578"/>
    <cellStyle name="Normal 3 11 4" xfId="41579"/>
    <cellStyle name="Normal 3 11 4 2" xfId="41580"/>
    <cellStyle name="Normal 3 11 4 2 2" xfId="41581"/>
    <cellStyle name="Normal 3 11 4 3" xfId="41582"/>
    <cellStyle name="Normal 3 11 5" xfId="41583"/>
    <cellStyle name="Normal 3 11 5 2" xfId="41584"/>
    <cellStyle name="Normal 3 11 6" xfId="41585"/>
    <cellStyle name="Normal 3 12" xfId="41586"/>
    <cellStyle name="Normal 3 12 2" xfId="41587"/>
    <cellStyle name="Normal 3 12 2 2" xfId="41588"/>
    <cellStyle name="Normal 3 12 2 2 2" xfId="41589"/>
    <cellStyle name="Normal 3 12 2 2 2 2" xfId="41590"/>
    <cellStyle name="Normal 3 12 2 2 2 2 2" xfId="41591"/>
    <cellStyle name="Normal 3 12 2 2 2 3" xfId="41592"/>
    <cellStyle name="Normal 3 12 2 2 3" xfId="41593"/>
    <cellStyle name="Normal 3 12 2 2 3 2" xfId="41594"/>
    <cellStyle name="Normal 3 12 2 2 4" xfId="41595"/>
    <cellStyle name="Normal 3 12 2 3" xfId="41596"/>
    <cellStyle name="Normal 3 12 2 3 2" xfId="41597"/>
    <cellStyle name="Normal 3 12 2 3 2 2" xfId="41598"/>
    <cellStyle name="Normal 3 12 2 3 3" xfId="41599"/>
    <cellStyle name="Normal 3 12 2 4" xfId="41600"/>
    <cellStyle name="Normal 3 12 2 4 2" xfId="41601"/>
    <cellStyle name="Normal 3 12 2 5" xfId="41602"/>
    <cellStyle name="Normal 3 12 3" xfId="41603"/>
    <cellStyle name="Normal 3 12 3 2" xfId="41604"/>
    <cellStyle name="Normal 3 12 3 2 2" xfId="41605"/>
    <cellStyle name="Normal 3 12 3 2 2 2" xfId="41606"/>
    <cellStyle name="Normal 3 12 3 2 3" xfId="41607"/>
    <cellStyle name="Normal 3 12 3 3" xfId="41608"/>
    <cellStyle name="Normal 3 12 3 3 2" xfId="41609"/>
    <cellStyle name="Normal 3 12 3 4" xfId="41610"/>
    <cellStyle name="Normal 3 12 4" xfId="41611"/>
    <cellStyle name="Normal 3 12 4 2" xfId="41612"/>
    <cellStyle name="Normal 3 12 4 2 2" xfId="41613"/>
    <cellStyle name="Normal 3 12 4 3" xfId="41614"/>
    <cellStyle name="Normal 3 12 5" xfId="41615"/>
    <cellStyle name="Normal 3 12 5 2" xfId="41616"/>
    <cellStyle name="Normal 3 12 6" xfId="41617"/>
    <cellStyle name="Normal 3 13" xfId="41618"/>
    <cellStyle name="Normal 3 13 2" xfId="41619"/>
    <cellStyle name="Normal 3 13 2 2" xfId="41620"/>
    <cellStyle name="Normal 3 13 2 2 2" xfId="41621"/>
    <cellStyle name="Normal 3 13 2 2 2 2" xfId="41622"/>
    <cellStyle name="Normal 3 13 2 2 3" xfId="41623"/>
    <cellStyle name="Normal 3 13 2 3" xfId="41624"/>
    <cellStyle name="Normal 3 13 2 3 2" xfId="41625"/>
    <cellStyle name="Normal 3 13 2 4" xfId="41626"/>
    <cellStyle name="Normal 3 13 3" xfId="41627"/>
    <cellStyle name="Normal 3 13 3 2" xfId="41628"/>
    <cellStyle name="Normal 3 13 3 2 2" xfId="41629"/>
    <cellStyle name="Normal 3 13 3 3" xfId="41630"/>
    <cellStyle name="Normal 3 13 4" xfId="41631"/>
    <cellStyle name="Normal 3 13 4 2" xfId="41632"/>
    <cellStyle name="Normal 3 13 5" xfId="41633"/>
    <cellStyle name="Normal 3 14" xfId="41634"/>
    <cellStyle name="Normal 3 14 2" xfId="41635"/>
    <cellStyle name="Normal 3 14 2 2" xfId="41636"/>
    <cellStyle name="Normal 3 14 2 2 2" xfId="41637"/>
    <cellStyle name="Normal 3 14 2 3" xfId="41638"/>
    <cellStyle name="Normal 3 14 3" xfId="41639"/>
    <cellStyle name="Normal 3 14 3 2" xfId="41640"/>
    <cellStyle name="Normal 3 14 4" xfId="41641"/>
    <cellStyle name="Normal 3 15" xfId="41642"/>
    <cellStyle name="Normal 3 15 2" xfId="41643"/>
    <cellStyle name="Normal 3 15 2 2" xfId="41644"/>
    <cellStyle name="Normal 3 15 2 2 2" xfId="41645"/>
    <cellStyle name="Normal 3 15 2 3" xfId="41646"/>
    <cellStyle name="Normal 3 15 3" xfId="41647"/>
    <cellStyle name="Normal 3 15 3 2" xfId="41648"/>
    <cellStyle name="Normal 3 15 4" xfId="41649"/>
    <cellStyle name="Normal 3 15 5" xfId="41650"/>
    <cellStyle name="Normal 3 16" xfId="41651"/>
    <cellStyle name="Normal 3 16 2" xfId="41652"/>
    <cellStyle name="Normal 3 16 2 2" xfId="41653"/>
    <cellStyle name="Normal 3 16 3" xfId="41654"/>
    <cellStyle name="Normal 3 17" xfId="41655"/>
    <cellStyle name="Normal 3 17 2" xfId="41656"/>
    <cellStyle name="Normal 3 2" xfId="41657"/>
    <cellStyle name="Normal 3 2 10" xfId="41658"/>
    <cellStyle name="Normal 3 2 10 2" xfId="41659"/>
    <cellStyle name="Normal 3 2 10 2 2" xfId="41660"/>
    <cellStyle name="Normal 3 2 10 2 2 2" xfId="41661"/>
    <cellStyle name="Normal 3 2 10 2 2 2 2" xfId="41662"/>
    <cellStyle name="Normal 3 2 10 2 2 2 2 2" xfId="41663"/>
    <cellStyle name="Normal 3 2 10 2 2 2 3" xfId="41664"/>
    <cellStyle name="Normal 3 2 10 2 2 3" xfId="41665"/>
    <cellStyle name="Normal 3 2 10 2 2 3 2" xfId="41666"/>
    <cellStyle name="Normal 3 2 10 2 2 4" xfId="41667"/>
    <cellStyle name="Normal 3 2 10 2 3" xfId="41668"/>
    <cellStyle name="Normal 3 2 10 2 3 2" xfId="41669"/>
    <cellStyle name="Normal 3 2 10 2 3 2 2" xfId="41670"/>
    <cellStyle name="Normal 3 2 10 2 3 3" xfId="41671"/>
    <cellStyle name="Normal 3 2 10 2 4" xfId="41672"/>
    <cellStyle name="Normal 3 2 10 2 4 2" xfId="41673"/>
    <cellStyle name="Normal 3 2 10 2 5" xfId="41674"/>
    <cellStyle name="Normal 3 2 10 3" xfId="41675"/>
    <cellStyle name="Normal 3 2 10 3 2" xfId="41676"/>
    <cellStyle name="Normal 3 2 10 3 2 2" xfId="41677"/>
    <cellStyle name="Normal 3 2 10 3 2 2 2" xfId="41678"/>
    <cellStyle name="Normal 3 2 10 3 2 3" xfId="41679"/>
    <cellStyle name="Normal 3 2 10 3 3" xfId="41680"/>
    <cellStyle name="Normal 3 2 10 3 3 2" xfId="41681"/>
    <cellStyle name="Normal 3 2 10 3 4" xfId="41682"/>
    <cellStyle name="Normal 3 2 10 4" xfId="41683"/>
    <cellStyle name="Normal 3 2 10 4 2" xfId="41684"/>
    <cellStyle name="Normal 3 2 10 4 2 2" xfId="41685"/>
    <cellStyle name="Normal 3 2 10 4 3" xfId="41686"/>
    <cellStyle name="Normal 3 2 10 5" xfId="41687"/>
    <cellStyle name="Normal 3 2 10 5 2" xfId="41688"/>
    <cellStyle name="Normal 3 2 10 6" xfId="41689"/>
    <cellStyle name="Normal 3 2 11" xfId="41690"/>
    <cellStyle name="Normal 3 2 11 2" xfId="41691"/>
    <cellStyle name="Normal 3 2 12" xfId="41692"/>
    <cellStyle name="Normal 3 2 13" xfId="41693"/>
    <cellStyle name="Normal 3 2 2" xfId="41694"/>
    <cellStyle name="Normal 3 2 2 2" xfId="41695"/>
    <cellStyle name="Normal 3 2 2 3" xfId="41696"/>
    <cellStyle name="Normal 3 2 3" xfId="41697"/>
    <cellStyle name="Normal 3 2 3 10" xfId="41698"/>
    <cellStyle name="Normal 3 2 3 2" xfId="41699"/>
    <cellStyle name="Normal 3 2 3 2 2" xfId="41700"/>
    <cellStyle name="Normal 3 2 3 2 2 2" xfId="41701"/>
    <cellStyle name="Normal 3 2 3 2 2 2 2" xfId="41702"/>
    <cellStyle name="Normal 3 2 3 2 2 2 2 2" xfId="41703"/>
    <cellStyle name="Normal 3 2 3 2 2 2 2 2 2" xfId="41704"/>
    <cellStyle name="Normal 3 2 3 2 2 2 2 2 2 2" xfId="41705"/>
    <cellStyle name="Normal 3 2 3 2 2 2 2 2 2 2 2" xfId="41706"/>
    <cellStyle name="Normal 3 2 3 2 2 2 2 2 2 3" xfId="41707"/>
    <cellStyle name="Normal 3 2 3 2 2 2 2 2 3" xfId="41708"/>
    <cellStyle name="Normal 3 2 3 2 2 2 2 2 3 2" xfId="41709"/>
    <cellStyle name="Normal 3 2 3 2 2 2 2 2 4" xfId="41710"/>
    <cellStyle name="Normal 3 2 3 2 2 2 2 3" xfId="41711"/>
    <cellStyle name="Normal 3 2 3 2 2 2 2 3 2" xfId="41712"/>
    <cellStyle name="Normal 3 2 3 2 2 2 2 3 2 2" xfId="41713"/>
    <cellStyle name="Normal 3 2 3 2 2 2 2 3 3" xfId="41714"/>
    <cellStyle name="Normal 3 2 3 2 2 2 2 4" xfId="41715"/>
    <cellStyle name="Normal 3 2 3 2 2 2 2 4 2" xfId="41716"/>
    <cellStyle name="Normal 3 2 3 2 2 2 2 5" xfId="41717"/>
    <cellStyle name="Normal 3 2 3 2 2 2 3" xfId="41718"/>
    <cellStyle name="Normal 3 2 3 2 2 2 3 2" xfId="41719"/>
    <cellStyle name="Normal 3 2 3 2 2 2 3 2 2" xfId="41720"/>
    <cellStyle name="Normal 3 2 3 2 2 2 3 2 2 2" xfId="41721"/>
    <cellStyle name="Normal 3 2 3 2 2 2 3 2 3" xfId="41722"/>
    <cellStyle name="Normal 3 2 3 2 2 2 3 3" xfId="41723"/>
    <cellStyle name="Normal 3 2 3 2 2 2 3 3 2" xfId="41724"/>
    <cellStyle name="Normal 3 2 3 2 2 2 3 4" xfId="41725"/>
    <cellStyle name="Normal 3 2 3 2 2 2 4" xfId="41726"/>
    <cellStyle name="Normal 3 2 3 2 2 2 4 2" xfId="41727"/>
    <cellStyle name="Normal 3 2 3 2 2 2 4 2 2" xfId="41728"/>
    <cellStyle name="Normal 3 2 3 2 2 2 4 3" xfId="41729"/>
    <cellStyle name="Normal 3 2 3 2 2 2 5" xfId="41730"/>
    <cellStyle name="Normal 3 2 3 2 2 2 5 2" xfId="41731"/>
    <cellStyle name="Normal 3 2 3 2 2 2 6" xfId="41732"/>
    <cellStyle name="Normal 3 2 3 2 2 3" xfId="41733"/>
    <cellStyle name="Normal 3 2 3 2 2 3 2" xfId="41734"/>
    <cellStyle name="Normal 3 2 3 2 2 3 2 2" xfId="41735"/>
    <cellStyle name="Normal 3 2 3 2 2 3 2 2 2" xfId="41736"/>
    <cellStyle name="Normal 3 2 3 2 2 3 2 2 2 2" xfId="41737"/>
    <cellStyle name="Normal 3 2 3 2 2 3 2 2 3" xfId="41738"/>
    <cellStyle name="Normal 3 2 3 2 2 3 2 3" xfId="41739"/>
    <cellStyle name="Normal 3 2 3 2 2 3 2 3 2" xfId="41740"/>
    <cellStyle name="Normal 3 2 3 2 2 3 2 4" xfId="41741"/>
    <cellStyle name="Normal 3 2 3 2 2 3 3" xfId="41742"/>
    <cellStyle name="Normal 3 2 3 2 2 3 3 2" xfId="41743"/>
    <cellStyle name="Normal 3 2 3 2 2 3 3 2 2" xfId="41744"/>
    <cellStyle name="Normal 3 2 3 2 2 3 3 3" xfId="41745"/>
    <cellStyle name="Normal 3 2 3 2 2 3 4" xfId="41746"/>
    <cellStyle name="Normal 3 2 3 2 2 3 4 2" xfId="41747"/>
    <cellStyle name="Normal 3 2 3 2 2 3 5" xfId="41748"/>
    <cellStyle name="Normal 3 2 3 2 2 4" xfId="41749"/>
    <cellStyle name="Normal 3 2 3 2 2 4 2" xfId="41750"/>
    <cellStyle name="Normal 3 2 3 2 2 4 2 2" xfId="41751"/>
    <cellStyle name="Normal 3 2 3 2 2 4 2 2 2" xfId="41752"/>
    <cellStyle name="Normal 3 2 3 2 2 4 2 3" xfId="41753"/>
    <cellStyle name="Normal 3 2 3 2 2 4 3" xfId="41754"/>
    <cellStyle name="Normal 3 2 3 2 2 4 3 2" xfId="41755"/>
    <cellStyle name="Normal 3 2 3 2 2 4 4" xfId="41756"/>
    <cellStyle name="Normal 3 2 3 2 2 5" xfId="41757"/>
    <cellStyle name="Normal 3 2 3 2 2 5 2" xfId="41758"/>
    <cellStyle name="Normal 3 2 3 2 2 5 2 2" xfId="41759"/>
    <cellStyle name="Normal 3 2 3 2 2 5 3" xfId="41760"/>
    <cellStyle name="Normal 3 2 3 2 2 6" xfId="41761"/>
    <cellStyle name="Normal 3 2 3 2 2 6 2" xfId="41762"/>
    <cellStyle name="Normal 3 2 3 2 2 7" xfId="41763"/>
    <cellStyle name="Normal 3 2 3 2 3" xfId="41764"/>
    <cellStyle name="Normal 3 2 3 2 3 2" xfId="41765"/>
    <cellStyle name="Normal 3 2 3 2 3 2 2" xfId="41766"/>
    <cellStyle name="Normal 3 2 3 2 3 2 2 2" xfId="41767"/>
    <cellStyle name="Normal 3 2 3 2 3 2 2 2 2" xfId="41768"/>
    <cellStyle name="Normal 3 2 3 2 3 2 2 2 2 2" xfId="41769"/>
    <cellStyle name="Normal 3 2 3 2 3 2 2 2 3" xfId="41770"/>
    <cellStyle name="Normal 3 2 3 2 3 2 2 3" xfId="41771"/>
    <cellStyle name="Normal 3 2 3 2 3 2 2 3 2" xfId="41772"/>
    <cellStyle name="Normal 3 2 3 2 3 2 2 4" xfId="41773"/>
    <cellStyle name="Normal 3 2 3 2 3 2 3" xfId="41774"/>
    <cellStyle name="Normal 3 2 3 2 3 2 3 2" xfId="41775"/>
    <cellStyle name="Normal 3 2 3 2 3 2 3 2 2" xfId="41776"/>
    <cellStyle name="Normal 3 2 3 2 3 2 3 3" xfId="41777"/>
    <cellStyle name="Normal 3 2 3 2 3 2 4" xfId="41778"/>
    <cellStyle name="Normal 3 2 3 2 3 2 4 2" xfId="41779"/>
    <cellStyle name="Normal 3 2 3 2 3 2 5" xfId="41780"/>
    <cellStyle name="Normal 3 2 3 2 3 3" xfId="41781"/>
    <cellStyle name="Normal 3 2 3 2 3 3 2" xfId="41782"/>
    <cellStyle name="Normal 3 2 3 2 3 3 2 2" xfId="41783"/>
    <cellStyle name="Normal 3 2 3 2 3 3 2 2 2" xfId="41784"/>
    <cellStyle name="Normal 3 2 3 2 3 3 2 3" xfId="41785"/>
    <cellStyle name="Normal 3 2 3 2 3 3 3" xfId="41786"/>
    <cellStyle name="Normal 3 2 3 2 3 3 3 2" xfId="41787"/>
    <cellStyle name="Normal 3 2 3 2 3 3 4" xfId="41788"/>
    <cellStyle name="Normal 3 2 3 2 3 4" xfId="41789"/>
    <cellStyle name="Normal 3 2 3 2 3 4 2" xfId="41790"/>
    <cellStyle name="Normal 3 2 3 2 3 4 2 2" xfId="41791"/>
    <cellStyle name="Normal 3 2 3 2 3 4 3" xfId="41792"/>
    <cellStyle name="Normal 3 2 3 2 3 5" xfId="41793"/>
    <cellStyle name="Normal 3 2 3 2 3 5 2" xfId="41794"/>
    <cellStyle name="Normal 3 2 3 2 3 6" xfId="41795"/>
    <cellStyle name="Normal 3 2 3 2 4" xfId="41796"/>
    <cellStyle name="Normal 3 2 3 2 4 2" xfId="41797"/>
    <cellStyle name="Normal 3 2 3 2 4 2 2" xfId="41798"/>
    <cellStyle name="Normal 3 2 3 2 4 2 2 2" xfId="41799"/>
    <cellStyle name="Normal 3 2 3 2 4 2 2 2 2" xfId="41800"/>
    <cellStyle name="Normal 3 2 3 2 4 2 2 2 2 2" xfId="41801"/>
    <cellStyle name="Normal 3 2 3 2 4 2 2 2 3" xfId="41802"/>
    <cellStyle name="Normal 3 2 3 2 4 2 2 3" xfId="41803"/>
    <cellStyle name="Normal 3 2 3 2 4 2 2 3 2" xfId="41804"/>
    <cellStyle name="Normal 3 2 3 2 4 2 2 4" xfId="41805"/>
    <cellStyle name="Normal 3 2 3 2 4 2 3" xfId="41806"/>
    <cellStyle name="Normal 3 2 3 2 4 2 3 2" xfId="41807"/>
    <cellStyle name="Normal 3 2 3 2 4 2 3 2 2" xfId="41808"/>
    <cellStyle name="Normal 3 2 3 2 4 2 3 3" xfId="41809"/>
    <cellStyle name="Normal 3 2 3 2 4 2 4" xfId="41810"/>
    <cellStyle name="Normal 3 2 3 2 4 2 4 2" xfId="41811"/>
    <cellStyle name="Normal 3 2 3 2 4 2 5" xfId="41812"/>
    <cellStyle name="Normal 3 2 3 2 4 3" xfId="41813"/>
    <cellStyle name="Normal 3 2 3 2 4 3 2" xfId="41814"/>
    <cellStyle name="Normal 3 2 3 2 4 3 2 2" xfId="41815"/>
    <cellStyle name="Normal 3 2 3 2 4 3 2 2 2" xfId="41816"/>
    <cellStyle name="Normal 3 2 3 2 4 3 2 3" xfId="41817"/>
    <cellStyle name="Normal 3 2 3 2 4 3 3" xfId="41818"/>
    <cellStyle name="Normal 3 2 3 2 4 3 3 2" xfId="41819"/>
    <cellStyle name="Normal 3 2 3 2 4 3 4" xfId="41820"/>
    <cellStyle name="Normal 3 2 3 2 4 4" xfId="41821"/>
    <cellStyle name="Normal 3 2 3 2 4 4 2" xfId="41822"/>
    <cellStyle name="Normal 3 2 3 2 4 4 2 2" xfId="41823"/>
    <cellStyle name="Normal 3 2 3 2 4 4 3" xfId="41824"/>
    <cellStyle name="Normal 3 2 3 2 4 5" xfId="41825"/>
    <cellStyle name="Normal 3 2 3 2 4 5 2" xfId="41826"/>
    <cellStyle name="Normal 3 2 3 2 4 6" xfId="41827"/>
    <cellStyle name="Normal 3 2 3 2 5" xfId="41828"/>
    <cellStyle name="Normal 3 2 3 2 5 2" xfId="41829"/>
    <cellStyle name="Normal 3 2 3 2 5 2 2" xfId="41830"/>
    <cellStyle name="Normal 3 2 3 2 5 2 2 2" xfId="41831"/>
    <cellStyle name="Normal 3 2 3 2 5 2 2 2 2" xfId="41832"/>
    <cellStyle name="Normal 3 2 3 2 5 2 2 3" xfId="41833"/>
    <cellStyle name="Normal 3 2 3 2 5 2 3" xfId="41834"/>
    <cellStyle name="Normal 3 2 3 2 5 2 3 2" xfId="41835"/>
    <cellStyle name="Normal 3 2 3 2 5 2 4" xfId="41836"/>
    <cellStyle name="Normal 3 2 3 2 5 3" xfId="41837"/>
    <cellStyle name="Normal 3 2 3 2 5 3 2" xfId="41838"/>
    <cellStyle name="Normal 3 2 3 2 5 3 2 2" xfId="41839"/>
    <cellStyle name="Normal 3 2 3 2 5 3 3" xfId="41840"/>
    <cellStyle name="Normal 3 2 3 2 5 4" xfId="41841"/>
    <cellStyle name="Normal 3 2 3 2 5 4 2" xfId="41842"/>
    <cellStyle name="Normal 3 2 3 2 5 5" xfId="41843"/>
    <cellStyle name="Normal 3 2 3 2 6" xfId="41844"/>
    <cellStyle name="Normal 3 2 3 2 6 2" xfId="41845"/>
    <cellStyle name="Normal 3 2 3 2 6 2 2" xfId="41846"/>
    <cellStyle name="Normal 3 2 3 2 6 2 2 2" xfId="41847"/>
    <cellStyle name="Normal 3 2 3 2 6 2 3" xfId="41848"/>
    <cellStyle name="Normal 3 2 3 2 6 3" xfId="41849"/>
    <cellStyle name="Normal 3 2 3 2 6 3 2" xfId="41850"/>
    <cellStyle name="Normal 3 2 3 2 6 4" xfId="41851"/>
    <cellStyle name="Normal 3 2 3 2 7" xfId="41852"/>
    <cellStyle name="Normal 3 2 3 2 7 2" xfId="41853"/>
    <cellStyle name="Normal 3 2 3 2 7 2 2" xfId="41854"/>
    <cellStyle name="Normal 3 2 3 2 7 3" xfId="41855"/>
    <cellStyle name="Normal 3 2 3 2 8" xfId="41856"/>
    <cellStyle name="Normal 3 2 3 2 8 2" xfId="41857"/>
    <cellStyle name="Normal 3 2 3 2 9" xfId="41858"/>
    <cellStyle name="Normal 3 2 3 3" xfId="41859"/>
    <cellStyle name="Normal 3 2 3 3 2" xfId="41860"/>
    <cellStyle name="Normal 3 2 3 3 2 2" xfId="41861"/>
    <cellStyle name="Normal 3 2 3 3 2 2 2" xfId="41862"/>
    <cellStyle name="Normal 3 2 3 3 2 2 2 2" xfId="41863"/>
    <cellStyle name="Normal 3 2 3 3 2 2 2 2 2" xfId="41864"/>
    <cellStyle name="Normal 3 2 3 3 2 2 2 2 2 2" xfId="41865"/>
    <cellStyle name="Normal 3 2 3 3 2 2 2 2 3" xfId="41866"/>
    <cellStyle name="Normal 3 2 3 3 2 2 2 3" xfId="41867"/>
    <cellStyle name="Normal 3 2 3 3 2 2 2 3 2" xfId="41868"/>
    <cellStyle name="Normal 3 2 3 3 2 2 2 4" xfId="41869"/>
    <cellStyle name="Normal 3 2 3 3 2 2 3" xfId="41870"/>
    <cellStyle name="Normal 3 2 3 3 2 2 3 2" xfId="41871"/>
    <cellStyle name="Normal 3 2 3 3 2 2 3 2 2" xfId="41872"/>
    <cellStyle name="Normal 3 2 3 3 2 2 3 3" xfId="41873"/>
    <cellStyle name="Normal 3 2 3 3 2 2 4" xfId="41874"/>
    <cellStyle name="Normal 3 2 3 3 2 2 4 2" xfId="41875"/>
    <cellStyle name="Normal 3 2 3 3 2 2 5" xfId="41876"/>
    <cellStyle name="Normal 3 2 3 3 2 3" xfId="41877"/>
    <cellStyle name="Normal 3 2 3 3 2 3 2" xfId="41878"/>
    <cellStyle name="Normal 3 2 3 3 2 3 2 2" xfId="41879"/>
    <cellStyle name="Normal 3 2 3 3 2 3 2 2 2" xfId="41880"/>
    <cellStyle name="Normal 3 2 3 3 2 3 2 3" xfId="41881"/>
    <cellStyle name="Normal 3 2 3 3 2 3 3" xfId="41882"/>
    <cellStyle name="Normal 3 2 3 3 2 3 3 2" xfId="41883"/>
    <cellStyle name="Normal 3 2 3 3 2 3 4" xfId="41884"/>
    <cellStyle name="Normal 3 2 3 3 2 4" xfId="41885"/>
    <cellStyle name="Normal 3 2 3 3 2 4 2" xfId="41886"/>
    <cellStyle name="Normal 3 2 3 3 2 4 2 2" xfId="41887"/>
    <cellStyle name="Normal 3 2 3 3 2 4 3" xfId="41888"/>
    <cellStyle name="Normal 3 2 3 3 2 5" xfId="41889"/>
    <cellStyle name="Normal 3 2 3 3 2 5 2" xfId="41890"/>
    <cellStyle name="Normal 3 2 3 3 2 6" xfId="41891"/>
    <cellStyle name="Normal 3 2 3 3 3" xfId="41892"/>
    <cellStyle name="Normal 3 2 3 3 3 2" xfId="41893"/>
    <cellStyle name="Normal 3 2 3 3 3 2 2" xfId="41894"/>
    <cellStyle name="Normal 3 2 3 3 3 2 2 2" xfId="41895"/>
    <cellStyle name="Normal 3 2 3 3 3 2 2 2 2" xfId="41896"/>
    <cellStyle name="Normal 3 2 3 3 3 2 2 3" xfId="41897"/>
    <cellStyle name="Normal 3 2 3 3 3 2 3" xfId="41898"/>
    <cellStyle name="Normal 3 2 3 3 3 2 3 2" xfId="41899"/>
    <cellStyle name="Normal 3 2 3 3 3 2 4" xfId="41900"/>
    <cellStyle name="Normal 3 2 3 3 3 3" xfId="41901"/>
    <cellStyle name="Normal 3 2 3 3 3 3 2" xfId="41902"/>
    <cellStyle name="Normal 3 2 3 3 3 3 2 2" xfId="41903"/>
    <cellStyle name="Normal 3 2 3 3 3 3 3" xfId="41904"/>
    <cellStyle name="Normal 3 2 3 3 3 4" xfId="41905"/>
    <cellStyle name="Normal 3 2 3 3 3 4 2" xfId="41906"/>
    <cellStyle name="Normal 3 2 3 3 3 5" xfId="41907"/>
    <cellStyle name="Normal 3 2 3 3 4" xfId="41908"/>
    <cellStyle name="Normal 3 2 3 3 4 2" xfId="41909"/>
    <cellStyle name="Normal 3 2 3 3 4 2 2" xfId="41910"/>
    <cellStyle name="Normal 3 2 3 3 4 2 2 2" xfId="41911"/>
    <cellStyle name="Normal 3 2 3 3 4 2 3" xfId="41912"/>
    <cellStyle name="Normal 3 2 3 3 4 3" xfId="41913"/>
    <cellStyle name="Normal 3 2 3 3 4 3 2" xfId="41914"/>
    <cellStyle name="Normal 3 2 3 3 4 4" xfId="41915"/>
    <cellStyle name="Normal 3 2 3 3 5" xfId="41916"/>
    <cellStyle name="Normal 3 2 3 3 5 2" xfId="41917"/>
    <cellStyle name="Normal 3 2 3 3 5 2 2" xfId="41918"/>
    <cellStyle name="Normal 3 2 3 3 5 3" xfId="41919"/>
    <cellStyle name="Normal 3 2 3 3 6" xfId="41920"/>
    <cellStyle name="Normal 3 2 3 3 6 2" xfId="41921"/>
    <cellStyle name="Normal 3 2 3 3 7" xfId="41922"/>
    <cellStyle name="Normal 3 2 3 4" xfId="41923"/>
    <cellStyle name="Normal 3 2 3 4 2" xfId="41924"/>
    <cellStyle name="Normal 3 2 3 4 2 2" xfId="41925"/>
    <cellStyle name="Normal 3 2 3 4 2 2 2" xfId="41926"/>
    <cellStyle name="Normal 3 2 3 4 2 2 2 2" xfId="41927"/>
    <cellStyle name="Normal 3 2 3 4 2 2 2 2 2" xfId="41928"/>
    <cellStyle name="Normal 3 2 3 4 2 2 2 3" xfId="41929"/>
    <cellStyle name="Normal 3 2 3 4 2 2 3" xfId="41930"/>
    <cellStyle name="Normal 3 2 3 4 2 2 3 2" xfId="41931"/>
    <cellStyle name="Normal 3 2 3 4 2 2 4" xfId="41932"/>
    <cellStyle name="Normal 3 2 3 4 2 3" xfId="41933"/>
    <cellStyle name="Normal 3 2 3 4 2 3 2" xfId="41934"/>
    <cellStyle name="Normal 3 2 3 4 2 3 2 2" xfId="41935"/>
    <cellStyle name="Normal 3 2 3 4 2 3 3" xfId="41936"/>
    <cellStyle name="Normal 3 2 3 4 2 4" xfId="41937"/>
    <cellStyle name="Normal 3 2 3 4 2 4 2" xfId="41938"/>
    <cellStyle name="Normal 3 2 3 4 2 5" xfId="41939"/>
    <cellStyle name="Normal 3 2 3 4 3" xfId="41940"/>
    <cellStyle name="Normal 3 2 3 4 3 2" xfId="41941"/>
    <cellStyle name="Normal 3 2 3 4 3 2 2" xfId="41942"/>
    <cellStyle name="Normal 3 2 3 4 3 2 2 2" xfId="41943"/>
    <cellStyle name="Normal 3 2 3 4 3 2 3" xfId="41944"/>
    <cellStyle name="Normal 3 2 3 4 3 3" xfId="41945"/>
    <cellStyle name="Normal 3 2 3 4 3 3 2" xfId="41946"/>
    <cellStyle name="Normal 3 2 3 4 3 4" xfId="41947"/>
    <cellStyle name="Normal 3 2 3 4 4" xfId="41948"/>
    <cellStyle name="Normal 3 2 3 4 4 2" xfId="41949"/>
    <cellStyle name="Normal 3 2 3 4 4 2 2" xfId="41950"/>
    <cellStyle name="Normal 3 2 3 4 4 3" xfId="41951"/>
    <cellStyle name="Normal 3 2 3 4 5" xfId="41952"/>
    <cellStyle name="Normal 3 2 3 4 5 2" xfId="41953"/>
    <cellStyle name="Normal 3 2 3 4 6" xfId="41954"/>
    <cellStyle name="Normal 3 2 3 5" xfId="41955"/>
    <cellStyle name="Normal 3 2 3 5 2" xfId="41956"/>
    <cellStyle name="Normal 3 2 3 5 2 2" xfId="41957"/>
    <cellStyle name="Normal 3 2 3 5 2 2 2" xfId="41958"/>
    <cellStyle name="Normal 3 2 3 5 2 2 2 2" xfId="41959"/>
    <cellStyle name="Normal 3 2 3 5 2 2 2 2 2" xfId="41960"/>
    <cellStyle name="Normal 3 2 3 5 2 2 2 3" xfId="41961"/>
    <cellStyle name="Normal 3 2 3 5 2 2 3" xfId="41962"/>
    <cellStyle name="Normal 3 2 3 5 2 2 3 2" xfId="41963"/>
    <cellStyle name="Normal 3 2 3 5 2 2 4" xfId="41964"/>
    <cellStyle name="Normal 3 2 3 5 2 3" xfId="41965"/>
    <cellStyle name="Normal 3 2 3 5 2 3 2" xfId="41966"/>
    <cellStyle name="Normal 3 2 3 5 2 3 2 2" xfId="41967"/>
    <cellStyle name="Normal 3 2 3 5 2 3 3" xfId="41968"/>
    <cellStyle name="Normal 3 2 3 5 2 4" xfId="41969"/>
    <cellStyle name="Normal 3 2 3 5 2 4 2" xfId="41970"/>
    <cellStyle name="Normal 3 2 3 5 2 5" xfId="41971"/>
    <cellStyle name="Normal 3 2 3 5 3" xfId="41972"/>
    <cellStyle name="Normal 3 2 3 5 3 2" xfId="41973"/>
    <cellStyle name="Normal 3 2 3 5 3 2 2" xfId="41974"/>
    <cellStyle name="Normal 3 2 3 5 3 2 2 2" xfId="41975"/>
    <cellStyle name="Normal 3 2 3 5 3 2 3" xfId="41976"/>
    <cellStyle name="Normal 3 2 3 5 3 3" xfId="41977"/>
    <cellStyle name="Normal 3 2 3 5 3 3 2" xfId="41978"/>
    <cellStyle name="Normal 3 2 3 5 3 4" xfId="41979"/>
    <cellStyle name="Normal 3 2 3 5 4" xfId="41980"/>
    <cellStyle name="Normal 3 2 3 5 4 2" xfId="41981"/>
    <cellStyle name="Normal 3 2 3 5 4 2 2" xfId="41982"/>
    <cellStyle name="Normal 3 2 3 5 4 3" xfId="41983"/>
    <cellStyle name="Normal 3 2 3 5 5" xfId="41984"/>
    <cellStyle name="Normal 3 2 3 5 5 2" xfId="41985"/>
    <cellStyle name="Normal 3 2 3 5 6" xfId="41986"/>
    <cellStyle name="Normal 3 2 3 6" xfId="41987"/>
    <cellStyle name="Normal 3 2 3 6 2" xfId="41988"/>
    <cellStyle name="Normal 3 2 3 6 2 2" xfId="41989"/>
    <cellStyle name="Normal 3 2 3 6 2 2 2" xfId="41990"/>
    <cellStyle name="Normal 3 2 3 6 2 2 2 2" xfId="41991"/>
    <cellStyle name="Normal 3 2 3 6 2 2 3" xfId="41992"/>
    <cellStyle name="Normal 3 2 3 6 2 3" xfId="41993"/>
    <cellStyle name="Normal 3 2 3 6 2 3 2" xfId="41994"/>
    <cellStyle name="Normal 3 2 3 6 2 4" xfId="41995"/>
    <cellStyle name="Normal 3 2 3 6 3" xfId="41996"/>
    <cellStyle name="Normal 3 2 3 6 3 2" xfId="41997"/>
    <cellStyle name="Normal 3 2 3 6 3 2 2" xfId="41998"/>
    <cellStyle name="Normal 3 2 3 6 3 3" xfId="41999"/>
    <cellStyle name="Normal 3 2 3 6 4" xfId="42000"/>
    <cellStyle name="Normal 3 2 3 6 4 2" xfId="42001"/>
    <cellStyle name="Normal 3 2 3 6 5" xfId="42002"/>
    <cellStyle name="Normal 3 2 3 7" xfId="42003"/>
    <cellStyle name="Normal 3 2 3 7 2" xfId="42004"/>
    <cellStyle name="Normal 3 2 3 7 2 2" xfId="42005"/>
    <cellStyle name="Normal 3 2 3 7 2 2 2" xfId="42006"/>
    <cellStyle name="Normal 3 2 3 7 2 3" xfId="42007"/>
    <cellStyle name="Normal 3 2 3 7 3" xfId="42008"/>
    <cellStyle name="Normal 3 2 3 7 3 2" xfId="42009"/>
    <cellStyle name="Normal 3 2 3 7 4" xfId="42010"/>
    <cellStyle name="Normal 3 2 3 8" xfId="42011"/>
    <cellStyle name="Normal 3 2 3 8 2" xfId="42012"/>
    <cellStyle name="Normal 3 2 3 8 2 2" xfId="42013"/>
    <cellStyle name="Normal 3 2 3 8 3" xfId="42014"/>
    <cellStyle name="Normal 3 2 3 9" xfId="42015"/>
    <cellStyle name="Normal 3 2 3 9 2" xfId="42016"/>
    <cellStyle name="Normal 3 2 4" xfId="42017"/>
    <cellStyle name="Normal 3 2 4 2" xfId="42018"/>
    <cellStyle name="Normal 3 2 4 2 2" xfId="42019"/>
    <cellStyle name="Normal 3 2 4 2 2 2" xfId="42020"/>
    <cellStyle name="Normal 3 2 4 2 2 2 2" xfId="42021"/>
    <cellStyle name="Normal 3 2 4 2 2 2 2 2" xfId="42022"/>
    <cellStyle name="Normal 3 2 4 2 2 2 2 2 2" xfId="42023"/>
    <cellStyle name="Normal 3 2 4 2 2 2 2 2 2 2" xfId="42024"/>
    <cellStyle name="Normal 3 2 4 2 2 2 2 2 3" xfId="42025"/>
    <cellStyle name="Normal 3 2 4 2 2 2 2 3" xfId="42026"/>
    <cellStyle name="Normal 3 2 4 2 2 2 2 3 2" xfId="42027"/>
    <cellStyle name="Normal 3 2 4 2 2 2 2 4" xfId="42028"/>
    <cellStyle name="Normal 3 2 4 2 2 2 3" xfId="42029"/>
    <cellStyle name="Normal 3 2 4 2 2 2 3 2" xfId="42030"/>
    <cellStyle name="Normal 3 2 4 2 2 2 3 2 2" xfId="42031"/>
    <cellStyle name="Normal 3 2 4 2 2 2 3 3" xfId="42032"/>
    <cellStyle name="Normal 3 2 4 2 2 2 4" xfId="42033"/>
    <cellStyle name="Normal 3 2 4 2 2 2 4 2" xfId="42034"/>
    <cellStyle name="Normal 3 2 4 2 2 2 5" xfId="42035"/>
    <cellStyle name="Normal 3 2 4 2 2 3" xfId="42036"/>
    <cellStyle name="Normal 3 2 4 2 2 3 2" xfId="42037"/>
    <cellStyle name="Normal 3 2 4 2 2 3 2 2" xfId="42038"/>
    <cellStyle name="Normal 3 2 4 2 2 3 2 2 2" xfId="42039"/>
    <cellStyle name="Normal 3 2 4 2 2 3 2 3" xfId="42040"/>
    <cellStyle name="Normal 3 2 4 2 2 3 3" xfId="42041"/>
    <cellStyle name="Normal 3 2 4 2 2 3 3 2" xfId="42042"/>
    <cellStyle name="Normal 3 2 4 2 2 3 4" xfId="42043"/>
    <cellStyle name="Normal 3 2 4 2 2 4" xfId="42044"/>
    <cellStyle name="Normal 3 2 4 2 2 4 2" xfId="42045"/>
    <cellStyle name="Normal 3 2 4 2 2 4 2 2" xfId="42046"/>
    <cellStyle name="Normal 3 2 4 2 2 4 3" xfId="42047"/>
    <cellStyle name="Normal 3 2 4 2 2 5" xfId="42048"/>
    <cellStyle name="Normal 3 2 4 2 2 5 2" xfId="42049"/>
    <cellStyle name="Normal 3 2 4 2 2 6" xfId="42050"/>
    <cellStyle name="Normal 3 2 4 2 3" xfId="42051"/>
    <cellStyle name="Normal 3 2 4 2 3 2" xfId="42052"/>
    <cellStyle name="Normal 3 2 4 2 3 2 2" xfId="42053"/>
    <cellStyle name="Normal 3 2 4 2 3 2 2 2" xfId="42054"/>
    <cellStyle name="Normal 3 2 4 2 3 2 2 2 2" xfId="42055"/>
    <cellStyle name="Normal 3 2 4 2 3 2 2 3" xfId="42056"/>
    <cellStyle name="Normal 3 2 4 2 3 2 3" xfId="42057"/>
    <cellStyle name="Normal 3 2 4 2 3 2 3 2" xfId="42058"/>
    <cellStyle name="Normal 3 2 4 2 3 2 4" xfId="42059"/>
    <cellStyle name="Normal 3 2 4 2 3 3" xfId="42060"/>
    <cellStyle name="Normal 3 2 4 2 3 3 2" xfId="42061"/>
    <cellStyle name="Normal 3 2 4 2 3 3 2 2" xfId="42062"/>
    <cellStyle name="Normal 3 2 4 2 3 3 3" xfId="42063"/>
    <cellStyle name="Normal 3 2 4 2 3 4" xfId="42064"/>
    <cellStyle name="Normal 3 2 4 2 3 4 2" xfId="42065"/>
    <cellStyle name="Normal 3 2 4 2 3 5" xfId="42066"/>
    <cellStyle name="Normal 3 2 4 2 4" xfId="42067"/>
    <cellStyle name="Normal 3 2 4 2 4 2" xfId="42068"/>
    <cellStyle name="Normal 3 2 4 2 4 2 2" xfId="42069"/>
    <cellStyle name="Normal 3 2 4 2 4 2 2 2" xfId="42070"/>
    <cellStyle name="Normal 3 2 4 2 4 2 3" xfId="42071"/>
    <cellStyle name="Normal 3 2 4 2 4 3" xfId="42072"/>
    <cellStyle name="Normal 3 2 4 2 4 3 2" xfId="42073"/>
    <cellStyle name="Normal 3 2 4 2 4 4" xfId="42074"/>
    <cellStyle name="Normal 3 2 4 2 5" xfId="42075"/>
    <cellStyle name="Normal 3 2 4 2 5 2" xfId="42076"/>
    <cellStyle name="Normal 3 2 4 2 5 2 2" xfId="42077"/>
    <cellStyle name="Normal 3 2 4 2 5 3" xfId="42078"/>
    <cellStyle name="Normal 3 2 4 2 6" xfId="42079"/>
    <cellStyle name="Normal 3 2 4 2 6 2" xfId="42080"/>
    <cellStyle name="Normal 3 2 4 2 7" xfId="42081"/>
    <cellStyle name="Normal 3 2 4 3" xfId="42082"/>
    <cellStyle name="Normal 3 2 4 3 2" xfId="42083"/>
    <cellStyle name="Normal 3 2 4 3 2 2" xfId="42084"/>
    <cellStyle name="Normal 3 2 4 3 2 2 2" xfId="42085"/>
    <cellStyle name="Normal 3 2 4 3 2 2 2 2" xfId="42086"/>
    <cellStyle name="Normal 3 2 4 3 2 2 2 2 2" xfId="42087"/>
    <cellStyle name="Normal 3 2 4 3 2 2 2 3" xfId="42088"/>
    <cellStyle name="Normal 3 2 4 3 2 2 3" xfId="42089"/>
    <cellStyle name="Normal 3 2 4 3 2 2 3 2" xfId="42090"/>
    <cellStyle name="Normal 3 2 4 3 2 2 4" xfId="42091"/>
    <cellStyle name="Normal 3 2 4 3 2 3" xfId="42092"/>
    <cellStyle name="Normal 3 2 4 3 2 3 2" xfId="42093"/>
    <cellStyle name="Normal 3 2 4 3 2 3 2 2" xfId="42094"/>
    <cellStyle name="Normal 3 2 4 3 2 3 3" xfId="42095"/>
    <cellStyle name="Normal 3 2 4 3 2 4" xfId="42096"/>
    <cellStyle name="Normal 3 2 4 3 2 4 2" xfId="42097"/>
    <cellStyle name="Normal 3 2 4 3 2 5" xfId="42098"/>
    <cellStyle name="Normal 3 2 4 3 3" xfId="42099"/>
    <cellStyle name="Normal 3 2 4 3 3 2" xfId="42100"/>
    <cellStyle name="Normal 3 2 4 3 3 2 2" xfId="42101"/>
    <cellStyle name="Normal 3 2 4 3 3 2 2 2" xfId="42102"/>
    <cellStyle name="Normal 3 2 4 3 3 2 3" xfId="42103"/>
    <cellStyle name="Normal 3 2 4 3 3 3" xfId="42104"/>
    <cellStyle name="Normal 3 2 4 3 3 3 2" xfId="42105"/>
    <cellStyle name="Normal 3 2 4 3 3 4" xfId="42106"/>
    <cellStyle name="Normal 3 2 4 3 4" xfId="42107"/>
    <cellStyle name="Normal 3 2 4 3 4 2" xfId="42108"/>
    <cellStyle name="Normal 3 2 4 3 4 2 2" xfId="42109"/>
    <cellStyle name="Normal 3 2 4 3 4 3" xfId="42110"/>
    <cellStyle name="Normal 3 2 4 3 5" xfId="42111"/>
    <cellStyle name="Normal 3 2 4 3 5 2" xfId="42112"/>
    <cellStyle name="Normal 3 2 4 3 6" xfId="42113"/>
    <cellStyle name="Normal 3 2 4 4" xfId="42114"/>
    <cellStyle name="Normal 3 2 4 4 2" xfId="42115"/>
    <cellStyle name="Normal 3 2 4 4 2 2" xfId="42116"/>
    <cellStyle name="Normal 3 2 4 4 2 2 2" xfId="42117"/>
    <cellStyle name="Normal 3 2 4 4 2 2 2 2" xfId="42118"/>
    <cellStyle name="Normal 3 2 4 4 2 2 2 2 2" xfId="42119"/>
    <cellStyle name="Normal 3 2 4 4 2 2 2 3" xfId="42120"/>
    <cellStyle name="Normal 3 2 4 4 2 2 3" xfId="42121"/>
    <cellStyle name="Normal 3 2 4 4 2 2 3 2" xfId="42122"/>
    <cellStyle name="Normal 3 2 4 4 2 2 4" xfId="42123"/>
    <cellStyle name="Normal 3 2 4 4 2 3" xfId="42124"/>
    <cellStyle name="Normal 3 2 4 4 2 3 2" xfId="42125"/>
    <cellStyle name="Normal 3 2 4 4 2 3 2 2" xfId="42126"/>
    <cellStyle name="Normal 3 2 4 4 2 3 3" xfId="42127"/>
    <cellStyle name="Normal 3 2 4 4 2 4" xfId="42128"/>
    <cellStyle name="Normal 3 2 4 4 2 4 2" xfId="42129"/>
    <cellStyle name="Normal 3 2 4 4 2 5" xfId="42130"/>
    <cellStyle name="Normal 3 2 4 4 3" xfId="42131"/>
    <cellStyle name="Normal 3 2 4 4 3 2" xfId="42132"/>
    <cellStyle name="Normal 3 2 4 4 3 2 2" xfId="42133"/>
    <cellStyle name="Normal 3 2 4 4 3 2 2 2" xfId="42134"/>
    <cellStyle name="Normal 3 2 4 4 3 2 3" xfId="42135"/>
    <cellStyle name="Normal 3 2 4 4 3 3" xfId="42136"/>
    <cellStyle name="Normal 3 2 4 4 3 3 2" xfId="42137"/>
    <cellStyle name="Normal 3 2 4 4 3 4" xfId="42138"/>
    <cellStyle name="Normal 3 2 4 4 4" xfId="42139"/>
    <cellStyle name="Normal 3 2 4 4 4 2" xfId="42140"/>
    <cellStyle name="Normal 3 2 4 4 4 2 2" xfId="42141"/>
    <cellStyle name="Normal 3 2 4 4 4 3" xfId="42142"/>
    <cellStyle name="Normal 3 2 4 4 5" xfId="42143"/>
    <cellStyle name="Normal 3 2 4 4 5 2" xfId="42144"/>
    <cellStyle name="Normal 3 2 4 4 6" xfId="42145"/>
    <cellStyle name="Normal 3 2 4 5" xfId="42146"/>
    <cellStyle name="Normal 3 2 4 5 2" xfId="42147"/>
    <cellStyle name="Normal 3 2 4 5 2 2" xfId="42148"/>
    <cellStyle name="Normal 3 2 4 5 2 2 2" xfId="42149"/>
    <cellStyle name="Normal 3 2 4 5 2 2 2 2" xfId="42150"/>
    <cellStyle name="Normal 3 2 4 5 2 2 3" xfId="42151"/>
    <cellStyle name="Normal 3 2 4 5 2 3" xfId="42152"/>
    <cellStyle name="Normal 3 2 4 5 2 3 2" xfId="42153"/>
    <cellStyle name="Normal 3 2 4 5 2 4" xfId="42154"/>
    <cellStyle name="Normal 3 2 4 5 3" xfId="42155"/>
    <cellStyle name="Normal 3 2 4 5 3 2" xfId="42156"/>
    <cellStyle name="Normal 3 2 4 5 3 2 2" xfId="42157"/>
    <cellStyle name="Normal 3 2 4 5 3 3" xfId="42158"/>
    <cellStyle name="Normal 3 2 4 5 4" xfId="42159"/>
    <cellStyle name="Normal 3 2 4 5 4 2" xfId="42160"/>
    <cellStyle name="Normal 3 2 4 5 5" xfId="42161"/>
    <cellStyle name="Normal 3 2 4 6" xfId="42162"/>
    <cellStyle name="Normal 3 2 4 6 2" xfId="42163"/>
    <cellStyle name="Normal 3 2 4 6 2 2" xfId="42164"/>
    <cellStyle name="Normal 3 2 4 6 2 2 2" xfId="42165"/>
    <cellStyle name="Normal 3 2 4 6 2 3" xfId="42166"/>
    <cellStyle name="Normal 3 2 4 6 3" xfId="42167"/>
    <cellStyle name="Normal 3 2 4 6 3 2" xfId="42168"/>
    <cellStyle name="Normal 3 2 4 6 4" xfId="42169"/>
    <cellStyle name="Normal 3 2 4 7" xfId="42170"/>
    <cellStyle name="Normal 3 2 4 7 2" xfId="42171"/>
    <cellStyle name="Normal 3 2 4 7 2 2" xfId="42172"/>
    <cellStyle name="Normal 3 2 4 7 3" xfId="42173"/>
    <cellStyle name="Normal 3 2 4 8" xfId="42174"/>
    <cellStyle name="Normal 3 2 4 8 2" xfId="42175"/>
    <cellStyle name="Normal 3 2 4 9" xfId="42176"/>
    <cellStyle name="Normal 3 2 5" xfId="42177"/>
    <cellStyle name="Normal 3 2 5 2" xfId="42178"/>
    <cellStyle name="Normal 3 2 5 2 2" xfId="42179"/>
    <cellStyle name="Normal 3 2 5 2 2 2" xfId="42180"/>
    <cellStyle name="Normal 3 2 5 2 2 2 2" xfId="42181"/>
    <cellStyle name="Normal 3 2 5 2 2 2 2 2" xfId="42182"/>
    <cellStyle name="Normal 3 2 5 2 2 2 2 2 2" xfId="42183"/>
    <cellStyle name="Normal 3 2 5 2 2 2 2 2 2 2" xfId="42184"/>
    <cellStyle name="Normal 3 2 5 2 2 2 2 2 3" xfId="42185"/>
    <cellStyle name="Normal 3 2 5 2 2 2 2 3" xfId="42186"/>
    <cellStyle name="Normal 3 2 5 2 2 2 2 3 2" xfId="42187"/>
    <cellStyle name="Normal 3 2 5 2 2 2 2 4" xfId="42188"/>
    <cellStyle name="Normal 3 2 5 2 2 2 3" xfId="42189"/>
    <cellStyle name="Normal 3 2 5 2 2 2 3 2" xfId="42190"/>
    <cellStyle name="Normal 3 2 5 2 2 2 3 2 2" xfId="42191"/>
    <cellStyle name="Normal 3 2 5 2 2 2 3 3" xfId="42192"/>
    <cellStyle name="Normal 3 2 5 2 2 2 4" xfId="42193"/>
    <cellStyle name="Normal 3 2 5 2 2 2 4 2" xfId="42194"/>
    <cellStyle name="Normal 3 2 5 2 2 2 5" xfId="42195"/>
    <cellStyle name="Normal 3 2 5 2 2 3" xfId="42196"/>
    <cellStyle name="Normal 3 2 5 2 2 3 2" xfId="42197"/>
    <cellStyle name="Normal 3 2 5 2 2 3 2 2" xfId="42198"/>
    <cellStyle name="Normal 3 2 5 2 2 3 2 2 2" xfId="42199"/>
    <cellStyle name="Normal 3 2 5 2 2 3 2 3" xfId="42200"/>
    <cellStyle name="Normal 3 2 5 2 2 3 3" xfId="42201"/>
    <cellStyle name="Normal 3 2 5 2 2 3 3 2" xfId="42202"/>
    <cellStyle name="Normal 3 2 5 2 2 3 4" xfId="42203"/>
    <cellStyle name="Normal 3 2 5 2 2 4" xfId="42204"/>
    <cellStyle name="Normal 3 2 5 2 2 4 2" xfId="42205"/>
    <cellStyle name="Normal 3 2 5 2 2 4 2 2" xfId="42206"/>
    <cellStyle name="Normal 3 2 5 2 2 4 3" xfId="42207"/>
    <cellStyle name="Normal 3 2 5 2 2 5" xfId="42208"/>
    <cellStyle name="Normal 3 2 5 2 2 5 2" xfId="42209"/>
    <cellStyle name="Normal 3 2 5 2 2 6" xfId="42210"/>
    <cellStyle name="Normal 3 2 5 2 3" xfId="42211"/>
    <cellStyle name="Normal 3 2 5 2 3 2" xfId="42212"/>
    <cellStyle name="Normal 3 2 5 2 3 2 2" xfId="42213"/>
    <cellStyle name="Normal 3 2 5 2 3 2 2 2" xfId="42214"/>
    <cellStyle name="Normal 3 2 5 2 3 2 2 2 2" xfId="42215"/>
    <cellStyle name="Normal 3 2 5 2 3 2 2 3" xfId="42216"/>
    <cellStyle name="Normal 3 2 5 2 3 2 3" xfId="42217"/>
    <cellStyle name="Normal 3 2 5 2 3 2 3 2" xfId="42218"/>
    <cellStyle name="Normal 3 2 5 2 3 2 4" xfId="42219"/>
    <cellStyle name="Normal 3 2 5 2 3 3" xfId="42220"/>
    <cellStyle name="Normal 3 2 5 2 3 3 2" xfId="42221"/>
    <cellStyle name="Normal 3 2 5 2 3 3 2 2" xfId="42222"/>
    <cellStyle name="Normal 3 2 5 2 3 3 3" xfId="42223"/>
    <cellStyle name="Normal 3 2 5 2 3 4" xfId="42224"/>
    <cellStyle name="Normal 3 2 5 2 3 4 2" xfId="42225"/>
    <cellStyle name="Normal 3 2 5 2 3 5" xfId="42226"/>
    <cellStyle name="Normal 3 2 5 2 4" xfId="42227"/>
    <cellStyle name="Normal 3 2 5 2 4 2" xfId="42228"/>
    <cellStyle name="Normal 3 2 5 2 4 2 2" xfId="42229"/>
    <cellStyle name="Normal 3 2 5 2 4 2 2 2" xfId="42230"/>
    <cellStyle name="Normal 3 2 5 2 4 2 3" xfId="42231"/>
    <cellStyle name="Normal 3 2 5 2 4 3" xfId="42232"/>
    <cellStyle name="Normal 3 2 5 2 4 3 2" xfId="42233"/>
    <cellStyle name="Normal 3 2 5 2 4 4" xfId="42234"/>
    <cellStyle name="Normal 3 2 5 2 5" xfId="42235"/>
    <cellStyle name="Normal 3 2 5 2 5 2" xfId="42236"/>
    <cellStyle name="Normal 3 2 5 2 5 2 2" xfId="42237"/>
    <cellStyle name="Normal 3 2 5 2 5 3" xfId="42238"/>
    <cellStyle name="Normal 3 2 5 2 6" xfId="42239"/>
    <cellStyle name="Normal 3 2 5 2 6 2" xfId="42240"/>
    <cellStyle name="Normal 3 2 5 2 7" xfId="42241"/>
    <cellStyle name="Normal 3 2 5 3" xfId="42242"/>
    <cellStyle name="Normal 3 2 5 3 2" xfId="42243"/>
    <cellStyle name="Normal 3 2 5 3 2 2" xfId="42244"/>
    <cellStyle name="Normal 3 2 5 3 2 2 2" xfId="42245"/>
    <cellStyle name="Normal 3 2 5 3 2 2 2 2" xfId="42246"/>
    <cellStyle name="Normal 3 2 5 3 2 2 2 2 2" xfId="42247"/>
    <cellStyle name="Normal 3 2 5 3 2 2 2 3" xfId="42248"/>
    <cellStyle name="Normal 3 2 5 3 2 2 3" xfId="42249"/>
    <cellStyle name="Normal 3 2 5 3 2 2 3 2" xfId="42250"/>
    <cellStyle name="Normal 3 2 5 3 2 2 4" xfId="42251"/>
    <cellStyle name="Normal 3 2 5 3 2 3" xfId="42252"/>
    <cellStyle name="Normal 3 2 5 3 2 3 2" xfId="42253"/>
    <cellStyle name="Normal 3 2 5 3 2 3 2 2" xfId="42254"/>
    <cellStyle name="Normal 3 2 5 3 2 3 3" xfId="42255"/>
    <cellStyle name="Normal 3 2 5 3 2 4" xfId="42256"/>
    <cellStyle name="Normal 3 2 5 3 2 4 2" xfId="42257"/>
    <cellStyle name="Normal 3 2 5 3 2 5" xfId="42258"/>
    <cellStyle name="Normal 3 2 5 3 3" xfId="42259"/>
    <cellStyle name="Normal 3 2 5 3 3 2" xfId="42260"/>
    <cellStyle name="Normal 3 2 5 3 3 2 2" xfId="42261"/>
    <cellStyle name="Normal 3 2 5 3 3 2 2 2" xfId="42262"/>
    <cellStyle name="Normal 3 2 5 3 3 2 3" xfId="42263"/>
    <cellStyle name="Normal 3 2 5 3 3 3" xfId="42264"/>
    <cellStyle name="Normal 3 2 5 3 3 3 2" xfId="42265"/>
    <cellStyle name="Normal 3 2 5 3 3 4" xfId="42266"/>
    <cellStyle name="Normal 3 2 5 3 4" xfId="42267"/>
    <cellStyle name="Normal 3 2 5 3 4 2" xfId="42268"/>
    <cellStyle name="Normal 3 2 5 3 4 2 2" xfId="42269"/>
    <cellStyle name="Normal 3 2 5 3 4 3" xfId="42270"/>
    <cellStyle name="Normal 3 2 5 3 5" xfId="42271"/>
    <cellStyle name="Normal 3 2 5 3 5 2" xfId="42272"/>
    <cellStyle name="Normal 3 2 5 3 6" xfId="42273"/>
    <cellStyle name="Normal 3 2 5 4" xfId="42274"/>
    <cellStyle name="Normal 3 2 5 4 2" xfId="42275"/>
    <cellStyle name="Normal 3 2 5 4 2 2" xfId="42276"/>
    <cellStyle name="Normal 3 2 5 4 2 2 2" xfId="42277"/>
    <cellStyle name="Normal 3 2 5 4 2 2 2 2" xfId="42278"/>
    <cellStyle name="Normal 3 2 5 4 2 2 2 2 2" xfId="42279"/>
    <cellStyle name="Normal 3 2 5 4 2 2 2 3" xfId="42280"/>
    <cellStyle name="Normal 3 2 5 4 2 2 3" xfId="42281"/>
    <cellStyle name="Normal 3 2 5 4 2 2 3 2" xfId="42282"/>
    <cellStyle name="Normal 3 2 5 4 2 2 4" xfId="42283"/>
    <cellStyle name="Normal 3 2 5 4 2 3" xfId="42284"/>
    <cellStyle name="Normal 3 2 5 4 2 3 2" xfId="42285"/>
    <cellStyle name="Normal 3 2 5 4 2 3 2 2" xfId="42286"/>
    <cellStyle name="Normal 3 2 5 4 2 3 3" xfId="42287"/>
    <cellStyle name="Normal 3 2 5 4 2 4" xfId="42288"/>
    <cellStyle name="Normal 3 2 5 4 2 4 2" xfId="42289"/>
    <cellStyle name="Normal 3 2 5 4 2 5" xfId="42290"/>
    <cellStyle name="Normal 3 2 5 4 3" xfId="42291"/>
    <cellStyle name="Normal 3 2 5 4 3 2" xfId="42292"/>
    <cellStyle name="Normal 3 2 5 4 3 2 2" xfId="42293"/>
    <cellStyle name="Normal 3 2 5 4 3 2 2 2" xfId="42294"/>
    <cellStyle name="Normal 3 2 5 4 3 2 3" xfId="42295"/>
    <cellStyle name="Normal 3 2 5 4 3 3" xfId="42296"/>
    <cellStyle name="Normal 3 2 5 4 3 3 2" xfId="42297"/>
    <cellStyle name="Normal 3 2 5 4 3 4" xfId="42298"/>
    <cellStyle name="Normal 3 2 5 4 4" xfId="42299"/>
    <cellStyle name="Normal 3 2 5 4 4 2" xfId="42300"/>
    <cellStyle name="Normal 3 2 5 4 4 2 2" xfId="42301"/>
    <cellStyle name="Normal 3 2 5 4 4 3" xfId="42302"/>
    <cellStyle name="Normal 3 2 5 4 5" xfId="42303"/>
    <cellStyle name="Normal 3 2 5 4 5 2" xfId="42304"/>
    <cellStyle name="Normal 3 2 5 4 6" xfId="42305"/>
    <cellStyle name="Normal 3 2 5 5" xfId="42306"/>
    <cellStyle name="Normal 3 2 5 5 2" xfId="42307"/>
    <cellStyle name="Normal 3 2 5 5 2 2" xfId="42308"/>
    <cellStyle name="Normal 3 2 5 5 2 2 2" xfId="42309"/>
    <cellStyle name="Normal 3 2 5 5 2 2 2 2" xfId="42310"/>
    <cellStyle name="Normal 3 2 5 5 2 2 3" xfId="42311"/>
    <cellStyle name="Normal 3 2 5 5 2 3" xfId="42312"/>
    <cellStyle name="Normal 3 2 5 5 2 3 2" xfId="42313"/>
    <cellStyle name="Normal 3 2 5 5 2 4" xfId="42314"/>
    <cellStyle name="Normal 3 2 5 5 3" xfId="42315"/>
    <cellStyle name="Normal 3 2 5 5 3 2" xfId="42316"/>
    <cellStyle name="Normal 3 2 5 5 3 2 2" xfId="42317"/>
    <cellStyle name="Normal 3 2 5 5 3 3" xfId="42318"/>
    <cellStyle name="Normal 3 2 5 5 4" xfId="42319"/>
    <cellStyle name="Normal 3 2 5 5 4 2" xfId="42320"/>
    <cellStyle name="Normal 3 2 5 5 5" xfId="42321"/>
    <cellStyle name="Normal 3 2 5 6" xfId="42322"/>
    <cellStyle name="Normal 3 2 5 6 2" xfId="42323"/>
    <cellStyle name="Normal 3 2 5 6 2 2" xfId="42324"/>
    <cellStyle name="Normal 3 2 5 6 2 2 2" xfId="42325"/>
    <cellStyle name="Normal 3 2 5 6 2 3" xfId="42326"/>
    <cellStyle name="Normal 3 2 5 6 3" xfId="42327"/>
    <cellStyle name="Normal 3 2 5 6 3 2" xfId="42328"/>
    <cellStyle name="Normal 3 2 5 6 4" xfId="42329"/>
    <cellStyle name="Normal 3 2 5 7" xfId="42330"/>
    <cellStyle name="Normal 3 2 5 7 2" xfId="42331"/>
    <cellStyle name="Normal 3 2 5 7 2 2" xfId="42332"/>
    <cellStyle name="Normal 3 2 5 7 3" xfId="42333"/>
    <cellStyle name="Normal 3 2 5 8" xfId="42334"/>
    <cellStyle name="Normal 3 2 5 8 2" xfId="42335"/>
    <cellStyle name="Normal 3 2 5 9" xfId="42336"/>
    <cellStyle name="Normal 3 2 6" xfId="42337"/>
    <cellStyle name="Normal 3 2 6 2" xfId="42338"/>
    <cellStyle name="Normal 3 2 6 2 2" xfId="42339"/>
    <cellStyle name="Normal 3 2 6 2 2 2" xfId="42340"/>
    <cellStyle name="Normal 3 2 6 2 2 2 2" xfId="42341"/>
    <cellStyle name="Normal 3 2 6 2 2 2 2 2" xfId="42342"/>
    <cellStyle name="Normal 3 2 6 2 2 2 2 2 2" xfId="42343"/>
    <cellStyle name="Normal 3 2 6 2 2 2 2 2 2 2" xfId="42344"/>
    <cellStyle name="Normal 3 2 6 2 2 2 2 2 3" xfId="42345"/>
    <cellStyle name="Normal 3 2 6 2 2 2 2 3" xfId="42346"/>
    <cellStyle name="Normal 3 2 6 2 2 2 2 3 2" xfId="42347"/>
    <cellStyle name="Normal 3 2 6 2 2 2 2 4" xfId="42348"/>
    <cellStyle name="Normal 3 2 6 2 2 2 3" xfId="42349"/>
    <cellStyle name="Normal 3 2 6 2 2 2 3 2" xfId="42350"/>
    <cellStyle name="Normal 3 2 6 2 2 2 3 2 2" xfId="42351"/>
    <cellStyle name="Normal 3 2 6 2 2 2 3 3" xfId="42352"/>
    <cellStyle name="Normal 3 2 6 2 2 2 4" xfId="42353"/>
    <cellStyle name="Normal 3 2 6 2 2 2 4 2" xfId="42354"/>
    <cellStyle name="Normal 3 2 6 2 2 2 5" xfId="42355"/>
    <cellStyle name="Normal 3 2 6 2 2 3" xfId="42356"/>
    <cellStyle name="Normal 3 2 6 2 2 3 2" xfId="42357"/>
    <cellStyle name="Normal 3 2 6 2 2 3 2 2" xfId="42358"/>
    <cellStyle name="Normal 3 2 6 2 2 3 2 2 2" xfId="42359"/>
    <cellStyle name="Normal 3 2 6 2 2 3 2 3" xfId="42360"/>
    <cellStyle name="Normal 3 2 6 2 2 3 3" xfId="42361"/>
    <cellStyle name="Normal 3 2 6 2 2 3 3 2" xfId="42362"/>
    <cellStyle name="Normal 3 2 6 2 2 3 4" xfId="42363"/>
    <cellStyle name="Normal 3 2 6 2 2 4" xfId="42364"/>
    <cellStyle name="Normal 3 2 6 2 2 4 2" xfId="42365"/>
    <cellStyle name="Normal 3 2 6 2 2 4 2 2" xfId="42366"/>
    <cellStyle name="Normal 3 2 6 2 2 4 3" xfId="42367"/>
    <cellStyle name="Normal 3 2 6 2 2 5" xfId="42368"/>
    <cellStyle name="Normal 3 2 6 2 2 5 2" xfId="42369"/>
    <cellStyle name="Normal 3 2 6 2 2 6" xfId="42370"/>
    <cellStyle name="Normal 3 2 6 2 3" xfId="42371"/>
    <cellStyle name="Normal 3 2 6 2 3 2" xfId="42372"/>
    <cellStyle name="Normal 3 2 6 2 3 2 2" xfId="42373"/>
    <cellStyle name="Normal 3 2 6 2 3 2 2 2" xfId="42374"/>
    <cellStyle name="Normal 3 2 6 2 3 2 2 2 2" xfId="42375"/>
    <cellStyle name="Normal 3 2 6 2 3 2 2 3" xfId="42376"/>
    <cellStyle name="Normal 3 2 6 2 3 2 3" xfId="42377"/>
    <cellStyle name="Normal 3 2 6 2 3 2 3 2" xfId="42378"/>
    <cellStyle name="Normal 3 2 6 2 3 2 4" xfId="42379"/>
    <cellStyle name="Normal 3 2 6 2 3 3" xfId="42380"/>
    <cellStyle name="Normal 3 2 6 2 3 3 2" xfId="42381"/>
    <cellStyle name="Normal 3 2 6 2 3 3 2 2" xfId="42382"/>
    <cellStyle name="Normal 3 2 6 2 3 3 3" xfId="42383"/>
    <cellStyle name="Normal 3 2 6 2 3 4" xfId="42384"/>
    <cellStyle name="Normal 3 2 6 2 3 4 2" xfId="42385"/>
    <cellStyle name="Normal 3 2 6 2 3 5" xfId="42386"/>
    <cellStyle name="Normal 3 2 6 2 4" xfId="42387"/>
    <cellStyle name="Normal 3 2 6 2 4 2" xfId="42388"/>
    <cellStyle name="Normal 3 2 6 2 4 2 2" xfId="42389"/>
    <cellStyle name="Normal 3 2 6 2 4 2 2 2" xfId="42390"/>
    <cellStyle name="Normal 3 2 6 2 4 2 3" xfId="42391"/>
    <cellStyle name="Normal 3 2 6 2 4 3" xfId="42392"/>
    <cellStyle name="Normal 3 2 6 2 4 3 2" xfId="42393"/>
    <cellStyle name="Normal 3 2 6 2 4 4" xfId="42394"/>
    <cellStyle name="Normal 3 2 6 2 5" xfId="42395"/>
    <cellStyle name="Normal 3 2 6 2 5 2" xfId="42396"/>
    <cellStyle name="Normal 3 2 6 2 5 2 2" xfId="42397"/>
    <cellStyle name="Normal 3 2 6 2 5 3" xfId="42398"/>
    <cellStyle name="Normal 3 2 6 2 6" xfId="42399"/>
    <cellStyle name="Normal 3 2 6 2 6 2" xfId="42400"/>
    <cellStyle name="Normal 3 2 6 2 7" xfId="42401"/>
    <cellStyle name="Normal 3 2 6 3" xfId="42402"/>
    <cellStyle name="Normal 3 2 6 3 2" xfId="42403"/>
    <cellStyle name="Normal 3 2 6 3 2 2" xfId="42404"/>
    <cellStyle name="Normal 3 2 6 3 2 2 2" xfId="42405"/>
    <cellStyle name="Normal 3 2 6 3 2 2 2 2" xfId="42406"/>
    <cellStyle name="Normal 3 2 6 3 2 2 2 2 2" xfId="42407"/>
    <cellStyle name="Normal 3 2 6 3 2 2 2 3" xfId="42408"/>
    <cellStyle name="Normal 3 2 6 3 2 2 3" xfId="42409"/>
    <cellStyle name="Normal 3 2 6 3 2 2 3 2" xfId="42410"/>
    <cellStyle name="Normal 3 2 6 3 2 2 4" xfId="42411"/>
    <cellStyle name="Normal 3 2 6 3 2 3" xfId="42412"/>
    <cellStyle name="Normal 3 2 6 3 2 3 2" xfId="42413"/>
    <cellStyle name="Normal 3 2 6 3 2 3 2 2" xfId="42414"/>
    <cellStyle name="Normal 3 2 6 3 2 3 3" xfId="42415"/>
    <cellStyle name="Normal 3 2 6 3 2 4" xfId="42416"/>
    <cellStyle name="Normal 3 2 6 3 2 4 2" xfId="42417"/>
    <cellStyle name="Normal 3 2 6 3 2 5" xfId="42418"/>
    <cellStyle name="Normal 3 2 6 3 3" xfId="42419"/>
    <cellStyle name="Normal 3 2 6 3 3 2" xfId="42420"/>
    <cellStyle name="Normal 3 2 6 3 3 2 2" xfId="42421"/>
    <cellStyle name="Normal 3 2 6 3 3 2 2 2" xfId="42422"/>
    <cellStyle name="Normal 3 2 6 3 3 2 3" xfId="42423"/>
    <cellStyle name="Normal 3 2 6 3 3 3" xfId="42424"/>
    <cellStyle name="Normal 3 2 6 3 3 3 2" xfId="42425"/>
    <cellStyle name="Normal 3 2 6 3 3 4" xfId="42426"/>
    <cellStyle name="Normal 3 2 6 3 4" xfId="42427"/>
    <cellStyle name="Normal 3 2 6 3 4 2" xfId="42428"/>
    <cellStyle name="Normal 3 2 6 3 4 2 2" xfId="42429"/>
    <cellStyle name="Normal 3 2 6 3 4 3" xfId="42430"/>
    <cellStyle name="Normal 3 2 6 3 5" xfId="42431"/>
    <cellStyle name="Normal 3 2 6 3 5 2" xfId="42432"/>
    <cellStyle name="Normal 3 2 6 3 6" xfId="42433"/>
    <cellStyle name="Normal 3 2 6 4" xfId="42434"/>
    <cellStyle name="Normal 3 2 6 4 2" xfId="42435"/>
    <cellStyle name="Normal 3 2 6 4 2 2" xfId="42436"/>
    <cellStyle name="Normal 3 2 6 4 2 2 2" xfId="42437"/>
    <cellStyle name="Normal 3 2 6 4 2 2 2 2" xfId="42438"/>
    <cellStyle name="Normal 3 2 6 4 2 2 2 2 2" xfId="42439"/>
    <cellStyle name="Normal 3 2 6 4 2 2 2 3" xfId="42440"/>
    <cellStyle name="Normal 3 2 6 4 2 2 3" xfId="42441"/>
    <cellStyle name="Normal 3 2 6 4 2 2 3 2" xfId="42442"/>
    <cellStyle name="Normal 3 2 6 4 2 2 4" xfId="42443"/>
    <cellStyle name="Normal 3 2 6 4 2 3" xfId="42444"/>
    <cellStyle name="Normal 3 2 6 4 2 3 2" xfId="42445"/>
    <cellStyle name="Normal 3 2 6 4 2 3 2 2" xfId="42446"/>
    <cellStyle name="Normal 3 2 6 4 2 3 3" xfId="42447"/>
    <cellStyle name="Normal 3 2 6 4 2 4" xfId="42448"/>
    <cellStyle name="Normal 3 2 6 4 2 4 2" xfId="42449"/>
    <cellStyle name="Normal 3 2 6 4 2 5" xfId="42450"/>
    <cellStyle name="Normal 3 2 6 4 3" xfId="42451"/>
    <cellStyle name="Normal 3 2 6 4 3 2" xfId="42452"/>
    <cellStyle name="Normal 3 2 6 4 3 2 2" xfId="42453"/>
    <cellStyle name="Normal 3 2 6 4 3 2 2 2" xfId="42454"/>
    <cellStyle name="Normal 3 2 6 4 3 2 3" xfId="42455"/>
    <cellStyle name="Normal 3 2 6 4 3 3" xfId="42456"/>
    <cellStyle name="Normal 3 2 6 4 3 3 2" xfId="42457"/>
    <cellStyle name="Normal 3 2 6 4 3 4" xfId="42458"/>
    <cellStyle name="Normal 3 2 6 4 4" xfId="42459"/>
    <cellStyle name="Normal 3 2 6 4 4 2" xfId="42460"/>
    <cellStyle name="Normal 3 2 6 4 4 2 2" xfId="42461"/>
    <cellStyle name="Normal 3 2 6 4 4 3" xfId="42462"/>
    <cellStyle name="Normal 3 2 6 4 5" xfId="42463"/>
    <cellStyle name="Normal 3 2 6 4 5 2" xfId="42464"/>
    <cellStyle name="Normal 3 2 6 4 6" xfId="42465"/>
    <cellStyle name="Normal 3 2 6 5" xfId="42466"/>
    <cellStyle name="Normal 3 2 6 5 2" xfId="42467"/>
    <cellStyle name="Normal 3 2 6 5 2 2" xfId="42468"/>
    <cellStyle name="Normal 3 2 6 5 2 2 2" xfId="42469"/>
    <cellStyle name="Normal 3 2 6 5 2 2 2 2" xfId="42470"/>
    <cellStyle name="Normal 3 2 6 5 2 2 3" xfId="42471"/>
    <cellStyle name="Normal 3 2 6 5 2 3" xfId="42472"/>
    <cellStyle name="Normal 3 2 6 5 2 3 2" xfId="42473"/>
    <cellStyle name="Normal 3 2 6 5 2 4" xfId="42474"/>
    <cellStyle name="Normal 3 2 6 5 3" xfId="42475"/>
    <cellStyle name="Normal 3 2 6 5 3 2" xfId="42476"/>
    <cellStyle name="Normal 3 2 6 5 3 2 2" xfId="42477"/>
    <cellStyle name="Normal 3 2 6 5 3 3" xfId="42478"/>
    <cellStyle name="Normal 3 2 6 5 4" xfId="42479"/>
    <cellStyle name="Normal 3 2 6 5 4 2" xfId="42480"/>
    <cellStyle name="Normal 3 2 6 5 5" xfId="42481"/>
    <cellStyle name="Normal 3 2 6 6" xfId="42482"/>
    <cellStyle name="Normal 3 2 6 6 2" xfId="42483"/>
    <cellStyle name="Normal 3 2 6 6 2 2" xfId="42484"/>
    <cellStyle name="Normal 3 2 6 6 2 2 2" xfId="42485"/>
    <cellStyle name="Normal 3 2 6 6 2 3" xfId="42486"/>
    <cellStyle name="Normal 3 2 6 6 3" xfId="42487"/>
    <cellStyle name="Normal 3 2 6 6 3 2" xfId="42488"/>
    <cellStyle name="Normal 3 2 6 6 4" xfId="42489"/>
    <cellStyle name="Normal 3 2 6 7" xfId="42490"/>
    <cellStyle name="Normal 3 2 6 7 2" xfId="42491"/>
    <cellStyle name="Normal 3 2 6 7 2 2" xfId="42492"/>
    <cellStyle name="Normal 3 2 6 7 3" xfId="42493"/>
    <cellStyle name="Normal 3 2 6 8" xfId="42494"/>
    <cellStyle name="Normal 3 2 6 8 2" xfId="42495"/>
    <cellStyle name="Normal 3 2 6 9" xfId="42496"/>
    <cellStyle name="Normal 3 2 7" xfId="42497"/>
    <cellStyle name="Normal 3 2 7 2" xfId="42498"/>
    <cellStyle name="Normal 3 2 7 2 2" xfId="42499"/>
    <cellStyle name="Normal 3 2 7 2 2 2" xfId="42500"/>
    <cellStyle name="Normal 3 2 7 2 2 2 2" xfId="42501"/>
    <cellStyle name="Normal 3 2 7 2 2 2 2 2" xfId="42502"/>
    <cellStyle name="Normal 3 2 7 2 2 2 2 2 2" xfId="42503"/>
    <cellStyle name="Normal 3 2 7 2 2 2 2 2 2 2" xfId="42504"/>
    <cellStyle name="Normal 3 2 7 2 2 2 2 2 3" xfId="42505"/>
    <cellStyle name="Normal 3 2 7 2 2 2 2 3" xfId="42506"/>
    <cellStyle name="Normal 3 2 7 2 2 2 2 3 2" xfId="42507"/>
    <cellStyle name="Normal 3 2 7 2 2 2 2 4" xfId="42508"/>
    <cellStyle name="Normal 3 2 7 2 2 2 3" xfId="42509"/>
    <cellStyle name="Normal 3 2 7 2 2 2 3 2" xfId="42510"/>
    <cellStyle name="Normal 3 2 7 2 2 2 3 2 2" xfId="42511"/>
    <cellStyle name="Normal 3 2 7 2 2 2 3 3" xfId="42512"/>
    <cellStyle name="Normal 3 2 7 2 2 2 4" xfId="42513"/>
    <cellStyle name="Normal 3 2 7 2 2 2 4 2" xfId="42514"/>
    <cellStyle name="Normal 3 2 7 2 2 2 5" xfId="42515"/>
    <cellStyle name="Normal 3 2 7 2 2 3" xfId="42516"/>
    <cellStyle name="Normal 3 2 7 2 2 3 2" xfId="42517"/>
    <cellStyle name="Normal 3 2 7 2 2 3 2 2" xfId="42518"/>
    <cellStyle name="Normal 3 2 7 2 2 3 2 2 2" xfId="42519"/>
    <cellStyle name="Normal 3 2 7 2 2 3 2 3" xfId="42520"/>
    <cellStyle name="Normal 3 2 7 2 2 3 3" xfId="42521"/>
    <cellStyle name="Normal 3 2 7 2 2 3 3 2" xfId="42522"/>
    <cellStyle name="Normal 3 2 7 2 2 3 4" xfId="42523"/>
    <cellStyle name="Normal 3 2 7 2 2 4" xfId="42524"/>
    <cellStyle name="Normal 3 2 7 2 2 4 2" xfId="42525"/>
    <cellStyle name="Normal 3 2 7 2 2 4 2 2" xfId="42526"/>
    <cellStyle name="Normal 3 2 7 2 2 4 3" xfId="42527"/>
    <cellStyle name="Normal 3 2 7 2 2 5" xfId="42528"/>
    <cellStyle name="Normal 3 2 7 2 2 5 2" xfId="42529"/>
    <cellStyle name="Normal 3 2 7 2 2 6" xfId="42530"/>
    <cellStyle name="Normal 3 2 7 2 3" xfId="42531"/>
    <cellStyle name="Normal 3 2 7 2 3 2" xfId="42532"/>
    <cellStyle name="Normal 3 2 7 2 3 2 2" xfId="42533"/>
    <cellStyle name="Normal 3 2 7 2 3 2 2 2" xfId="42534"/>
    <cellStyle name="Normal 3 2 7 2 3 2 2 2 2" xfId="42535"/>
    <cellStyle name="Normal 3 2 7 2 3 2 2 3" xfId="42536"/>
    <cellStyle name="Normal 3 2 7 2 3 2 3" xfId="42537"/>
    <cellStyle name="Normal 3 2 7 2 3 2 3 2" xfId="42538"/>
    <cellStyle name="Normal 3 2 7 2 3 2 4" xfId="42539"/>
    <cellStyle name="Normal 3 2 7 2 3 3" xfId="42540"/>
    <cellStyle name="Normal 3 2 7 2 3 3 2" xfId="42541"/>
    <cellStyle name="Normal 3 2 7 2 3 3 2 2" xfId="42542"/>
    <cellStyle name="Normal 3 2 7 2 3 3 3" xfId="42543"/>
    <cellStyle name="Normal 3 2 7 2 3 4" xfId="42544"/>
    <cellStyle name="Normal 3 2 7 2 3 4 2" xfId="42545"/>
    <cellStyle name="Normal 3 2 7 2 3 5" xfId="42546"/>
    <cellStyle name="Normal 3 2 7 2 4" xfId="42547"/>
    <cellStyle name="Normal 3 2 7 2 4 2" xfId="42548"/>
    <cellStyle name="Normal 3 2 7 2 4 2 2" xfId="42549"/>
    <cellStyle name="Normal 3 2 7 2 4 2 2 2" xfId="42550"/>
    <cellStyle name="Normal 3 2 7 2 4 2 3" xfId="42551"/>
    <cellStyle name="Normal 3 2 7 2 4 3" xfId="42552"/>
    <cellStyle name="Normal 3 2 7 2 4 3 2" xfId="42553"/>
    <cellStyle name="Normal 3 2 7 2 4 4" xfId="42554"/>
    <cellStyle name="Normal 3 2 7 2 5" xfId="42555"/>
    <cellStyle name="Normal 3 2 7 2 5 2" xfId="42556"/>
    <cellStyle name="Normal 3 2 7 2 5 2 2" xfId="42557"/>
    <cellStyle name="Normal 3 2 7 2 5 3" xfId="42558"/>
    <cellStyle name="Normal 3 2 7 2 6" xfId="42559"/>
    <cellStyle name="Normal 3 2 7 2 6 2" xfId="42560"/>
    <cellStyle name="Normal 3 2 7 2 7" xfId="42561"/>
    <cellStyle name="Normal 3 2 7 3" xfId="42562"/>
    <cellStyle name="Normal 3 2 7 3 2" xfId="42563"/>
    <cellStyle name="Normal 3 2 7 3 2 2" xfId="42564"/>
    <cellStyle name="Normal 3 2 7 3 2 2 2" xfId="42565"/>
    <cellStyle name="Normal 3 2 7 3 2 2 2 2" xfId="42566"/>
    <cellStyle name="Normal 3 2 7 3 2 2 2 2 2" xfId="42567"/>
    <cellStyle name="Normal 3 2 7 3 2 2 2 3" xfId="42568"/>
    <cellStyle name="Normal 3 2 7 3 2 2 3" xfId="42569"/>
    <cellStyle name="Normal 3 2 7 3 2 2 3 2" xfId="42570"/>
    <cellStyle name="Normal 3 2 7 3 2 2 4" xfId="42571"/>
    <cellStyle name="Normal 3 2 7 3 2 3" xfId="42572"/>
    <cellStyle name="Normal 3 2 7 3 2 3 2" xfId="42573"/>
    <cellStyle name="Normal 3 2 7 3 2 3 2 2" xfId="42574"/>
    <cellStyle name="Normal 3 2 7 3 2 3 3" xfId="42575"/>
    <cellStyle name="Normal 3 2 7 3 2 4" xfId="42576"/>
    <cellStyle name="Normal 3 2 7 3 2 4 2" xfId="42577"/>
    <cellStyle name="Normal 3 2 7 3 2 5" xfId="42578"/>
    <cellStyle name="Normal 3 2 7 3 3" xfId="42579"/>
    <cellStyle name="Normal 3 2 7 3 3 2" xfId="42580"/>
    <cellStyle name="Normal 3 2 7 3 3 2 2" xfId="42581"/>
    <cellStyle name="Normal 3 2 7 3 3 2 2 2" xfId="42582"/>
    <cellStyle name="Normal 3 2 7 3 3 2 3" xfId="42583"/>
    <cellStyle name="Normal 3 2 7 3 3 3" xfId="42584"/>
    <cellStyle name="Normal 3 2 7 3 3 3 2" xfId="42585"/>
    <cellStyle name="Normal 3 2 7 3 3 4" xfId="42586"/>
    <cellStyle name="Normal 3 2 7 3 4" xfId="42587"/>
    <cellStyle name="Normal 3 2 7 3 4 2" xfId="42588"/>
    <cellStyle name="Normal 3 2 7 3 4 2 2" xfId="42589"/>
    <cellStyle name="Normal 3 2 7 3 4 3" xfId="42590"/>
    <cellStyle name="Normal 3 2 7 3 5" xfId="42591"/>
    <cellStyle name="Normal 3 2 7 3 5 2" xfId="42592"/>
    <cellStyle name="Normal 3 2 7 3 6" xfId="42593"/>
    <cellStyle name="Normal 3 2 7 4" xfId="42594"/>
    <cellStyle name="Normal 3 2 7 4 2" xfId="42595"/>
    <cellStyle name="Normal 3 2 7 4 2 2" xfId="42596"/>
    <cellStyle name="Normal 3 2 7 4 2 2 2" xfId="42597"/>
    <cellStyle name="Normal 3 2 7 4 2 2 2 2" xfId="42598"/>
    <cellStyle name="Normal 3 2 7 4 2 2 2 2 2" xfId="42599"/>
    <cellStyle name="Normal 3 2 7 4 2 2 2 3" xfId="42600"/>
    <cellStyle name="Normal 3 2 7 4 2 2 3" xfId="42601"/>
    <cellStyle name="Normal 3 2 7 4 2 2 3 2" xfId="42602"/>
    <cellStyle name="Normal 3 2 7 4 2 2 4" xfId="42603"/>
    <cellStyle name="Normal 3 2 7 4 2 3" xfId="42604"/>
    <cellStyle name="Normal 3 2 7 4 2 3 2" xfId="42605"/>
    <cellStyle name="Normal 3 2 7 4 2 3 2 2" xfId="42606"/>
    <cellStyle name="Normal 3 2 7 4 2 3 3" xfId="42607"/>
    <cellStyle name="Normal 3 2 7 4 2 4" xfId="42608"/>
    <cellStyle name="Normal 3 2 7 4 2 4 2" xfId="42609"/>
    <cellStyle name="Normal 3 2 7 4 2 5" xfId="42610"/>
    <cellStyle name="Normal 3 2 7 4 3" xfId="42611"/>
    <cellStyle name="Normal 3 2 7 4 3 2" xfId="42612"/>
    <cellStyle name="Normal 3 2 7 4 3 2 2" xfId="42613"/>
    <cellStyle name="Normal 3 2 7 4 3 2 2 2" xfId="42614"/>
    <cellStyle name="Normal 3 2 7 4 3 2 3" xfId="42615"/>
    <cellStyle name="Normal 3 2 7 4 3 3" xfId="42616"/>
    <cellStyle name="Normal 3 2 7 4 3 3 2" xfId="42617"/>
    <cellStyle name="Normal 3 2 7 4 3 4" xfId="42618"/>
    <cellStyle name="Normal 3 2 7 4 4" xfId="42619"/>
    <cellStyle name="Normal 3 2 7 4 4 2" xfId="42620"/>
    <cellStyle name="Normal 3 2 7 4 4 2 2" xfId="42621"/>
    <cellStyle name="Normal 3 2 7 4 4 3" xfId="42622"/>
    <cellStyle name="Normal 3 2 7 4 5" xfId="42623"/>
    <cellStyle name="Normal 3 2 7 4 5 2" xfId="42624"/>
    <cellStyle name="Normal 3 2 7 4 6" xfId="42625"/>
    <cellStyle name="Normal 3 2 7 5" xfId="42626"/>
    <cellStyle name="Normal 3 2 7 5 2" xfId="42627"/>
    <cellStyle name="Normal 3 2 7 5 2 2" xfId="42628"/>
    <cellStyle name="Normal 3 2 7 5 2 2 2" xfId="42629"/>
    <cellStyle name="Normal 3 2 7 5 2 2 2 2" xfId="42630"/>
    <cellStyle name="Normal 3 2 7 5 2 2 3" xfId="42631"/>
    <cellStyle name="Normal 3 2 7 5 2 3" xfId="42632"/>
    <cellStyle name="Normal 3 2 7 5 2 3 2" xfId="42633"/>
    <cellStyle name="Normal 3 2 7 5 2 4" xfId="42634"/>
    <cellStyle name="Normal 3 2 7 5 3" xfId="42635"/>
    <cellStyle name="Normal 3 2 7 5 3 2" xfId="42636"/>
    <cellStyle name="Normal 3 2 7 5 3 2 2" xfId="42637"/>
    <cellStyle name="Normal 3 2 7 5 3 3" xfId="42638"/>
    <cellStyle name="Normal 3 2 7 5 4" xfId="42639"/>
    <cellStyle name="Normal 3 2 7 5 4 2" xfId="42640"/>
    <cellStyle name="Normal 3 2 7 5 5" xfId="42641"/>
    <cellStyle name="Normal 3 2 7 6" xfId="42642"/>
    <cellStyle name="Normal 3 2 7 6 2" xfId="42643"/>
    <cellStyle name="Normal 3 2 7 6 2 2" xfId="42644"/>
    <cellStyle name="Normal 3 2 7 6 2 2 2" xfId="42645"/>
    <cellStyle name="Normal 3 2 7 6 2 3" xfId="42646"/>
    <cellStyle name="Normal 3 2 7 6 3" xfId="42647"/>
    <cellStyle name="Normal 3 2 7 6 3 2" xfId="42648"/>
    <cellStyle name="Normal 3 2 7 6 4" xfId="42649"/>
    <cellStyle name="Normal 3 2 7 7" xfId="42650"/>
    <cellStyle name="Normal 3 2 7 7 2" xfId="42651"/>
    <cellStyle name="Normal 3 2 7 7 2 2" xfId="42652"/>
    <cellStyle name="Normal 3 2 7 7 3" xfId="42653"/>
    <cellStyle name="Normal 3 2 7 8" xfId="42654"/>
    <cellStyle name="Normal 3 2 7 8 2" xfId="42655"/>
    <cellStyle name="Normal 3 2 7 9" xfId="42656"/>
    <cellStyle name="Normal 3 2 8" xfId="42657"/>
    <cellStyle name="Normal 3 2 8 2" xfId="42658"/>
    <cellStyle name="Normal 3 2 8 2 2" xfId="42659"/>
    <cellStyle name="Normal 3 2 8 2 2 2" xfId="42660"/>
    <cellStyle name="Normal 3 2 8 2 2 2 2" xfId="42661"/>
    <cellStyle name="Normal 3 2 8 2 2 2 2 2" xfId="42662"/>
    <cellStyle name="Normal 3 2 8 2 2 2 2 2 2" xfId="42663"/>
    <cellStyle name="Normal 3 2 8 2 2 2 2 3" xfId="42664"/>
    <cellStyle name="Normal 3 2 8 2 2 2 3" xfId="42665"/>
    <cellStyle name="Normal 3 2 8 2 2 2 3 2" xfId="42666"/>
    <cellStyle name="Normal 3 2 8 2 2 2 4" xfId="42667"/>
    <cellStyle name="Normal 3 2 8 2 2 3" xfId="42668"/>
    <cellStyle name="Normal 3 2 8 2 2 3 2" xfId="42669"/>
    <cellStyle name="Normal 3 2 8 2 2 3 2 2" xfId="42670"/>
    <cellStyle name="Normal 3 2 8 2 2 3 3" xfId="42671"/>
    <cellStyle name="Normal 3 2 8 2 2 4" xfId="42672"/>
    <cellStyle name="Normal 3 2 8 2 2 4 2" xfId="42673"/>
    <cellStyle name="Normal 3 2 8 2 2 5" xfId="42674"/>
    <cellStyle name="Normal 3 2 8 2 3" xfId="42675"/>
    <cellStyle name="Normal 3 2 8 2 3 2" xfId="42676"/>
    <cellStyle name="Normal 3 2 8 2 3 2 2" xfId="42677"/>
    <cellStyle name="Normal 3 2 8 2 3 2 2 2" xfId="42678"/>
    <cellStyle name="Normal 3 2 8 2 3 2 3" xfId="42679"/>
    <cellStyle name="Normal 3 2 8 2 3 3" xfId="42680"/>
    <cellStyle name="Normal 3 2 8 2 3 3 2" xfId="42681"/>
    <cellStyle name="Normal 3 2 8 2 3 4" xfId="42682"/>
    <cellStyle name="Normal 3 2 8 2 4" xfId="42683"/>
    <cellStyle name="Normal 3 2 8 2 4 2" xfId="42684"/>
    <cellStyle name="Normal 3 2 8 2 4 2 2" xfId="42685"/>
    <cellStyle name="Normal 3 2 8 2 4 3" xfId="42686"/>
    <cellStyle name="Normal 3 2 8 2 5" xfId="42687"/>
    <cellStyle name="Normal 3 2 8 2 5 2" xfId="42688"/>
    <cellStyle name="Normal 3 2 8 2 6" xfId="42689"/>
    <cellStyle name="Normal 3 2 8 3" xfId="42690"/>
    <cellStyle name="Normal 3 2 8 3 2" xfId="42691"/>
    <cellStyle name="Normal 3 2 8 3 2 2" xfId="42692"/>
    <cellStyle name="Normal 3 2 8 3 2 2 2" xfId="42693"/>
    <cellStyle name="Normal 3 2 8 3 2 2 2 2" xfId="42694"/>
    <cellStyle name="Normal 3 2 8 3 2 2 3" xfId="42695"/>
    <cellStyle name="Normal 3 2 8 3 2 3" xfId="42696"/>
    <cellStyle name="Normal 3 2 8 3 2 3 2" xfId="42697"/>
    <cellStyle name="Normal 3 2 8 3 2 4" xfId="42698"/>
    <cellStyle name="Normal 3 2 8 3 3" xfId="42699"/>
    <cellStyle name="Normal 3 2 8 3 3 2" xfId="42700"/>
    <cellStyle name="Normal 3 2 8 3 3 2 2" xfId="42701"/>
    <cellStyle name="Normal 3 2 8 3 3 3" xfId="42702"/>
    <cellStyle name="Normal 3 2 8 3 4" xfId="42703"/>
    <cellStyle name="Normal 3 2 8 3 4 2" xfId="42704"/>
    <cellStyle name="Normal 3 2 8 3 5" xfId="42705"/>
    <cellStyle name="Normal 3 2 8 4" xfId="42706"/>
    <cellStyle name="Normal 3 2 8 4 2" xfId="42707"/>
    <cellStyle name="Normal 3 2 8 4 2 2" xfId="42708"/>
    <cellStyle name="Normal 3 2 8 4 2 2 2" xfId="42709"/>
    <cellStyle name="Normal 3 2 8 4 2 3" xfId="42710"/>
    <cellStyle name="Normal 3 2 8 4 3" xfId="42711"/>
    <cellStyle name="Normal 3 2 8 4 3 2" xfId="42712"/>
    <cellStyle name="Normal 3 2 8 4 4" xfId="42713"/>
    <cellStyle name="Normal 3 2 8 5" xfId="42714"/>
    <cellStyle name="Normal 3 2 8 5 2" xfId="42715"/>
    <cellStyle name="Normal 3 2 8 5 2 2" xfId="42716"/>
    <cellStyle name="Normal 3 2 8 5 3" xfId="42717"/>
    <cellStyle name="Normal 3 2 8 6" xfId="42718"/>
    <cellStyle name="Normal 3 2 8 6 2" xfId="42719"/>
    <cellStyle name="Normal 3 2 8 7" xfId="42720"/>
    <cellStyle name="Normal 3 2 9" xfId="42721"/>
    <cellStyle name="Normal 3 2 9 2" xfId="42722"/>
    <cellStyle name="Normal 3 2 9 2 2" xfId="42723"/>
    <cellStyle name="Normal 3 2 9 2 2 2" xfId="42724"/>
    <cellStyle name="Normal 3 2 9 2 2 2 2" xfId="42725"/>
    <cellStyle name="Normal 3 2 9 2 2 2 2 2" xfId="42726"/>
    <cellStyle name="Normal 3 2 9 2 2 2 3" xfId="42727"/>
    <cellStyle name="Normal 3 2 9 2 2 3" xfId="42728"/>
    <cellStyle name="Normal 3 2 9 2 2 3 2" xfId="42729"/>
    <cellStyle name="Normal 3 2 9 2 2 4" xfId="42730"/>
    <cellStyle name="Normal 3 2 9 2 3" xfId="42731"/>
    <cellStyle name="Normal 3 2 9 2 3 2" xfId="42732"/>
    <cellStyle name="Normal 3 2 9 2 3 2 2" xfId="42733"/>
    <cellStyle name="Normal 3 2 9 2 3 3" xfId="42734"/>
    <cellStyle name="Normal 3 2 9 2 4" xfId="42735"/>
    <cellStyle name="Normal 3 2 9 2 4 2" xfId="42736"/>
    <cellStyle name="Normal 3 2 9 2 5" xfId="42737"/>
    <cellStyle name="Normal 3 2 9 3" xfId="42738"/>
    <cellStyle name="Normal 3 2 9 3 2" xfId="42739"/>
    <cellStyle name="Normal 3 2 9 3 2 2" xfId="42740"/>
    <cellStyle name="Normal 3 2 9 3 2 2 2" xfId="42741"/>
    <cellStyle name="Normal 3 2 9 3 2 3" xfId="42742"/>
    <cellStyle name="Normal 3 2 9 3 3" xfId="42743"/>
    <cellStyle name="Normal 3 2 9 3 3 2" xfId="42744"/>
    <cellStyle name="Normal 3 2 9 3 4" xfId="42745"/>
    <cellStyle name="Normal 3 2 9 4" xfId="42746"/>
    <cellStyle name="Normal 3 2 9 4 2" xfId="42747"/>
    <cellStyle name="Normal 3 2 9 4 2 2" xfId="42748"/>
    <cellStyle name="Normal 3 2 9 4 3" xfId="42749"/>
    <cellStyle name="Normal 3 2 9 5" xfId="42750"/>
    <cellStyle name="Normal 3 2 9 5 2" xfId="42751"/>
    <cellStyle name="Normal 3 2 9 6" xfId="42752"/>
    <cellStyle name="Normal 3 2_Wealth Mgmt - Life &amp; Pension" xfId="57815"/>
    <cellStyle name="Normal 3 3" xfId="42753"/>
    <cellStyle name="Normal 3 3 10" xfId="42754"/>
    <cellStyle name="Normal 3 3 10 2" xfId="42755"/>
    <cellStyle name="Normal 3 3 10 2 2" xfId="42756"/>
    <cellStyle name="Normal 3 3 10 2 2 2" xfId="42757"/>
    <cellStyle name="Normal 3 3 10 2 2 2 2" xfId="42758"/>
    <cellStyle name="Normal 3 3 10 2 2 2 2 2" xfId="42759"/>
    <cellStyle name="Normal 3 3 10 2 2 2 3" xfId="42760"/>
    <cellStyle name="Normal 3 3 10 2 2 3" xfId="42761"/>
    <cellStyle name="Normal 3 3 10 2 2 3 2" xfId="42762"/>
    <cellStyle name="Normal 3 3 10 2 2 4" xfId="42763"/>
    <cellStyle name="Normal 3 3 10 2 3" xfId="42764"/>
    <cellStyle name="Normal 3 3 10 2 3 2" xfId="42765"/>
    <cellStyle name="Normal 3 3 10 2 3 2 2" xfId="42766"/>
    <cellStyle name="Normal 3 3 10 2 3 3" xfId="42767"/>
    <cellStyle name="Normal 3 3 10 2 4" xfId="42768"/>
    <cellStyle name="Normal 3 3 10 2 4 2" xfId="42769"/>
    <cellStyle name="Normal 3 3 10 2 5" xfId="42770"/>
    <cellStyle name="Normal 3 3 10 3" xfId="42771"/>
    <cellStyle name="Normal 3 3 10 3 2" xfId="42772"/>
    <cellStyle name="Normal 3 3 10 3 2 2" xfId="42773"/>
    <cellStyle name="Normal 3 3 10 3 2 2 2" xfId="42774"/>
    <cellStyle name="Normal 3 3 10 3 2 3" xfId="42775"/>
    <cellStyle name="Normal 3 3 10 3 3" xfId="42776"/>
    <cellStyle name="Normal 3 3 10 3 3 2" xfId="42777"/>
    <cellStyle name="Normal 3 3 10 3 4" xfId="42778"/>
    <cellStyle name="Normal 3 3 10 4" xfId="42779"/>
    <cellStyle name="Normal 3 3 10 4 2" xfId="42780"/>
    <cellStyle name="Normal 3 3 10 4 2 2" xfId="42781"/>
    <cellStyle name="Normal 3 3 10 4 3" xfId="42782"/>
    <cellStyle name="Normal 3 3 10 5" xfId="42783"/>
    <cellStyle name="Normal 3 3 10 5 2" xfId="42784"/>
    <cellStyle name="Normal 3 3 10 6" xfId="42785"/>
    <cellStyle name="Normal 3 3 11" xfId="42786"/>
    <cellStyle name="Normal 3 3 11 2" xfId="42787"/>
    <cellStyle name="Normal 3 3 11 2 2" xfId="42788"/>
    <cellStyle name="Normal 3 3 11 2 2 2" xfId="42789"/>
    <cellStyle name="Normal 3 3 11 2 2 2 2" xfId="42790"/>
    <cellStyle name="Normal 3 3 11 2 2 2 2 2" xfId="42791"/>
    <cellStyle name="Normal 3 3 11 2 2 2 3" xfId="42792"/>
    <cellStyle name="Normal 3 3 11 2 2 3" xfId="42793"/>
    <cellStyle name="Normal 3 3 11 2 2 3 2" xfId="42794"/>
    <cellStyle name="Normal 3 3 11 2 2 4" xfId="42795"/>
    <cellStyle name="Normal 3 3 11 2 3" xfId="42796"/>
    <cellStyle name="Normal 3 3 11 2 3 2" xfId="42797"/>
    <cellStyle name="Normal 3 3 11 2 3 2 2" xfId="42798"/>
    <cellStyle name="Normal 3 3 11 2 3 3" xfId="42799"/>
    <cellStyle name="Normal 3 3 11 2 4" xfId="42800"/>
    <cellStyle name="Normal 3 3 11 2 4 2" xfId="42801"/>
    <cellStyle name="Normal 3 3 11 2 5" xfId="42802"/>
    <cellStyle name="Normal 3 3 11 3" xfId="42803"/>
    <cellStyle name="Normal 3 3 11 3 2" xfId="42804"/>
    <cellStyle name="Normal 3 3 11 3 2 2" xfId="42805"/>
    <cellStyle name="Normal 3 3 11 3 2 2 2" xfId="42806"/>
    <cellStyle name="Normal 3 3 11 3 2 3" xfId="42807"/>
    <cellStyle name="Normal 3 3 11 3 3" xfId="42808"/>
    <cellStyle name="Normal 3 3 11 3 3 2" xfId="42809"/>
    <cellStyle name="Normal 3 3 11 3 4" xfId="42810"/>
    <cellStyle name="Normal 3 3 11 4" xfId="42811"/>
    <cellStyle name="Normal 3 3 11 4 2" xfId="42812"/>
    <cellStyle name="Normal 3 3 11 4 2 2" xfId="42813"/>
    <cellStyle name="Normal 3 3 11 4 3" xfId="42814"/>
    <cellStyle name="Normal 3 3 11 5" xfId="42815"/>
    <cellStyle name="Normal 3 3 11 5 2" xfId="42816"/>
    <cellStyle name="Normal 3 3 11 6" xfId="42817"/>
    <cellStyle name="Normal 3 3 12" xfId="42818"/>
    <cellStyle name="Normal 3 3 12 2" xfId="42819"/>
    <cellStyle name="Normal 3 3 12 2 2" xfId="42820"/>
    <cellStyle name="Normal 3 3 12 2 2 2" xfId="42821"/>
    <cellStyle name="Normal 3 3 12 2 2 2 2" xfId="42822"/>
    <cellStyle name="Normal 3 3 12 2 2 2 2 2" xfId="42823"/>
    <cellStyle name="Normal 3 3 12 2 2 2 3" xfId="42824"/>
    <cellStyle name="Normal 3 3 12 2 2 3" xfId="42825"/>
    <cellStyle name="Normal 3 3 12 2 2 3 2" xfId="42826"/>
    <cellStyle name="Normal 3 3 12 2 2 4" xfId="42827"/>
    <cellStyle name="Normal 3 3 12 2 3" xfId="42828"/>
    <cellStyle name="Normal 3 3 12 2 3 2" xfId="42829"/>
    <cellStyle name="Normal 3 3 12 2 3 2 2" xfId="42830"/>
    <cellStyle name="Normal 3 3 12 2 3 3" xfId="42831"/>
    <cellStyle name="Normal 3 3 12 2 4" xfId="42832"/>
    <cellStyle name="Normal 3 3 12 2 4 2" xfId="42833"/>
    <cellStyle name="Normal 3 3 12 2 5" xfId="42834"/>
    <cellStyle name="Normal 3 3 12 3" xfId="42835"/>
    <cellStyle name="Normal 3 3 12 3 2" xfId="42836"/>
    <cellStyle name="Normal 3 3 12 3 2 2" xfId="42837"/>
    <cellStyle name="Normal 3 3 12 3 2 2 2" xfId="42838"/>
    <cellStyle name="Normal 3 3 12 3 2 3" xfId="42839"/>
    <cellStyle name="Normal 3 3 12 3 3" xfId="42840"/>
    <cellStyle name="Normal 3 3 12 3 3 2" xfId="42841"/>
    <cellStyle name="Normal 3 3 12 3 4" xfId="42842"/>
    <cellStyle name="Normal 3 3 12 4" xfId="42843"/>
    <cellStyle name="Normal 3 3 12 4 2" xfId="42844"/>
    <cellStyle name="Normal 3 3 12 4 2 2" xfId="42845"/>
    <cellStyle name="Normal 3 3 12 4 3" xfId="42846"/>
    <cellStyle name="Normal 3 3 12 5" xfId="42847"/>
    <cellStyle name="Normal 3 3 12 5 2" xfId="42848"/>
    <cellStyle name="Normal 3 3 12 6" xfId="42849"/>
    <cellStyle name="Normal 3 3 13" xfId="42850"/>
    <cellStyle name="Normal 3 3 13 2" xfId="42851"/>
    <cellStyle name="Normal 3 3 13 2 2" xfId="42852"/>
    <cellStyle name="Normal 3 3 13 2 2 2" xfId="42853"/>
    <cellStyle name="Normal 3 3 13 2 2 2 2" xfId="42854"/>
    <cellStyle name="Normal 3 3 13 2 2 3" xfId="42855"/>
    <cellStyle name="Normal 3 3 13 2 3" xfId="42856"/>
    <cellStyle name="Normal 3 3 13 2 3 2" xfId="42857"/>
    <cellStyle name="Normal 3 3 13 2 4" xfId="42858"/>
    <cellStyle name="Normal 3 3 13 3" xfId="42859"/>
    <cellStyle name="Normal 3 3 13 3 2" xfId="42860"/>
    <cellStyle name="Normal 3 3 13 3 2 2" xfId="42861"/>
    <cellStyle name="Normal 3 3 13 3 3" xfId="42862"/>
    <cellStyle name="Normal 3 3 13 4" xfId="42863"/>
    <cellStyle name="Normal 3 3 13 4 2" xfId="42864"/>
    <cellStyle name="Normal 3 3 13 5" xfId="42865"/>
    <cellStyle name="Normal 3 3 14" xfId="42866"/>
    <cellStyle name="Normal 3 3 14 2" xfId="42867"/>
    <cellStyle name="Normal 3 3 14 2 2" xfId="42868"/>
    <cellStyle name="Normal 3 3 14 2 2 2" xfId="42869"/>
    <cellStyle name="Normal 3 3 14 2 3" xfId="42870"/>
    <cellStyle name="Normal 3 3 14 3" xfId="42871"/>
    <cellStyle name="Normal 3 3 14 3 2" xfId="42872"/>
    <cellStyle name="Normal 3 3 14 4" xfId="42873"/>
    <cellStyle name="Normal 3 3 15" xfId="42874"/>
    <cellStyle name="Normal 3 3 15 2" xfId="42875"/>
    <cellStyle name="Normal 3 3 15 2 2" xfId="42876"/>
    <cellStyle name="Normal 3 3 15 3" xfId="42877"/>
    <cellStyle name="Normal 3 3 16" xfId="42878"/>
    <cellStyle name="Normal 3 3 16 2" xfId="42879"/>
    <cellStyle name="Normal 3 3 16 3" xfId="42880"/>
    <cellStyle name="Normal 3 3 17" xfId="42881"/>
    <cellStyle name="Normal 3 3 18" xfId="42882"/>
    <cellStyle name="Normal 3 3 2" xfId="42883"/>
    <cellStyle name="Normal 3 3 2 10" xfId="42884"/>
    <cellStyle name="Normal 3 3 2 2" xfId="42885"/>
    <cellStyle name="Normal 3 3 2 2 2" xfId="42886"/>
    <cellStyle name="Normal 3 3 2 2 2 2" xfId="42887"/>
    <cellStyle name="Normal 3 3 2 2 2 2 2" xfId="42888"/>
    <cellStyle name="Normal 3 3 2 2 2 2 2 2" xfId="42889"/>
    <cellStyle name="Normal 3 3 2 2 2 2 2 2 2" xfId="42890"/>
    <cellStyle name="Normal 3 3 2 2 2 2 2 2 2 2" xfId="42891"/>
    <cellStyle name="Normal 3 3 2 2 2 2 2 2 2 2 2" xfId="42892"/>
    <cellStyle name="Normal 3 3 2 2 2 2 2 2 2 3" xfId="42893"/>
    <cellStyle name="Normal 3 3 2 2 2 2 2 2 3" xfId="42894"/>
    <cellStyle name="Normal 3 3 2 2 2 2 2 2 3 2" xfId="42895"/>
    <cellStyle name="Normal 3 3 2 2 2 2 2 2 4" xfId="42896"/>
    <cellStyle name="Normal 3 3 2 2 2 2 2 3" xfId="42897"/>
    <cellStyle name="Normal 3 3 2 2 2 2 2 3 2" xfId="42898"/>
    <cellStyle name="Normal 3 3 2 2 2 2 2 3 2 2" xfId="42899"/>
    <cellStyle name="Normal 3 3 2 2 2 2 2 3 3" xfId="42900"/>
    <cellStyle name="Normal 3 3 2 2 2 2 2 4" xfId="42901"/>
    <cellStyle name="Normal 3 3 2 2 2 2 2 4 2" xfId="42902"/>
    <cellStyle name="Normal 3 3 2 2 2 2 2 5" xfId="42903"/>
    <cellStyle name="Normal 3 3 2 2 2 2 3" xfId="42904"/>
    <cellStyle name="Normal 3 3 2 2 2 2 3 2" xfId="42905"/>
    <cellStyle name="Normal 3 3 2 2 2 2 3 2 2" xfId="42906"/>
    <cellStyle name="Normal 3 3 2 2 2 2 3 2 2 2" xfId="42907"/>
    <cellStyle name="Normal 3 3 2 2 2 2 3 2 3" xfId="42908"/>
    <cellStyle name="Normal 3 3 2 2 2 2 3 3" xfId="42909"/>
    <cellStyle name="Normal 3 3 2 2 2 2 3 3 2" xfId="42910"/>
    <cellStyle name="Normal 3 3 2 2 2 2 3 4" xfId="42911"/>
    <cellStyle name="Normal 3 3 2 2 2 2 4" xfId="42912"/>
    <cellStyle name="Normal 3 3 2 2 2 2 4 2" xfId="42913"/>
    <cellStyle name="Normal 3 3 2 2 2 2 4 2 2" xfId="42914"/>
    <cellStyle name="Normal 3 3 2 2 2 2 4 3" xfId="42915"/>
    <cellStyle name="Normal 3 3 2 2 2 2 5" xfId="42916"/>
    <cellStyle name="Normal 3 3 2 2 2 2 5 2" xfId="42917"/>
    <cellStyle name="Normal 3 3 2 2 2 2 6" xfId="42918"/>
    <cellStyle name="Normal 3 3 2 2 2 3" xfId="42919"/>
    <cellStyle name="Normal 3 3 2 2 2 3 2" xfId="42920"/>
    <cellStyle name="Normal 3 3 2 2 2 3 2 2" xfId="42921"/>
    <cellStyle name="Normal 3 3 2 2 2 3 2 2 2" xfId="42922"/>
    <cellStyle name="Normal 3 3 2 2 2 3 2 2 2 2" xfId="42923"/>
    <cellStyle name="Normal 3 3 2 2 2 3 2 2 3" xfId="42924"/>
    <cellStyle name="Normal 3 3 2 2 2 3 2 3" xfId="42925"/>
    <cellStyle name="Normal 3 3 2 2 2 3 2 3 2" xfId="42926"/>
    <cellStyle name="Normal 3 3 2 2 2 3 2 4" xfId="42927"/>
    <cellStyle name="Normal 3 3 2 2 2 3 3" xfId="42928"/>
    <cellStyle name="Normal 3 3 2 2 2 3 3 2" xfId="42929"/>
    <cellStyle name="Normal 3 3 2 2 2 3 3 2 2" xfId="42930"/>
    <cellStyle name="Normal 3 3 2 2 2 3 3 3" xfId="42931"/>
    <cellStyle name="Normal 3 3 2 2 2 3 4" xfId="42932"/>
    <cellStyle name="Normal 3 3 2 2 2 3 4 2" xfId="42933"/>
    <cellStyle name="Normal 3 3 2 2 2 3 5" xfId="42934"/>
    <cellStyle name="Normal 3 3 2 2 2 4" xfId="42935"/>
    <cellStyle name="Normal 3 3 2 2 2 4 2" xfId="42936"/>
    <cellStyle name="Normal 3 3 2 2 2 4 2 2" xfId="42937"/>
    <cellStyle name="Normal 3 3 2 2 2 4 2 2 2" xfId="42938"/>
    <cellStyle name="Normal 3 3 2 2 2 4 2 3" xfId="42939"/>
    <cellStyle name="Normal 3 3 2 2 2 4 3" xfId="42940"/>
    <cellStyle name="Normal 3 3 2 2 2 4 3 2" xfId="42941"/>
    <cellStyle name="Normal 3 3 2 2 2 4 4" xfId="42942"/>
    <cellStyle name="Normal 3 3 2 2 2 5" xfId="42943"/>
    <cellStyle name="Normal 3 3 2 2 2 5 2" xfId="42944"/>
    <cellStyle name="Normal 3 3 2 2 2 5 2 2" xfId="42945"/>
    <cellStyle name="Normal 3 3 2 2 2 5 3" xfId="42946"/>
    <cellStyle name="Normal 3 3 2 2 2 6" xfId="42947"/>
    <cellStyle name="Normal 3 3 2 2 2 6 2" xfId="42948"/>
    <cellStyle name="Normal 3 3 2 2 2 7" xfId="42949"/>
    <cellStyle name="Normal 3 3 2 2 3" xfId="42950"/>
    <cellStyle name="Normal 3 3 2 2 3 2" xfId="42951"/>
    <cellStyle name="Normal 3 3 2 2 3 2 2" xfId="42952"/>
    <cellStyle name="Normal 3 3 2 2 3 2 2 2" xfId="42953"/>
    <cellStyle name="Normal 3 3 2 2 3 2 2 2 2" xfId="42954"/>
    <cellStyle name="Normal 3 3 2 2 3 2 2 2 2 2" xfId="42955"/>
    <cellStyle name="Normal 3 3 2 2 3 2 2 2 3" xfId="42956"/>
    <cellStyle name="Normal 3 3 2 2 3 2 2 3" xfId="42957"/>
    <cellStyle name="Normal 3 3 2 2 3 2 2 3 2" xfId="42958"/>
    <cellStyle name="Normal 3 3 2 2 3 2 2 4" xfId="42959"/>
    <cellStyle name="Normal 3 3 2 2 3 2 3" xfId="42960"/>
    <cellStyle name="Normal 3 3 2 2 3 2 3 2" xfId="42961"/>
    <cellStyle name="Normal 3 3 2 2 3 2 3 2 2" xfId="42962"/>
    <cellStyle name="Normal 3 3 2 2 3 2 3 3" xfId="42963"/>
    <cellStyle name="Normal 3 3 2 2 3 2 4" xfId="42964"/>
    <cellStyle name="Normal 3 3 2 2 3 2 4 2" xfId="42965"/>
    <cellStyle name="Normal 3 3 2 2 3 2 5" xfId="42966"/>
    <cellStyle name="Normal 3 3 2 2 3 3" xfId="42967"/>
    <cellStyle name="Normal 3 3 2 2 3 3 2" xfId="42968"/>
    <cellStyle name="Normal 3 3 2 2 3 3 2 2" xfId="42969"/>
    <cellStyle name="Normal 3 3 2 2 3 3 2 2 2" xfId="42970"/>
    <cellStyle name="Normal 3 3 2 2 3 3 2 3" xfId="42971"/>
    <cellStyle name="Normal 3 3 2 2 3 3 3" xfId="42972"/>
    <cellStyle name="Normal 3 3 2 2 3 3 3 2" xfId="42973"/>
    <cellStyle name="Normal 3 3 2 2 3 3 4" xfId="42974"/>
    <cellStyle name="Normal 3 3 2 2 3 4" xfId="42975"/>
    <cellStyle name="Normal 3 3 2 2 3 4 2" xfId="42976"/>
    <cellStyle name="Normal 3 3 2 2 3 4 2 2" xfId="42977"/>
    <cellStyle name="Normal 3 3 2 2 3 4 3" xfId="42978"/>
    <cellStyle name="Normal 3 3 2 2 3 5" xfId="42979"/>
    <cellStyle name="Normal 3 3 2 2 3 5 2" xfId="42980"/>
    <cellStyle name="Normal 3 3 2 2 3 6" xfId="42981"/>
    <cellStyle name="Normal 3 3 2 2 4" xfId="42982"/>
    <cellStyle name="Normal 3 3 2 2 4 2" xfId="42983"/>
    <cellStyle name="Normal 3 3 2 2 4 2 2" xfId="42984"/>
    <cellStyle name="Normal 3 3 2 2 4 2 2 2" xfId="42985"/>
    <cellStyle name="Normal 3 3 2 2 4 2 2 2 2" xfId="42986"/>
    <cellStyle name="Normal 3 3 2 2 4 2 2 2 2 2" xfId="42987"/>
    <cellStyle name="Normal 3 3 2 2 4 2 2 2 3" xfId="42988"/>
    <cellStyle name="Normal 3 3 2 2 4 2 2 3" xfId="42989"/>
    <cellStyle name="Normal 3 3 2 2 4 2 2 3 2" xfId="42990"/>
    <cellStyle name="Normal 3 3 2 2 4 2 2 4" xfId="42991"/>
    <cellStyle name="Normal 3 3 2 2 4 2 3" xfId="42992"/>
    <cellStyle name="Normal 3 3 2 2 4 2 3 2" xfId="42993"/>
    <cellStyle name="Normal 3 3 2 2 4 2 3 2 2" xfId="42994"/>
    <cellStyle name="Normal 3 3 2 2 4 2 3 3" xfId="42995"/>
    <cellStyle name="Normal 3 3 2 2 4 2 4" xfId="42996"/>
    <cellStyle name="Normal 3 3 2 2 4 2 4 2" xfId="42997"/>
    <cellStyle name="Normal 3 3 2 2 4 2 5" xfId="42998"/>
    <cellStyle name="Normal 3 3 2 2 4 3" xfId="42999"/>
    <cellStyle name="Normal 3 3 2 2 4 3 2" xfId="43000"/>
    <cellStyle name="Normal 3 3 2 2 4 3 2 2" xfId="43001"/>
    <cellStyle name="Normal 3 3 2 2 4 3 2 2 2" xfId="43002"/>
    <cellStyle name="Normal 3 3 2 2 4 3 2 3" xfId="43003"/>
    <cellStyle name="Normal 3 3 2 2 4 3 3" xfId="43004"/>
    <cellStyle name="Normal 3 3 2 2 4 3 3 2" xfId="43005"/>
    <cellStyle name="Normal 3 3 2 2 4 3 4" xfId="43006"/>
    <cellStyle name="Normal 3 3 2 2 4 4" xfId="43007"/>
    <cellStyle name="Normal 3 3 2 2 4 4 2" xfId="43008"/>
    <cellStyle name="Normal 3 3 2 2 4 4 2 2" xfId="43009"/>
    <cellStyle name="Normal 3 3 2 2 4 4 3" xfId="43010"/>
    <cellStyle name="Normal 3 3 2 2 4 5" xfId="43011"/>
    <cellStyle name="Normal 3 3 2 2 4 5 2" xfId="43012"/>
    <cellStyle name="Normal 3 3 2 2 4 6" xfId="43013"/>
    <cellStyle name="Normal 3 3 2 2 5" xfId="43014"/>
    <cellStyle name="Normal 3 3 2 2 5 2" xfId="43015"/>
    <cellStyle name="Normal 3 3 2 2 5 2 2" xfId="43016"/>
    <cellStyle name="Normal 3 3 2 2 5 2 2 2" xfId="43017"/>
    <cellStyle name="Normal 3 3 2 2 5 2 2 2 2" xfId="43018"/>
    <cellStyle name="Normal 3 3 2 2 5 2 2 3" xfId="43019"/>
    <cellStyle name="Normal 3 3 2 2 5 2 3" xfId="43020"/>
    <cellStyle name="Normal 3 3 2 2 5 2 3 2" xfId="43021"/>
    <cellStyle name="Normal 3 3 2 2 5 2 4" xfId="43022"/>
    <cellStyle name="Normal 3 3 2 2 5 3" xfId="43023"/>
    <cellStyle name="Normal 3 3 2 2 5 3 2" xfId="43024"/>
    <cellStyle name="Normal 3 3 2 2 5 3 2 2" xfId="43025"/>
    <cellStyle name="Normal 3 3 2 2 5 3 3" xfId="43026"/>
    <cellStyle name="Normal 3 3 2 2 5 4" xfId="43027"/>
    <cellStyle name="Normal 3 3 2 2 5 4 2" xfId="43028"/>
    <cellStyle name="Normal 3 3 2 2 5 5" xfId="43029"/>
    <cellStyle name="Normal 3 3 2 2 6" xfId="43030"/>
    <cellStyle name="Normal 3 3 2 2 6 2" xfId="43031"/>
    <cellStyle name="Normal 3 3 2 2 6 2 2" xfId="43032"/>
    <cellStyle name="Normal 3 3 2 2 6 2 2 2" xfId="43033"/>
    <cellStyle name="Normal 3 3 2 2 6 2 3" xfId="43034"/>
    <cellStyle name="Normal 3 3 2 2 6 3" xfId="43035"/>
    <cellStyle name="Normal 3 3 2 2 6 3 2" xfId="43036"/>
    <cellStyle name="Normal 3 3 2 2 6 4" xfId="43037"/>
    <cellStyle name="Normal 3 3 2 2 7" xfId="43038"/>
    <cellStyle name="Normal 3 3 2 2 7 2" xfId="43039"/>
    <cellStyle name="Normal 3 3 2 2 7 2 2" xfId="43040"/>
    <cellStyle name="Normal 3 3 2 2 7 3" xfId="43041"/>
    <cellStyle name="Normal 3 3 2 2 8" xfId="43042"/>
    <cellStyle name="Normal 3 3 2 2 8 2" xfId="43043"/>
    <cellStyle name="Normal 3 3 2 2 9" xfId="43044"/>
    <cellStyle name="Normal 3 3 2 3" xfId="43045"/>
    <cellStyle name="Normal 3 3 2 3 2" xfId="43046"/>
    <cellStyle name="Normal 3 3 2 3 2 2" xfId="43047"/>
    <cellStyle name="Normal 3 3 2 3 2 2 2" xfId="43048"/>
    <cellStyle name="Normal 3 3 2 3 2 2 2 2" xfId="43049"/>
    <cellStyle name="Normal 3 3 2 3 2 2 2 2 2" xfId="43050"/>
    <cellStyle name="Normal 3 3 2 3 2 2 2 2 2 2" xfId="43051"/>
    <cellStyle name="Normal 3 3 2 3 2 2 2 2 3" xfId="43052"/>
    <cellStyle name="Normal 3 3 2 3 2 2 2 3" xfId="43053"/>
    <cellStyle name="Normal 3 3 2 3 2 2 2 3 2" xfId="43054"/>
    <cellStyle name="Normal 3 3 2 3 2 2 2 4" xfId="43055"/>
    <cellStyle name="Normal 3 3 2 3 2 2 3" xfId="43056"/>
    <cellStyle name="Normal 3 3 2 3 2 2 3 2" xfId="43057"/>
    <cellStyle name="Normal 3 3 2 3 2 2 3 2 2" xfId="43058"/>
    <cellStyle name="Normal 3 3 2 3 2 2 3 3" xfId="43059"/>
    <cellStyle name="Normal 3 3 2 3 2 2 4" xfId="43060"/>
    <cellStyle name="Normal 3 3 2 3 2 2 4 2" xfId="43061"/>
    <cellStyle name="Normal 3 3 2 3 2 2 5" xfId="43062"/>
    <cellStyle name="Normal 3 3 2 3 2 3" xfId="43063"/>
    <cellStyle name="Normal 3 3 2 3 2 3 2" xfId="43064"/>
    <cellStyle name="Normal 3 3 2 3 2 3 2 2" xfId="43065"/>
    <cellStyle name="Normal 3 3 2 3 2 3 2 2 2" xfId="43066"/>
    <cellStyle name="Normal 3 3 2 3 2 3 2 3" xfId="43067"/>
    <cellStyle name="Normal 3 3 2 3 2 3 3" xfId="43068"/>
    <cellStyle name="Normal 3 3 2 3 2 3 3 2" xfId="43069"/>
    <cellStyle name="Normal 3 3 2 3 2 3 4" xfId="43070"/>
    <cellStyle name="Normal 3 3 2 3 2 4" xfId="43071"/>
    <cellStyle name="Normal 3 3 2 3 2 4 2" xfId="43072"/>
    <cellStyle name="Normal 3 3 2 3 2 4 2 2" xfId="43073"/>
    <cellStyle name="Normal 3 3 2 3 2 4 3" xfId="43074"/>
    <cellStyle name="Normal 3 3 2 3 2 5" xfId="43075"/>
    <cellStyle name="Normal 3 3 2 3 2 5 2" xfId="43076"/>
    <cellStyle name="Normal 3 3 2 3 2 6" xfId="43077"/>
    <cellStyle name="Normal 3 3 2 3 3" xfId="43078"/>
    <cellStyle name="Normal 3 3 2 3 3 2" xfId="43079"/>
    <cellStyle name="Normal 3 3 2 3 3 2 2" xfId="43080"/>
    <cellStyle name="Normal 3 3 2 3 3 2 2 2" xfId="43081"/>
    <cellStyle name="Normal 3 3 2 3 3 2 2 2 2" xfId="43082"/>
    <cellStyle name="Normal 3 3 2 3 3 2 2 3" xfId="43083"/>
    <cellStyle name="Normal 3 3 2 3 3 2 3" xfId="43084"/>
    <cellStyle name="Normal 3 3 2 3 3 2 3 2" xfId="43085"/>
    <cellStyle name="Normal 3 3 2 3 3 2 4" xfId="43086"/>
    <cellStyle name="Normal 3 3 2 3 3 3" xfId="43087"/>
    <cellStyle name="Normal 3 3 2 3 3 3 2" xfId="43088"/>
    <cellStyle name="Normal 3 3 2 3 3 3 2 2" xfId="43089"/>
    <cellStyle name="Normal 3 3 2 3 3 3 3" xfId="43090"/>
    <cellStyle name="Normal 3 3 2 3 3 4" xfId="43091"/>
    <cellStyle name="Normal 3 3 2 3 3 4 2" xfId="43092"/>
    <cellStyle name="Normal 3 3 2 3 3 5" xfId="43093"/>
    <cellStyle name="Normal 3 3 2 3 4" xfId="43094"/>
    <cellStyle name="Normal 3 3 2 3 4 2" xfId="43095"/>
    <cellStyle name="Normal 3 3 2 3 4 2 2" xfId="43096"/>
    <cellStyle name="Normal 3 3 2 3 4 2 2 2" xfId="43097"/>
    <cellStyle name="Normal 3 3 2 3 4 2 3" xfId="43098"/>
    <cellStyle name="Normal 3 3 2 3 4 3" xfId="43099"/>
    <cellStyle name="Normal 3 3 2 3 4 3 2" xfId="43100"/>
    <cellStyle name="Normal 3 3 2 3 4 4" xfId="43101"/>
    <cellStyle name="Normal 3 3 2 3 5" xfId="43102"/>
    <cellStyle name="Normal 3 3 2 3 5 2" xfId="43103"/>
    <cellStyle name="Normal 3 3 2 3 5 2 2" xfId="43104"/>
    <cellStyle name="Normal 3 3 2 3 5 3" xfId="43105"/>
    <cellStyle name="Normal 3 3 2 3 6" xfId="43106"/>
    <cellStyle name="Normal 3 3 2 3 6 2" xfId="43107"/>
    <cellStyle name="Normal 3 3 2 3 7" xfId="43108"/>
    <cellStyle name="Normal 3 3 2 4" xfId="43109"/>
    <cellStyle name="Normal 3 3 2 4 2" xfId="43110"/>
    <cellStyle name="Normal 3 3 2 4 2 2" xfId="43111"/>
    <cellStyle name="Normal 3 3 2 4 2 2 2" xfId="43112"/>
    <cellStyle name="Normal 3 3 2 4 2 2 2 2" xfId="43113"/>
    <cellStyle name="Normal 3 3 2 4 2 2 2 2 2" xfId="43114"/>
    <cellStyle name="Normal 3 3 2 4 2 2 2 3" xfId="43115"/>
    <cellStyle name="Normal 3 3 2 4 2 2 3" xfId="43116"/>
    <cellStyle name="Normal 3 3 2 4 2 2 3 2" xfId="43117"/>
    <cellStyle name="Normal 3 3 2 4 2 2 4" xfId="43118"/>
    <cellStyle name="Normal 3 3 2 4 2 3" xfId="43119"/>
    <cellStyle name="Normal 3 3 2 4 2 3 2" xfId="43120"/>
    <cellStyle name="Normal 3 3 2 4 2 3 2 2" xfId="43121"/>
    <cellStyle name="Normal 3 3 2 4 2 3 3" xfId="43122"/>
    <cellStyle name="Normal 3 3 2 4 2 4" xfId="43123"/>
    <cellStyle name="Normal 3 3 2 4 2 4 2" xfId="43124"/>
    <cellStyle name="Normal 3 3 2 4 2 5" xfId="43125"/>
    <cellStyle name="Normal 3 3 2 4 3" xfId="43126"/>
    <cellStyle name="Normal 3 3 2 4 3 2" xfId="43127"/>
    <cellStyle name="Normal 3 3 2 4 3 2 2" xfId="43128"/>
    <cellStyle name="Normal 3 3 2 4 3 2 2 2" xfId="43129"/>
    <cellStyle name="Normal 3 3 2 4 3 2 3" xfId="43130"/>
    <cellStyle name="Normal 3 3 2 4 3 3" xfId="43131"/>
    <cellStyle name="Normal 3 3 2 4 3 3 2" xfId="43132"/>
    <cellStyle name="Normal 3 3 2 4 3 4" xfId="43133"/>
    <cellStyle name="Normal 3 3 2 4 4" xfId="43134"/>
    <cellStyle name="Normal 3 3 2 4 4 2" xfId="43135"/>
    <cellStyle name="Normal 3 3 2 4 4 2 2" xfId="43136"/>
    <cellStyle name="Normal 3 3 2 4 4 3" xfId="43137"/>
    <cellStyle name="Normal 3 3 2 4 5" xfId="43138"/>
    <cellStyle name="Normal 3 3 2 4 5 2" xfId="43139"/>
    <cellStyle name="Normal 3 3 2 4 6" xfId="43140"/>
    <cellStyle name="Normal 3 3 2 5" xfId="43141"/>
    <cellStyle name="Normal 3 3 2 5 2" xfId="43142"/>
    <cellStyle name="Normal 3 3 2 5 2 2" xfId="43143"/>
    <cellStyle name="Normal 3 3 2 5 2 2 2" xfId="43144"/>
    <cellStyle name="Normal 3 3 2 5 2 2 2 2" xfId="43145"/>
    <cellStyle name="Normal 3 3 2 5 2 2 2 2 2" xfId="43146"/>
    <cellStyle name="Normal 3 3 2 5 2 2 2 3" xfId="43147"/>
    <cellStyle name="Normal 3 3 2 5 2 2 3" xfId="43148"/>
    <cellStyle name="Normal 3 3 2 5 2 2 3 2" xfId="43149"/>
    <cellStyle name="Normal 3 3 2 5 2 2 4" xfId="43150"/>
    <cellStyle name="Normal 3 3 2 5 2 3" xfId="43151"/>
    <cellStyle name="Normal 3 3 2 5 2 3 2" xfId="43152"/>
    <cellStyle name="Normal 3 3 2 5 2 3 2 2" xfId="43153"/>
    <cellStyle name="Normal 3 3 2 5 2 3 3" xfId="43154"/>
    <cellStyle name="Normal 3 3 2 5 2 4" xfId="43155"/>
    <cellStyle name="Normal 3 3 2 5 2 4 2" xfId="43156"/>
    <cellStyle name="Normal 3 3 2 5 2 5" xfId="43157"/>
    <cellStyle name="Normal 3 3 2 5 3" xfId="43158"/>
    <cellStyle name="Normal 3 3 2 5 3 2" xfId="43159"/>
    <cellStyle name="Normal 3 3 2 5 3 2 2" xfId="43160"/>
    <cellStyle name="Normal 3 3 2 5 3 2 2 2" xfId="43161"/>
    <cellStyle name="Normal 3 3 2 5 3 2 3" xfId="43162"/>
    <cellStyle name="Normal 3 3 2 5 3 3" xfId="43163"/>
    <cellStyle name="Normal 3 3 2 5 3 3 2" xfId="43164"/>
    <cellStyle name="Normal 3 3 2 5 3 4" xfId="43165"/>
    <cellStyle name="Normal 3 3 2 5 4" xfId="43166"/>
    <cellStyle name="Normal 3 3 2 5 4 2" xfId="43167"/>
    <cellStyle name="Normal 3 3 2 5 4 2 2" xfId="43168"/>
    <cellStyle name="Normal 3 3 2 5 4 3" xfId="43169"/>
    <cellStyle name="Normal 3 3 2 5 5" xfId="43170"/>
    <cellStyle name="Normal 3 3 2 5 5 2" xfId="43171"/>
    <cellStyle name="Normal 3 3 2 5 6" xfId="43172"/>
    <cellStyle name="Normal 3 3 2 6" xfId="43173"/>
    <cellStyle name="Normal 3 3 2 6 2" xfId="43174"/>
    <cellStyle name="Normal 3 3 2 6 2 2" xfId="43175"/>
    <cellStyle name="Normal 3 3 2 6 2 2 2" xfId="43176"/>
    <cellStyle name="Normal 3 3 2 6 2 2 2 2" xfId="43177"/>
    <cellStyle name="Normal 3 3 2 6 2 2 3" xfId="43178"/>
    <cellStyle name="Normal 3 3 2 6 2 3" xfId="43179"/>
    <cellStyle name="Normal 3 3 2 6 2 3 2" xfId="43180"/>
    <cellStyle name="Normal 3 3 2 6 2 4" xfId="43181"/>
    <cellStyle name="Normal 3 3 2 6 3" xfId="43182"/>
    <cellStyle name="Normal 3 3 2 6 3 2" xfId="43183"/>
    <cellStyle name="Normal 3 3 2 6 3 2 2" xfId="43184"/>
    <cellStyle name="Normal 3 3 2 6 3 3" xfId="43185"/>
    <cellStyle name="Normal 3 3 2 6 4" xfId="43186"/>
    <cellStyle name="Normal 3 3 2 6 4 2" xfId="43187"/>
    <cellStyle name="Normal 3 3 2 6 5" xfId="43188"/>
    <cellStyle name="Normal 3 3 2 7" xfId="43189"/>
    <cellStyle name="Normal 3 3 2 7 2" xfId="43190"/>
    <cellStyle name="Normal 3 3 2 7 2 2" xfId="43191"/>
    <cellStyle name="Normal 3 3 2 7 2 2 2" xfId="43192"/>
    <cellStyle name="Normal 3 3 2 7 2 3" xfId="43193"/>
    <cellStyle name="Normal 3 3 2 7 3" xfId="43194"/>
    <cellStyle name="Normal 3 3 2 7 3 2" xfId="43195"/>
    <cellStyle name="Normal 3 3 2 7 4" xfId="43196"/>
    <cellStyle name="Normal 3 3 2 8" xfId="43197"/>
    <cellStyle name="Normal 3 3 2 8 2" xfId="43198"/>
    <cellStyle name="Normal 3 3 2 8 2 2" xfId="43199"/>
    <cellStyle name="Normal 3 3 2 8 3" xfId="43200"/>
    <cellStyle name="Normal 3 3 2 9" xfId="43201"/>
    <cellStyle name="Normal 3 3 2 9 2" xfId="43202"/>
    <cellStyle name="Normal 3 3 3" xfId="43203"/>
    <cellStyle name="Normal 3 3 3 2" xfId="43204"/>
    <cellStyle name="Normal 3 3 3 2 2" xfId="43205"/>
    <cellStyle name="Normal 3 3 3 2 2 2" xfId="43206"/>
    <cellStyle name="Normal 3 3 3 2 2 2 2" xfId="43207"/>
    <cellStyle name="Normal 3 3 3 2 2 2 2 2" xfId="43208"/>
    <cellStyle name="Normal 3 3 3 2 2 2 2 2 2" xfId="43209"/>
    <cellStyle name="Normal 3 3 3 2 2 2 2 2 2 2" xfId="43210"/>
    <cellStyle name="Normal 3 3 3 2 2 2 2 2 3" xfId="43211"/>
    <cellStyle name="Normal 3 3 3 2 2 2 2 3" xfId="43212"/>
    <cellStyle name="Normal 3 3 3 2 2 2 2 3 2" xfId="43213"/>
    <cellStyle name="Normal 3 3 3 2 2 2 2 4" xfId="43214"/>
    <cellStyle name="Normal 3 3 3 2 2 2 3" xfId="43215"/>
    <cellStyle name="Normal 3 3 3 2 2 2 3 2" xfId="43216"/>
    <cellStyle name="Normal 3 3 3 2 2 2 3 2 2" xfId="43217"/>
    <cellStyle name="Normal 3 3 3 2 2 2 3 3" xfId="43218"/>
    <cellStyle name="Normal 3 3 3 2 2 2 4" xfId="43219"/>
    <cellStyle name="Normal 3 3 3 2 2 2 4 2" xfId="43220"/>
    <cellStyle name="Normal 3 3 3 2 2 2 5" xfId="43221"/>
    <cellStyle name="Normal 3 3 3 2 2 3" xfId="43222"/>
    <cellStyle name="Normal 3 3 3 2 2 3 2" xfId="43223"/>
    <cellStyle name="Normal 3 3 3 2 2 3 2 2" xfId="43224"/>
    <cellStyle name="Normal 3 3 3 2 2 3 2 2 2" xfId="43225"/>
    <cellStyle name="Normal 3 3 3 2 2 3 2 3" xfId="43226"/>
    <cellStyle name="Normal 3 3 3 2 2 3 3" xfId="43227"/>
    <cellStyle name="Normal 3 3 3 2 2 3 3 2" xfId="43228"/>
    <cellStyle name="Normal 3 3 3 2 2 3 4" xfId="43229"/>
    <cellStyle name="Normal 3 3 3 2 2 4" xfId="43230"/>
    <cellStyle name="Normal 3 3 3 2 2 4 2" xfId="43231"/>
    <cellStyle name="Normal 3 3 3 2 2 4 2 2" xfId="43232"/>
    <cellStyle name="Normal 3 3 3 2 2 4 3" xfId="43233"/>
    <cellStyle name="Normal 3 3 3 2 2 5" xfId="43234"/>
    <cellStyle name="Normal 3 3 3 2 2 5 2" xfId="43235"/>
    <cellStyle name="Normal 3 3 3 2 2 6" xfId="43236"/>
    <cellStyle name="Normal 3 3 3 2 3" xfId="43237"/>
    <cellStyle name="Normal 3 3 3 2 3 2" xfId="43238"/>
    <cellStyle name="Normal 3 3 3 2 3 2 2" xfId="43239"/>
    <cellStyle name="Normal 3 3 3 2 3 2 2 2" xfId="43240"/>
    <cellStyle name="Normal 3 3 3 2 3 2 2 2 2" xfId="43241"/>
    <cellStyle name="Normal 3 3 3 2 3 2 2 3" xfId="43242"/>
    <cellStyle name="Normal 3 3 3 2 3 2 3" xfId="43243"/>
    <cellStyle name="Normal 3 3 3 2 3 2 3 2" xfId="43244"/>
    <cellStyle name="Normal 3 3 3 2 3 2 4" xfId="43245"/>
    <cellStyle name="Normal 3 3 3 2 3 3" xfId="43246"/>
    <cellStyle name="Normal 3 3 3 2 3 3 2" xfId="43247"/>
    <cellStyle name="Normal 3 3 3 2 3 3 2 2" xfId="43248"/>
    <cellStyle name="Normal 3 3 3 2 3 3 3" xfId="43249"/>
    <cellStyle name="Normal 3 3 3 2 3 4" xfId="43250"/>
    <cellStyle name="Normal 3 3 3 2 3 4 2" xfId="43251"/>
    <cellStyle name="Normal 3 3 3 2 3 5" xfId="43252"/>
    <cellStyle name="Normal 3 3 3 2 4" xfId="43253"/>
    <cellStyle name="Normal 3 3 3 2 4 2" xfId="43254"/>
    <cellStyle name="Normal 3 3 3 2 4 2 2" xfId="43255"/>
    <cellStyle name="Normal 3 3 3 2 4 2 2 2" xfId="43256"/>
    <cellStyle name="Normal 3 3 3 2 4 2 3" xfId="43257"/>
    <cellStyle name="Normal 3 3 3 2 4 3" xfId="43258"/>
    <cellStyle name="Normal 3 3 3 2 4 3 2" xfId="43259"/>
    <cellStyle name="Normal 3 3 3 2 4 4" xfId="43260"/>
    <cellStyle name="Normal 3 3 3 2 5" xfId="43261"/>
    <cellStyle name="Normal 3 3 3 2 5 2" xfId="43262"/>
    <cellStyle name="Normal 3 3 3 2 5 2 2" xfId="43263"/>
    <cellStyle name="Normal 3 3 3 2 5 3" xfId="43264"/>
    <cellStyle name="Normal 3 3 3 2 6" xfId="43265"/>
    <cellStyle name="Normal 3 3 3 2 6 2" xfId="43266"/>
    <cellStyle name="Normal 3 3 3 2 7" xfId="43267"/>
    <cellStyle name="Normal 3 3 3 3" xfId="43268"/>
    <cellStyle name="Normal 3 3 3 3 2" xfId="43269"/>
    <cellStyle name="Normal 3 3 3 3 2 2" xfId="43270"/>
    <cellStyle name="Normal 3 3 3 3 2 2 2" xfId="43271"/>
    <cellStyle name="Normal 3 3 3 3 2 2 2 2" xfId="43272"/>
    <cellStyle name="Normal 3 3 3 3 2 2 2 2 2" xfId="43273"/>
    <cellStyle name="Normal 3 3 3 3 2 2 2 3" xfId="43274"/>
    <cellStyle name="Normal 3 3 3 3 2 2 3" xfId="43275"/>
    <cellStyle name="Normal 3 3 3 3 2 2 3 2" xfId="43276"/>
    <cellStyle name="Normal 3 3 3 3 2 2 4" xfId="43277"/>
    <cellStyle name="Normal 3 3 3 3 2 3" xfId="43278"/>
    <cellStyle name="Normal 3 3 3 3 2 3 2" xfId="43279"/>
    <cellStyle name="Normal 3 3 3 3 2 3 2 2" xfId="43280"/>
    <cellStyle name="Normal 3 3 3 3 2 3 3" xfId="43281"/>
    <cellStyle name="Normal 3 3 3 3 2 4" xfId="43282"/>
    <cellStyle name="Normal 3 3 3 3 2 4 2" xfId="43283"/>
    <cellStyle name="Normal 3 3 3 3 2 5" xfId="43284"/>
    <cellStyle name="Normal 3 3 3 3 3" xfId="43285"/>
    <cellStyle name="Normal 3 3 3 3 3 2" xfId="43286"/>
    <cellStyle name="Normal 3 3 3 3 3 2 2" xfId="43287"/>
    <cellStyle name="Normal 3 3 3 3 3 2 2 2" xfId="43288"/>
    <cellStyle name="Normal 3 3 3 3 3 2 3" xfId="43289"/>
    <cellStyle name="Normal 3 3 3 3 3 3" xfId="43290"/>
    <cellStyle name="Normal 3 3 3 3 3 3 2" xfId="43291"/>
    <cellStyle name="Normal 3 3 3 3 3 4" xfId="43292"/>
    <cellStyle name="Normal 3 3 3 3 4" xfId="43293"/>
    <cellStyle name="Normal 3 3 3 3 4 2" xfId="43294"/>
    <cellStyle name="Normal 3 3 3 3 4 2 2" xfId="43295"/>
    <cellStyle name="Normal 3 3 3 3 4 3" xfId="43296"/>
    <cellStyle name="Normal 3 3 3 3 5" xfId="43297"/>
    <cellStyle name="Normal 3 3 3 3 5 2" xfId="43298"/>
    <cellStyle name="Normal 3 3 3 3 6" xfId="43299"/>
    <cellStyle name="Normal 3 3 3 4" xfId="43300"/>
    <cellStyle name="Normal 3 3 3 4 2" xfId="43301"/>
    <cellStyle name="Normal 3 3 3 4 2 2" xfId="43302"/>
    <cellStyle name="Normal 3 3 3 4 2 2 2" xfId="43303"/>
    <cellStyle name="Normal 3 3 3 4 2 2 2 2" xfId="43304"/>
    <cellStyle name="Normal 3 3 3 4 2 2 2 2 2" xfId="43305"/>
    <cellStyle name="Normal 3 3 3 4 2 2 2 3" xfId="43306"/>
    <cellStyle name="Normal 3 3 3 4 2 2 3" xfId="43307"/>
    <cellStyle name="Normal 3 3 3 4 2 2 3 2" xfId="43308"/>
    <cellStyle name="Normal 3 3 3 4 2 2 4" xfId="43309"/>
    <cellStyle name="Normal 3 3 3 4 2 3" xfId="43310"/>
    <cellStyle name="Normal 3 3 3 4 2 3 2" xfId="43311"/>
    <cellStyle name="Normal 3 3 3 4 2 3 2 2" xfId="43312"/>
    <cellStyle name="Normal 3 3 3 4 2 3 3" xfId="43313"/>
    <cellStyle name="Normal 3 3 3 4 2 4" xfId="43314"/>
    <cellStyle name="Normal 3 3 3 4 2 4 2" xfId="43315"/>
    <cellStyle name="Normal 3 3 3 4 2 5" xfId="43316"/>
    <cellStyle name="Normal 3 3 3 4 3" xfId="43317"/>
    <cellStyle name="Normal 3 3 3 4 3 2" xfId="43318"/>
    <cellStyle name="Normal 3 3 3 4 3 2 2" xfId="43319"/>
    <cellStyle name="Normal 3 3 3 4 3 2 2 2" xfId="43320"/>
    <cellStyle name="Normal 3 3 3 4 3 2 3" xfId="43321"/>
    <cellStyle name="Normal 3 3 3 4 3 3" xfId="43322"/>
    <cellStyle name="Normal 3 3 3 4 3 3 2" xfId="43323"/>
    <cellStyle name="Normal 3 3 3 4 3 4" xfId="43324"/>
    <cellStyle name="Normal 3 3 3 4 4" xfId="43325"/>
    <cellStyle name="Normal 3 3 3 4 4 2" xfId="43326"/>
    <cellStyle name="Normal 3 3 3 4 4 2 2" xfId="43327"/>
    <cellStyle name="Normal 3 3 3 4 4 3" xfId="43328"/>
    <cellStyle name="Normal 3 3 3 4 5" xfId="43329"/>
    <cellStyle name="Normal 3 3 3 4 5 2" xfId="43330"/>
    <cellStyle name="Normal 3 3 3 4 6" xfId="43331"/>
    <cellStyle name="Normal 3 3 3 5" xfId="43332"/>
    <cellStyle name="Normal 3 3 3 5 2" xfId="43333"/>
    <cellStyle name="Normal 3 3 3 5 2 2" xfId="43334"/>
    <cellStyle name="Normal 3 3 3 5 2 2 2" xfId="43335"/>
    <cellStyle name="Normal 3 3 3 5 2 2 2 2" xfId="43336"/>
    <cellStyle name="Normal 3 3 3 5 2 2 3" xfId="43337"/>
    <cellStyle name="Normal 3 3 3 5 2 3" xfId="43338"/>
    <cellStyle name="Normal 3 3 3 5 2 3 2" xfId="43339"/>
    <cellStyle name="Normal 3 3 3 5 2 4" xfId="43340"/>
    <cellStyle name="Normal 3 3 3 5 3" xfId="43341"/>
    <cellStyle name="Normal 3 3 3 5 3 2" xfId="43342"/>
    <cellStyle name="Normal 3 3 3 5 3 2 2" xfId="43343"/>
    <cellStyle name="Normal 3 3 3 5 3 3" xfId="43344"/>
    <cellStyle name="Normal 3 3 3 5 4" xfId="43345"/>
    <cellStyle name="Normal 3 3 3 5 4 2" xfId="43346"/>
    <cellStyle name="Normal 3 3 3 5 5" xfId="43347"/>
    <cellStyle name="Normal 3 3 3 6" xfId="43348"/>
    <cellStyle name="Normal 3 3 3 6 2" xfId="43349"/>
    <cellStyle name="Normal 3 3 3 6 2 2" xfId="43350"/>
    <cellStyle name="Normal 3 3 3 6 2 2 2" xfId="43351"/>
    <cellStyle name="Normal 3 3 3 6 2 3" xfId="43352"/>
    <cellStyle name="Normal 3 3 3 6 3" xfId="43353"/>
    <cellStyle name="Normal 3 3 3 6 3 2" xfId="43354"/>
    <cellStyle name="Normal 3 3 3 6 4" xfId="43355"/>
    <cellStyle name="Normal 3 3 3 7" xfId="43356"/>
    <cellStyle name="Normal 3 3 3 7 2" xfId="43357"/>
    <cellStyle name="Normal 3 3 3 7 2 2" xfId="43358"/>
    <cellStyle name="Normal 3 3 3 7 3" xfId="43359"/>
    <cellStyle name="Normal 3 3 3 8" xfId="43360"/>
    <cellStyle name="Normal 3 3 3 8 2" xfId="43361"/>
    <cellStyle name="Normal 3 3 3 9" xfId="43362"/>
    <cellStyle name="Normal 3 3 4" xfId="43363"/>
    <cellStyle name="Normal 3 3 4 2" xfId="43364"/>
    <cellStyle name="Normal 3 3 4 2 2" xfId="43365"/>
    <cellStyle name="Normal 3 3 4 2 2 2" xfId="43366"/>
    <cellStyle name="Normal 3 3 4 2 2 2 2" xfId="43367"/>
    <cellStyle name="Normal 3 3 4 2 2 2 2 2" xfId="43368"/>
    <cellStyle name="Normal 3 3 4 2 2 2 2 2 2" xfId="43369"/>
    <cellStyle name="Normal 3 3 4 2 2 2 2 2 2 2" xfId="43370"/>
    <cellStyle name="Normal 3 3 4 2 2 2 2 2 3" xfId="43371"/>
    <cellStyle name="Normal 3 3 4 2 2 2 2 3" xfId="43372"/>
    <cellStyle name="Normal 3 3 4 2 2 2 2 3 2" xfId="43373"/>
    <cellStyle name="Normal 3 3 4 2 2 2 2 4" xfId="43374"/>
    <cellStyle name="Normal 3 3 4 2 2 2 3" xfId="43375"/>
    <cellStyle name="Normal 3 3 4 2 2 2 3 2" xfId="43376"/>
    <cellStyle name="Normal 3 3 4 2 2 2 3 2 2" xfId="43377"/>
    <cellStyle name="Normal 3 3 4 2 2 2 3 3" xfId="43378"/>
    <cellStyle name="Normal 3 3 4 2 2 2 4" xfId="43379"/>
    <cellStyle name="Normal 3 3 4 2 2 2 4 2" xfId="43380"/>
    <cellStyle name="Normal 3 3 4 2 2 2 5" xfId="43381"/>
    <cellStyle name="Normal 3 3 4 2 2 3" xfId="43382"/>
    <cellStyle name="Normal 3 3 4 2 2 3 2" xfId="43383"/>
    <cellStyle name="Normal 3 3 4 2 2 3 2 2" xfId="43384"/>
    <cellStyle name="Normal 3 3 4 2 2 3 2 2 2" xfId="43385"/>
    <cellStyle name="Normal 3 3 4 2 2 3 2 3" xfId="43386"/>
    <cellStyle name="Normal 3 3 4 2 2 3 3" xfId="43387"/>
    <cellStyle name="Normal 3 3 4 2 2 3 3 2" xfId="43388"/>
    <cellStyle name="Normal 3 3 4 2 2 3 4" xfId="43389"/>
    <cellStyle name="Normal 3 3 4 2 2 4" xfId="43390"/>
    <cellStyle name="Normal 3 3 4 2 2 4 2" xfId="43391"/>
    <cellStyle name="Normal 3 3 4 2 2 4 2 2" xfId="43392"/>
    <cellStyle name="Normal 3 3 4 2 2 4 3" xfId="43393"/>
    <cellStyle name="Normal 3 3 4 2 2 5" xfId="43394"/>
    <cellStyle name="Normal 3 3 4 2 2 5 2" xfId="43395"/>
    <cellStyle name="Normal 3 3 4 2 2 6" xfId="43396"/>
    <cellStyle name="Normal 3 3 4 2 3" xfId="43397"/>
    <cellStyle name="Normal 3 3 4 2 3 2" xfId="43398"/>
    <cellStyle name="Normal 3 3 4 2 3 2 2" xfId="43399"/>
    <cellStyle name="Normal 3 3 4 2 3 2 2 2" xfId="43400"/>
    <cellStyle name="Normal 3 3 4 2 3 2 2 2 2" xfId="43401"/>
    <cellStyle name="Normal 3 3 4 2 3 2 2 3" xfId="43402"/>
    <cellStyle name="Normal 3 3 4 2 3 2 3" xfId="43403"/>
    <cellStyle name="Normal 3 3 4 2 3 2 3 2" xfId="43404"/>
    <cellStyle name="Normal 3 3 4 2 3 2 4" xfId="43405"/>
    <cellStyle name="Normal 3 3 4 2 3 3" xfId="43406"/>
    <cellStyle name="Normal 3 3 4 2 3 3 2" xfId="43407"/>
    <cellStyle name="Normal 3 3 4 2 3 3 2 2" xfId="43408"/>
    <cellStyle name="Normal 3 3 4 2 3 3 3" xfId="43409"/>
    <cellStyle name="Normal 3 3 4 2 3 4" xfId="43410"/>
    <cellStyle name="Normal 3 3 4 2 3 4 2" xfId="43411"/>
    <cellStyle name="Normal 3 3 4 2 3 5" xfId="43412"/>
    <cellStyle name="Normal 3 3 4 2 4" xfId="43413"/>
    <cellStyle name="Normal 3 3 4 2 4 2" xfId="43414"/>
    <cellStyle name="Normal 3 3 4 2 4 2 2" xfId="43415"/>
    <cellStyle name="Normal 3 3 4 2 4 2 2 2" xfId="43416"/>
    <cellStyle name="Normal 3 3 4 2 4 2 3" xfId="43417"/>
    <cellStyle name="Normal 3 3 4 2 4 3" xfId="43418"/>
    <cellStyle name="Normal 3 3 4 2 4 3 2" xfId="43419"/>
    <cellStyle name="Normal 3 3 4 2 4 4" xfId="43420"/>
    <cellStyle name="Normal 3 3 4 2 5" xfId="43421"/>
    <cellStyle name="Normal 3 3 4 2 5 2" xfId="43422"/>
    <cellStyle name="Normal 3 3 4 2 5 2 2" xfId="43423"/>
    <cellStyle name="Normal 3 3 4 2 5 3" xfId="43424"/>
    <cellStyle name="Normal 3 3 4 2 6" xfId="43425"/>
    <cellStyle name="Normal 3 3 4 2 6 2" xfId="43426"/>
    <cellStyle name="Normal 3 3 4 2 7" xfId="43427"/>
    <cellStyle name="Normal 3 3 4 3" xfId="43428"/>
    <cellStyle name="Normal 3 3 4 3 2" xfId="43429"/>
    <cellStyle name="Normal 3 3 4 3 2 2" xfId="43430"/>
    <cellStyle name="Normal 3 3 4 3 2 2 2" xfId="43431"/>
    <cellStyle name="Normal 3 3 4 3 2 2 2 2" xfId="43432"/>
    <cellStyle name="Normal 3 3 4 3 2 2 2 2 2" xfId="43433"/>
    <cellStyle name="Normal 3 3 4 3 2 2 2 3" xfId="43434"/>
    <cellStyle name="Normal 3 3 4 3 2 2 3" xfId="43435"/>
    <cellStyle name="Normal 3 3 4 3 2 2 3 2" xfId="43436"/>
    <cellStyle name="Normal 3 3 4 3 2 2 4" xfId="43437"/>
    <cellStyle name="Normal 3 3 4 3 2 3" xfId="43438"/>
    <cellStyle name="Normal 3 3 4 3 2 3 2" xfId="43439"/>
    <cellStyle name="Normal 3 3 4 3 2 3 2 2" xfId="43440"/>
    <cellStyle name="Normal 3 3 4 3 2 3 3" xfId="43441"/>
    <cellStyle name="Normal 3 3 4 3 2 4" xfId="43442"/>
    <cellStyle name="Normal 3 3 4 3 2 4 2" xfId="43443"/>
    <cellStyle name="Normal 3 3 4 3 2 5" xfId="43444"/>
    <cellStyle name="Normal 3 3 4 3 3" xfId="43445"/>
    <cellStyle name="Normal 3 3 4 3 3 2" xfId="43446"/>
    <cellStyle name="Normal 3 3 4 3 3 2 2" xfId="43447"/>
    <cellStyle name="Normal 3 3 4 3 3 2 2 2" xfId="43448"/>
    <cellStyle name="Normal 3 3 4 3 3 2 3" xfId="43449"/>
    <cellStyle name="Normal 3 3 4 3 3 3" xfId="43450"/>
    <cellStyle name="Normal 3 3 4 3 3 3 2" xfId="43451"/>
    <cellStyle name="Normal 3 3 4 3 3 4" xfId="43452"/>
    <cellStyle name="Normal 3 3 4 3 4" xfId="43453"/>
    <cellStyle name="Normal 3 3 4 3 4 2" xfId="43454"/>
    <cellStyle name="Normal 3 3 4 3 4 2 2" xfId="43455"/>
    <cellStyle name="Normal 3 3 4 3 4 3" xfId="43456"/>
    <cellStyle name="Normal 3 3 4 3 5" xfId="43457"/>
    <cellStyle name="Normal 3 3 4 3 5 2" xfId="43458"/>
    <cellStyle name="Normal 3 3 4 3 6" xfId="43459"/>
    <cellStyle name="Normal 3 3 4 4" xfId="43460"/>
    <cellStyle name="Normal 3 3 4 4 2" xfId="43461"/>
    <cellStyle name="Normal 3 3 4 4 2 2" xfId="43462"/>
    <cellStyle name="Normal 3 3 4 4 2 2 2" xfId="43463"/>
    <cellStyle name="Normal 3 3 4 4 2 2 2 2" xfId="43464"/>
    <cellStyle name="Normal 3 3 4 4 2 2 2 2 2" xfId="43465"/>
    <cellStyle name="Normal 3 3 4 4 2 2 2 3" xfId="43466"/>
    <cellStyle name="Normal 3 3 4 4 2 2 3" xfId="43467"/>
    <cellStyle name="Normal 3 3 4 4 2 2 3 2" xfId="43468"/>
    <cellStyle name="Normal 3 3 4 4 2 2 4" xfId="43469"/>
    <cellStyle name="Normal 3 3 4 4 2 3" xfId="43470"/>
    <cellStyle name="Normal 3 3 4 4 2 3 2" xfId="43471"/>
    <cellStyle name="Normal 3 3 4 4 2 3 2 2" xfId="43472"/>
    <cellStyle name="Normal 3 3 4 4 2 3 3" xfId="43473"/>
    <cellStyle name="Normal 3 3 4 4 2 4" xfId="43474"/>
    <cellStyle name="Normal 3 3 4 4 2 4 2" xfId="43475"/>
    <cellStyle name="Normal 3 3 4 4 2 5" xfId="43476"/>
    <cellStyle name="Normal 3 3 4 4 3" xfId="43477"/>
    <cellStyle name="Normal 3 3 4 4 3 2" xfId="43478"/>
    <cellStyle name="Normal 3 3 4 4 3 2 2" xfId="43479"/>
    <cellStyle name="Normal 3 3 4 4 3 2 2 2" xfId="43480"/>
    <cellStyle name="Normal 3 3 4 4 3 2 3" xfId="43481"/>
    <cellStyle name="Normal 3 3 4 4 3 3" xfId="43482"/>
    <cellStyle name="Normal 3 3 4 4 3 3 2" xfId="43483"/>
    <cellStyle name="Normal 3 3 4 4 3 4" xfId="43484"/>
    <cellStyle name="Normal 3 3 4 4 4" xfId="43485"/>
    <cellStyle name="Normal 3 3 4 4 4 2" xfId="43486"/>
    <cellStyle name="Normal 3 3 4 4 4 2 2" xfId="43487"/>
    <cellStyle name="Normal 3 3 4 4 4 3" xfId="43488"/>
    <cellStyle name="Normal 3 3 4 4 5" xfId="43489"/>
    <cellStyle name="Normal 3 3 4 4 5 2" xfId="43490"/>
    <cellStyle name="Normal 3 3 4 4 6" xfId="43491"/>
    <cellStyle name="Normal 3 3 4 5" xfId="43492"/>
    <cellStyle name="Normal 3 3 4 5 2" xfId="43493"/>
    <cellStyle name="Normal 3 3 4 5 2 2" xfId="43494"/>
    <cellStyle name="Normal 3 3 4 5 2 2 2" xfId="43495"/>
    <cellStyle name="Normal 3 3 4 5 2 2 2 2" xfId="43496"/>
    <cellStyle name="Normal 3 3 4 5 2 2 3" xfId="43497"/>
    <cellStyle name="Normal 3 3 4 5 2 3" xfId="43498"/>
    <cellStyle name="Normal 3 3 4 5 2 3 2" xfId="43499"/>
    <cellStyle name="Normal 3 3 4 5 2 4" xfId="43500"/>
    <cellStyle name="Normal 3 3 4 5 3" xfId="43501"/>
    <cellStyle name="Normal 3 3 4 5 3 2" xfId="43502"/>
    <cellStyle name="Normal 3 3 4 5 3 2 2" xfId="43503"/>
    <cellStyle name="Normal 3 3 4 5 3 3" xfId="43504"/>
    <cellStyle name="Normal 3 3 4 5 4" xfId="43505"/>
    <cellStyle name="Normal 3 3 4 5 4 2" xfId="43506"/>
    <cellStyle name="Normal 3 3 4 5 5" xfId="43507"/>
    <cellStyle name="Normal 3 3 4 6" xfId="43508"/>
    <cellStyle name="Normal 3 3 4 6 2" xfId="43509"/>
    <cellStyle name="Normal 3 3 4 6 2 2" xfId="43510"/>
    <cellStyle name="Normal 3 3 4 6 2 2 2" xfId="43511"/>
    <cellStyle name="Normal 3 3 4 6 2 3" xfId="43512"/>
    <cellStyle name="Normal 3 3 4 6 3" xfId="43513"/>
    <cellStyle name="Normal 3 3 4 6 3 2" xfId="43514"/>
    <cellStyle name="Normal 3 3 4 6 4" xfId="43515"/>
    <cellStyle name="Normal 3 3 4 7" xfId="43516"/>
    <cellStyle name="Normal 3 3 4 7 2" xfId="43517"/>
    <cellStyle name="Normal 3 3 4 7 2 2" xfId="43518"/>
    <cellStyle name="Normal 3 3 4 7 3" xfId="43519"/>
    <cellStyle name="Normal 3 3 4 8" xfId="43520"/>
    <cellStyle name="Normal 3 3 4 8 2" xfId="43521"/>
    <cellStyle name="Normal 3 3 4 9" xfId="43522"/>
    <cellStyle name="Normal 3 3 5" xfId="43523"/>
    <cellStyle name="Normal 3 3 5 2" xfId="43524"/>
    <cellStyle name="Normal 3 3 5 2 2" xfId="43525"/>
    <cellStyle name="Normal 3 3 5 2 2 2" xfId="43526"/>
    <cellStyle name="Normal 3 3 5 2 2 2 2" xfId="43527"/>
    <cellStyle name="Normal 3 3 5 2 2 2 2 2" xfId="43528"/>
    <cellStyle name="Normal 3 3 5 2 2 2 2 2 2" xfId="43529"/>
    <cellStyle name="Normal 3 3 5 2 2 2 2 2 2 2" xfId="43530"/>
    <cellStyle name="Normal 3 3 5 2 2 2 2 2 3" xfId="43531"/>
    <cellStyle name="Normal 3 3 5 2 2 2 2 3" xfId="43532"/>
    <cellStyle name="Normal 3 3 5 2 2 2 2 3 2" xfId="43533"/>
    <cellStyle name="Normal 3 3 5 2 2 2 2 4" xfId="43534"/>
    <cellStyle name="Normal 3 3 5 2 2 2 3" xfId="43535"/>
    <cellStyle name="Normal 3 3 5 2 2 2 3 2" xfId="43536"/>
    <cellStyle name="Normal 3 3 5 2 2 2 3 2 2" xfId="43537"/>
    <cellStyle name="Normal 3 3 5 2 2 2 3 3" xfId="43538"/>
    <cellStyle name="Normal 3 3 5 2 2 2 4" xfId="43539"/>
    <cellStyle name="Normal 3 3 5 2 2 2 4 2" xfId="43540"/>
    <cellStyle name="Normal 3 3 5 2 2 2 5" xfId="43541"/>
    <cellStyle name="Normal 3 3 5 2 2 3" xfId="43542"/>
    <cellStyle name="Normal 3 3 5 2 2 3 2" xfId="43543"/>
    <cellStyle name="Normal 3 3 5 2 2 3 2 2" xfId="43544"/>
    <cellStyle name="Normal 3 3 5 2 2 3 2 2 2" xfId="43545"/>
    <cellStyle name="Normal 3 3 5 2 2 3 2 3" xfId="43546"/>
    <cellStyle name="Normal 3 3 5 2 2 3 3" xfId="43547"/>
    <cellStyle name="Normal 3 3 5 2 2 3 3 2" xfId="43548"/>
    <cellStyle name="Normal 3 3 5 2 2 3 4" xfId="43549"/>
    <cellStyle name="Normal 3 3 5 2 2 4" xfId="43550"/>
    <cellStyle name="Normal 3 3 5 2 2 4 2" xfId="43551"/>
    <cellStyle name="Normal 3 3 5 2 2 4 2 2" xfId="43552"/>
    <cellStyle name="Normal 3 3 5 2 2 4 3" xfId="43553"/>
    <cellStyle name="Normal 3 3 5 2 2 5" xfId="43554"/>
    <cellStyle name="Normal 3 3 5 2 2 5 2" xfId="43555"/>
    <cellStyle name="Normal 3 3 5 2 2 6" xfId="43556"/>
    <cellStyle name="Normal 3 3 5 2 3" xfId="43557"/>
    <cellStyle name="Normal 3 3 5 2 3 2" xfId="43558"/>
    <cellStyle name="Normal 3 3 5 2 3 2 2" xfId="43559"/>
    <cellStyle name="Normal 3 3 5 2 3 2 2 2" xfId="43560"/>
    <cellStyle name="Normal 3 3 5 2 3 2 2 2 2" xfId="43561"/>
    <cellStyle name="Normal 3 3 5 2 3 2 2 3" xfId="43562"/>
    <cellStyle name="Normal 3 3 5 2 3 2 3" xfId="43563"/>
    <cellStyle name="Normal 3 3 5 2 3 2 3 2" xfId="43564"/>
    <cellStyle name="Normal 3 3 5 2 3 2 4" xfId="43565"/>
    <cellStyle name="Normal 3 3 5 2 3 3" xfId="43566"/>
    <cellStyle name="Normal 3 3 5 2 3 3 2" xfId="43567"/>
    <cellStyle name="Normal 3 3 5 2 3 3 2 2" xfId="43568"/>
    <cellStyle name="Normal 3 3 5 2 3 3 3" xfId="43569"/>
    <cellStyle name="Normal 3 3 5 2 3 4" xfId="43570"/>
    <cellStyle name="Normal 3 3 5 2 3 4 2" xfId="43571"/>
    <cellStyle name="Normal 3 3 5 2 3 5" xfId="43572"/>
    <cellStyle name="Normal 3 3 5 2 4" xfId="43573"/>
    <cellStyle name="Normal 3 3 5 2 4 2" xfId="43574"/>
    <cellStyle name="Normal 3 3 5 2 4 2 2" xfId="43575"/>
    <cellStyle name="Normal 3 3 5 2 4 2 2 2" xfId="43576"/>
    <cellStyle name="Normal 3 3 5 2 4 2 3" xfId="43577"/>
    <cellStyle name="Normal 3 3 5 2 4 3" xfId="43578"/>
    <cellStyle name="Normal 3 3 5 2 4 3 2" xfId="43579"/>
    <cellStyle name="Normal 3 3 5 2 4 4" xfId="43580"/>
    <cellStyle name="Normal 3 3 5 2 5" xfId="43581"/>
    <cellStyle name="Normal 3 3 5 2 5 2" xfId="43582"/>
    <cellStyle name="Normal 3 3 5 2 5 2 2" xfId="43583"/>
    <cellStyle name="Normal 3 3 5 2 5 3" xfId="43584"/>
    <cellStyle name="Normal 3 3 5 2 6" xfId="43585"/>
    <cellStyle name="Normal 3 3 5 2 6 2" xfId="43586"/>
    <cellStyle name="Normal 3 3 5 2 7" xfId="43587"/>
    <cellStyle name="Normal 3 3 5 3" xfId="43588"/>
    <cellStyle name="Normal 3 3 5 3 2" xfId="43589"/>
    <cellStyle name="Normal 3 3 5 3 2 2" xfId="43590"/>
    <cellStyle name="Normal 3 3 5 3 2 2 2" xfId="43591"/>
    <cellStyle name="Normal 3 3 5 3 2 2 2 2" xfId="43592"/>
    <cellStyle name="Normal 3 3 5 3 2 2 2 2 2" xfId="43593"/>
    <cellStyle name="Normal 3 3 5 3 2 2 2 3" xfId="43594"/>
    <cellStyle name="Normal 3 3 5 3 2 2 3" xfId="43595"/>
    <cellStyle name="Normal 3 3 5 3 2 2 3 2" xfId="43596"/>
    <cellStyle name="Normal 3 3 5 3 2 2 4" xfId="43597"/>
    <cellStyle name="Normal 3 3 5 3 2 3" xfId="43598"/>
    <cellStyle name="Normal 3 3 5 3 2 3 2" xfId="43599"/>
    <cellStyle name="Normal 3 3 5 3 2 3 2 2" xfId="43600"/>
    <cellStyle name="Normal 3 3 5 3 2 3 3" xfId="43601"/>
    <cellStyle name="Normal 3 3 5 3 2 4" xfId="43602"/>
    <cellStyle name="Normal 3 3 5 3 2 4 2" xfId="43603"/>
    <cellStyle name="Normal 3 3 5 3 2 5" xfId="43604"/>
    <cellStyle name="Normal 3 3 5 3 3" xfId="43605"/>
    <cellStyle name="Normal 3 3 5 3 3 2" xfId="43606"/>
    <cellStyle name="Normal 3 3 5 3 3 2 2" xfId="43607"/>
    <cellStyle name="Normal 3 3 5 3 3 2 2 2" xfId="43608"/>
    <cellStyle name="Normal 3 3 5 3 3 2 3" xfId="43609"/>
    <cellStyle name="Normal 3 3 5 3 3 3" xfId="43610"/>
    <cellStyle name="Normal 3 3 5 3 3 3 2" xfId="43611"/>
    <cellStyle name="Normal 3 3 5 3 3 4" xfId="43612"/>
    <cellStyle name="Normal 3 3 5 3 4" xfId="43613"/>
    <cellStyle name="Normal 3 3 5 3 4 2" xfId="43614"/>
    <cellStyle name="Normal 3 3 5 3 4 2 2" xfId="43615"/>
    <cellStyle name="Normal 3 3 5 3 4 3" xfId="43616"/>
    <cellStyle name="Normal 3 3 5 3 5" xfId="43617"/>
    <cellStyle name="Normal 3 3 5 3 5 2" xfId="43618"/>
    <cellStyle name="Normal 3 3 5 3 6" xfId="43619"/>
    <cellStyle name="Normal 3 3 5 4" xfId="43620"/>
    <cellStyle name="Normal 3 3 5 4 2" xfId="43621"/>
    <cellStyle name="Normal 3 3 5 4 2 2" xfId="43622"/>
    <cellStyle name="Normal 3 3 5 4 2 2 2" xfId="43623"/>
    <cellStyle name="Normal 3 3 5 4 2 2 2 2" xfId="43624"/>
    <cellStyle name="Normal 3 3 5 4 2 2 2 2 2" xfId="43625"/>
    <cellStyle name="Normal 3 3 5 4 2 2 2 3" xfId="43626"/>
    <cellStyle name="Normal 3 3 5 4 2 2 3" xfId="43627"/>
    <cellStyle name="Normal 3 3 5 4 2 2 3 2" xfId="43628"/>
    <cellStyle name="Normal 3 3 5 4 2 2 4" xfId="43629"/>
    <cellStyle name="Normal 3 3 5 4 2 3" xfId="43630"/>
    <cellStyle name="Normal 3 3 5 4 2 3 2" xfId="43631"/>
    <cellStyle name="Normal 3 3 5 4 2 3 2 2" xfId="43632"/>
    <cellStyle name="Normal 3 3 5 4 2 3 3" xfId="43633"/>
    <cellStyle name="Normal 3 3 5 4 2 4" xfId="43634"/>
    <cellStyle name="Normal 3 3 5 4 2 4 2" xfId="43635"/>
    <cellStyle name="Normal 3 3 5 4 2 5" xfId="43636"/>
    <cellStyle name="Normal 3 3 5 4 3" xfId="43637"/>
    <cellStyle name="Normal 3 3 5 4 3 2" xfId="43638"/>
    <cellStyle name="Normal 3 3 5 4 3 2 2" xfId="43639"/>
    <cellStyle name="Normal 3 3 5 4 3 2 2 2" xfId="43640"/>
    <cellStyle name="Normal 3 3 5 4 3 2 3" xfId="43641"/>
    <cellStyle name="Normal 3 3 5 4 3 3" xfId="43642"/>
    <cellStyle name="Normal 3 3 5 4 3 3 2" xfId="43643"/>
    <cellStyle name="Normal 3 3 5 4 3 4" xfId="43644"/>
    <cellStyle name="Normal 3 3 5 4 4" xfId="43645"/>
    <cellStyle name="Normal 3 3 5 4 4 2" xfId="43646"/>
    <cellStyle name="Normal 3 3 5 4 4 2 2" xfId="43647"/>
    <cellStyle name="Normal 3 3 5 4 4 3" xfId="43648"/>
    <cellStyle name="Normal 3 3 5 4 5" xfId="43649"/>
    <cellStyle name="Normal 3 3 5 4 5 2" xfId="43650"/>
    <cellStyle name="Normal 3 3 5 4 6" xfId="43651"/>
    <cellStyle name="Normal 3 3 5 5" xfId="43652"/>
    <cellStyle name="Normal 3 3 5 5 2" xfId="43653"/>
    <cellStyle name="Normal 3 3 5 5 2 2" xfId="43654"/>
    <cellStyle name="Normal 3 3 5 5 2 2 2" xfId="43655"/>
    <cellStyle name="Normal 3 3 5 5 2 2 2 2" xfId="43656"/>
    <cellStyle name="Normal 3 3 5 5 2 2 3" xfId="43657"/>
    <cellStyle name="Normal 3 3 5 5 2 3" xfId="43658"/>
    <cellStyle name="Normal 3 3 5 5 2 3 2" xfId="43659"/>
    <cellStyle name="Normal 3 3 5 5 2 4" xfId="43660"/>
    <cellStyle name="Normal 3 3 5 5 3" xfId="43661"/>
    <cellStyle name="Normal 3 3 5 5 3 2" xfId="43662"/>
    <cellStyle name="Normal 3 3 5 5 3 2 2" xfId="43663"/>
    <cellStyle name="Normal 3 3 5 5 3 3" xfId="43664"/>
    <cellStyle name="Normal 3 3 5 5 4" xfId="43665"/>
    <cellStyle name="Normal 3 3 5 5 4 2" xfId="43666"/>
    <cellStyle name="Normal 3 3 5 5 5" xfId="43667"/>
    <cellStyle name="Normal 3 3 5 6" xfId="43668"/>
    <cellStyle name="Normal 3 3 5 6 2" xfId="43669"/>
    <cellStyle name="Normal 3 3 5 6 2 2" xfId="43670"/>
    <cellStyle name="Normal 3 3 5 6 2 2 2" xfId="43671"/>
    <cellStyle name="Normal 3 3 5 6 2 3" xfId="43672"/>
    <cellStyle name="Normal 3 3 5 6 3" xfId="43673"/>
    <cellStyle name="Normal 3 3 5 6 3 2" xfId="43674"/>
    <cellStyle name="Normal 3 3 5 6 4" xfId="43675"/>
    <cellStyle name="Normal 3 3 5 7" xfId="43676"/>
    <cellStyle name="Normal 3 3 5 7 2" xfId="43677"/>
    <cellStyle name="Normal 3 3 5 7 2 2" xfId="43678"/>
    <cellStyle name="Normal 3 3 5 7 3" xfId="43679"/>
    <cellStyle name="Normal 3 3 5 8" xfId="43680"/>
    <cellStyle name="Normal 3 3 5 8 2" xfId="43681"/>
    <cellStyle name="Normal 3 3 5 9" xfId="43682"/>
    <cellStyle name="Normal 3 3 6" xfId="43683"/>
    <cellStyle name="Normal 3 3 6 2" xfId="43684"/>
    <cellStyle name="Normal 3 3 6 2 2" xfId="43685"/>
    <cellStyle name="Normal 3 3 6 2 2 2" xfId="43686"/>
    <cellStyle name="Normal 3 3 6 2 2 2 2" xfId="43687"/>
    <cellStyle name="Normal 3 3 6 2 2 2 2 2" xfId="43688"/>
    <cellStyle name="Normal 3 3 6 2 2 2 2 2 2" xfId="43689"/>
    <cellStyle name="Normal 3 3 6 2 2 2 2 2 2 2" xfId="43690"/>
    <cellStyle name="Normal 3 3 6 2 2 2 2 2 3" xfId="43691"/>
    <cellStyle name="Normal 3 3 6 2 2 2 2 3" xfId="43692"/>
    <cellStyle name="Normal 3 3 6 2 2 2 2 3 2" xfId="43693"/>
    <cellStyle name="Normal 3 3 6 2 2 2 2 4" xfId="43694"/>
    <cellStyle name="Normal 3 3 6 2 2 2 3" xfId="43695"/>
    <cellStyle name="Normal 3 3 6 2 2 2 3 2" xfId="43696"/>
    <cellStyle name="Normal 3 3 6 2 2 2 3 2 2" xfId="43697"/>
    <cellStyle name="Normal 3 3 6 2 2 2 3 3" xfId="43698"/>
    <cellStyle name="Normal 3 3 6 2 2 2 4" xfId="43699"/>
    <cellStyle name="Normal 3 3 6 2 2 2 4 2" xfId="43700"/>
    <cellStyle name="Normal 3 3 6 2 2 2 5" xfId="43701"/>
    <cellStyle name="Normal 3 3 6 2 2 3" xfId="43702"/>
    <cellStyle name="Normal 3 3 6 2 2 3 2" xfId="43703"/>
    <cellStyle name="Normal 3 3 6 2 2 3 2 2" xfId="43704"/>
    <cellStyle name="Normal 3 3 6 2 2 3 2 2 2" xfId="43705"/>
    <cellStyle name="Normal 3 3 6 2 2 3 2 3" xfId="43706"/>
    <cellStyle name="Normal 3 3 6 2 2 3 3" xfId="43707"/>
    <cellStyle name="Normal 3 3 6 2 2 3 3 2" xfId="43708"/>
    <cellStyle name="Normal 3 3 6 2 2 3 4" xfId="43709"/>
    <cellStyle name="Normal 3 3 6 2 2 4" xfId="43710"/>
    <cellStyle name="Normal 3 3 6 2 2 4 2" xfId="43711"/>
    <cellStyle name="Normal 3 3 6 2 2 4 2 2" xfId="43712"/>
    <cellStyle name="Normal 3 3 6 2 2 4 3" xfId="43713"/>
    <cellStyle name="Normal 3 3 6 2 2 5" xfId="43714"/>
    <cellStyle name="Normal 3 3 6 2 2 5 2" xfId="43715"/>
    <cellStyle name="Normal 3 3 6 2 2 6" xfId="43716"/>
    <cellStyle name="Normal 3 3 6 2 3" xfId="43717"/>
    <cellStyle name="Normal 3 3 6 2 3 2" xfId="43718"/>
    <cellStyle name="Normal 3 3 6 2 3 2 2" xfId="43719"/>
    <cellStyle name="Normal 3 3 6 2 3 2 2 2" xfId="43720"/>
    <cellStyle name="Normal 3 3 6 2 3 2 2 2 2" xfId="43721"/>
    <cellStyle name="Normal 3 3 6 2 3 2 2 3" xfId="43722"/>
    <cellStyle name="Normal 3 3 6 2 3 2 3" xfId="43723"/>
    <cellStyle name="Normal 3 3 6 2 3 2 3 2" xfId="43724"/>
    <cellStyle name="Normal 3 3 6 2 3 2 4" xfId="43725"/>
    <cellStyle name="Normal 3 3 6 2 3 3" xfId="43726"/>
    <cellStyle name="Normal 3 3 6 2 3 3 2" xfId="43727"/>
    <cellStyle name="Normal 3 3 6 2 3 3 2 2" xfId="43728"/>
    <cellStyle name="Normal 3 3 6 2 3 3 3" xfId="43729"/>
    <cellStyle name="Normal 3 3 6 2 3 4" xfId="43730"/>
    <cellStyle name="Normal 3 3 6 2 3 4 2" xfId="43731"/>
    <cellStyle name="Normal 3 3 6 2 3 5" xfId="43732"/>
    <cellStyle name="Normal 3 3 6 2 4" xfId="43733"/>
    <cellStyle name="Normal 3 3 6 2 4 2" xfId="43734"/>
    <cellStyle name="Normal 3 3 6 2 4 2 2" xfId="43735"/>
    <cellStyle name="Normal 3 3 6 2 4 2 2 2" xfId="43736"/>
    <cellStyle name="Normal 3 3 6 2 4 2 3" xfId="43737"/>
    <cellStyle name="Normal 3 3 6 2 4 3" xfId="43738"/>
    <cellStyle name="Normal 3 3 6 2 4 3 2" xfId="43739"/>
    <cellStyle name="Normal 3 3 6 2 4 4" xfId="43740"/>
    <cellStyle name="Normal 3 3 6 2 5" xfId="43741"/>
    <cellStyle name="Normal 3 3 6 2 5 2" xfId="43742"/>
    <cellStyle name="Normal 3 3 6 2 5 2 2" xfId="43743"/>
    <cellStyle name="Normal 3 3 6 2 5 3" xfId="43744"/>
    <cellStyle name="Normal 3 3 6 2 6" xfId="43745"/>
    <cellStyle name="Normal 3 3 6 2 6 2" xfId="43746"/>
    <cellStyle name="Normal 3 3 6 2 7" xfId="43747"/>
    <cellStyle name="Normal 3 3 6 3" xfId="43748"/>
    <cellStyle name="Normal 3 3 6 3 2" xfId="43749"/>
    <cellStyle name="Normal 3 3 6 3 2 2" xfId="43750"/>
    <cellStyle name="Normal 3 3 6 3 2 2 2" xfId="43751"/>
    <cellStyle name="Normal 3 3 6 3 2 2 2 2" xfId="43752"/>
    <cellStyle name="Normal 3 3 6 3 2 2 2 2 2" xfId="43753"/>
    <cellStyle name="Normal 3 3 6 3 2 2 2 3" xfId="43754"/>
    <cellStyle name="Normal 3 3 6 3 2 2 3" xfId="43755"/>
    <cellStyle name="Normal 3 3 6 3 2 2 3 2" xfId="43756"/>
    <cellStyle name="Normal 3 3 6 3 2 2 4" xfId="43757"/>
    <cellStyle name="Normal 3 3 6 3 2 3" xfId="43758"/>
    <cellStyle name="Normal 3 3 6 3 2 3 2" xfId="43759"/>
    <cellStyle name="Normal 3 3 6 3 2 3 2 2" xfId="43760"/>
    <cellStyle name="Normal 3 3 6 3 2 3 3" xfId="43761"/>
    <cellStyle name="Normal 3 3 6 3 2 4" xfId="43762"/>
    <cellStyle name="Normal 3 3 6 3 2 4 2" xfId="43763"/>
    <cellStyle name="Normal 3 3 6 3 2 5" xfId="43764"/>
    <cellStyle name="Normal 3 3 6 3 3" xfId="43765"/>
    <cellStyle name="Normal 3 3 6 3 3 2" xfId="43766"/>
    <cellStyle name="Normal 3 3 6 3 3 2 2" xfId="43767"/>
    <cellStyle name="Normal 3 3 6 3 3 2 2 2" xfId="43768"/>
    <cellStyle name="Normal 3 3 6 3 3 2 3" xfId="43769"/>
    <cellStyle name="Normal 3 3 6 3 3 3" xfId="43770"/>
    <cellStyle name="Normal 3 3 6 3 3 3 2" xfId="43771"/>
    <cellStyle name="Normal 3 3 6 3 3 4" xfId="43772"/>
    <cellStyle name="Normal 3 3 6 3 4" xfId="43773"/>
    <cellStyle name="Normal 3 3 6 3 4 2" xfId="43774"/>
    <cellStyle name="Normal 3 3 6 3 4 2 2" xfId="43775"/>
    <cellStyle name="Normal 3 3 6 3 4 3" xfId="43776"/>
    <cellStyle name="Normal 3 3 6 3 5" xfId="43777"/>
    <cellStyle name="Normal 3 3 6 3 5 2" xfId="43778"/>
    <cellStyle name="Normal 3 3 6 3 6" xfId="43779"/>
    <cellStyle name="Normal 3 3 6 4" xfId="43780"/>
    <cellStyle name="Normal 3 3 6 4 2" xfId="43781"/>
    <cellStyle name="Normal 3 3 6 4 2 2" xfId="43782"/>
    <cellStyle name="Normal 3 3 6 4 2 2 2" xfId="43783"/>
    <cellStyle name="Normal 3 3 6 4 2 2 2 2" xfId="43784"/>
    <cellStyle name="Normal 3 3 6 4 2 2 2 2 2" xfId="43785"/>
    <cellStyle name="Normal 3 3 6 4 2 2 2 3" xfId="43786"/>
    <cellStyle name="Normal 3 3 6 4 2 2 3" xfId="43787"/>
    <cellStyle name="Normal 3 3 6 4 2 2 3 2" xfId="43788"/>
    <cellStyle name="Normal 3 3 6 4 2 2 4" xfId="43789"/>
    <cellStyle name="Normal 3 3 6 4 2 3" xfId="43790"/>
    <cellStyle name="Normal 3 3 6 4 2 3 2" xfId="43791"/>
    <cellStyle name="Normal 3 3 6 4 2 3 2 2" xfId="43792"/>
    <cellStyle name="Normal 3 3 6 4 2 3 3" xfId="43793"/>
    <cellStyle name="Normal 3 3 6 4 2 4" xfId="43794"/>
    <cellStyle name="Normal 3 3 6 4 2 4 2" xfId="43795"/>
    <cellStyle name="Normal 3 3 6 4 2 5" xfId="43796"/>
    <cellStyle name="Normal 3 3 6 4 3" xfId="43797"/>
    <cellStyle name="Normal 3 3 6 4 3 2" xfId="43798"/>
    <cellStyle name="Normal 3 3 6 4 3 2 2" xfId="43799"/>
    <cellStyle name="Normal 3 3 6 4 3 2 2 2" xfId="43800"/>
    <cellStyle name="Normal 3 3 6 4 3 2 3" xfId="43801"/>
    <cellStyle name="Normal 3 3 6 4 3 3" xfId="43802"/>
    <cellStyle name="Normal 3 3 6 4 3 3 2" xfId="43803"/>
    <cellStyle name="Normal 3 3 6 4 3 4" xfId="43804"/>
    <cellStyle name="Normal 3 3 6 4 4" xfId="43805"/>
    <cellStyle name="Normal 3 3 6 4 4 2" xfId="43806"/>
    <cellStyle name="Normal 3 3 6 4 4 2 2" xfId="43807"/>
    <cellStyle name="Normal 3 3 6 4 4 3" xfId="43808"/>
    <cellStyle name="Normal 3 3 6 4 5" xfId="43809"/>
    <cellStyle name="Normal 3 3 6 4 5 2" xfId="43810"/>
    <cellStyle name="Normal 3 3 6 4 6" xfId="43811"/>
    <cellStyle name="Normal 3 3 6 5" xfId="43812"/>
    <cellStyle name="Normal 3 3 6 5 2" xfId="43813"/>
    <cellStyle name="Normal 3 3 6 5 2 2" xfId="43814"/>
    <cellStyle name="Normal 3 3 6 5 2 2 2" xfId="43815"/>
    <cellStyle name="Normal 3 3 6 5 2 2 2 2" xfId="43816"/>
    <cellStyle name="Normal 3 3 6 5 2 2 3" xfId="43817"/>
    <cellStyle name="Normal 3 3 6 5 2 3" xfId="43818"/>
    <cellStyle name="Normal 3 3 6 5 2 3 2" xfId="43819"/>
    <cellStyle name="Normal 3 3 6 5 2 4" xfId="43820"/>
    <cellStyle name="Normal 3 3 6 5 3" xfId="43821"/>
    <cellStyle name="Normal 3 3 6 5 3 2" xfId="43822"/>
    <cellStyle name="Normal 3 3 6 5 3 2 2" xfId="43823"/>
    <cellStyle name="Normal 3 3 6 5 3 3" xfId="43824"/>
    <cellStyle name="Normal 3 3 6 5 4" xfId="43825"/>
    <cellStyle name="Normal 3 3 6 5 4 2" xfId="43826"/>
    <cellStyle name="Normal 3 3 6 5 5" xfId="43827"/>
    <cellStyle name="Normal 3 3 6 6" xfId="43828"/>
    <cellStyle name="Normal 3 3 6 6 2" xfId="43829"/>
    <cellStyle name="Normal 3 3 6 6 2 2" xfId="43830"/>
    <cellStyle name="Normal 3 3 6 6 2 2 2" xfId="43831"/>
    <cellStyle name="Normal 3 3 6 6 2 3" xfId="43832"/>
    <cellStyle name="Normal 3 3 6 6 3" xfId="43833"/>
    <cellStyle name="Normal 3 3 6 6 3 2" xfId="43834"/>
    <cellStyle name="Normal 3 3 6 6 4" xfId="43835"/>
    <cellStyle name="Normal 3 3 6 7" xfId="43836"/>
    <cellStyle name="Normal 3 3 6 7 2" xfId="43837"/>
    <cellStyle name="Normal 3 3 6 7 2 2" xfId="43838"/>
    <cellStyle name="Normal 3 3 6 7 3" xfId="43839"/>
    <cellStyle name="Normal 3 3 6 8" xfId="43840"/>
    <cellStyle name="Normal 3 3 6 8 2" xfId="43841"/>
    <cellStyle name="Normal 3 3 6 9" xfId="43842"/>
    <cellStyle name="Normal 3 3 7" xfId="43843"/>
    <cellStyle name="Normal 3 3 7 2" xfId="43844"/>
    <cellStyle name="Normal 3 3 7 2 2" xfId="43845"/>
    <cellStyle name="Normal 3 3 7 2 2 2" xfId="43846"/>
    <cellStyle name="Normal 3 3 7 2 2 2 2" xfId="43847"/>
    <cellStyle name="Normal 3 3 7 2 2 2 2 2" xfId="43848"/>
    <cellStyle name="Normal 3 3 7 2 2 2 2 2 2" xfId="43849"/>
    <cellStyle name="Normal 3 3 7 2 2 2 2 2 2 2" xfId="43850"/>
    <cellStyle name="Normal 3 3 7 2 2 2 2 2 3" xfId="43851"/>
    <cellStyle name="Normal 3 3 7 2 2 2 2 3" xfId="43852"/>
    <cellStyle name="Normal 3 3 7 2 2 2 2 3 2" xfId="43853"/>
    <cellStyle name="Normal 3 3 7 2 2 2 2 4" xfId="43854"/>
    <cellStyle name="Normal 3 3 7 2 2 2 3" xfId="43855"/>
    <cellStyle name="Normal 3 3 7 2 2 2 3 2" xfId="43856"/>
    <cellStyle name="Normal 3 3 7 2 2 2 3 2 2" xfId="43857"/>
    <cellStyle name="Normal 3 3 7 2 2 2 3 3" xfId="43858"/>
    <cellStyle name="Normal 3 3 7 2 2 2 4" xfId="43859"/>
    <cellStyle name="Normal 3 3 7 2 2 2 4 2" xfId="43860"/>
    <cellStyle name="Normal 3 3 7 2 2 2 5" xfId="43861"/>
    <cellStyle name="Normal 3 3 7 2 2 3" xfId="43862"/>
    <cellStyle name="Normal 3 3 7 2 2 3 2" xfId="43863"/>
    <cellStyle name="Normal 3 3 7 2 2 3 2 2" xfId="43864"/>
    <cellStyle name="Normal 3 3 7 2 2 3 2 2 2" xfId="43865"/>
    <cellStyle name="Normal 3 3 7 2 2 3 2 3" xfId="43866"/>
    <cellStyle name="Normal 3 3 7 2 2 3 3" xfId="43867"/>
    <cellStyle name="Normal 3 3 7 2 2 3 3 2" xfId="43868"/>
    <cellStyle name="Normal 3 3 7 2 2 3 4" xfId="43869"/>
    <cellStyle name="Normal 3 3 7 2 2 4" xfId="43870"/>
    <cellStyle name="Normal 3 3 7 2 2 4 2" xfId="43871"/>
    <cellStyle name="Normal 3 3 7 2 2 4 2 2" xfId="43872"/>
    <cellStyle name="Normal 3 3 7 2 2 4 3" xfId="43873"/>
    <cellStyle name="Normal 3 3 7 2 2 5" xfId="43874"/>
    <cellStyle name="Normal 3 3 7 2 2 5 2" xfId="43875"/>
    <cellStyle name="Normal 3 3 7 2 2 6" xfId="43876"/>
    <cellStyle name="Normal 3 3 7 2 3" xfId="43877"/>
    <cellStyle name="Normal 3 3 7 2 3 2" xfId="43878"/>
    <cellStyle name="Normal 3 3 7 2 3 2 2" xfId="43879"/>
    <cellStyle name="Normal 3 3 7 2 3 2 2 2" xfId="43880"/>
    <cellStyle name="Normal 3 3 7 2 3 2 2 2 2" xfId="43881"/>
    <cellStyle name="Normal 3 3 7 2 3 2 2 3" xfId="43882"/>
    <cellStyle name="Normal 3 3 7 2 3 2 3" xfId="43883"/>
    <cellStyle name="Normal 3 3 7 2 3 2 3 2" xfId="43884"/>
    <cellStyle name="Normal 3 3 7 2 3 2 4" xfId="43885"/>
    <cellStyle name="Normal 3 3 7 2 3 3" xfId="43886"/>
    <cellStyle name="Normal 3 3 7 2 3 3 2" xfId="43887"/>
    <cellStyle name="Normal 3 3 7 2 3 3 2 2" xfId="43888"/>
    <cellStyle name="Normal 3 3 7 2 3 3 3" xfId="43889"/>
    <cellStyle name="Normal 3 3 7 2 3 4" xfId="43890"/>
    <cellStyle name="Normal 3 3 7 2 3 4 2" xfId="43891"/>
    <cellStyle name="Normal 3 3 7 2 3 5" xfId="43892"/>
    <cellStyle name="Normal 3 3 7 2 4" xfId="43893"/>
    <cellStyle name="Normal 3 3 7 2 4 2" xfId="43894"/>
    <cellStyle name="Normal 3 3 7 2 4 2 2" xfId="43895"/>
    <cellStyle name="Normal 3 3 7 2 4 2 2 2" xfId="43896"/>
    <cellStyle name="Normal 3 3 7 2 4 2 3" xfId="43897"/>
    <cellStyle name="Normal 3 3 7 2 4 3" xfId="43898"/>
    <cellStyle name="Normal 3 3 7 2 4 3 2" xfId="43899"/>
    <cellStyle name="Normal 3 3 7 2 4 4" xfId="43900"/>
    <cellStyle name="Normal 3 3 7 2 5" xfId="43901"/>
    <cellStyle name="Normal 3 3 7 2 5 2" xfId="43902"/>
    <cellStyle name="Normal 3 3 7 2 5 2 2" xfId="43903"/>
    <cellStyle name="Normal 3 3 7 2 5 3" xfId="43904"/>
    <cellStyle name="Normal 3 3 7 2 6" xfId="43905"/>
    <cellStyle name="Normal 3 3 7 2 6 2" xfId="43906"/>
    <cellStyle name="Normal 3 3 7 2 7" xfId="43907"/>
    <cellStyle name="Normal 3 3 7 3" xfId="43908"/>
    <cellStyle name="Normal 3 3 7 3 2" xfId="43909"/>
    <cellStyle name="Normal 3 3 7 3 2 2" xfId="43910"/>
    <cellStyle name="Normal 3 3 7 3 2 2 2" xfId="43911"/>
    <cellStyle name="Normal 3 3 7 3 2 2 2 2" xfId="43912"/>
    <cellStyle name="Normal 3 3 7 3 2 2 2 2 2" xfId="43913"/>
    <cellStyle name="Normal 3 3 7 3 2 2 2 3" xfId="43914"/>
    <cellStyle name="Normal 3 3 7 3 2 2 3" xfId="43915"/>
    <cellStyle name="Normal 3 3 7 3 2 2 3 2" xfId="43916"/>
    <cellStyle name="Normal 3 3 7 3 2 2 4" xfId="43917"/>
    <cellStyle name="Normal 3 3 7 3 2 3" xfId="43918"/>
    <cellStyle name="Normal 3 3 7 3 2 3 2" xfId="43919"/>
    <cellStyle name="Normal 3 3 7 3 2 3 2 2" xfId="43920"/>
    <cellStyle name="Normal 3 3 7 3 2 3 3" xfId="43921"/>
    <cellStyle name="Normal 3 3 7 3 2 4" xfId="43922"/>
    <cellStyle name="Normal 3 3 7 3 2 4 2" xfId="43923"/>
    <cellStyle name="Normal 3 3 7 3 2 5" xfId="43924"/>
    <cellStyle name="Normal 3 3 7 3 3" xfId="43925"/>
    <cellStyle name="Normal 3 3 7 3 3 2" xfId="43926"/>
    <cellStyle name="Normal 3 3 7 3 3 2 2" xfId="43927"/>
    <cellStyle name="Normal 3 3 7 3 3 2 2 2" xfId="43928"/>
    <cellStyle name="Normal 3 3 7 3 3 2 3" xfId="43929"/>
    <cellStyle name="Normal 3 3 7 3 3 3" xfId="43930"/>
    <cellStyle name="Normal 3 3 7 3 3 3 2" xfId="43931"/>
    <cellStyle name="Normal 3 3 7 3 3 4" xfId="43932"/>
    <cellStyle name="Normal 3 3 7 3 4" xfId="43933"/>
    <cellStyle name="Normal 3 3 7 3 4 2" xfId="43934"/>
    <cellStyle name="Normal 3 3 7 3 4 2 2" xfId="43935"/>
    <cellStyle name="Normal 3 3 7 3 4 3" xfId="43936"/>
    <cellStyle name="Normal 3 3 7 3 5" xfId="43937"/>
    <cellStyle name="Normal 3 3 7 3 5 2" xfId="43938"/>
    <cellStyle name="Normal 3 3 7 3 6" xfId="43939"/>
    <cellStyle name="Normal 3 3 7 4" xfId="43940"/>
    <cellStyle name="Normal 3 3 7 4 2" xfId="43941"/>
    <cellStyle name="Normal 3 3 7 4 2 2" xfId="43942"/>
    <cellStyle name="Normal 3 3 7 4 2 2 2" xfId="43943"/>
    <cellStyle name="Normal 3 3 7 4 2 2 2 2" xfId="43944"/>
    <cellStyle name="Normal 3 3 7 4 2 2 2 2 2" xfId="43945"/>
    <cellStyle name="Normal 3 3 7 4 2 2 2 3" xfId="43946"/>
    <cellStyle name="Normal 3 3 7 4 2 2 3" xfId="43947"/>
    <cellStyle name="Normal 3 3 7 4 2 2 3 2" xfId="43948"/>
    <cellStyle name="Normal 3 3 7 4 2 2 4" xfId="43949"/>
    <cellStyle name="Normal 3 3 7 4 2 3" xfId="43950"/>
    <cellStyle name="Normal 3 3 7 4 2 3 2" xfId="43951"/>
    <cellStyle name="Normal 3 3 7 4 2 3 2 2" xfId="43952"/>
    <cellStyle name="Normal 3 3 7 4 2 3 3" xfId="43953"/>
    <cellStyle name="Normal 3 3 7 4 2 4" xfId="43954"/>
    <cellStyle name="Normal 3 3 7 4 2 4 2" xfId="43955"/>
    <cellStyle name="Normal 3 3 7 4 2 5" xfId="43956"/>
    <cellStyle name="Normal 3 3 7 4 3" xfId="43957"/>
    <cellStyle name="Normal 3 3 7 4 3 2" xfId="43958"/>
    <cellStyle name="Normal 3 3 7 4 3 2 2" xfId="43959"/>
    <cellStyle name="Normal 3 3 7 4 3 2 2 2" xfId="43960"/>
    <cellStyle name="Normal 3 3 7 4 3 2 3" xfId="43961"/>
    <cellStyle name="Normal 3 3 7 4 3 3" xfId="43962"/>
    <cellStyle name="Normal 3 3 7 4 3 3 2" xfId="43963"/>
    <cellStyle name="Normal 3 3 7 4 3 4" xfId="43964"/>
    <cellStyle name="Normal 3 3 7 4 4" xfId="43965"/>
    <cellStyle name="Normal 3 3 7 4 4 2" xfId="43966"/>
    <cellStyle name="Normal 3 3 7 4 4 2 2" xfId="43967"/>
    <cellStyle name="Normal 3 3 7 4 4 3" xfId="43968"/>
    <cellStyle name="Normal 3 3 7 4 5" xfId="43969"/>
    <cellStyle name="Normal 3 3 7 4 5 2" xfId="43970"/>
    <cellStyle name="Normal 3 3 7 4 6" xfId="43971"/>
    <cellStyle name="Normal 3 3 7 5" xfId="43972"/>
    <cellStyle name="Normal 3 3 7 5 2" xfId="43973"/>
    <cellStyle name="Normal 3 3 7 5 2 2" xfId="43974"/>
    <cellStyle name="Normal 3 3 7 5 2 2 2" xfId="43975"/>
    <cellStyle name="Normal 3 3 7 5 2 2 2 2" xfId="43976"/>
    <cellStyle name="Normal 3 3 7 5 2 2 3" xfId="43977"/>
    <cellStyle name="Normal 3 3 7 5 2 3" xfId="43978"/>
    <cellStyle name="Normal 3 3 7 5 2 3 2" xfId="43979"/>
    <cellStyle name="Normal 3 3 7 5 2 4" xfId="43980"/>
    <cellStyle name="Normal 3 3 7 5 3" xfId="43981"/>
    <cellStyle name="Normal 3 3 7 5 3 2" xfId="43982"/>
    <cellStyle name="Normal 3 3 7 5 3 2 2" xfId="43983"/>
    <cellStyle name="Normal 3 3 7 5 3 3" xfId="43984"/>
    <cellStyle name="Normal 3 3 7 5 4" xfId="43985"/>
    <cellStyle name="Normal 3 3 7 5 4 2" xfId="43986"/>
    <cellStyle name="Normal 3 3 7 5 5" xfId="43987"/>
    <cellStyle name="Normal 3 3 7 6" xfId="43988"/>
    <cellStyle name="Normal 3 3 7 6 2" xfId="43989"/>
    <cellStyle name="Normal 3 3 7 6 2 2" xfId="43990"/>
    <cellStyle name="Normal 3 3 7 6 2 2 2" xfId="43991"/>
    <cellStyle name="Normal 3 3 7 6 2 3" xfId="43992"/>
    <cellStyle name="Normal 3 3 7 6 3" xfId="43993"/>
    <cellStyle name="Normal 3 3 7 6 3 2" xfId="43994"/>
    <cellStyle name="Normal 3 3 7 6 4" xfId="43995"/>
    <cellStyle name="Normal 3 3 7 7" xfId="43996"/>
    <cellStyle name="Normal 3 3 7 7 2" xfId="43997"/>
    <cellStyle name="Normal 3 3 7 7 2 2" xfId="43998"/>
    <cellStyle name="Normal 3 3 7 7 3" xfId="43999"/>
    <cellStyle name="Normal 3 3 7 8" xfId="44000"/>
    <cellStyle name="Normal 3 3 7 8 2" xfId="44001"/>
    <cellStyle name="Normal 3 3 7 9" xfId="44002"/>
    <cellStyle name="Normal 3 3 8" xfId="44003"/>
    <cellStyle name="Normal 3 3 8 2" xfId="44004"/>
    <cellStyle name="Normal 3 3 8 2 2" xfId="44005"/>
    <cellStyle name="Normal 3 3 8 2 2 2" xfId="44006"/>
    <cellStyle name="Normal 3 3 8 2 2 2 2" xfId="44007"/>
    <cellStyle name="Normal 3 3 8 2 2 2 2 2" xfId="44008"/>
    <cellStyle name="Normal 3 3 8 2 2 2 2 2 2" xfId="44009"/>
    <cellStyle name="Normal 3 3 8 2 2 2 2 3" xfId="44010"/>
    <cellStyle name="Normal 3 3 8 2 2 2 3" xfId="44011"/>
    <cellStyle name="Normal 3 3 8 2 2 2 3 2" xfId="44012"/>
    <cellStyle name="Normal 3 3 8 2 2 2 4" xfId="44013"/>
    <cellStyle name="Normal 3 3 8 2 2 3" xfId="44014"/>
    <cellStyle name="Normal 3 3 8 2 2 3 2" xfId="44015"/>
    <cellStyle name="Normal 3 3 8 2 2 3 2 2" xfId="44016"/>
    <cellStyle name="Normal 3 3 8 2 2 3 3" xfId="44017"/>
    <cellStyle name="Normal 3 3 8 2 2 4" xfId="44018"/>
    <cellStyle name="Normal 3 3 8 2 2 4 2" xfId="44019"/>
    <cellStyle name="Normal 3 3 8 2 2 5" xfId="44020"/>
    <cellStyle name="Normal 3 3 8 2 3" xfId="44021"/>
    <cellStyle name="Normal 3 3 8 2 3 2" xfId="44022"/>
    <cellStyle name="Normal 3 3 8 2 3 2 2" xfId="44023"/>
    <cellStyle name="Normal 3 3 8 2 3 2 2 2" xfId="44024"/>
    <cellStyle name="Normal 3 3 8 2 3 2 3" xfId="44025"/>
    <cellStyle name="Normal 3 3 8 2 3 3" xfId="44026"/>
    <cellStyle name="Normal 3 3 8 2 3 3 2" xfId="44027"/>
    <cellStyle name="Normal 3 3 8 2 3 4" xfId="44028"/>
    <cellStyle name="Normal 3 3 8 2 4" xfId="44029"/>
    <cellStyle name="Normal 3 3 8 2 4 2" xfId="44030"/>
    <cellStyle name="Normal 3 3 8 2 4 2 2" xfId="44031"/>
    <cellStyle name="Normal 3 3 8 2 4 3" xfId="44032"/>
    <cellStyle name="Normal 3 3 8 2 5" xfId="44033"/>
    <cellStyle name="Normal 3 3 8 2 5 2" xfId="44034"/>
    <cellStyle name="Normal 3 3 8 2 6" xfId="44035"/>
    <cellStyle name="Normal 3 3 8 3" xfId="44036"/>
    <cellStyle name="Normal 3 3 8 3 2" xfId="44037"/>
    <cellStyle name="Normal 3 3 8 3 2 2" xfId="44038"/>
    <cellStyle name="Normal 3 3 8 3 2 2 2" xfId="44039"/>
    <cellStyle name="Normal 3 3 8 3 2 2 2 2" xfId="44040"/>
    <cellStyle name="Normal 3 3 8 3 2 2 3" xfId="44041"/>
    <cellStyle name="Normal 3 3 8 3 2 3" xfId="44042"/>
    <cellStyle name="Normal 3 3 8 3 2 3 2" xfId="44043"/>
    <cellStyle name="Normal 3 3 8 3 2 4" xfId="44044"/>
    <cellStyle name="Normal 3 3 8 3 3" xfId="44045"/>
    <cellStyle name="Normal 3 3 8 3 3 2" xfId="44046"/>
    <cellStyle name="Normal 3 3 8 3 3 2 2" xfId="44047"/>
    <cellStyle name="Normal 3 3 8 3 3 3" xfId="44048"/>
    <cellStyle name="Normal 3 3 8 3 4" xfId="44049"/>
    <cellStyle name="Normal 3 3 8 3 4 2" xfId="44050"/>
    <cellStyle name="Normal 3 3 8 3 5" xfId="44051"/>
    <cellStyle name="Normal 3 3 8 4" xfId="44052"/>
    <cellStyle name="Normal 3 3 8 4 2" xfId="44053"/>
    <cellStyle name="Normal 3 3 8 4 2 2" xfId="44054"/>
    <cellStyle name="Normal 3 3 8 4 2 2 2" xfId="44055"/>
    <cellStyle name="Normal 3 3 8 4 2 3" xfId="44056"/>
    <cellStyle name="Normal 3 3 8 4 3" xfId="44057"/>
    <cellStyle name="Normal 3 3 8 4 3 2" xfId="44058"/>
    <cellStyle name="Normal 3 3 8 4 4" xfId="44059"/>
    <cellStyle name="Normal 3 3 8 5" xfId="44060"/>
    <cellStyle name="Normal 3 3 8 5 2" xfId="44061"/>
    <cellStyle name="Normal 3 3 8 5 2 2" xfId="44062"/>
    <cellStyle name="Normal 3 3 8 5 3" xfId="44063"/>
    <cellStyle name="Normal 3 3 8 6" xfId="44064"/>
    <cellStyle name="Normal 3 3 8 6 2" xfId="44065"/>
    <cellStyle name="Normal 3 3 8 7" xfId="44066"/>
    <cellStyle name="Normal 3 3 9" xfId="44067"/>
    <cellStyle name="Normal 3 3 9 2" xfId="44068"/>
    <cellStyle name="Normal 3 3 9 2 2" xfId="44069"/>
    <cellStyle name="Normal 3 3 9 2 2 2" xfId="44070"/>
    <cellStyle name="Normal 3 3 9 2 2 2 2" xfId="44071"/>
    <cellStyle name="Normal 3 3 9 2 2 2 2 2" xfId="44072"/>
    <cellStyle name="Normal 3 3 9 2 2 2 3" xfId="44073"/>
    <cellStyle name="Normal 3 3 9 2 2 3" xfId="44074"/>
    <cellStyle name="Normal 3 3 9 2 2 3 2" xfId="44075"/>
    <cellStyle name="Normal 3 3 9 2 2 4" xfId="44076"/>
    <cellStyle name="Normal 3 3 9 2 3" xfId="44077"/>
    <cellStyle name="Normal 3 3 9 2 3 2" xfId="44078"/>
    <cellStyle name="Normal 3 3 9 2 3 2 2" xfId="44079"/>
    <cellStyle name="Normal 3 3 9 2 3 3" xfId="44080"/>
    <cellStyle name="Normal 3 3 9 2 4" xfId="44081"/>
    <cellStyle name="Normal 3 3 9 2 4 2" xfId="44082"/>
    <cellStyle name="Normal 3 3 9 2 5" xfId="44083"/>
    <cellStyle name="Normal 3 3 9 3" xfId="44084"/>
    <cellStyle name="Normal 3 3 9 3 2" xfId="44085"/>
    <cellStyle name="Normal 3 3 9 3 2 2" xfId="44086"/>
    <cellStyle name="Normal 3 3 9 3 2 2 2" xfId="44087"/>
    <cellStyle name="Normal 3 3 9 3 2 3" xfId="44088"/>
    <cellStyle name="Normal 3 3 9 3 3" xfId="44089"/>
    <cellStyle name="Normal 3 3 9 3 3 2" xfId="44090"/>
    <cellStyle name="Normal 3 3 9 3 4" xfId="44091"/>
    <cellStyle name="Normal 3 3 9 4" xfId="44092"/>
    <cellStyle name="Normal 3 3 9 4 2" xfId="44093"/>
    <cellStyle name="Normal 3 3 9 4 2 2" xfId="44094"/>
    <cellStyle name="Normal 3 3 9 4 3" xfId="44095"/>
    <cellStyle name="Normal 3 3 9 5" xfId="44096"/>
    <cellStyle name="Normal 3 3 9 5 2" xfId="44097"/>
    <cellStyle name="Normal 3 3 9 6" xfId="44098"/>
    <cellStyle name="Normal 3 3_Wealth Mgmt - Life &amp; Pension" xfId="57816"/>
    <cellStyle name="Normal 3 4" xfId="44099"/>
    <cellStyle name="Normal 3 4 10" xfId="44100"/>
    <cellStyle name="Normal 3 4 10 2" xfId="44101"/>
    <cellStyle name="Normal 3 4 11" xfId="44102"/>
    <cellStyle name="Normal 3 4 2" xfId="44103"/>
    <cellStyle name="Normal 3 4 2 2" xfId="44104"/>
    <cellStyle name="Normal 3 4 2 2 2" xfId="44105"/>
    <cellStyle name="Normal 3 4 2 2 3" xfId="44106"/>
    <cellStyle name="Normal 3 4 2 3" xfId="44107"/>
    <cellStyle name="Normal 3 4 2 4" xfId="44108"/>
    <cellStyle name="Normal 3 4 3" xfId="44109"/>
    <cellStyle name="Normal 3 4 3 2" xfId="44110"/>
    <cellStyle name="Normal 3 4 3 2 2" xfId="44111"/>
    <cellStyle name="Normal 3 4 3 2 2 2" xfId="44112"/>
    <cellStyle name="Normal 3 4 3 2 2 2 2" xfId="44113"/>
    <cellStyle name="Normal 3 4 3 2 2 2 2 2" xfId="44114"/>
    <cellStyle name="Normal 3 4 3 2 2 2 2 2 2" xfId="44115"/>
    <cellStyle name="Normal 3 4 3 2 2 2 2 2 2 2" xfId="44116"/>
    <cellStyle name="Normal 3 4 3 2 2 2 2 2 3" xfId="44117"/>
    <cellStyle name="Normal 3 4 3 2 2 2 2 3" xfId="44118"/>
    <cellStyle name="Normal 3 4 3 2 2 2 2 3 2" xfId="44119"/>
    <cellStyle name="Normal 3 4 3 2 2 2 2 4" xfId="44120"/>
    <cellStyle name="Normal 3 4 3 2 2 2 3" xfId="44121"/>
    <cellStyle name="Normal 3 4 3 2 2 2 3 2" xfId="44122"/>
    <cellStyle name="Normal 3 4 3 2 2 2 3 2 2" xfId="44123"/>
    <cellStyle name="Normal 3 4 3 2 2 2 3 3" xfId="44124"/>
    <cellStyle name="Normal 3 4 3 2 2 2 4" xfId="44125"/>
    <cellStyle name="Normal 3 4 3 2 2 2 4 2" xfId="44126"/>
    <cellStyle name="Normal 3 4 3 2 2 2 5" xfId="44127"/>
    <cellStyle name="Normal 3 4 3 2 2 3" xfId="44128"/>
    <cellStyle name="Normal 3 4 3 2 2 3 2" xfId="44129"/>
    <cellStyle name="Normal 3 4 3 2 2 3 2 2" xfId="44130"/>
    <cellStyle name="Normal 3 4 3 2 2 3 2 2 2" xfId="44131"/>
    <cellStyle name="Normal 3 4 3 2 2 3 2 3" xfId="44132"/>
    <cellStyle name="Normal 3 4 3 2 2 3 3" xfId="44133"/>
    <cellStyle name="Normal 3 4 3 2 2 3 3 2" xfId="44134"/>
    <cellStyle name="Normal 3 4 3 2 2 3 4" xfId="44135"/>
    <cellStyle name="Normal 3 4 3 2 2 4" xfId="44136"/>
    <cellStyle name="Normal 3 4 3 2 2 4 2" xfId="44137"/>
    <cellStyle name="Normal 3 4 3 2 2 4 2 2" xfId="44138"/>
    <cellStyle name="Normal 3 4 3 2 2 4 3" xfId="44139"/>
    <cellStyle name="Normal 3 4 3 2 2 5" xfId="44140"/>
    <cellStyle name="Normal 3 4 3 2 2 5 2" xfId="44141"/>
    <cellStyle name="Normal 3 4 3 2 2 6" xfId="44142"/>
    <cellStyle name="Normal 3 4 3 2 3" xfId="44143"/>
    <cellStyle name="Normal 3 4 3 2 3 2" xfId="44144"/>
    <cellStyle name="Normal 3 4 3 2 3 2 2" xfId="44145"/>
    <cellStyle name="Normal 3 4 3 2 3 2 2 2" xfId="44146"/>
    <cellStyle name="Normal 3 4 3 2 3 2 2 2 2" xfId="44147"/>
    <cellStyle name="Normal 3 4 3 2 3 2 2 3" xfId="44148"/>
    <cellStyle name="Normal 3 4 3 2 3 2 3" xfId="44149"/>
    <cellStyle name="Normal 3 4 3 2 3 2 3 2" xfId="44150"/>
    <cellStyle name="Normal 3 4 3 2 3 2 4" xfId="44151"/>
    <cellStyle name="Normal 3 4 3 2 3 3" xfId="44152"/>
    <cellStyle name="Normal 3 4 3 2 3 3 2" xfId="44153"/>
    <cellStyle name="Normal 3 4 3 2 3 3 2 2" xfId="44154"/>
    <cellStyle name="Normal 3 4 3 2 3 3 3" xfId="44155"/>
    <cellStyle name="Normal 3 4 3 2 3 4" xfId="44156"/>
    <cellStyle name="Normal 3 4 3 2 3 4 2" xfId="44157"/>
    <cellStyle name="Normal 3 4 3 2 3 5" xfId="44158"/>
    <cellStyle name="Normal 3 4 3 2 4" xfId="44159"/>
    <cellStyle name="Normal 3 4 3 2 4 2" xfId="44160"/>
    <cellStyle name="Normal 3 4 3 2 4 2 2" xfId="44161"/>
    <cellStyle name="Normal 3 4 3 2 4 2 2 2" xfId="44162"/>
    <cellStyle name="Normal 3 4 3 2 4 2 3" xfId="44163"/>
    <cellStyle name="Normal 3 4 3 2 4 3" xfId="44164"/>
    <cellStyle name="Normal 3 4 3 2 4 3 2" xfId="44165"/>
    <cellStyle name="Normal 3 4 3 2 4 4" xfId="44166"/>
    <cellStyle name="Normal 3 4 3 2 5" xfId="44167"/>
    <cellStyle name="Normal 3 4 3 2 5 2" xfId="44168"/>
    <cellStyle name="Normal 3 4 3 2 5 2 2" xfId="44169"/>
    <cellStyle name="Normal 3 4 3 2 5 3" xfId="44170"/>
    <cellStyle name="Normal 3 4 3 2 6" xfId="44171"/>
    <cellStyle name="Normal 3 4 3 2 6 2" xfId="44172"/>
    <cellStyle name="Normal 3 4 3 2 7" xfId="44173"/>
    <cellStyle name="Normal 3 4 3 3" xfId="44174"/>
    <cellStyle name="Normal 3 4 3 3 2" xfId="44175"/>
    <cellStyle name="Normal 3 4 3 3 2 2" xfId="44176"/>
    <cellStyle name="Normal 3 4 3 3 2 2 2" xfId="44177"/>
    <cellStyle name="Normal 3 4 3 3 2 2 2 2" xfId="44178"/>
    <cellStyle name="Normal 3 4 3 3 2 2 2 2 2" xfId="44179"/>
    <cellStyle name="Normal 3 4 3 3 2 2 2 3" xfId="44180"/>
    <cellStyle name="Normal 3 4 3 3 2 2 3" xfId="44181"/>
    <cellStyle name="Normal 3 4 3 3 2 2 3 2" xfId="44182"/>
    <cellStyle name="Normal 3 4 3 3 2 2 4" xfId="44183"/>
    <cellStyle name="Normal 3 4 3 3 2 3" xfId="44184"/>
    <cellStyle name="Normal 3 4 3 3 2 3 2" xfId="44185"/>
    <cellStyle name="Normal 3 4 3 3 2 3 2 2" xfId="44186"/>
    <cellStyle name="Normal 3 4 3 3 2 3 3" xfId="44187"/>
    <cellStyle name="Normal 3 4 3 3 2 4" xfId="44188"/>
    <cellStyle name="Normal 3 4 3 3 2 4 2" xfId="44189"/>
    <cellStyle name="Normal 3 4 3 3 2 5" xfId="44190"/>
    <cellStyle name="Normal 3 4 3 3 3" xfId="44191"/>
    <cellStyle name="Normal 3 4 3 3 3 2" xfId="44192"/>
    <cellStyle name="Normal 3 4 3 3 3 2 2" xfId="44193"/>
    <cellStyle name="Normal 3 4 3 3 3 2 2 2" xfId="44194"/>
    <cellStyle name="Normal 3 4 3 3 3 2 3" xfId="44195"/>
    <cellStyle name="Normal 3 4 3 3 3 3" xfId="44196"/>
    <cellStyle name="Normal 3 4 3 3 3 3 2" xfId="44197"/>
    <cellStyle name="Normal 3 4 3 3 3 4" xfId="44198"/>
    <cellStyle name="Normal 3 4 3 3 4" xfId="44199"/>
    <cellStyle name="Normal 3 4 3 3 4 2" xfId="44200"/>
    <cellStyle name="Normal 3 4 3 3 4 2 2" xfId="44201"/>
    <cellStyle name="Normal 3 4 3 3 4 3" xfId="44202"/>
    <cellStyle name="Normal 3 4 3 3 5" xfId="44203"/>
    <cellStyle name="Normal 3 4 3 3 5 2" xfId="44204"/>
    <cellStyle name="Normal 3 4 3 3 6" xfId="44205"/>
    <cellStyle name="Normal 3 4 3 4" xfId="44206"/>
    <cellStyle name="Normal 3 4 3 4 2" xfId="44207"/>
    <cellStyle name="Normal 3 4 3 4 2 2" xfId="44208"/>
    <cellStyle name="Normal 3 4 3 4 2 2 2" xfId="44209"/>
    <cellStyle name="Normal 3 4 3 4 2 2 2 2" xfId="44210"/>
    <cellStyle name="Normal 3 4 3 4 2 2 2 2 2" xfId="44211"/>
    <cellStyle name="Normal 3 4 3 4 2 2 2 3" xfId="44212"/>
    <cellStyle name="Normal 3 4 3 4 2 2 3" xfId="44213"/>
    <cellStyle name="Normal 3 4 3 4 2 2 3 2" xfId="44214"/>
    <cellStyle name="Normal 3 4 3 4 2 2 4" xfId="44215"/>
    <cellStyle name="Normal 3 4 3 4 2 3" xfId="44216"/>
    <cellStyle name="Normal 3 4 3 4 2 3 2" xfId="44217"/>
    <cellStyle name="Normal 3 4 3 4 2 3 2 2" xfId="44218"/>
    <cellStyle name="Normal 3 4 3 4 2 3 3" xfId="44219"/>
    <cellStyle name="Normal 3 4 3 4 2 4" xfId="44220"/>
    <cellStyle name="Normal 3 4 3 4 2 4 2" xfId="44221"/>
    <cellStyle name="Normal 3 4 3 4 2 5" xfId="44222"/>
    <cellStyle name="Normal 3 4 3 4 3" xfId="44223"/>
    <cellStyle name="Normal 3 4 3 4 3 2" xfId="44224"/>
    <cellStyle name="Normal 3 4 3 4 3 2 2" xfId="44225"/>
    <cellStyle name="Normal 3 4 3 4 3 2 2 2" xfId="44226"/>
    <cellStyle name="Normal 3 4 3 4 3 2 3" xfId="44227"/>
    <cellStyle name="Normal 3 4 3 4 3 3" xfId="44228"/>
    <cellStyle name="Normal 3 4 3 4 3 3 2" xfId="44229"/>
    <cellStyle name="Normal 3 4 3 4 3 4" xfId="44230"/>
    <cellStyle name="Normal 3 4 3 4 4" xfId="44231"/>
    <cellStyle name="Normal 3 4 3 4 4 2" xfId="44232"/>
    <cellStyle name="Normal 3 4 3 4 4 2 2" xfId="44233"/>
    <cellStyle name="Normal 3 4 3 4 4 3" xfId="44234"/>
    <cellStyle name="Normal 3 4 3 4 5" xfId="44235"/>
    <cellStyle name="Normal 3 4 3 4 5 2" xfId="44236"/>
    <cellStyle name="Normal 3 4 3 4 6" xfId="44237"/>
    <cellStyle name="Normal 3 4 3 5" xfId="44238"/>
    <cellStyle name="Normal 3 4 3 5 2" xfId="44239"/>
    <cellStyle name="Normal 3 4 3 5 2 2" xfId="44240"/>
    <cellStyle name="Normal 3 4 3 5 2 2 2" xfId="44241"/>
    <cellStyle name="Normal 3 4 3 5 2 2 2 2" xfId="44242"/>
    <cellStyle name="Normal 3 4 3 5 2 2 3" xfId="44243"/>
    <cellStyle name="Normal 3 4 3 5 2 3" xfId="44244"/>
    <cellStyle name="Normal 3 4 3 5 2 3 2" xfId="44245"/>
    <cellStyle name="Normal 3 4 3 5 2 4" xfId="44246"/>
    <cellStyle name="Normal 3 4 3 5 3" xfId="44247"/>
    <cellStyle name="Normal 3 4 3 5 3 2" xfId="44248"/>
    <cellStyle name="Normal 3 4 3 5 3 2 2" xfId="44249"/>
    <cellStyle name="Normal 3 4 3 5 3 3" xfId="44250"/>
    <cellStyle name="Normal 3 4 3 5 4" xfId="44251"/>
    <cellStyle name="Normal 3 4 3 5 4 2" xfId="44252"/>
    <cellStyle name="Normal 3 4 3 5 5" xfId="44253"/>
    <cellStyle name="Normal 3 4 3 6" xfId="44254"/>
    <cellStyle name="Normal 3 4 3 6 2" xfId="44255"/>
    <cellStyle name="Normal 3 4 3 6 2 2" xfId="44256"/>
    <cellStyle name="Normal 3 4 3 6 2 2 2" xfId="44257"/>
    <cellStyle name="Normal 3 4 3 6 2 3" xfId="44258"/>
    <cellStyle name="Normal 3 4 3 6 3" xfId="44259"/>
    <cellStyle name="Normal 3 4 3 6 3 2" xfId="44260"/>
    <cellStyle name="Normal 3 4 3 6 4" xfId="44261"/>
    <cellStyle name="Normal 3 4 3 7" xfId="44262"/>
    <cellStyle name="Normal 3 4 3 7 2" xfId="44263"/>
    <cellStyle name="Normal 3 4 3 7 2 2" xfId="44264"/>
    <cellStyle name="Normal 3 4 3 7 3" xfId="44265"/>
    <cellStyle name="Normal 3 4 3 8" xfId="44266"/>
    <cellStyle name="Normal 3 4 3 8 2" xfId="44267"/>
    <cellStyle name="Normal 3 4 3 9" xfId="44268"/>
    <cellStyle name="Normal 3 4 4" xfId="44269"/>
    <cellStyle name="Normal 3 4 4 2" xfId="44270"/>
    <cellStyle name="Normal 3 4 4 2 2" xfId="44271"/>
    <cellStyle name="Normal 3 4 4 2 2 2" xfId="44272"/>
    <cellStyle name="Normal 3 4 4 2 2 2 2" xfId="44273"/>
    <cellStyle name="Normal 3 4 4 2 2 2 2 2" xfId="44274"/>
    <cellStyle name="Normal 3 4 4 2 2 2 2 2 2" xfId="44275"/>
    <cellStyle name="Normal 3 4 4 2 2 2 2 3" xfId="44276"/>
    <cellStyle name="Normal 3 4 4 2 2 2 3" xfId="44277"/>
    <cellStyle name="Normal 3 4 4 2 2 2 3 2" xfId="44278"/>
    <cellStyle name="Normal 3 4 4 2 2 2 4" xfId="44279"/>
    <cellStyle name="Normal 3 4 4 2 2 3" xfId="44280"/>
    <cellStyle name="Normal 3 4 4 2 2 3 2" xfId="44281"/>
    <cellStyle name="Normal 3 4 4 2 2 3 2 2" xfId="44282"/>
    <cellStyle name="Normal 3 4 4 2 2 3 3" xfId="44283"/>
    <cellStyle name="Normal 3 4 4 2 2 4" xfId="44284"/>
    <cellStyle name="Normal 3 4 4 2 2 4 2" xfId="44285"/>
    <cellStyle name="Normal 3 4 4 2 2 5" xfId="44286"/>
    <cellStyle name="Normal 3 4 4 2 3" xfId="44287"/>
    <cellStyle name="Normal 3 4 4 2 3 2" xfId="44288"/>
    <cellStyle name="Normal 3 4 4 2 3 2 2" xfId="44289"/>
    <cellStyle name="Normal 3 4 4 2 3 2 2 2" xfId="44290"/>
    <cellStyle name="Normal 3 4 4 2 3 2 3" xfId="44291"/>
    <cellStyle name="Normal 3 4 4 2 3 3" xfId="44292"/>
    <cellStyle name="Normal 3 4 4 2 3 3 2" xfId="44293"/>
    <cellStyle name="Normal 3 4 4 2 3 4" xfId="44294"/>
    <cellStyle name="Normal 3 4 4 2 4" xfId="44295"/>
    <cellStyle name="Normal 3 4 4 2 4 2" xfId="44296"/>
    <cellStyle name="Normal 3 4 4 2 4 2 2" xfId="44297"/>
    <cellStyle name="Normal 3 4 4 2 4 3" xfId="44298"/>
    <cellStyle name="Normal 3 4 4 2 5" xfId="44299"/>
    <cellStyle name="Normal 3 4 4 2 5 2" xfId="44300"/>
    <cellStyle name="Normal 3 4 4 2 6" xfId="44301"/>
    <cellStyle name="Normal 3 4 4 3" xfId="44302"/>
    <cellStyle name="Normal 3 4 4 3 2" xfId="44303"/>
    <cellStyle name="Normal 3 4 4 3 2 2" xfId="44304"/>
    <cellStyle name="Normal 3 4 4 3 2 2 2" xfId="44305"/>
    <cellStyle name="Normal 3 4 4 3 2 2 2 2" xfId="44306"/>
    <cellStyle name="Normal 3 4 4 3 2 2 3" xfId="44307"/>
    <cellStyle name="Normal 3 4 4 3 2 3" xfId="44308"/>
    <cellStyle name="Normal 3 4 4 3 2 3 2" xfId="44309"/>
    <cellStyle name="Normal 3 4 4 3 2 4" xfId="44310"/>
    <cellStyle name="Normal 3 4 4 3 3" xfId="44311"/>
    <cellStyle name="Normal 3 4 4 3 3 2" xfId="44312"/>
    <cellStyle name="Normal 3 4 4 3 3 2 2" xfId="44313"/>
    <cellStyle name="Normal 3 4 4 3 3 3" xfId="44314"/>
    <cellStyle name="Normal 3 4 4 3 4" xfId="44315"/>
    <cellStyle name="Normal 3 4 4 3 4 2" xfId="44316"/>
    <cellStyle name="Normal 3 4 4 3 5" xfId="44317"/>
    <cellStyle name="Normal 3 4 4 4" xfId="44318"/>
    <cellStyle name="Normal 3 4 4 4 2" xfId="44319"/>
    <cellStyle name="Normal 3 4 4 4 2 2" xfId="44320"/>
    <cellStyle name="Normal 3 4 4 4 2 2 2" xfId="44321"/>
    <cellStyle name="Normal 3 4 4 4 2 3" xfId="44322"/>
    <cellStyle name="Normal 3 4 4 4 3" xfId="44323"/>
    <cellStyle name="Normal 3 4 4 4 3 2" xfId="44324"/>
    <cellStyle name="Normal 3 4 4 4 4" xfId="44325"/>
    <cellStyle name="Normal 3 4 4 5" xfId="44326"/>
    <cellStyle name="Normal 3 4 4 5 2" xfId="44327"/>
    <cellStyle name="Normal 3 4 4 5 2 2" xfId="44328"/>
    <cellStyle name="Normal 3 4 4 5 3" xfId="44329"/>
    <cellStyle name="Normal 3 4 4 6" xfId="44330"/>
    <cellStyle name="Normal 3 4 4 6 2" xfId="44331"/>
    <cellStyle name="Normal 3 4 4 7" xfId="44332"/>
    <cellStyle name="Normal 3 4 5" xfId="44333"/>
    <cellStyle name="Normal 3 4 5 2" xfId="44334"/>
    <cellStyle name="Normal 3 4 5 2 2" xfId="44335"/>
    <cellStyle name="Normal 3 4 5 2 2 2" xfId="44336"/>
    <cellStyle name="Normal 3 4 5 2 2 2 2" xfId="44337"/>
    <cellStyle name="Normal 3 4 5 2 2 2 2 2" xfId="44338"/>
    <cellStyle name="Normal 3 4 5 2 2 2 3" xfId="44339"/>
    <cellStyle name="Normal 3 4 5 2 2 3" xfId="44340"/>
    <cellStyle name="Normal 3 4 5 2 2 3 2" xfId="44341"/>
    <cellStyle name="Normal 3 4 5 2 2 4" xfId="44342"/>
    <cellStyle name="Normal 3 4 5 2 3" xfId="44343"/>
    <cellStyle name="Normal 3 4 5 2 3 2" xfId="44344"/>
    <cellStyle name="Normal 3 4 5 2 3 2 2" xfId="44345"/>
    <cellStyle name="Normal 3 4 5 2 3 3" xfId="44346"/>
    <cellStyle name="Normal 3 4 5 2 4" xfId="44347"/>
    <cellStyle name="Normal 3 4 5 2 4 2" xfId="44348"/>
    <cellStyle name="Normal 3 4 5 2 5" xfId="44349"/>
    <cellStyle name="Normal 3 4 5 3" xfId="44350"/>
    <cellStyle name="Normal 3 4 5 3 2" xfId="44351"/>
    <cellStyle name="Normal 3 4 5 3 2 2" xfId="44352"/>
    <cellStyle name="Normal 3 4 5 3 2 2 2" xfId="44353"/>
    <cellStyle name="Normal 3 4 5 3 2 3" xfId="44354"/>
    <cellStyle name="Normal 3 4 5 3 3" xfId="44355"/>
    <cellStyle name="Normal 3 4 5 3 3 2" xfId="44356"/>
    <cellStyle name="Normal 3 4 5 3 4" xfId="44357"/>
    <cellStyle name="Normal 3 4 5 4" xfId="44358"/>
    <cellStyle name="Normal 3 4 5 4 2" xfId="44359"/>
    <cellStyle name="Normal 3 4 5 4 2 2" xfId="44360"/>
    <cellStyle name="Normal 3 4 5 4 3" xfId="44361"/>
    <cellStyle name="Normal 3 4 5 5" xfId="44362"/>
    <cellStyle name="Normal 3 4 5 5 2" xfId="44363"/>
    <cellStyle name="Normal 3 4 5 6" xfId="44364"/>
    <cellStyle name="Normal 3 4 6" xfId="44365"/>
    <cellStyle name="Normal 3 4 6 2" xfId="44366"/>
    <cellStyle name="Normal 3 4 6 2 2" xfId="44367"/>
    <cellStyle name="Normal 3 4 6 2 2 2" xfId="44368"/>
    <cellStyle name="Normal 3 4 6 2 2 2 2" xfId="44369"/>
    <cellStyle name="Normal 3 4 6 2 2 2 2 2" xfId="44370"/>
    <cellStyle name="Normal 3 4 6 2 2 2 3" xfId="44371"/>
    <cellStyle name="Normal 3 4 6 2 2 3" xfId="44372"/>
    <cellStyle name="Normal 3 4 6 2 2 3 2" xfId="44373"/>
    <cellStyle name="Normal 3 4 6 2 2 4" xfId="44374"/>
    <cellStyle name="Normal 3 4 6 2 3" xfId="44375"/>
    <cellStyle name="Normal 3 4 6 2 3 2" xfId="44376"/>
    <cellStyle name="Normal 3 4 6 2 3 2 2" xfId="44377"/>
    <cellStyle name="Normal 3 4 6 2 3 3" xfId="44378"/>
    <cellStyle name="Normal 3 4 6 2 4" xfId="44379"/>
    <cellStyle name="Normal 3 4 6 2 4 2" xfId="44380"/>
    <cellStyle name="Normal 3 4 6 2 5" xfId="44381"/>
    <cellStyle name="Normal 3 4 6 3" xfId="44382"/>
    <cellStyle name="Normal 3 4 6 3 2" xfId="44383"/>
    <cellStyle name="Normal 3 4 6 3 2 2" xfId="44384"/>
    <cellStyle name="Normal 3 4 6 3 2 2 2" xfId="44385"/>
    <cellStyle name="Normal 3 4 6 3 2 3" xfId="44386"/>
    <cellStyle name="Normal 3 4 6 3 3" xfId="44387"/>
    <cellStyle name="Normal 3 4 6 3 3 2" xfId="44388"/>
    <cellStyle name="Normal 3 4 6 3 4" xfId="44389"/>
    <cellStyle name="Normal 3 4 6 4" xfId="44390"/>
    <cellStyle name="Normal 3 4 6 4 2" xfId="44391"/>
    <cellStyle name="Normal 3 4 6 4 2 2" xfId="44392"/>
    <cellStyle name="Normal 3 4 6 4 3" xfId="44393"/>
    <cellStyle name="Normal 3 4 6 5" xfId="44394"/>
    <cellStyle name="Normal 3 4 6 5 2" xfId="44395"/>
    <cellStyle name="Normal 3 4 6 6" xfId="44396"/>
    <cellStyle name="Normal 3 4 7" xfId="44397"/>
    <cellStyle name="Normal 3 4 7 2" xfId="44398"/>
    <cellStyle name="Normal 3 4 7 2 2" xfId="44399"/>
    <cellStyle name="Normal 3 4 7 2 2 2" xfId="44400"/>
    <cellStyle name="Normal 3 4 7 2 2 2 2" xfId="44401"/>
    <cellStyle name="Normal 3 4 7 2 2 3" xfId="44402"/>
    <cellStyle name="Normal 3 4 7 2 3" xfId="44403"/>
    <cellStyle name="Normal 3 4 7 2 3 2" xfId="44404"/>
    <cellStyle name="Normal 3 4 7 2 4" xfId="44405"/>
    <cellStyle name="Normal 3 4 7 3" xfId="44406"/>
    <cellStyle name="Normal 3 4 7 3 2" xfId="44407"/>
    <cellStyle name="Normal 3 4 7 3 2 2" xfId="44408"/>
    <cellStyle name="Normal 3 4 7 3 3" xfId="44409"/>
    <cellStyle name="Normal 3 4 7 4" xfId="44410"/>
    <cellStyle name="Normal 3 4 7 4 2" xfId="44411"/>
    <cellStyle name="Normal 3 4 7 5" xfId="44412"/>
    <cellStyle name="Normal 3 4 8" xfId="44413"/>
    <cellStyle name="Normal 3 4 8 2" xfId="44414"/>
    <cellStyle name="Normal 3 4 8 2 2" xfId="44415"/>
    <cellStyle name="Normal 3 4 8 2 2 2" xfId="44416"/>
    <cellStyle name="Normal 3 4 8 2 3" xfId="44417"/>
    <cellStyle name="Normal 3 4 8 3" xfId="44418"/>
    <cellStyle name="Normal 3 4 8 3 2" xfId="44419"/>
    <cellStyle name="Normal 3 4 8 4" xfId="44420"/>
    <cellStyle name="Normal 3 4 9" xfId="44421"/>
    <cellStyle name="Normal 3 4 9 2" xfId="44422"/>
    <cellStyle name="Normal 3 4 9 2 2" xfId="44423"/>
    <cellStyle name="Normal 3 4 9 3" xfId="44424"/>
    <cellStyle name="Normal 3 4_Wealth Mgmt - Life &amp; Pension" xfId="57817"/>
    <cellStyle name="Normal 3 5" xfId="44425"/>
    <cellStyle name="Normal 3 5 2" xfId="44426"/>
    <cellStyle name="Normal 3 5 2 2" xfId="44427"/>
    <cellStyle name="Normal 3 5 2 3" xfId="44428"/>
    <cellStyle name="Normal 3 5 3" xfId="44429"/>
    <cellStyle name="Normal 3 5 3 2" xfId="44430"/>
    <cellStyle name="Normal 3 5 3 2 2" xfId="44431"/>
    <cellStyle name="Normal 3 5 3 2 2 2" xfId="44432"/>
    <cellStyle name="Normal 3 5 3 2 3" xfId="44433"/>
    <cellStyle name="Normal 3 5 3 3" xfId="44434"/>
    <cellStyle name="Normal 3 5 3 3 2" xfId="44435"/>
    <cellStyle name="Normal 3 5 3 4" xfId="44436"/>
    <cellStyle name="Normal 3 5 4" xfId="44437"/>
    <cellStyle name="Normal 3 6" xfId="44438"/>
    <cellStyle name="Normal 3 6 2" xfId="44439"/>
    <cellStyle name="Normal 3 6 2 2" xfId="44440"/>
    <cellStyle name="Normal 3 6 2 3" xfId="44441"/>
    <cellStyle name="Normal 3 6 3" xfId="44442"/>
    <cellStyle name="Normal 3 6 4" xfId="44443"/>
    <cellStyle name="Normal 3 7" xfId="44444"/>
    <cellStyle name="Normal 3 7 10" xfId="44445"/>
    <cellStyle name="Normal 3 7 2" xfId="44446"/>
    <cellStyle name="Normal 3 7 2 2" xfId="44447"/>
    <cellStyle name="Normal 3 7 2 2 2" xfId="44448"/>
    <cellStyle name="Normal 3 7 2 2 2 2" xfId="44449"/>
    <cellStyle name="Normal 3 7 2 2 2 2 2" xfId="44450"/>
    <cellStyle name="Normal 3 7 2 2 2 2 2 2" xfId="44451"/>
    <cellStyle name="Normal 3 7 2 2 2 2 2 2 2" xfId="44452"/>
    <cellStyle name="Normal 3 7 2 2 2 2 2 2 2 2" xfId="44453"/>
    <cellStyle name="Normal 3 7 2 2 2 2 2 2 3" xfId="44454"/>
    <cellStyle name="Normal 3 7 2 2 2 2 2 3" xfId="44455"/>
    <cellStyle name="Normal 3 7 2 2 2 2 2 3 2" xfId="44456"/>
    <cellStyle name="Normal 3 7 2 2 2 2 2 4" xfId="44457"/>
    <cellStyle name="Normal 3 7 2 2 2 2 3" xfId="44458"/>
    <cellStyle name="Normal 3 7 2 2 2 2 3 2" xfId="44459"/>
    <cellStyle name="Normal 3 7 2 2 2 2 3 2 2" xfId="44460"/>
    <cellStyle name="Normal 3 7 2 2 2 2 3 3" xfId="44461"/>
    <cellStyle name="Normal 3 7 2 2 2 2 4" xfId="44462"/>
    <cellStyle name="Normal 3 7 2 2 2 2 4 2" xfId="44463"/>
    <cellStyle name="Normal 3 7 2 2 2 2 5" xfId="44464"/>
    <cellStyle name="Normal 3 7 2 2 2 3" xfId="44465"/>
    <cellStyle name="Normal 3 7 2 2 2 3 2" xfId="44466"/>
    <cellStyle name="Normal 3 7 2 2 2 3 2 2" xfId="44467"/>
    <cellStyle name="Normal 3 7 2 2 2 3 2 2 2" xfId="44468"/>
    <cellStyle name="Normal 3 7 2 2 2 3 2 3" xfId="44469"/>
    <cellStyle name="Normal 3 7 2 2 2 3 3" xfId="44470"/>
    <cellStyle name="Normal 3 7 2 2 2 3 3 2" xfId="44471"/>
    <cellStyle name="Normal 3 7 2 2 2 3 4" xfId="44472"/>
    <cellStyle name="Normal 3 7 2 2 2 4" xfId="44473"/>
    <cellStyle name="Normal 3 7 2 2 2 4 2" xfId="44474"/>
    <cellStyle name="Normal 3 7 2 2 2 4 2 2" xfId="44475"/>
    <cellStyle name="Normal 3 7 2 2 2 4 3" xfId="44476"/>
    <cellStyle name="Normal 3 7 2 2 2 5" xfId="44477"/>
    <cellStyle name="Normal 3 7 2 2 2 5 2" xfId="44478"/>
    <cellStyle name="Normal 3 7 2 2 2 6" xfId="44479"/>
    <cellStyle name="Normal 3 7 2 2 3" xfId="44480"/>
    <cellStyle name="Normal 3 7 2 2 3 2" xfId="44481"/>
    <cellStyle name="Normal 3 7 2 2 3 2 2" xfId="44482"/>
    <cellStyle name="Normal 3 7 2 2 3 2 2 2" xfId="44483"/>
    <cellStyle name="Normal 3 7 2 2 3 2 2 2 2" xfId="44484"/>
    <cellStyle name="Normal 3 7 2 2 3 2 2 3" xfId="44485"/>
    <cellStyle name="Normal 3 7 2 2 3 2 3" xfId="44486"/>
    <cellStyle name="Normal 3 7 2 2 3 2 3 2" xfId="44487"/>
    <cellStyle name="Normal 3 7 2 2 3 2 4" xfId="44488"/>
    <cellStyle name="Normal 3 7 2 2 3 3" xfId="44489"/>
    <cellStyle name="Normal 3 7 2 2 3 3 2" xfId="44490"/>
    <cellStyle name="Normal 3 7 2 2 3 3 2 2" xfId="44491"/>
    <cellStyle name="Normal 3 7 2 2 3 3 3" xfId="44492"/>
    <cellStyle name="Normal 3 7 2 2 3 4" xfId="44493"/>
    <cellStyle name="Normal 3 7 2 2 3 4 2" xfId="44494"/>
    <cellStyle name="Normal 3 7 2 2 3 5" xfId="44495"/>
    <cellStyle name="Normal 3 7 2 2 4" xfId="44496"/>
    <cellStyle name="Normal 3 7 2 2 4 2" xfId="44497"/>
    <cellStyle name="Normal 3 7 2 2 4 2 2" xfId="44498"/>
    <cellStyle name="Normal 3 7 2 2 4 2 2 2" xfId="44499"/>
    <cellStyle name="Normal 3 7 2 2 4 2 3" xfId="44500"/>
    <cellStyle name="Normal 3 7 2 2 4 3" xfId="44501"/>
    <cellStyle name="Normal 3 7 2 2 4 3 2" xfId="44502"/>
    <cellStyle name="Normal 3 7 2 2 4 4" xfId="44503"/>
    <cellStyle name="Normal 3 7 2 2 5" xfId="44504"/>
    <cellStyle name="Normal 3 7 2 2 5 2" xfId="44505"/>
    <cellStyle name="Normal 3 7 2 2 5 2 2" xfId="44506"/>
    <cellStyle name="Normal 3 7 2 2 5 3" xfId="44507"/>
    <cellStyle name="Normal 3 7 2 2 6" xfId="44508"/>
    <cellStyle name="Normal 3 7 2 2 6 2" xfId="44509"/>
    <cellStyle name="Normal 3 7 2 2 7" xfId="44510"/>
    <cellStyle name="Normal 3 7 2 3" xfId="44511"/>
    <cellStyle name="Normal 3 7 2 3 2" xfId="44512"/>
    <cellStyle name="Normal 3 7 2 3 2 2" xfId="44513"/>
    <cellStyle name="Normal 3 7 2 3 2 2 2" xfId="44514"/>
    <cellStyle name="Normal 3 7 2 3 2 2 2 2" xfId="44515"/>
    <cellStyle name="Normal 3 7 2 3 2 2 2 2 2" xfId="44516"/>
    <cellStyle name="Normal 3 7 2 3 2 2 2 3" xfId="44517"/>
    <cellStyle name="Normal 3 7 2 3 2 2 3" xfId="44518"/>
    <cellStyle name="Normal 3 7 2 3 2 2 3 2" xfId="44519"/>
    <cellStyle name="Normal 3 7 2 3 2 2 4" xfId="44520"/>
    <cellStyle name="Normal 3 7 2 3 2 3" xfId="44521"/>
    <cellStyle name="Normal 3 7 2 3 2 3 2" xfId="44522"/>
    <cellStyle name="Normal 3 7 2 3 2 3 2 2" xfId="44523"/>
    <cellStyle name="Normal 3 7 2 3 2 3 3" xfId="44524"/>
    <cellStyle name="Normal 3 7 2 3 2 4" xfId="44525"/>
    <cellStyle name="Normal 3 7 2 3 2 4 2" xfId="44526"/>
    <cellStyle name="Normal 3 7 2 3 2 5" xfId="44527"/>
    <cellStyle name="Normal 3 7 2 3 3" xfId="44528"/>
    <cellStyle name="Normal 3 7 2 3 3 2" xfId="44529"/>
    <cellStyle name="Normal 3 7 2 3 3 2 2" xfId="44530"/>
    <cellStyle name="Normal 3 7 2 3 3 2 2 2" xfId="44531"/>
    <cellStyle name="Normal 3 7 2 3 3 2 3" xfId="44532"/>
    <cellStyle name="Normal 3 7 2 3 3 3" xfId="44533"/>
    <cellStyle name="Normal 3 7 2 3 3 3 2" xfId="44534"/>
    <cellStyle name="Normal 3 7 2 3 3 4" xfId="44535"/>
    <cellStyle name="Normal 3 7 2 3 4" xfId="44536"/>
    <cellStyle name="Normal 3 7 2 3 4 2" xfId="44537"/>
    <cellStyle name="Normal 3 7 2 3 4 2 2" xfId="44538"/>
    <cellStyle name="Normal 3 7 2 3 4 3" xfId="44539"/>
    <cellStyle name="Normal 3 7 2 3 5" xfId="44540"/>
    <cellStyle name="Normal 3 7 2 3 5 2" xfId="44541"/>
    <cellStyle name="Normal 3 7 2 3 6" xfId="44542"/>
    <cellStyle name="Normal 3 7 2 4" xfId="44543"/>
    <cellStyle name="Normal 3 7 2 4 2" xfId="44544"/>
    <cellStyle name="Normal 3 7 2 4 2 2" xfId="44545"/>
    <cellStyle name="Normal 3 7 2 4 2 2 2" xfId="44546"/>
    <cellStyle name="Normal 3 7 2 4 2 2 2 2" xfId="44547"/>
    <cellStyle name="Normal 3 7 2 4 2 2 2 2 2" xfId="44548"/>
    <cellStyle name="Normal 3 7 2 4 2 2 2 3" xfId="44549"/>
    <cellStyle name="Normal 3 7 2 4 2 2 3" xfId="44550"/>
    <cellStyle name="Normal 3 7 2 4 2 2 3 2" xfId="44551"/>
    <cellStyle name="Normal 3 7 2 4 2 2 4" xfId="44552"/>
    <cellStyle name="Normal 3 7 2 4 2 3" xfId="44553"/>
    <cellStyle name="Normal 3 7 2 4 2 3 2" xfId="44554"/>
    <cellStyle name="Normal 3 7 2 4 2 3 2 2" xfId="44555"/>
    <cellStyle name="Normal 3 7 2 4 2 3 3" xfId="44556"/>
    <cellStyle name="Normal 3 7 2 4 2 4" xfId="44557"/>
    <cellStyle name="Normal 3 7 2 4 2 4 2" xfId="44558"/>
    <cellStyle name="Normal 3 7 2 4 2 5" xfId="44559"/>
    <cellStyle name="Normal 3 7 2 4 3" xfId="44560"/>
    <cellStyle name="Normal 3 7 2 4 3 2" xfId="44561"/>
    <cellStyle name="Normal 3 7 2 4 3 2 2" xfId="44562"/>
    <cellStyle name="Normal 3 7 2 4 3 2 2 2" xfId="44563"/>
    <cellStyle name="Normal 3 7 2 4 3 2 3" xfId="44564"/>
    <cellStyle name="Normal 3 7 2 4 3 3" xfId="44565"/>
    <cellStyle name="Normal 3 7 2 4 3 3 2" xfId="44566"/>
    <cellStyle name="Normal 3 7 2 4 3 4" xfId="44567"/>
    <cellStyle name="Normal 3 7 2 4 4" xfId="44568"/>
    <cellStyle name="Normal 3 7 2 4 4 2" xfId="44569"/>
    <cellStyle name="Normal 3 7 2 4 4 2 2" xfId="44570"/>
    <cellStyle name="Normal 3 7 2 4 4 3" xfId="44571"/>
    <cellStyle name="Normal 3 7 2 4 5" xfId="44572"/>
    <cellStyle name="Normal 3 7 2 4 5 2" xfId="44573"/>
    <cellStyle name="Normal 3 7 2 4 6" xfId="44574"/>
    <cellStyle name="Normal 3 7 2 5" xfId="44575"/>
    <cellStyle name="Normal 3 7 2 5 2" xfId="44576"/>
    <cellStyle name="Normal 3 7 2 5 2 2" xfId="44577"/>
    <cellStyle name="Normal 3 7 2 5 2 2 2" xfId="44578"/>
    <cellStyle name="Normal 3 7 2 5 2 2 2 2" xfId="44579"/>
    <cellStyle name="Normal 3 7 2 5 2 2 3" xfId="44580"/>
    <cellStyle name="Normal 3 7 2 5 2 3" xfId="44581"/>
    <cellStyle name="Normal 3 7 2 5 2 3 2" xfId="44582"/>
    <cellStyle name="Normal 3 7 2 5 2 4" xfId="44583"/>
    <cellStyle name="Normal 3 7 2 5 3" xfId="44584"/>
    <cellStyle name="Normal 3 7 2 5 3 2" xfId="44585"/>
    <cellStyle name="Normal 3 7 2 5 3 2 2" xfId="44586"/>
    <cellStyle name="Normal 3 7 2 5 3 3" xfId="44587"/>
    <cellStyle name="Normal 3 7 2 5 4" xfId="44588"/>
    <cellStyle name="Normal 3 7 2 5 4 2" xfId="44589"/>
    <cellStyle name="Normal 3 7 2 5 5" xfId="44590"/>
    <cellStyle name="Normal 3 7 2 6" xfId="44591"/>
    <cellStyle name="Normal 3 7 2 6 2" xfId="44592"/>
    <cellStyle name="Normal 3 7 2 6 2 2" xfId="44593"/>
    <cellStyle name="Normal 3 7 2 6 2 2 2" xfId="44594"/>
    <cellStyle name="Normal 3 7 2 6 2 3" xfId="44595"/>
    <cellStyle name="Normal 3 7 2 6 3" xfId="44596"/>
    <cellStyle name="Normal 3 7 2 6 3 2" xfId="44597"/>
    <cellStyle name="Normal 3 7 2 6 4" xfId="44598"/>
    <cellStyle name="Normal 3 7 2 7" xfId="44599"/>
    <cellStyle name="Normal 3 7 2 7 2" xfId="44600"/>
    <cellStyle name="Normal 3 7 2 7 2 2" xfId="44601"/>
    <cellStyle name="Normal 3 7 2 7 3" xfId="44602"/>
    <cellStyle name="Normal 3 7 2 8" xfId="44603"/>
    <cellStyle name="Normal 3 7 2 8 2" xfId="44604"/>
    <cellStyle name="Normal 3 7 2 9" xfId="44605"/>
    <cellStyle name="Normal 3 7 3" xfId="44606"/>
    <cellStyle name="Normal 3 7 3 2" xfId="44607"/>
    <cellStyle name="Normal 3 7 3 2 2" xfId="44608"/>
    <cellStyle name="Normal 3 7 3 2 2 2" xfId="44609"/>
    <cellStyle name="Normal 3 7 3 2 2 2 2" xfId="44610"/>
    <cellStyle name="Normal 3 7 3 2 2 2 2 2" xfId="44611"/>
    <cellStyle name="Normal 3 7 3 2 2 2 2 2 2" xfId="44612"/>
    <cellStyle name="Normal 3 7 3 2 2 2 2 3" xfId="44613"/>
    <cellStyle name="Normal 3 7 3 2 2 2 3" xfId="44614"/>
    <cellStyle name="Normal 3 7 3 2 2 2 3 2" xfId="44615"/>
    <cellStyle name="Normal 3 7 3 2 2 2 4" xfId="44616"/>
    <cellStyle name="Normal 3 7 3 2 2 3" xfId="44617"/>
    <cellStyle name="Normal 3 7 3 2 2 3 2" xfId="44618"/>
    <cellStyle name="Normal 3 7 3 2 2 3 2 2" xfId="44619"/>
    <cellStyle name="Normal 3 7 3 2 2 3 3" xfId="44620"/>
    <cellStyle name="Normal 3 7 3 2 2 4" xfId="44621"/>
    <cellStyle name="Normal 3 7 3 2 2 4 2" xfId="44622"/>
    <cellStyle name="Normal 3 7 3 2 2 5" xfId="44623"/>
    <cellStyle name="Normal 3 7 3 2 3" xfId="44624"/>
    <cellStyle name="Normal 3 7 3 2 3 2" xfId="44625"/>
    <cellStyle name="Normal 3 7 3 2 3 2 2" xfId="44626"/>
    <cellStyle name="Normal 3 7 3 2 3 2 2 2" xfId="44627"/>
    <cellStyle name="Normal 3 7 3 2 3 2 3" xfId="44628"/>
    <cellStyle name="Normal 3 7 3 2 3 3" xfId="44629"/>
    <cellStyle name="Normal 3 7 3 2 3 3 2" xfId="44630"/>
    <cellStyle name="Normal 3 7 3 2 3 4" xfId="44631"/>
    <cellStyle name="Normal 3 7 3 2 4" xfId="44632"/>
    <cellStyle name="Normal 3 7 3 2 4 2" xfId="44633"/>
    <cellStyle name="Normal 3 7 3 2 4 2 2" xfId="44634"/>
    <cellStyle name="Normal 3 7 3 2 4 3" xfId="44635"/>
    <cellStyle name="Normal 3 7 3 2 5" xfId="44636"/>
    <cellStyle name="Normal 3 7 3 2 5 2" xfId="44637"/>
    <cellStyle name="Normal 3 7 3 2 6" xfId="44638"/>
    <cellStyle name="Normal 3 7 3 3" xfId="44639"/>
    <cellStyle name="Normal 3 7 3 3 2" xfId="44640"/>
    <cellStyle name="Normal 3 7 3 3 2 2" xfId="44641"/>
    <cellStyle name="Normal 3 7 3 3 2 2 2" xfId="44642"/>
    <cellStyle name="Normal 3 7 3 3 2 2 2 2" xfId="44643"/>
    <cellStyle name="Normal 3 7 3 3 2 2 3" xfId="44644"/>
    <cellStyle name="Normal 3 7 3 3 2 3" xfId="44645"/>
    <cellStyle name="Normal 3 7 3 3 2 3 2" xfId="44646"/>
    <cellStyle name="Normal 3 7 3 3 2 4" xfId="44647"/>
    <cellStyle name="Normal 3 7 3 3 3" xfId="44648"/>
    <cellStyle name="Normal 3 7 3 3 3 2" xfId="44649"/>
    <cellStyle name="Normal 3 7 3 3 3 2 2" xfId="44650"/>
    <cellStyle name="Normal 3 7 3 3 3 3" xfId="44651"/>
    <cellStyle name="Normal 3 7 3 3 4" xfId="44652"/>
    <cellStyle name="Normal 3 7 3 3 4 2" xfId="44653"/>
    <cellStyle name="Normal 3 7 3 3 5" xfId="44654"/>
    <cellStyle name="Normal 3 7 3 4" xfId="44655"/>
    <cellStyle name="Normal 3 7 3 4 2" xfId="44656"/>
    <cellStyle name="Normal 3 7 3 4 2 2" xfId="44657"/>
    <cellStyle name="Normal 3 7 3 4 2 2 2" xfId="44658"/>
    <cellStyle name="Normal 3 7 3 4 2 3" xfId="44659"/>
    <cellStyle name="Normal 3 7 3 4 3" xfId="44660"/>
    <cellStyle name="Normal 3 7 3 4 3 2" xfId="44661"/>
    <cellStyle name="Normal 3 7 3 4 4" xfId="44662"/>
    <cellStyle name="Normal 3 7 3 5" xfId="44663"/>
    <cellStyle name="Normal 3 7 3 5 2" xfId="44664"/>
    <cellStyle name="Normal 3 7 3 5 2 2" xfId="44665"/>
    <cellStyle name="Normal 3 7 3 5 3" xfId="44666"/>
    <cellStyle name="Normal 3 7 3 6" xfId="44667"/>
    <cellStyle name="Normal 3 7 3 6 2" xfId="44668"/>
    <cellStyle name="Normal 3 7 3 7" xfId="44669"/>
    <cellStyle name="Normal 3 7 4" xfId="44670"/>
    <cellStyle name="Normal 3 7 4 2" xfId="44671"/>
    <cellStyle name="Normal 3 7 4 2 2" xfId="44672"/>
    <cellStyle name="Normal 3 7 4 2 2 2" xfId="44673"/>
    <cellStyle name="Normal 3 7 4 2 2 2 2" xfId="44674"/>
    <cellStyle name="Normal 3 7 4 2 2 2 2 2" xfId="44675"/>
    <cellStyle name="Normal 3 7 4 2 2 2 3" xfId="44676"/>
    <cellStyle name="Normal 3 7 4 2 2 3" xfId="44677"/>
    <cellStyle name="Normal 3 7 4 2 2 3 2" xfId="44678"/>
    <cellStyle name="Normal 3 7 4 2 2 4" xfId="44679"/>
    <cellStyle name="Normal 3 7 4 2 3" xfId="44680"/>
    <cellStyle name="Normal 3 7 4 2 3 2" xfId="44681"/>
    <cellStyle name="Normal 3 7 4 2 3 2 2" xfId="44682"/>
    <cellStyle name="Normal 3 7 4 2 3 3" xfId="44683"/>
    <cellStyle name="Normal 3 7 4 2 4" xfId="44684"/>
    <cellStyle name="Normal 3 7 4 2 4 2" xfId="44685"/>
    <cellStyle name="Normal 3 7 4 2 5" xfId="44686"/>
    <cellStyle name="Normal 3 7 4 3" xfId="44687"/>
    <cellStyle name="Normal 3 7 4 3 2" xfId="44688"/>
    <cellStyle name="Normal 3 7 4 3 2 2" xfId="44689"/>
    <cellStyle name="Normal 3 7 4 3 2 2 2" xfId="44690"/>
    <cellStyle name="Normal 3 7 4 3 2 3" xfId="44691"/>
    <cellStyle name="Normal 3 7 4 3 3" xfId="44692"/>
    <cellStyle name="Normal 3 7 4 3 3 2" xfId="44693"/>
    <cellStyle name="Normal 3 7 4 3 4" xfId="44694"/>
    <cellStyle name="Normal 3 7 4 4" xfId="44695"/>
    <cellStyle name="Normal 3 7 4 4 2" xfId="44696"/>
    <cellStyle name="Normal 3 7 4 4 2 2" xfId="44697"/>
    <cellStyle name="Normal 3 7 4 4 3" xfId="44698"/>
    <cellStyle name="Normal 3 7 4 5" xfId="44699"/>
    <cellStyle name="Normal 3 7 4 5 2" xfId="44700"/>
    <cellStyle name="Normal 3 7 4 6" xfId="44701"/>
    <cellStyle name="Normal 3 7 5" xfId="44702"/>
    <cellStyle name="Normal 3 7 5 2" xfId="44703"/>
    <cellStyle name="Normal 3 7 5 2 2" xfId="44704"/>
    <cellStyle name="Normal 3 7 5 2 2 2" xfId="44705"/>
    <cellStyle name="Normal 3 7 5 2 2 2 2" xfId="44706"/>
    <cellStyle name="Normal 3 7 5 2 2 2 2 2" xfId="44707"/>
    <cellStyle name="Normal 3 7 5 2 2 2 3" xfId="44708"/>
    <cellStyle name="Normal 3 7 5 2 2 3" xfId="44709"/>
    <cellStyle name="Normal 3 7 5 2 2 3 2" xfId="44710"/>
    <cellStyle name="Normal 3 7 5 2 2 4" xfId="44711"/>
    <cellStyle name="Normal 3 7 5 2 3" xfId="44712"/>
    <cellStyle name="Normal 3 7 5 2 3 2" xfId="44713"/>
    <cellStyle name="Normal 3 7 5 2 3 2 2" xfId="44714"/>
    <cellStyle name="Normal 3 7 5 2 3 3" xfId="44715"/>
    <cellStyle name="Normal 3 7 5 2 4" xfId="44716"/>
    <cellStyle name="Normal 3 7 5 2 4 2" xfId="44717"/>
    <cellStyle name="Normal 3 7 5 2 5" xfId="44718"/>
    <cellStyle name="Normal 3 7 5 3" xfId="44719"/>
    <cellStyle name="Normal 3 7 5 3 2" xfId="44720"/>
    <cellStyle name="Normal 3 7 5 3 2 2" xfId="44721"/>
    <cellStyle name="Normal 3 7 5 3 2 2 2" xfId="44722"/>
    <cellStyle name="Normal 3 7 5 3 2 3" xfId="44723"/>
    <cellStyle name="Normal 3 7 5 3 3" xfId="44724"/>
    <cellStyle name="Normal 3 7 5 3 3 2" xfId="44725"/>
    <cellStyle name="Normal 3 7 5 3 4" xfId="44726"/>
    <cellStyle name="Normal 3 7 5 4" xfId="44727"/>
    <cellStyle name="Normal 3 7 5 4 2" xfId="44728"/>
    <cellStyle name="Normal 3 7 5 4 2 2" xfId="44729"/>
    <cellStyle name="Normal 3 7 5 4 3" xfId="44730"/>
    <cellStyle name="Normal 3 7 5 5" xfId="44731"/>
    <cellStyle name="Normal 3 7 5 5 2" xfId="44732"/>
    <cellStyle name="Normal 3 7 5 6" xfId="44733"/>
    <cellStyle name="Normal 3 7 6" xfId="44734"/>
    <cellStyle name="Normal 3 7 6 2" xfId="44735"/>
    <cellStyle name="Normal 3 7 6 2 2" xfId="44736"/>
    <cellStyle name="Normal 3 7 6 2 2 2" xfId="44737"/>
    <cellStyle name="Normal 3 7 6 2 2 2 2" xfId="44738"/>
    <cellStyle name="Normal 3 7 6 2 2 3" xfId="44739"/>
    <cellStyle name="Normal 3 7 6 2 3" xfId="44740"/>
    <cellStyle name="Normal 3 7 6 2 3 2" xfId="44741"/>
    <cellStyle name="Normal 3 7 6 2 4" xfId="44742"/>
    <cellStyle name="Normal 3 7 6 3" xfId="44743"/>
    <cellStyle name="Normal 3 7 6 3 2" xfId="44744"/>
    <cellStyle name="Normal 3 7 6 3 2 2" xfId="44745"/>
    <cellStyle name="Normal 3 7 6 3 3" xfId="44746"/>
    <cellStyle name="Normal 3 7 6 4" xfId="44747"/>
    <cellStyle name="Normal 3 7 6 4 2" xfId="44748"/>
    <cellStyle name="Normal 3 7 6 5" xfId="44749"/>
    <cellStyle name="Normal 3 7 7" xfId="44750"/>
    <cellStyle name="Normal 3 7 7 2" xfId="44751"/>
    <cellStyle name="Normal 3 7 7 2 2" xfId="44752"/>
    <cellStyle name="Normal 3 7 7 2 2 2" xfId="44753"/>
    <cellStyle name="Normal 3 7 7 2 3" xfId="44754"/>
    <cellStyle name="Normal 3 7 7 3" xfId="44755"/>
    <cellStyle name="Normal 3 7 7 3 2" xfId="44756"/>
    <cellStyle name="Normal 3 7 7 4" xfId="44757"/>
    <cellStyle name="Normal 3 7 8" xfId="44758"/>
    <cellStyle name="Normal 3 7 8 2" xfId="44759"/>
    <cellStyle name="Normal 3 7 8 2 2" xfId="44760"/>
    <cellStyle name="Normal 3 7 8 3" xfId="44761"/>
    <cellStyle name="Normal 3 7 9" xfId="44762"/>
    <cellStyle name="Normal 3 7 9 2" xfId="44763"/>
    <cellStyle name="Normal 3 8" xfId="44764"/>
    <cellStyle name="Normal 3 8 10" xfId="44765"/>
    <cellStyle name="Normal 3 8 2" xfId="44766"/>
    <cellStyle name="Normal 3 8 2 2" xfId="44767"/>
    <cellStyle name="Normal 3 8 2 2 2" xfId="44768"/>
    <cellStyle name="Normal 3 8 2 2 2 2" xfId="44769"/>
    <cellStyle name="Normal 3 8 2 2 2 2 2" xfId="44770"/>
    <cellStyle name="Normal 3 8 2 2 2 2 2 2" xfId="44771"/>
    <cellStyle name="Normal 3 8 2 2 2 2 2 2 2" xfId="44772"/>
    <cellStyle name="Normal 3 8 2 2 2 2 2 2 2 2" xfId="44773"/>
    <cellStyle name="Normal 3 8 2 2 2 2 2 2 3" xfId="44774"/>
    <cellStyle name="Normal 3 8 2 2 2 2 2 3" xfId="44775"/>
    <cellStyle name="Normal 3 8 2 2 2 2 2 3 2" xfId="44776"/>
    <cellStyle name="Normal 3 8 2 2 2 2 2 4" xfId="44777"/>
    <cellStyle name="Normal 3 8 2 2 2 2 3" xfId="44778"/>
    <cellStyle name="Normal 3 8 2 2 2 2 3 2" xfId="44779"/>
    <cellStyle name="Normal 3 8 2 2 2 2 3 2 2" xfId="44780"/>
    <cellStyle name="Normal 3 8 2 2 2 2 3 3" xfId="44781"/>
    <cellStyle name="Normal 3 8 2 2 2 2 4" xfId="44782"/>
    <cellStyle name="Normal 3 8 2 2 2 2 4 2" xfId="44783"/>
    <cellStyle name="Normal 3 8 2 2 2 2 5" xfId="44784"/>
    <cellStyle name="Normal 3 8 2 2 2 3" xfId="44785"/>
    <cellStyle name="Normal 3 8 2 2 2 3 2" xfId="44786"/>
    <cellStyle name="Normal 3 8 2 2 2 3 2 2" xfId="44787"/>
    <cellStyle name="Normal 3 8 2 2 2 3 2 2 2" xfId="44788"/>
    <cellStyle name="Normal 3 8 2 2 2 3 2 3" xfId="44789"/>
    <cellStyle name="Normal 3 8 2 2 2 3 3" xfId="44790"/>
    <cellStyle name="Normal 3 8 2 2 2 3 3 2" xfId="44791"/>
    <cellStyle name="Normal 3 8 2 2 2 3 4" xfId="44792"/>
    <cellStyle name="Normal 3 8 2 2 2 4" xfId="44793"/>
    <cellStyle name="Normal 3 8 2 2 2 4 2" xfId="44794"/>
    <cellStyle name="Normal 3 8 2 2 2 4 2 2" xfId="44795"/>
    <cellStyle name="Normal 3 8 2 2 2 4 3" xfId="44796"/>
    <cellStyle name="Normal 3 8 2 2 2 5" xfId="44797"/>
    <cellStyle name="Normal 3 8 2 2 2 5 2" xfId="44798"/>
    <cellStyle name="Normal 3 8 2 2 2 6" xfId="44799"/>
    <cellStyle name="Normal 3 8 2 2 3" xfId="44800"/>
    <cellStyle name="Normal 3 8 2 2 3 2" xfId="44801"/>
    <cellStyle name="Normal 3 8 2 2 3 2 2" xfId="44802"/>
    <cellStyle name="Normal 3 8 2 2 3 2 2 2" xfId="44803"/>
    <cellStyle name="Normal 3 8 2 2 3 2 2 2 2" xfId="44804"/>
    <cellStyle name="Normal 3 8 2 2 3 2 2 3" xfId="44805"/>
    <cellStyle name="Normal 3 8 2 2 3 2 3" xfId="44806"/>
    <cellStyle name="Normal 3 8 2 2 3 2 3 2" xfId="44807"/>
    <cellStyle name="Normal 3 8 2 2 3 2 4" xfId="44808"/>
    <cellStyle name="Normal 3 8 2 2 3 3" xfId="44809"/>
    <cellStyle name="Normal 3 8 2 2 3 3 2" xfId="44810"/>
    <cellStyle name="Normal 3 8 2 2 3 3 2 2" xfId="44811"/>
    <cellStyle name="Normal 3 8 2 2 3 3 3" xfId="44812"/>
    <cellStyle name="Normal 3 8 2 2 3 4" xfId="44813"/>
    <cellStyle name="Normal 3 8 2 2 3 4 2" xfId="44814"/>
    <cellStyle name="Normal 3 8 2 2 3 5" xfId="44815"/>
    <cellStyle name="Normal 3 8 2 2 4" xfId="44816"/>
    <cellStyle name="Normal 3 8 2 2 4 2" xfId="44817"/>
    <cellStyle name="Normal 3 8 2 2 4 2 2" xfId="44818"/>
    <cellStyle name="Normal 3 8 2 2 4 2 2 2" xfId="44819"/>
    <cellStyle name="Normal 3 8 2 2 4 2 3" xfId="44820"/>
    <cellStyle name="Normal 3 8 2 2 4 3" xfId="44821"/>
    <cellStyle name="Normal 3 8 2 2 4 3 2" xfId="44822"/>
    <cellStyle name="Normal 3 8 2 2 4 4" xfId="44823"/>
    <cellStyle name="Normal 3 8 2 2 5" xfId="44824"/>
    <cellStyle name="Normal 3 8 2 2 5 2" xfId="44825"/>
    <cellStyle name="Normal 3 8 2 2 5 2 2" xfId="44826"/>
    <cellStyle name="Normal 3 8 2 2 5 3" xfId="44827"/>
    <cellStyle name="Normal 3 8 2 2 6" xfId="44828"/>
    <cellStyle name="Normal 3 8 2 2 6 2" xfId="44829"/>
    <cellStyle name="Normal 3 8 2 2 7" xfId="44830"/>
    <cellStyle name="Normal 3 8 2 3" xfId="44831"/>
    <cellStyle name="Normal 3 8 2 3 2" xfId="44832"/>
    <cellStyle name="Normal 3 8 2 3 2 2" xfId="44833"/>
    <cellStyle name="Normal 3 8 2 3 2 2 2" xfId="44834"/>
    <cellStyle name="Normal 3 8 2 3 2 2 2 2" xfId="44835"/>
    <cellStyle name="Normal 3 8 2 3 2 2 2 2 2" xfId="44836"/>
    <cellStyle name="Normal 3 8 2 3 2 2 2 3" xfId="44837"/>
    <cellStyle name="Normal 3 8 2 3 2 2 3" xfId="44838"/>
    <cellStyle name="Normal 3 8 2 3 2 2 3 2" xfId="44839"/>
    <cellStyle name="Normal 3 8 2 3 2 2 4" xfId="44840"/>
    <cellStyle name="Normal 3 8 2 3 2 3" xfId="44841"/>
    <cellStyle name="Normal 3 8 2 3 2 3 2" xfId="44842"/>
    <cellStyle name="Normal 3 8 2 3 2 3 2 2" xfId="44843"/>
    <cellStyle name="Normal 3 8 2 3 2 3 3" xfId="44844"/>
    <cellStyle name="Normal 3 8 2 3 2 4" xfId="44845"/>
    <cellStyle name="Normal 3 8 2 3 2 4 2" xfId="44846"/>
    <cellStyle name="Normal 3 8 2 3 2 5" xfId="44847"/>
    <cellStyle name="Normal 3 8 2 3 3" xfId="44848"/>
    <cellStyle name="Normal 3 8 2 3 3 2" xfId="44849"/>
    <cellStyle name="Normal 3 8 2 3 3 2 2" xfId="44850"/>
    <cellStyle name="Normal 3 8 2 3 3 2 2 2" xfId="44851"/>
    <cellStyle name="Normal 3 8 2 3 3 2 3" xfId="44852"/>
    <cellStyle name="Normal 3 8 2 3 3 3" xfId="44853"/>
    <cellStyle name="Normal 3 8 2 3 3 3 2" xfId="44854"/>
    <cellStyle name="Normal 3 8 2 3 3 4" xfId="44855"/>
    <cellStyle name="Normal 3 8 2 3 4" xfId="44856"/>
    <cellStyle name="Normal 3 8 2 3 4 2" xfId="44857"/>
    <cellStyle name="Normal 3 8 2 3 4 2 2" xfId="44858"/>
    <cellStyle name="Normal 3 8 2 3 4 3" xfId="44859"/>
    <cellStyle name="Normal 3 8 2 3 5" xfId="44860"/>
    <cellStyle name="Normal 3 8 2 3 5 2" xfId="44861"/>
    <cellStyle name="Normal 3 8 2 3 6" xfId="44862"/>
    <cellStyle name="Normal 3 8 2 4" xfId="44863"/>
    <cellStyle name="Normal 3 8 2 4 2" xfId="44864"/>
    <cellStyle name="Normal 3 8 2 4 2 2" xfId="44865"/>
    <cellStyle name="Normal 3 8 2 4 2 2 2" xfId="44866"/>
    <cellStyle name="Normal 3 8 2 4 2 2 2 2" xfId="44867"/>
    <cellStyle name="Normal 3 8 2 4 2 2 2 2 2" xfId="44868"/>
    <cellStyle name="Normal 3 8 2 4 2 2 2 3" xfId="44869"/>
    <cellStyle name="Normal 3 8 2 4 2 2 3" xfId="44870"/>
    <cellStyle name="Normal 3 8 2 4 2 2 3 2" xfId="44871"/>
    <cellStyle name="Normal 3 8 2 4 2 2 4" xfId="44872"/>
    <cellStyle name="Normal 3 8 2 4 2 3" xfId="44873"/>
    <cellStyle name="Normal 3 8 2 4 2 3 2" xfId="44874"/>
    <cellStyle name="Normal 3 8 2 4 2 3 2 2" xfId="44875"/>
    <cellStyle name="Normal 3 8 2 4 2 3 3" xfId="44876"/>
    <cellStyle name="Normal 3 8 2 4 2 4" xfId="44877"/>
    <cellStyle name="Normal 3 8 2 4 2 4 2" xfId="44878"/>
    <cellStyle name="Normal 3 8 2 4 2 5" xfId="44879"/>
    <cellStyle name="Normal 3 8 2 4 3" xfId="44880"/>
    <cellStyle name="Normal 3 8 2 4 3 2" xfId="44881"/>
    <cellStyle name="Normal 3 8 2 4 3 2 2" xfId="44882"/>
    <cellStyle name="Normal 3 8 2 4 3 2 2 2" xfId="44883"/>
    <cellStyle name="Normal 3 8 2 4 3 2 3" xfId="44884"/>
    <cellStyle name="Normal 3 8 2 4 3 3" xfId="44885"/>
    <cellStyle name="Normal 3 8 2 4 3 3 2" xfId="44886"/>
    <cellStyle name="Normal 3 8 2 4 3 4" xfId="44887"/>
    <cellStyle name="Normal 3 8 2 4 4" xfId="44888"/>
    <cellStyle name="Normal 3 8 2 4 4 2" xfId="44889"/>
    <cellStyle name="Normal 3 8 2 4 4 2 2" xfId="44890"/>
    <cellStyle name="Normal 3 8 2 4 4 3" xfId="44891"/>
    <cellStyle name="Normal 3 8 2 4 5" xfId="44892"/>
    <cellStyle name="Normal 3 8 2 4 5 2" xfId="44893"/>
    <cellStyle name="Normal 3 8 2 4 6" xfId="44894"/>
    <cellStyle name="Normal 3 8 2 5" xfId="44895"/>
    <cellStyle name="Normal 3 8 2 5 2" xfId="44896"/>
    <cellStyle name="Normal 3 8 2 5 2 2" xfId="44897"/>
    <cellStyle name="Normal 3 8 2 5 2 2 2" xfId="44898"/>
    <cellStyle name="Normal 3 8 2 5 2 2 2 2" xfId="44899"/>
    <cellStyle name="Normal 3 8 2 5 2 2 3" xfId="44900"/>
    <cellStyle name="Normal 3 8 2 5 2 3" xfId="44901"/>
    <cellStyle name="Normal 3 8 2 5 2 3 2" xfId="44902"/>
    <cellStyle name="Normal 3 8 2 5 2 4" xfId="44903"/>
    <cellStyle name="Normal 3 8 2 5 3" xfId="44904"/>
    <cellStyle name="Normal 3 8 2 5 3 2" xfId="44905"/>
    <cellStyle name="Normal 3 8 2 5 3 2 2" xfId="44906"/>
    <cellStyle name="Normal 3 8 2 5 3 3" xfId="44907"/>
    <cellStyle name="Normal 3 8 2 5 4" xfId="44908"/>
    <cellStyle name="Normal 3 8 2 5 4 2" xfId="44909"/>
    <cellStyle name="Normal 3 8 2 5 5" xfId="44910"/>
    <cellStyle name="Normal 3 8 2 6" xfId="44911"/>
    <cellStyle name="Normal 3 8 2 6 2" xfId="44912"/>
    <cellStyle name="Normal 3 8 2 6 2 2" xfId="44913"/>
    <cellStyle name="Normal 3 8 2 6 2 2 2" xfId="44914"/>
    <cellStyle name="Normal 3 8 2 6 2 3" xfId="44915"/>
    <cellStyle name="Normal 3 8 2 6 3" xfId="44916"/>
    <cellStyle name="Normal 3 8 2 6 3 2" xfId="44917"/>
    <cellStyle name="Normal 3 8 2 6 4" xfId="44918"/>
    <cellStyle name="Normal 3 8 2 7" xfId="44919"/>
    <cellStyle name="Normal 3 8 2 7 2" xfId="44920"/>
    <cellStyle name="Normal 3 8 2 7 2 2" xfId="44921"/>
    <cellStyle name="Normal 3 8 2 7 3" xfId="44922"/>
    <cellStyle name="Normal 3 8 2 8" xfId="44923"/>
    <cellStyle name="Normal 3 8 2 8 2" xfId="44924"/>
    <cellStyle name="Normal 3 8 2 9" xfId="44925"/>
    <cellStyle name="Normal 3 8 3" xfId="44926"/>
    <cellStyle name="Normal 3 8 3 2" xfId="44927"/>
    <cellStyle name="Normal 3 8 3 2 2" xfId="44928"/>
    <cellStyle name="Normal 3 8 3 2 2 2" xfId="44929"/>
    <cellStyle name="Normal 3 8 3 2 2 2 2" xfId="44930"/>
    <cellStyle name="Normal 3 8 3 2 2 2 2 2" xfId="44931"/>
    <cellStyle name="Normal 3 8 3 2 2 2 2 2 2" xfId="44932"/>
    <cellStyle name="Normal 3 8 3 2 2 2 2 3" xfId="44933"/>
    <cellStyle name="Normal 3 8 3 2 2 2 3" xfId="44934"/>
    <cellStyle name="Normal 3 8 3 2 2 2 3 2" xfId="44935"/>
    <cellStyle name="Normal 3 8 3 2 2 2 4" xfId="44936"/>
    <cellStyle name="Normal 3 8 3 2 2 3" xfId="44937"/>
    <cellStyle name="Normal 3 8 3 2 2 3 2" xfId="44938"/>
    <cellStyle name="Normal 3 8 3 2 2 3 2 2" xfId="44939"/>
    <cellStyle name="Normal 3 8 3 2 2 3 3" xfId="44940"/>
    <cellStyle name="Normal 3 8 3 2 2 4" xfId="44941"/>
    <cellStyle name="Normal 3 8 3 2 2 4 2" xfId="44942"/>
    <cellStyle name="Normal 3 8 3 2 2 5" xfId="44943"/>
    <cellStyle name="Normal 3 8 3 2 3" xfId="44944"/>
    <cellStyle name="Normal 3 8 3 2 3 2" xfId="44945"/>
    <cellStyle name="Normal 3 8 3 2 3 2 2" xfId="44946"/>
    <cellStyle name="Normal 3 8 3 2 3 2 2 2" xfId="44947"/>
    <cellStyle name="Normal 3 8 3 2 3 2 3" xfId="44948"/>
    <cellStyle name="Normal 3 8 3 2 3 3" xfId="44949"/>
    <cellStyle name="Normal 3 8 3 2 3 3 2" xfId="44950"/>
    <cellStyle name="Normal 3 8 3 2 3 4" xfId="44951"/>
    <cellStyle name="Normal 3 8 3 2 4" xfId="44952"/>
    <cellStyle name="Normal 3 8 3 2 4 2" xfId="44953"/>
    <cellStyle name="Normal 3 8 3 2 4 2 2" xfId="44954"/>
    <cellStyle name="Normal 3 8 3 2 4 3" xfId="44955"/>
    <cellStyle name="Normal 3 8 3 2 5" xfId="44956"/>
    <cellStyle name="Normal 3 8 3 2 5 2" xfId="44957"/>
    <cellStyle name="Normal 3 8 3 2 6" xfId="44958"/>
    <cellStyle name="Normal 3 8 3 3" xfId="44959"/>
    <cellStyle name="Normal 3 8 3 3 2" xfId="44960"/>
    <cellStyle name="Normal 3 8 3 3 2 2" xfId="44961"/>
    <cellStyle name="Normal 3 8 3 3 2 2 2" xfId="44962"/>
    <cellStyle name="Normal 3 8 3 3 2 2 2 2" xfId="44963"/>
    <cellStyle name="Normal 3 8 3 3 2 2 3" xfId="44964"/>
    <cellStyle name="Normal 3 8 3 3 2 3" xfId="44965"/>
    <cellStyle name="Normal 3 8 3 3 2 3 2" xfId="44966"/>
    <cellStyle name="Normal 3 8 3 3 2 4" xfId="44967"/>
    <cellStyle name="Normal 3 8 3 3 3" xfId="44968"/>
    <cellStyle name="Normal 3 8 3 3 3 2" xfId="44969"/>
    <cellStyle name="Normal 3 8 3 3 3 2 2" xfId="44970"/>
    <cellStyle name="Normal 3 8 3 3 3 3" xfId="44971"/>
    <cellStyle name="Normal 3 8 3 3 4" xfId="44972"/>
    <cellStyle name="Normal 3 8 3 3 4 2" xfId="44973"/>
    <cellStyle name="Normal 3 8 3 3 5" xfId="44974"/>
    <cellStyle name="Normal 3 8 3 4" xfId="44975"/>
    <cellStyle name="Normal 3 8 3 4 2" xfId="44976"/>
    <cellStyle name="Normal 3 8 3 4 2 2" xfId="44977"/>
    <cellStyle name="Normal 3 8 3 4 2 2 2" xfId="44978"/>
    <cellStyle name="Normal 3 8 3 4 2 3" xfId="44979"/>
    <cellStyle name="Normal 3 8 3 4 3" xfId="44980"/>
    <cellStyle name="Normal 3 8 3 4 3 2" xfId="44981"/>
    <cellStyle name="Normal 3 8 3 4 4" xfId="44982"/>
    <cellStyle name="Normal 3 8 3 5" xfId="44983"/>
    <cellStyle name="Normal 3 8 3 5 2" xfId="44984"/>
    <cellStyle name="Normal 3 8 3 5 2 2" xfId="44985"/>
    <cellStyle name="Normal 3 8 3 5 3" xfId="44986"/>
    <cellStyle name="Normal 3 8 3 6" xfId="44987"/>
    <cellStyle name="Normal 3 8 3 6 2" xfId="44988"/>
    <cellStyle name="Normal 3 8 3 7" xfId="44989"/>
    <cellStyle name="Normal 3 8 4" xfId="44990"/>
    <cellStyle name="Normal 3 8 4 2" xfId="44991"/>
    <cellStyle name="Normal 3 8 4 2 2" xfId="44992"/>
    <cellStyle name="Normal 3 8 4 2 2 2" xfId="44993"/>
    <cellStyle name="Normal 3 8 4 2 2 2 2" xfId="44994"/>
    <cellStyle name="Normal 3 8 4 2 2 2 2 2" xfId="44995"/>
    <cellStyle name="Normal 3 8 4 2 2 2 3" xfId="44996"/>
    <cellStyle name="Normal 3 8 4 2 2 3" xfId="44997"/>
    <cellStyle name="Normal 3 8 4 2 2 3 2" xfId="44998"/>
    <cellStyle name="Normal 3 8 4 2 2 4" xfId="44999"/>
    <cellStyle name="Normal 3 8 4 2 3" xfId="45000"/>
    <cellStyle name="Normal 3 8 4 2 3 2" xfId="45001"/>
    <cellStyle name="Normal 3 8 4 2 3 2 2" xfId="45002"/>
    <cellStyle name="Normal 3 8 4 2 3 3" xfId="45003"/>
    <cellStyle name="Normal 3 8 4 2 4" xfId="45004"/>
    <cellStyle name="Normal 3 8 4 2 4 2" xfId="45005"/>
    <cellStyle name="Normal 3 8 4 2 5" xfId="45006"/>
    <cellStyle name="Normal 3 8 4 3" xfId="45007"/>
    <cellStyle name="Normal 3 8 4 3 2" xfId="45008"/>
    <cellStyle name="Normal 3 8 4 3 2 2" xfId="45009"/>
    <cellStyle name="Normal 3 8 4 3 2 2 2" xfId="45010"/>
    <cellStyle name="Normal 3 8 4 3 2 3" xfId="45011"/>
    <cellStyle name="Normal 3 8 4 3 3" xfId="45012"/>
    <cellStyle name="Normal 3 8 4 3 3 2" xfId="45013"/>
    <cellStyle name="Normal 3 8 4 3 4" xfId="45014"/>
    <cellStyle name="Normal 3 8 4 4" xfId="45015"/>
    <cellStyle name="Normal 3 8 4 4 2" xfId="45016"/>
    <cellStyle name="Normal 3 8 4 4 2 2" xfId="45017"/>
    <cellStyle name="Normal 3 8 4 4 3" xfId="45018"/>
    <cellStyle name="Normal 3 8 4 5" xfId="45019"/>
    <cellStyle name="Normal 3 8 4 5 2" xfId="45020"/>
    <cellStyle name="Normal 3 8 4 6" xfId="45021"/>
    <cellStyle name="Normal 3 8 5" xfId="45022"/>
    <cellStyle name="Normal 3 8 5 2" xfId="45023"/>
    <cellStyle name="Normal 3 8 5 2 2" xfId="45024"/>
    <cellStyle name="Normal 3 8 5 2 2 2" xfId="45025"/>
    <cellStyle name="Normal 3 8 5 2 2 2 2" xfId="45026"/>
    <cellStyle name="Normal 3 8 5 2 2 2 2 2" xfId="45027"/>
    <cellStyle name="Normal 3 8 5 2 2 2 3" xfId="45028"/>
    <cellStyle name="Normal 3 8 5 2 2 3" xfId="45029"/>
    <cellStyle name="Normal 3 8 5 2 2 3 2" xfId="45030"/>
    <cellStyle name="Normal 3 8 5 2 2 4" xfId="45031"/>
    <cellStyle name="Normal 3 8 5 2 3" xfId="45032"/>
    <cellStyle name="Normal 3 8 5 2 3 2" xfId="45033"/>
    <cellStyle name="Normal 3 8 5 2 3 2 2" xfId="45034"/>
    <cellStyle name="Normal 3 8 5 2 3 3" xfId="45035"/>
    <cellStyle name="Normal 3 8 5 2 4" xfId="45036"/>
    <cellStyle name="Normal 3 8 5 2 4 2" xfId="45037"/>
    <cellStyle name="Normal 3 8 5 2 5" xfId="45038"/>
    <cellStyle name="Normal 3 8 5 3" xfId="45039"/>
    <cellStyle name="Normal 3 8 5 3 2" xfId="45040"/>
    <cellStyle name="Normal 3 8 5 3 2 2" xfId="45041"/>
    <cellStyle name="Normal 3 8 5 3 2 2 2" xfId="45042"/>
    <cellStyle name="Normal 3 8 5 3 2 3" xfId="45043"/>
    <cellStyle name="Normal 3 8 5 3 3" xfId="45044"/>
    <cellStyle name="Normal 3 8 5 3 3 2" xfId="45045"/>
    <cellStyle name="Normal 3 8 5 3 4" xfId="45046"/>
    <cellStyle name="Normal 3 8 5 4" xfId="45047"/>
    <cellStyle name="Normal 3 8 5 4 2" xfId="45048"/>
    <cellStyle name="Normal 3 8 5 4 2 2" xfId="45049"/>
    <cellStyle name="Normal 3 8 5 4 3" xfId="45050"/>
    <cellStyle name="Normal 3 8 5 5" xfId="45051"/>
    <cellStyle name="Normal 3 8 5 5 2" xfId="45052"/>
    <cellStyle name="Normal 3 8 5 6" xfId="45053"/>
    <cellStyle name="Normal 3 8 6" xfId="45054"/>
    <cellStyle name="Normal 3 8 6 2" xfId="45055"/>
    <cellStyle name="Normal 3 8 6 2 2" xfId="45056"/>
    <cellStyle name="Normal 3 8 6 2 2 2" xfId="45057"/>
    <cellStyle name="Normal 3 8 6 2 2 2 2" xfId="45058"/>
    <cellStyle name="Normal 3 8 6 2 2 3" xfId="45059"/>
    <cellStyle name="Normal 3 8 6 2 3" xfId="45060"/>
    <cellStyle name="Normal 3 8 6 2 3 2" xfId="45061"/>
    <cellStyle name="Normal 3 8 6 2 4" xfId="45062"/>
    <cellStyle name="Normal 3 8 6 3" xfId="45063"/>
    <cellStyle name="Normal 3 8 6 3 2" xfId="45064"/>
    <cellStyle name="Normal 3 8 6 3 2 2" xfId="45065"/>
    <cellStyle name="Normal 3 8 6 3 3" xfId="45066"/>
    <cellStyle name="Normal 3 8 6 4" xfId="45067"/>
    <cellStyle name="Normal 3 8 6 4 2" xfId="45068"/>
    <cellStyle name="Normal 3 8 6 5" xfId="45069"/>
    <cellStyle name="Normal 3 8 7" xfId="45070"/>
    <cellStyle name="Normal 3 8 7 2" xfId="45071"/>
    <cellStyle name="Normal 3 8 7 2 2" xfId="45072"/>
    <cellStyle name="Normal 3 8 7 2 2 2" xfId="45073"/>
    <cellStyle name="Normal 3 8 7 2 3" xfId="45074"/>
    <cellStyle name="Normal 3 8 7 3" xfId="45075"/>
    <cellStyle name="Normal 3 8 7 3 2" xfId="45076"/>
    <cellStyle name="Normal 3 8 7 4" xfId="45077"/>
    <cellStyle name="Normal 3 8 8" xfId="45078"/>
    <cellStyle name="Normal 3 8 8 2" xfId="45079"/>
    <cellStyle name="Normal 3 8 8 2 2" xfId="45080"/>
    <cellStyle name="Normal 3 8 8 3" xfId="45081"/>
    <cellStyle name="Normal 3 8 9" xfId="45082"/>
    <cellStyle name="Normal 3 8 9 2" xfId="45083"/>
    <cellStyle name="Normal 3 9" xfId="45084"/>
    <cellStyle name="Normal 3 9 2" xfId="45085"/>
    <cellStyle name="Normal 3 9 2 2" xfId="45086"/>
    <cellStyle name="Normal 3 9 2 2 2" xfId="45087"/>
    <cellStyle name="Normal 3 9 2 2 2 2" xfId="45088"/>
    <cellStyle name="Normal 3 9 2 2 2 2 2" xfId="45089"/>
    <cellStyle name="Normal 3 9 2 2 2 2 2 2" xfId="45090"/>
    <cellStyle name="Normal 3 9 2 2 2 2 2 2 2" xfId="45091"/>
    <cellStyle name="Normal 3 9 2 2 2 2 2 3" xfId="45092"/>
    <cellStyle name="Normal 3 9 2 2 2 2 3" xfId="45093"/>
    <cellStyle name="Normal 3 9 2 2 2 2 3 2" xfId="45094"/>
    <cellStyle name="Normal 3 9 2 2 2 2 4" xfId="45095"/>
    <cellStyle name="Normal 3 9 2 2 2 3" xfId="45096"/>
    <cellStyle name="Normal 3 9 2 2 2 3 2" xfId="45097"/>
    <cellStyle name="Normal 3 9 2 2 2 3 2 2" xfId="45098"/>
    <cellStyle name="Normal 3 9 2 2 2 3 3" xfId="45099"/>
    <cellStyle name="Normal 3 9 2 2 2 4" xfId="45100"/>
    <cellStyle name="Normal 3 9 2 2 2 4 2" xfId="45101"/>
    <cellStyle name="Normal 3 9 2 2 2 5" xfId="45102"/>
    <cellStyle name="Normal 3 9 2 2 3" xfId="45103"/>
    <cellStyle name="Normal 3 9 2 2 3 2" xfId="45104"/>
    <cellStyle name="Normal 3 9 2 2 3 2 2" xfId="45105"/>
    <cellStyle name="Normal 3 9 2 2 3 2 2 2" xfId="45106"/>
    <cellStyle name="Normal 3 9 2 2 3 2 3" xfId="45107"/>
    <cellStyle name="Normal 3 9 2 2 3 3" xfId="45108"/>
    <cellStyle name="Normal 3 9 2 2 3 3 2" xfId="45109"/>
    <cellStyle name="Normal 3 9 2 2 3 4" xfId="45110"/>
    <cellStyle name="Normal 3 9 2 2 4" xfId="45111"/>
    <cellStyle name="Normal 3 9 2 2 4 2" xfId="45112"/>
    <cellStyle name="Normal 3 9 2 2 4 2 2" xfId="45113"/>
    <cellStyle name="Normal 3 9 2 2 4 3" xfId="45114"/>
    <cellStyle name="Normal 3 9 2 2 5" xfId="45115"/>
    <cellStyle name="Normal 3 9 2 2 5 2" xfId="45116"/>
    <cellStyle name="Normal 3 9 2 2 6" xfId="45117"/>
    <cellStyle name="Normal 3 9 2 3" xfId="45118"/>
    <cellStyle name="Normal 3 9 2 3 2" xfId="45119"/>
    <cellStyle name="Normal 3 9 2 3 2 2" xfId="45120"/>
    <cellStyle name="Normal 3 9 2 3 2 2 2" xfId="45121"/>
    <cellStyle name="Normal 3 9 2 3 2 2 2 2" xfId="45122"/>
    <cellStyle name="Normal 3 9 2 3 2 2 3" xfId="45123"/>
    <cellStyle name="Normal 3 9 2 3 2 3" xfId="45124"/>
    <cellStyle name="Normal 3 9 2 3 2 3 2" xfId="45125"/>
    <cellStyle name="Normal 3 9 2 3 2 4" xfId="45126"/>
    <cellStyle name="Normal 3 9 2 3 3" xfId="45127"/>
    <cellStyle name="Normal 3 9 2 3 3 2" xfId="45128"/>
    <cellStyle name="Normal 3 9 2 3 3 2 2" xfId="45129"/>
    <cellStyle name="Normal 3 9 2 3 3 3" xfId="45130"/>
    <cellStyle name="Normal 3 9 2 3 4" xfId="45131"/>
    <cellStyle name="Normal 3 9 2 3 4 2" xfId="45132"/>
    <cellStyle name="Normal 3 9 2 3 5" xfId="45133"/>
    <cellStyle name="Normal 3 9 2 4" xfId="45134"/>
    <cellStyle name="Normal 3 9 2 4 2" xfId="45135"/>
    <cellStyle name="Normal 3 9 2 4 2 2" xfId="45136"/>
    <cellStyle name="Normal 3 9 2 4 2 2 2" xfId="45137"/>
    <cellStyle name="Normal 3 9 2 4 2 3" xfId="45138"/>
    <cellStyle name="Normal 3 9 2 4 3" xfId="45139"/>
    <cellStyle name="Normal 3 9 2 4 3 2" xfId="45140"/>
    <cellStyle name="Normal 3 9 2 4 4" xfId="45141"/>
    <cellStyle name="Normal 3 9 2 5" xfId="45142"/>
    <cellStyle name="Normal 3 9 2 5 2" xfId="45143"/>
    <cellStyle name="Normal 3 9 2 5 2 2" xfId="45144"/>
    <cellStyle name="Normal 3 9 2 5 3" xfId="45145"/>
    <cellStyle name="Normal 3 9 2 6" xfId="45146"/>
    <cellStyle name="Normal 3 9 2 6 2" xfId="45147"/>
    <cellStyle name="Normal 3 9 2 7" xfId="45148"/>
    <cellStyle name="Normal 3 9 3" xfId="45149"/>
    <cellStyle name="Normal 3 9 3 2" xfId="45150"/>
    <cellStyle name="Normal 3 9 3 2 2" xfId="45151"/>
    <cellStyle name="Normal 3 9 3 2 2 2" xfId="45152"/>
    <cellStyle name="Normal 3 9 3 2 2 2 2" xfId="45153"/>
    <cellStyle name="Normal 3 9 3 2 2 2 2 2" xfId="45154"/>
    <cellStyle name="Normal 3 9 3 2 2 2 3" xfId="45155"/>
    <cellStyle name="Normal 3 9 3 2 2 3" xfId="45156"/>
    <cellStyle name="Normal 3 9 3 2 2 3 2" xfId="45157"/>
    <cellStyle name="Normal 3 9 3 2 2 4" xfId="45158"/>
    <cellStyle name="Normal 3 9 3 2 3" xfId="45159"/>
    <cellStyle name="Normal 3 9 3 2 3 2" xfId="45160"/>
    <cellStyle name="Normal 3 9 3 2 3 2 2" xfId="45161"/>
    <cellStyle name="Normal 3 9 3 2 3 3" xfId="45162"/>
    <cellStyle name="Normal 3 9 3 2 4" xfId="45163"/>
    <cellStyle name="Normal 3 9 3 2 4 2" xfId="45164"/>
    <cellStyle name="Normal 3 9 3 2 5" xfId="45165"/>
    <cellStyle name="Normal 3 9 3 3" xfId="45166"/>
    <cellStyle name="Normal 3 9 3 3 2" xfId="45167"/>
    <cellStyle name="Normal 3 9 3 3 2 2" xfId="45168"/>
    <cellStyle name="Normal 3 9 3 3 2 2 2" xfId="45169"/>
    <cellStyle name="Normal 3 9 3 3 2 3" xfId="45170"/>
    <cellStyle name="Normal 3 9 3 3 3" xfId="45171"/>
    <cellStyle name="Normal 3 9 3 3 3 2" xfId="45172"/>
    <cellStyle name="Normal 3 9 3 3 4" xfId="45173"/>
    <cellStyle name="Normal 3 9 3 4" xfId="45174"/>
    <cellStyle name="Normal 3 9 3 4 2" xfId="45175"/>
    <cellStyle name="Normal 3 9 3 4 2 2" xfId="45176"/>
    <cellStyle name="Normal 3 9 3 4 3" xfId="45177"/>
    <cellStyle name="Normal 3 9 3 5" xfId="45178"/>
    <cellStyle name="Normal 3 9 3 5 2" xfId="45179"/>
    <cellStyle name="Normal 3 9 3 6" xfId="45180"/>
    <cellStyle name="Normal 3 9 4" xfId="45181"/>
    <cellStyle name="Normal 3 9 4 2" xfId="45182"/>
    <cellStyle name="Normal 3 9 4 2 2" xfId="45183"/>
    <cellStyle name="Normal 3 9 4 2 2 2" xfId="45184"/>
    <cellStyle name="Normal 3 9 4 2 2 2 2" xfId="45185"/>
    <cellStyle name="Normal 3 9 4 2 2 2 2 2" xfId="45186"/>
    <cellStyle name="Normal 3 9 4 2 2 2 3" xfId="45187"/>
    <cellStyle name="Normal 3 9 4 2 2 3" xfId="45188"/>
    <cellStyle name="Normal 3 9 4 2 2 3 2" xfId="45189"/>
    <cellStyle name="Normal 3 9 4 2 2 4" xfId="45190"/>
    <cellStyle name="Normal 3 9 4 2 3" xfId="45191"/>
    <cellStyle name="Normal 3 9 4 2 3 2" xfId="45192"/>
    <cellStyle name="Normal 3 9 4 2 3 2 2" xfId="45193"/>
    <cellStyle name="Normal 3 9 4 2 3 3" xfId="45194"/>
    <cellStyle name="Normal 3 9 4 2 4" xfId="45195"/>
    <cellStyle name="Normal 3 9 4 2 4 2" xfId="45196"/>
    <cellStyle name="Normal 3 9 4 2 5" xfId="45197"/>
    <cellStyle name="Normal 3 9 4 3" xfId="45198"/>
    <cellStyle name="Normal 3 9 4 3 2" xfId="45199"/>
    <cellStyle name="Normal 3 9 4 3 2 2" xfId="45200"/>
    <cellStyle name="Normal 3 9 4 3 2 2 2" xfId="45201"/>
    <cellStyle name="Normal 3 9 4 3 2 3" xfId="45202"/>
    <cellStyle name="Normal 3 9 4 3 3" xfId="45203"/>
    <cellStyle name="Normal 3 9 4 3 3 2" xfId="45204"/>
    <cellStyle name="Normal 3 9 4 3 4" xfId="45205"/>
    <cellStyle name="Normal 3 9 4 4" xfId="45206"/>
    <cellStyle name="Normal 3 9 4 4 2" xfId="45207"/>
    <cellStyle name="Normal 3 9 4 4 2 2" xfId="45208"/>
    <cellStyle name="Normal 3 9 4 4 3" xfId="45209"/>
    <cellStyle name="Normal 3 9 4 5" xfId="45210"/>
    <cellStyle name="Normal 3 9 4 5 2" xfId="45211"/>
    <cellStyle name="Normal 3 9 4 6" xfId="45212"/>
    <cellStyle name="Normal 3 9 5" xfId="45213"/>
    <cellStyle name="Normal 3 9 5 2" xfId="45214"/>
    <cellStyle name="Normal 3 9 5 2 2" xfId="45215"/>
    <cellStyle name="Normal 3 9 5 2 2 2" xfId="45216"/>
    <cellStyle name="Normal 3 9 5 2 2 2 2" xfId="45217"/>
    <cellStyle name="Normal 3 9 5 2 2 3" xfId="45218"/>
    <cellStyle name="Normal 3 9 5 2 3" xfId="45219"/>
    <cellStyle name="Normal 3 9 5 2 3 2" xfId="45220"/>
    <cellStyle name="Normal 3 9 5 2 4" xfId="45221"/>
    <cellStyle name="Normal 3 9 5 3" xfId="45222"/>
    <cellStyle name="Normal 3 9 5 3 2" xfId="45223"/>
    <cellStyle name="Normal 3 9 5 3 2 2" xfId="45224"/>
    <cellStyle name="Normal 3 9 5 3 3" xfId="45225"/>
    <cellStyle name="Normal 3 9 5 4" xfId="45226"/>
    <cellStyle name="Normal 3 9 5 4 2" xfId="45227"/>
    <cellStyle name="Normal 3 9 5 5" xfId="45228"/>
    <cellStyle name="Normal 3 9 6" xfId="45229"/>
    <cellStyle name="Normal 3 9 6 2" xfId="45230"/>
    <cellStyle name="Normal 3 9 6 2 2" xfId="45231"/>
    <cellStyle name="Normal 3 9 6 2 2 2" xfId="45232"/>
    <cellStyle name="Normal 3 9 6 2 3" xfId="45233"/>
    <cellStyle name="Normal 3 9 6 3" xfId="45234"/>
    <cellStyle name="Normal 3 9 6 3 2" xfId="45235"/>
    <cellStyle name="Normal 3 9 6 4" xfId="45236"/>
    <cellStyle name="Normal 3 9 7" xfId="45237"/>
    <cellStyle name="Normal 3 9 7 2" xfId="45238"/>
    <cellStyle name="Normal 3 9 7 2 2" xfId="45239"/>
    <cellStyle name="Normal 3 9 7 3" xfId="45240"/>
    <cellStyle name="Normal 3 9 8" xfId="45241"/>
    <cellStyle name="Normal 3 9 8 2" xfId="45242"/>
    <cellStyle name="Normal 3 9 9" xfId="45243"/>
    <cellStyle name="Normal 3_~1520012" xfId="58368"/>
    <cellStyle name="Normal 30" xfId="45244"/>
    <cellStyle name="Normal 30 2" xfId="45245"/>
    <cellStyle name="Normal 30 2 2" xfId="45246"/>
    <cellStyle name="Normal 30 2 3" xfId="45247"/>
    <cellStyle name="Normal 30 3" xfId="45248"/>
    <cellStyle name="Normal 30 4" xfId="45249"/>
    <cellStyle name="Normal 30_Wealth Mgmt - Life &amp; Pension" xfId="57818"/>
    <cellStyle name="Normal 300" xfId="45250"/>
    <cellStyle name="Normal 300 2" xfId="45251"/>
    <cellStyle name="Normal 300 3" xfId="45252"/>
    <cellStyle name="Normal 301" xfId="45253"/>
    <cellStyle name="Normal 301 2" xfId="45254"/>
    <cellStyle name="Normal 301 3" xfId="45255"/>
    <cellStyle name="Normal 302" xfId="45256"/>
    <cellStyle name="Normal 302 2" xfId="45257"/>
    <cellStyle name="Normal 302 3" xfId="45258"/>
    <cellStyle name="Normal 303" xfId="45259"/>
    <cellStyle name="Normal 303 2" xfId="45260"/>
    <cellStyle name="Normal 303 3" xfId="45261"/>
    <cellStyle name="Normal 304" xfId="45262"/>
    <cellStyle name="Normal 304 2" xfId="45263"/>
    <cellStyle name="Normal 304 3" xfId="45264"/>
    <cellStyle name="Normal 305" xfId="45265"/>
    <cellStyle name="Normal 305 2" xfId="45266"/>
    <cellStyle name="Normal 305 3" xfId="45267"/>
    <cellStyle name="Normal 306" xfId="45268"/>
    <cellStyle name="Normal 306 2" xfId="45269"/>
    <cellStyle name="Normal 306 3" xfId="45270"/>
    <cellStyle name="Normal 307" xfId="45271"/>
    <cellStyle name="Normal 307 2" xfId="45272"/>
    <cellStyle name="Normal 307 3" xfId="45273"/>
    <cellStyle name="Normal 308" xfId="45274"/>
    <cellStyle name="Normal 308 2" xfId="45275"/>
    <cellStyle name="Normal 308 3" xfId="45276"/>
    <cellStyle name="Normal 309" xfId="45277"/>
    <cellStyle name="Normal 309 2" xfId="45278"/>
    <cellStyle name="Normal 309 3" xfId="45279"/>
    <cellStyle name="Normal 31" xfId="45280"/>
    <cellStyle name="Normal 31 2" xfId="45281"/>
    <cellStyle name="Normal 31 2 2" xfId="45282"/>
    <cellStyle name="Normal 31 2 3" xfId="45283"/>
    <cellStyle name="Normal 31 3" xfId="45284"/>
    <cellStyle name="Normal 31 4" xfId="45285"/>
    <cellStyle name="Normal 31_Wealth Mgmt - Life &amp; Pension" xfId="57819"/>
    <cellStyle name="Normal 310" xfId="45286"/>
    <cellStyle name="Normal 310 2" xfId="45287"/>
    <cellStyle name="Normal 310 3" xfId="45288"/>
    <cellStyle name="Normal 311" xfId="45289"/>
    <cellStyle name="Normal 311 2" xfId="45290"/>
    <cellStyle name="Normal 311 3" xfId="45291"/>
    <cellStyle name="Normal 312" xfId="45292"/>
    <cellStyle name="Normal 312 2" xfId="45293"/>
    <cellStyle name="Normal 312 3" xfId="45294"/>
    <cellStyle name="Normal 313" xfId="45295"/>
    <cellStyle name="Normal 313 2" xfId="45296"/>
    <cellStyle name="Normal 313 3" xfId="45297"/>
    <cellStyle name="Normal 314" xfId="45298"/>
    <cellStyle name="Normal 314 2" xfId="45299"/>
    <cellStyle name="Normal 314 3" xfId="45300"/>
    <cellStyle name="Normal 315" xfId="45301"/>
    <cellStyle name="Normal 315 2" xfId="45302"/>
    <cellStyle name="Normal 315 3" xfId="45303"/>
    <cellStyle name="Normal 316" xfId="45304"/>
    <cellStyle name="Normal 316 2" xfId="45305"/>
    <cellStyle name="Normal 316 3" xfId="45306"/>
    <cellStyle name="Normal 317" xfId="45307"/>
    <cellStyle name="Normal 317 2" xfId="45308"/>
    <cellStyle name="Normal 317 3" xfId="45309"/>
    <cellStyle name="Normal 318" xfId="45310"/>
    <cellStyle name="Normal 318 2" xfId="45311"/>
    <cellStyle name="Normal 318 3" xfId="45312"/>
    <cellStyle name="Normal 319" xfId="45313"/>
    <cellStyle name="Normal 319 2" xfId="45314"/>
    <cellStyle name="Normal 319 3" xfId="45315"/>
    <cellStyle name="Normal 32" xfId="45316"/>
    <cellStyle name="Normal 32 2" xfId="45317"/>
    <cellStyle name="Normal 32 2 2" xfId="45318"/>
    <cellStyle name="Normal 32 2 3" xfId="45319"/>
    <cellStyle name="Normal 32 3" xfId="45320"/>
    <cellStyle name="Normal 32 4" xfId="45321"/>
    <cellStyle name="Normal 32_Wealth Mgmt - Life &amp; Pension" xfId="57820"/>
    <cellStyle name="Normal 320" xfId="45322"/>
    <cellStyle name="Normal 320 2" xfId="45323"/>
    <cellStyle name="Normal 320 3" xfId="45324"/>
    <cellStyle name="Normal 321" xfId="45325"/>
    <cellStyle name="Normal 321 2" xfId="45326"/>
    <cellStyle name="Normal 321 3" xfId="45327"/>
    <cellStyle name="Normal 322" xfId="45328"/>
    <cellStyle name="Normal 322 2" xfId="45329"/>
    <cellStyle name="Normal 322 3" xfId="45330"/>
    <cellStyle name="Normal 323" xfId="45331"/>
    <cellStyle name="Normal 323 2" xfId="45332"/>
    <cellStyle name="Normal 323 3" xfId="45333"/>
    <cellStyle name="Normal 324" xfId="45334"/>
    <cellStyle name="Normal 324 2" xfId="45335"/>
    <cellStyle name="Normal 324 3" xfId="45336"/>
    <cellStyle name="Normal 325" xfId="45337"/>
    <cellStyle name="Normal 325 2" xfId="45338"/>
    <cellStyle name="Normal 325 3" xfId="45339"/>
    <cellStyle name="Normal 326" xfId="45340"/>
    <cellStyle name="Normal 326 2" xfId="45341"/>
    <cellStyle name="Normal 326 3" xfId="45342"/>
    <cellStyle name="Normal 327" xfId="45343"/>
    <cellStyle name="Normal 327 2" xfId="45344"/>
    <cellStyle name="Normal 327 3" xfId="45345"/>
    <cellStyle name="Normal 328" xfId="45346"/>
    <cellStyle name="Normal 328 2" xfId="45347"/>
    <cellStyle name="Normal 328 3" xfId="45348"/>
    <cellStyle name="Normal 329" xfId="45349"/>
    <cellStyle name="Normal 329 2" xfId="45350"/>
    <cellStyle name="Normal 329 3" xfId="45351"/>
    <cellStyle name="Normal 33" xfId="45352"/>
    <cellStyle name="Normal 33 2" xfId="45353"/>
    <cellStyle name="Normal 33 2 2" xfId="45354"/>
    <cellStyle name="Normal 33 2 3" xfId="45355"/>
    <cellStyle name="Normal 33 3" xfId="45356"/>
    <cellStyle name="Normal 33 4" xfId="45357"/>
    <cellStyle name="Normal 33_Wealth Mgmt - Life &amp; Pension" xfId="57821"/>
    <cellStyle name="Normal 330" xfId="45358"/>
    <cellStyle name="Normal 330 2" xfId="45359"/>
    <cellStyle name="Normal 330 3" xfId="45360"/>
    <cellStyle name="Normal 331" xfId="45361"/>
    <cellStyle name="Normal 331 2" xfId="45362"/>
    <cellStyle name="Normal 331 3" xfId="45363"/>
    <cellStyle name="Normal 332" xfId="45364"/>
    <cellStyle name="Normal 332 2" xfId="45365"/>
    <cellStyle name="Normal 332 3" xfId="45366"/>
    <cellStyle name="Normal 333" xfId="45367"/>
    <cellStyle name="Normal 333 2" xfId="45368"/>
    <cellStyle name="Normal 333 3" xfId="45369"/>
    <cellStyle name="Normal 334" xfId="45370"/>
    <cellStyle name="Normal 334 2" xfId="45371"/>
    <cellStyle name="Normal 334 3" xfId="45372"/>
    <cellStyle name="Normal 335" xfId="45373"/>
    <cellStyle name="Normal 335 2" xfId="45374"/>
    <cellStyle name="Normal 335 3" xfId="45375"/>
    <cellStyle name="Normal 336" xfId="45376"/>
    <cellStyle name="Normal 336 2" xfId="45377"/>
    <cellStyle name="Normal 336 3" xfId="45378"/>
    <cellStyle name="Normal 337" xfId="45379"/>
    <cellStyle name="Normal 337 2" xfId="45380"/>
    <cellStyle name="Normal 337 3" xfId="45381"/>
    <cellStyle name="Normal 338" xfId="45382"/>
    <cellStyle name="Normal 338 2" xfId="45383"/>
    <cellStyle name="Normal 338 3" xfId="45384"/>
    <cellStyle name="Normal 339" xfId="45385"/>
    <cellStyle name="Normal 339 2" xfId="45386"/>
    <cellStyle name="Normal 339 3" xfId="45387"/>
    <cellStyle name="Normal 34" xfId="45388"/>
    <cellStyle name="Normal 34 2" xfId="45389"/>
    <cellStyle name="Normal 34 2 2" xfId="45390"/>
    <cellStyle name="Normal 34 2 3" xfId="45391"/>
    <cellStyle name="Normal 34 3" xfId="45392"/>
    <cellStyle name="Normal 34 4" xfId="45393"/>
    <cellStyle name="Normal 34_Wealth Mgmt - Life &amp; Pension" xfId="57822"/>
    <cellStyle name="Normal 340" xfId="45394"/>
    <cellStyle name="Normal 340 2" xfId="45395"/>
    <cellStyle name="Normal 340 3" xfId="45396"/>
    <cellStyle name="Normal 341" xfId="45397"/>
    <cellStyle name="Normal 341 2" xfId="45398"/>
    <cellStyle name="Normal 341 3" xfId="45399"/>
    <cellStyle name="Normal 342" xfId="45400"/>
    <cellStyle name="Normal 342 2" xfId="45401"/>
    <cellStyle name="Normal 342 3" xfId="45402"/>
    <cellStyle name="Normal 343" xfId="45403"/>
    <cellStyle name="Normal 343 2" xfId="45404"/>
    <cellStyle name="Normal 343 3" xfId="45405"/>
    <cellStyle name="Normal 344" xfId="45406"/>
    <cellStyle name="Normal 344 2" xfId="45407"/>
    <cellStyle name="Normal 344 3" xfId="45408"/>
    <cellStyle name="Normal 345" xfId="45409"/>
    <cellStyle name="Normal 345 2" xfId="45410"/>
    <cellStyle name="Normal 345 3" xfId="45411"/>
    <cellStyle name="Normal 346" xfId="45412"/>
    <cellStyle name="Normal 346 2" xfId="45413"/>
    <cellStyle name="Normal 346 3" xfId="45414"/>
    <cellStyle name="Normal 347" xfId="45415"/>
    <cellStyle name="Normal 347 2" xfId="45416"/>
    <cellStyle name="Normal 347 3" xfId="45417"/>
    <cellStyle name="Normal 348" xfId="45418"/>
    <cellStyle name="Normal 348 2" xfId="45419"/>
    <cellStyle name="Normal 348 3" xfId="45420"/>
    <cellStyle name="Normal 349" xfId="45421"/>
    <cellStyle name="Normal 349 2" xfId="45422"/>
    <cellStyle name="Normal 349 3" xfId="45423"/>
    <cellStyle name="Normal 35" xfId="45424"/>
    <cellStyle name="Normal 35 2" xfId="45425"/>
    <cellStyle name="Normal 35 2 2" xfId="45426"/>
    <cellStyle name="Normal 35 2 3" xfId="45427"/>
    <cellStyle name="Normal 35 3" xfId="45428"/>
    <cellStyle name="Normal 35 4" xfId="45429"/>
    <cellStyle name="Normal 35_Wealth Mgmt - Life &amp; Pension" xfId="57823"/>
    <cellStyle name="Normal 350" xfId="45430"/>
    <cellStyle name="Normal 350 2" xfId="45431"/>
    <cellStyle name="Normal 350 3" xfId="45432"/>
    <cellStyle name="Normal 351" xfId="45433"/>
    <cellStyle name="Normal 351 2" xfId="45434"/>
    <cellStyle name="Normal 351 3" xfId="45435"/>
    <cellStyle name="Normal 352" xfId="45436"/>
    <cellStyle name="Normal 352 2" xfId="45437"/>
    <cellStyle name="Normal 352 3" xfId="45438"/>
    <cellStyle name="Normal 353" xfId="45439"/>
    <cellStyle name="Normal 353 2" xfId="45440"/>
    <cellStyle name="Normal 353 3" xfId="45441"/>
    <cellStyle name="Normal 354" xfId="45442"/>
    <cellStyle name="Normal 354 2" xfId="45443"/>
    <cellStyle name="Normal 354 2 2" xfId="45444"/>
    <cellStyle name="Normal 354 2 3" xfId="45445"/>
    <cellStyle name="Normal 354 3" xfId="45446"/>
    <cellStyle name="Normal 354 4" xfId="45447"/>
    <cellStyle name="Normal 355" xfId="45448"/>
    <cellStyle name="Normal 355 2" xfId="45449"/>
    <cellStyle name="Normal 355 3" xfId="45450"/>
    <cellStyle name="Normal 356" xfId="45451"/>
    <cellStyle name="Normal 356 2" xfId="45452"/>
    <cellStyle name="Normal 356 3" xfId="45453"/>
    <cellStyle name="Normal 357" xfId="45454"/>
    <cellStyle name="Normal 357 2" xfId="45455"/>
    <cellStyle name="Normal 357 3" xfId="45456"/>
    <cellStyle name="Normal 358" xfId="45457"/>
    <cellStyle name="Normal 358 2" xfId="45458"/>
    <cellStyle name="Normal 358 3" xfId="45459"/>
    <cellStyle name="Normal 359" xfId="45460"/>
    <cellStyle name="Normal 359 2" xfId="45461"/>
    <cellStyle name="Normal 359 3" xfId="45462"/>
    <cellStyle name="Normal 36" xfId="45463"/>
    <cellStyle name="Normal 36 2" xfId="45464"/>
    <cellStyle name="Normal 36 2 2" xfId="45465"/>
    <cellStyle name="Normal 36 2 3" xfId="45466"/>
    <cellStyle name="Normal 36 3" xfId="45467"/>
    <cellStyle name="Normal 36 4" xfId="45468"/>
    <cellStyle name="Normal 36_Wealth Mgmt - Life &amp; Pension" xfId="57824"/>
    <cellStyle name="Normal 360" xfId="45469"/>
    <cellStyle name="Normal 360 2" xfId="45470"/>
    <cellStyle name="Normal 360 3" xfId="45471"/>
    <cellStyle name="Normal 361" xfId="45472"/>
    <cellStyle name="Normal 361 2" xfId="45473"/>
    <cellStyle name="Normal 361 3" xfId="45474"/>
    <cellStyle name="Normal 362" xfId="45475"/>
    <cellStyle name="Normal 362 2" xfId="45476"/>
    <cellStyle name="Normal 362 3" xfId="45477"/>
    <cellStyle name="Normal 363" xfId="45478"/>
    <cellStyle name="Normal 363 2" xfId="45479"/>
    <cellStyle name="Normal 363 3" xfId="45480"/>
    <cellStyle name="Normal 364" xfId="45481"/>
    <cellStyle name="Normal 364 2" xfId="45482"/>
    <cellStyle name="Normal 364 3" xfId="45483"/>
    <cellStyle name="Normal 365" xfId="45484"/>
    <cellStyle name="Normal 365 2" xfId="45485"/>
    <cellStyle name="Normal 365 3" xfId="45486"/>
    <cellStyle name="Normal 366" xfId="45487"/>
    <cellStyle name="Normal 366 2" xfId="45488"/>
    <cellStyle name="Normal 366 3" xfId="45489"/>
    <cellStyle name="Normal 367" xfId="45490"/>
    <cellStyle name="Normal 367 2" xfId="45491"/>
    <cellStyle name="Normal 367 3" xfId="45492"/>
    <cellStyle name="Normal 368" xfId="45493"/>
    <cellStyle name="Normal 368 2" xfId="45494"/>
    <cellStyle name="Normal 368 3" xfId="45495"/>
    <cellStyle name="Normal 369" xfId="45496"/>
    <cellStyle name="Normal 369 2" xfId="45497"/>
    <cellStyle name="Normal 369 3" xfId="45498"/>
    <cellStyle name="Normal 37" xfId="45499"/>
    <cellStyle name="Normal 37 2" xfId="45500"/>
    <cellStyle name="Normal 37 2 2" xfId="45501"/>
    <cellStyle name="Normal 37 2 3" xfId="45502"/>
    <cellStyle name="Normal 37 3" xfId="45503"/>
    <cellStyle name="Normal 37 4" xfId="45504"/>
    <cellStyle name="Normal 37_Wealth Mgmt - Life &amp; Pension" xfId="57825"/>
    <cellStyle name="Normal 370" xfId="45505"/>
    <cellStyle name="Normal 370 2" xfId="45506"/>
    <cellStyle name="Normal 370 3" xfId="45507"/>
    <cellStyle name="Normal 371" xfId="45508"/>
    <cellStyle name="Normal 371 2" xfId="45509"/>
    <cellStyle name="Normal 371 3" xfId="45510"/>
    <cellStyle name="Normal 372" xfId="45511"/>
    <cellStyle name="Normal 372 2" xfId="45512"/>
    <cellStyle name="Normal 372 3" xfId="45513"/>
    <cellStyle name="Normal 373" xfId="45514"/>
    <cellStyle name="Normal 373 2" xfId="45515"/>
    <cellStyle name="Normal 373 3" xfId="45516"/>
    <cellStyle name="Normal 374" xfId="45517"/>
    <cellStyle name="Normal 374 2" xfId="45518"/>
    <cellStyle name="Normal 374 3" xfId="45519"/>
    <cellStyle name="Normal 375" xfId="45520"/>
    <cellStyle name="Normal 375 2" xfId="45521"/>
    <cellStyle name="Normal 375 3" xfId="45522"/>
    <cellStyle name="Normal 376" xfId="45523"/>
    <cellStyle name="Normal 376 2" xfId="45524"/>
    <cellStyle name="Normal 376 3" xfId="45525"/>
    <cellStyle name="Normal 377" xfId="45526"/>
    <cellStyle name="Normal 377 2" xfId="45527"/>
    <cellStyle name="Normal 377 3" xfId="45528"/>
    <cellStyle name="Normal 378" xfId="45529"/>
    <cellStyle name="Normal 378 2" xfId="45530"/>
    <cellStyle name="Normal 378 3" xfId="45531"/>
    <cellStyle name="Normal 379" xfId="45532"/>
    <cellStyle name="Normal 379 2" xfId="45533"/>
    <cellStyle name="Normal 379 3" xfId="45534"/>
    <cellStyle name="Normal 38" xfId="45535"/>
    <cellStyle name="Normal 38 2" xfId="45536"/>
    <cellStyle name="Normal 38 2 2" xfId="45537"/>
    <cellStyle name="Normal 38 2 3" xfId="45538"/>
    <cellStyle name="Normal 38 3" xfId="45539"/>
    <cellStyle name="Normal 38 4" xfId="45540"/>
    <cellStyle name="Normal 38_Wealth Mgmt - Life &amp; Pension" xfId="57826"/>
    <cellStyle name="Normal 380" xfId="45541"/>
    <cellStyle name="Normal 380 2" xfId="45542"/>
    <cellStyle name="Normal 380 3" xfId="45543"/>
    <cellStyle name="Normal 381" xfId="45544"/>
    <cellStyle name="Normal 381 2" xfId="45545"/>
    <cellStyle name="Normal 381 3" xfId="45546"/>
    <cellStyle name="Normal 382" xfId="45547"/>
    <cellStyle name="Normal 382 2" xfId="45548"/>
    <cellStyle name="Normal 382 3" xfId="45549"/>
    <cellStyle name="Normal 383" xfId="45550"/>
    <cellStyle name="Normal 383 2" xfId="45551"/>
    <cellStyle name="Normal 383 3" xfId="45552"/>
    <cellStyle name="Normal 384" xfId="45553"/>
    <cellStyle name="Normal 384 2" xfId="45554"/>
    <cellStyle name="Normal 384 3" xfId="45555"/>
    <cellStyle name="Normal 385" xfId="45556"/>
    <cellStyle name="Normal 385 2" xfId="45557"/>
    <cellStyle name="Normal 385 3" xfId="45558"/>
    <cellStyle name="Normal 386" xfId="45559"/>
    <cellStyle name="Normal 386 2" xfId="45560"/>
    <cellStyle name="Normal 386 3" xfId="45561"/>
    <cellStyle name="Normal 387" xfId="45562"/>
    <cellStyle name="Normal 387 2" xfId="45563"/>
    <cellStyle name="Normal 387 3" xfId="45564"/>
    <cellStyle name="Normal 388" xfId="45565"/>
    <cellStyle name="Normal 388 2" xfId="45566"/>
    <cellStyle name="Normal 388 3" xfId="45567"/>
    <cellStyle name="Normal 389" xfId="45568"/>
    <cellStyle name="Normal 389 2" xfId="45569"/>
    <cellStyle name="Normal 389 3" xfId="45570"/>
    <cellStyle name="Normal 39" xfId="45571"/>
    <cellStyle name="Normal 39 2" xfId="45572"/>
    <cellStyle name="Normal 39 2 2" xfId="45573"/>
    <cellStyle name="Normal 39 2 3" xfId="45574"/>
    <cellStyle name="Normal 39 3" xfId="45575"/>
    <cellStyle name="Normal 39 4" xfId="45576"/>
    <cellStyle name="Normal 39_Wealth Mgmt - Life &amp; Pension" xfId="57827"/>
    <cellStyle name="Normal 390" xfId="45577"/>
    <cellStyle name="Normal 390 2" xfId="45578"/>
    <cellStyle name="Normal 390 3" xfId="45579"/>
    <cellStyle name="Normal 391" xfId="45580"/>
    <cellStyle name="Normal 391 2" xfId="45581"/>
    <cellStyle name="Normal 391 3" xfId="45582"/>
    <cellStyle name="Normal 392" xfId="45583"/>
    <cellStyle name="Normal 392 2" xfId="45584"/>
    <cellStyle name="Normal 392 3" xfId="45585"/>
    <cellStyle name="Normal 393" xfId="45586"/>
    <cellStyle name="Normal 393 2" xfId="45587"/>
    <cellStyle name="Normal 393 3" xfId="45588"/>
    <cellStyle name="Normal 394" xfId="45589"/>
    <cellStyle name="Normal 394 2" xfId="45590"/>
    <cellStyle name="Normal 394 3" xfId="45591"/>
    <cellStyle name="Normal 395" xfId="45592"/>
    <cellStyle name="Normal 395 2" xfId="45593"/>
    <cellStyle name="Normal 395 3" xfId="45594"/>
    <cellStyle name="Normal 396" xfId="45595"/>
    <cellStyle name="Normal 396 2" xfId="45596"/>
    <cellStyle name="Normal 396 3" xfId="45597"/>
    <cellStyle name="Normal 397" xfId="45598"/>
    <cellStyle name="Normal 397 2" xfId="45599"/>
    <cellStyle name="Normal 397 3" xfId="45600"/>
    <cellStyle name="Normal 398" xfId="45601"/>
    <cellStyle name="Normal 398 2" xfId="45602"/>
    <cellStyle name="Normal 398 3" xfId="45603"/>
    <cellStyle name="Normal 399" xfId="45604"/>
    <cellStyle name="Normal 399 2" xfId="45605"/>
    <cellStyle name="Normal 399 3" xfId="45606"/>
    <cellStyle name="Normal 4" xfId="45607"/>
    <cellStyle name="Normal 4 2" xfId="45608"/>
    <cellStyle name="Normal 4 2 2" xfId="45609"/>
    <cellStyle name="Normal 4 2 2 2" xfId="45610"/>
    <cellStyle name="Normal 4 2 2 3" xfId="45611"/>
    <cellStyle name="Normal 4 2 2_Wealth Mgmt - Life &amp; Pension" xfId="57828"/>
    <cellStyle name="Normal 4 2 3" xfId="45612"/>
    <cellStyle name="Normal 4 2 3 2" xfId="45613"/>
    <cellStyle name="Normal 4 2 3 3" xfId="45614"/>
    <cellStyle name="Normal 4 2 4" xfId="45615"/>
    <cellStyle name="Normal 4 2 5" xfId="45616"/>
    <cellStyle name="Normal 4 2 6" xfId="45617"/>
    <cellStyle name="Normal 4 2 7" xfId="45618"/>
    <cellStyle name="Normal 4 2_BS split by product" xfId="57829"/>
    <cellStyle name="Normal 4 3" xfId="45619"/>
    <cellStyle name="Normal 4 3 2" xfId="45620"/>
    <cellStyle name="Normal 4 3 2 2" xfId="45621"/>
    <cellStyle name="Normal 4 3 2 2 2" xfId="45622"/>
    <cellStyle name="Normal 4 3 2 3" xfId="45623"/>
    <cellStyle name="Normal 4 3 3" xfId="45624"/>
    <cellStyle name="Normal 4 3 3 2" xfId="45625"/>
    <cellStyle name="Normal 4 3 4" xfId="45626"/>
    <cellStyle name="Normal 4 3_Wealth Mgmt - Life &amp; Pension" xfId="57830"/>
    <cellStyle name="Normal 4 4" xfId="45627"/>
    <cellStyle name="Normal 4 5" xfId="45628"/>
    <cellStyle name="Normal 4_BS split by product" xfId="57831"/>
    <cellStyle name="Normal 40" xfId="45629"/>
    <cellStyle name="Normal 40 2" xfId="45630"/>
    <cellStyle name="Normal 40 2 2" xfId="45631"/>
    <cellStyle name="Normal 40 2 3" xfId="45632"/>
    <cellStyle name="Normal 40 3" xfId="45633"/>
    <cellStyle name="Normal 40 4" xfId="45634"/>
    <cellStyle name="Normal 40_Wealth Mgmt - Life &amp; Pension" xfId="57832"/>
    <cellStyle name="Normal 400" xfId="45635"/>
    <cellStyle name="Normal 400 2" xfId="45636"/>
    <cellStyle name="Normal 400 3" xfId="45637"/>
    <cellStyle name="Normal 401" xfId="45638"/>
    <cellStyle name="Normal 401 2" xfId="45639"/>
    <cellStyle name="Normal 401 3" xfId="45640"/>
    <cellStyle name="Normal 402" xfId="45641"/>
    <cellStyle name="Normal 402 2" xfId="45642"/>
    <cellStyle name="Normal 402 3" xfId="45643"/>
    <cellStyle name="Normal 403" xfId="45644"/>
    <cellStyle name="Normal 403 2" xfId="45645"/>
    <cellStyle name="Normal 403 3" xfId="45646"/>
    <cellStyle name="Normal 404" xfId="45647"/>
    <cellStyle name="Normal 404 2" xfId="45648"/>
    <cellStyle name="Normal 404 3" xfId="45649"/>
    <cellStyle name="Normal 405" xfId="45650"/>
    <cellStyle name="Normal 405 2" xfId="45651"/>
    <cellStyle name="Normal 405 3" xfId="45652"/>
    <cellStyle name="Normal 406" xfId="45653"/>
    <cellStyle name="Normal 406 2" xfId="45654"/>
    <cellStyle name="Normal 406 3" xfId="45655"/>
    <cellStyle name="Normal 407" xfId="45656"/>
    <cellStyle name="Normal 407 2" xfId="45657"/>
    <cellStyle name="Normal 407 3" xfId="45658"/>
    <cellStyle name="Normal 408" xfId="45659"/>
    <cellStyle name="Normal 408 2" xfId="45660"/>
    <cellStyle name="Normal 408 3" xfId="45661"/>
    <cellStyle name="Normal 409" xfId="45662"/>
    <cellStyle name="Normal 409 2" xfId="45663"/>
    <cellStyle name="Normal 409 3" xfId="45664"/>
    <cellStyle name="Normal 41" xfId="45665"/>
    <cellStyle name="Normal 41 2" xfId="45666"/>
    <cellStyle name="Normal 41 2 2" xfId="45667"/>
    <cellStyle name="Normal 41 2 3" xfId="45668"/>
    <cellStyle name="Normal 41 3" xfId="45669"/>
    <cellStyle name="Normal 41 4" xfId="45670"/>
    <cellStyle name="Normal 41_Wealth Mgmt - Life &amp; Pension" xfId="57833"/>
    <cellStyle name="Normal 410" xfId="45671"/>
    <cellStyle name="Normal 410 2" xfId="45672"/>
    <cellStyle name="Normal 410 3" xfId="45673"/>
    <cellStyle name="Normal 411" xfId="45674"/>
    <cellStyle name="Normal 411 2" xfId="45675"/>
    <cellStyle name="Normal 411 3" xfId="45676"/>
    <cellStyle name="Normal 412" xfId="45677"/>
    <cellStyle name="Normal 412 2" xfId="45678"/>
    <cellStyle name="Normal 412 3" xfId="45679"/>
    <cellStyle name="Normal 413" xfId="45680"/>
    <cellStyle name="Normal 413 2" xfId="45681"/>
    <cellStyle name="Normal 413 3" xfId="45682"/>
    <cellStyle name="Normal 414" xfId="45683"/>
    <cellStyle name="Normal 414 2" xfId="45684"/>
    <cellStyle name="Normal 414 3" xfId="45685"/>
    <cellStyle name="Normal 415" xfId="45686"/>
    <cellStyle name="Normal 415 2" xfId="45687"/>
    <cellStyle name="Normal 415 3" xfId="45688"/>
    <cellStyle name="Normal 416" xfId="45689"/>
    <cellStyle name="Normal 416 2" xfId="45690"/>
    <cellStyle name="Normal 416 3" xfId="45691"/>
    <cellStyle name="Normal 417" xfId="45692"/>
    <cellStyle name="Normal 417 2" xfId="45693"/>
    <cellStyle name="Normal 417 3" xfId="45694"/>
    <cellStyle name="Normal 418" xfId="45695"/>
    <cellStyle name="Normal 418 2" xfId="45696"/>
    <cellStyle name="Normal 418 3" xfId="45697"/>
    <cellStyle name="Normal 419" xfId="45698"/>
    <cellStyle name="Normal 419 2" xfId="45699"/>
    <cellStyle name="Normal 419 3" xfId="45700"/>
    <cellStyle name="Normal 42" xfId="45701"/>
    <cellStyle name="Normal 42 2" xfId="45702"/>
    <cellStyle name="Normal 42 2 2" xfId="45703"/>
    <cellStyle name="Normal 42 2 3" xfId="45704"/>
    <cellStyle name="Normal 42 3" xfId="45705"/>
    <cellStyle name="Normal 42 4" xfId="45706"/>
    <cellStyle name="Normal 42_Wealth Mgmt - Life &amp; Pension" xfId="57834"/>
    <cellStyle name="Normal 420" xfId="45707"/>
    <cellStyle name="Normal 420 2" xfId="45708"/>
    <cellStyle name="Normal 420 3" xfId="45709"/>
    <cellStyle name="Normal 421" xfId="45710"/>
    <cellStyle name="Normal 421 2" xfId="45711"/>
    <cellStyle name="Normal 421 3" xfId="45712"/>
    <cellStyle name="Normal 422" xfId="45713"/>
    <cellStyle name="Normal 422 2" xfId="45714"/>
    <cellStyle name="Normal 422 3" xfId="45715"/>
    <cellStyle name="Normal 423" xfId="45716"/>
    <cellStyle name="Normal 423 2" xfId="45717"/>
    <cellStyle name="Normal 423 3" xfId="45718"/>
    <cellStyle name="Normal 424" xfId="45719"/>
    <cellStyle name="Normal 424 2" xfId="45720"/>
    <cellStyle name="Normal 424 3" xfId="45721"/>
    <cellStyle name="Normal 425" xfId="45722"/>
    <cellStyle name="Normal 425 2" xfId="45723"/>
    <cellStyle name="Normal 425 3" xfId="45724"/>
    <cellStyle name="Normal 426" xfId="45725"/>
    <cellStyle name="Normal 426 2" xfId="45726"/>
    <cellStyle name="Normal 426 3" xfId="45727"/>
    <cellStyle name="Normal 427" xfId="45728"/>
    <cellStyle name="Normal 427 2" xfId="45729"/>
    <cellStyle name="Normal 427 3" xfId="45730"/>
    <cellStyle name="Normal 428" xfId="45731"/>
    <cellStyle name="Normal 428 2" xfId="45732"/>
    <cellStyle name="Normal 428 3" xfId="45733"/>
    <cellStyle name="Normal 429" xfId="45734"/>
    <cellStyle name="Normal 429 2" xfId="45735"/>
    <cellStyle name="Normal 429 3" xfId="45736"/>
    <cellStyle name="Normal 43" xfId="45737"/>
    <cellStyle name="Normal 43 2" xfId="45738"/>
    <cellStyle name="Normal 43 2 2" xfId="45739"/>
    <cellStyle name="Normal 43 2 3" xfId="45740"/>
    <cellStyle name="Normal 43 3" xfId="45741"/>
    <cellStyle name="Normal 43 4" xfId="45742"/>
    <cellStyle name="Normal 43_Wealth Mgmt - Life &amp; Pension" xfId="57835"/>
    <cellStyle name="Normal 430" xfId="45743"/>
    <cellStyle name="Normal 430 2" xfId="45744"/>
    <cellStyle name="Normal 430 3" xfId="45745"/>
    <cellStyle name="Normal 431" xfId="45746"/>
    <cellStyle name="Normal 431 2" xfId="45747"/>
    <cellStyle name="Normal 431 3" xfId="45748"/>
    <cellStyle name="Normal 432" xfId="45749"/>
    <cellStyle name="Normal 432 2" xfId="45750"/>
    <cellStyle name="Normal 432 3" xfId="45751"/>
    <cellStyle name="Normal 433" xfId="45752"/>
    <cellStyle name="Normal 433 2" xfId="45753"/>
    <cellStyle name="Normal 433 3" xfId="45754"/>
    <cellStyle name="Normal 434" xfId="45755"/>
    <cellStyle name="Normal 434 2" xfId="45756"/>
    <cellStyle name="Normal 434 3" xfId="45757"/>
    <cellStyle name="Normal 435" xfId="45758"/>
    <cellStyle name="Normal 435 2" xfId="45759"/>
    <cellStyle name="Normal 435 3" xfId="45760"/>
    <cellStyle name="Normal 436" xfId="45761"/>
    <cellStyle name="Normal 436 2" xfId="45762"/>
    <cellStyle name="Normal 436 3" xfId="45763"/>
    <cellStyle name="Normal 437" xfId="45764"/>
    <cellStyle name="Normal 437 2" xfId="45765"/>
    <cellStyle name="Normal 437 3" xfId="45766"/>
    <cellStyle name="Normal 438" xfId="45767"/>
    <cellStyle name="Normal 438 2" xfId="45768"/>
    <cellStyle name="Normal 438 3" xfId="45769"/>
    <cellStyle name="Normal 439" xfId="45770"/>
    <cellStyle name="Normal 439 2" xfId="45771"/>
    <cellStyle name="Normal 439 3" xfId="45772"/>
    <cellStyle name="Normal 44" xfId="45773"/>
    <cellStyle name="Normal 44 2" xfId="45774"/>
    <cellStyle name="Normal 44 2 2" xfId="45775"/>
    <cellStyle name="Normal 44 2 3" xfId="45776"/>
    <cellStyle name="Normal 44 3" xfId="45777"/>
    <cellStyle name="Normal 44 4" xfId="45778"/>
    <cellStyle name="Normal 44_Wealth Mgmt - Life &amp; Pension" xfId="57836"/>
    <cellStyle name="Normal 440" xfId="45779"/>
    <cellStyle name="Normal 440 2" xfId="45780"/>
    <cellStyle name="Normal 440 3" xfId="45781"/>
    <cellStyle name="Normal 441" xfId="45782"/>
    <cellStyle name="Normal 441 2" xfId="45783"/>
    <cellStyle name="Normal 441 3" xfId="45784"/>
    <cellStyle name="Normal 442" xfId="45785"/>
    <cellStyle name="Normal 442 2" xfId="45786"/>
    <cellStyle name="Normal 442 3" xfId="45787"/>
    <cellStyle name="Normal 443" xfId="45788"/>
    <cellStyle name="Normal 443 2" xfId="45789"/>
    <cellStyle name="Normal 443 3" xfId="45790"/>
    <cellStyle name="Normal 444" xfId="45791"/>
    <cellStyle name="Normal 444 2" xfId="45792"/>
    <cellStyle name="Normal 444 3" xfId="45793"/>
    <cellStyle name="Normal 445" xfId="45794"/>
    <cellStyle name="Normal 445 2" xfId="45795"/>
    <cellStyle name="Normal 445 3" xfId="45796"/>
    <cellStyle name="Normal 446" xfId="45797"/>
    <cellStyle name="Normal 446 2" xfId="45798"/>
    <cellStyle name="Normal 446 3" xfId="45799"/>
    <cellStyle name="Normal 447" xfId="45800"/>
    <cellStyle name="Normal 447 2" xfId="45801"/>
    <cellStyle name="Normal 447 3" xfId="45802"/>
    <cellStyle name="Normal 448" xfId="45803"/>
    <cellStyle name="Normal 448 2" xfId="45804"/>
    <cellStyle name="Normal 448 3" xfId="45805"/>
    <cellStyle name="Normal 449" xfId="45806"/>
    <cellStyle name="Normal 449 2" xfId="45807"/>
    <cellStyle name="Normal 449 3" xfId="45808"/>
    <cellStyle name="Normal 45" xfId="45809"/>
    <cellStyle name="Normal 45 2" xfId="45810"/>
    <cellStyle name="Normal 45 2 2" xfId="45811"/>
    <cellStyle name="Normal 45 2 3" xfId="45812"/>
    <cellStyle name="Normal 45 3" xfId="45813"/>
    <cellStyle name="Normal 45 4" xfId="45814"/>
    <cellStyle name="Normal 45_Wealth Mgmt - Life &amp; Pension" xfId="57837"/>
    <cellStyle name="Normal 450" xfId="45815"/>
    <cellStyle name="Normal 450 2" xfId="45816"/>
    <cellStyle name="Normal 450 3" xfId="45817"/>
    <cellStyle name="Normal 451" xfId="45818"/>
    <cellStyle name="Normal 451 2" xfId="45819"/>
    <cellStyle name="Normal 451 3" xfId="45820"/>
    <cellStyle name="Normal 452" xfId="45821"/>
    <cellStyle name="Normal 452 2" xfId="45822"/>
    <cellStyle name="Normal 452 3" xfId="45823"/>
    <cellStyle name="Normal 453" xfId="45824"/>
    <cellStyle name="Normal 453 2" xfId="45825"/>
    <cellStyle name="Normal 453 3" xfId="45826"/>
    <cellStyle name="Normal 454" xfId="45827"/>
    <cellStyle name="Normal 454 2" xfId="45828"/>
    <cellStyle name="Normal 454 3" xfId="45829"/>
    <cellStyle name="Normal 455" xfId="45830"/>
    <cellStyle name="Normal 455 2" xfId="45831"/>
    <cellStyle name="Normal 455 3" xfId="45832"/>
    <cellStyle name="Normal 456" xfId="45833"/>
    <cellStyle name="Normal 456 2" xfId="45834"/>
    <cellStyle name="Normal 456 2 2" xfId="45835"/>
    <cellStyle name="Normal 456 2 3" xfId="45836"/>
    <cellStyle name="Normal 456 3" xfId="45837"/>
    <cellStyle name="Normal 456 4" xfId="45838"/>
    <cellStyle name="Normal 457" xfId="45839"/>
    <cellStyle name="Normal 457 2" xfId="45840"/>
    <cellStyle name="Normal 457 2 2" xfId="45841"/>
    <cellStyle name="Normal 457 2 3" xfId="45842"/>
    <cellStyle name="Normal 457 3" xfId="45843"/>
    <cellStyle name="Normal 457 4" xfId="45844"/>
    <cellStyle name="Normal 458" xfId="45845"/>
    <cellStyle name="Normal 458 2" xfId="45846"/>
    <cellStyle name="Normal 458 2 2" xfId="45847"/>
    <cellStyle name="Normal 458 2 3" xfId="45848"/>
    <cellStyle name="Normal 458 3" xfId="45849"/>
    <cellStyle name="Normal 458 4" xfId="45850"/>
    <cellStyle name="Normal 459" xfId="45851"/>
    <cellStyle name="Normal 459 2" xfId="45852"/>
    <cellStyle name="Normal 459 3" xfId="45853"/>
    <cellStyle name="Normal 46" xfId="45854"/>
    <cellStyle name="Normal 46 2" xfId="45855"/>
    <cellStyle name="Normal 46 2 2" xfId="45856"/>
    <cellStyle name="Normal 46 2 3" xfId="45857"/>
    <cellStyle name="Normal 46 3" xfId="45858"/>
    <cellStyle name="Normal 46 4" xfId="45859"/>
    <cellStyle name="Normal 46_Wealth Mgmt - Life &amp; Pension" xfId="57838"/>
    <cellStyle name="Normal 460" xfId="45860"/>
    <cellStyle name="Normal 460 2" xfId="45861"/>
    <cellStyle name="Normal 460 3" xfId="45862"/>
    <cellStyle name="Normal 461" xfId="45863"/>
    <cellStyle name="Normal 461 2" xfId="45864"/>
    <cellStyle name="Normal 461 3" xfId="45865"/>
    <cellStyle name="Normal 462" xfId="45866"/>
    <cellStyle name="Normal 462 2" xfId="45867"/>
    <cellStyle name="Normal 462 3" xfId="45868"/>
    <cellStyle name="Normal 463" xfId="45869"/>
    <cellStyle name="Normal 463 2" xfId="45870"/>
    <cellStyle name="Normal 463 2 2" xfId="45871"/>
    <cellStyle name="Normal 463 2 3" xfId="45872"/>
    <cellStyle name="Normal 463 3" xfId="45873"/>
    <cellStyle name="Normal 463 4" xfId="45874"/>
    <cellStyle name="Normal 464" xfId="45875"/>
    <cellStyle name="Normal 464 2" xfId="45876"/>
    <cellStyle name="Normal 464 2 2" xfId="45877"/>
    <cellStyle name="Normal 464 2 3" xfId="45878"/>
    <cellStyle name="Normal 464 3" xfId="45879"/>
    <cellStyle name="Normal 464 4" xfId="45880"/>
    <cellStyle name="Normal 465" xfId="45881"/>
    <cellStyle name="Normal 465 2" xfId="45882"/>
    <cellStyle name="Normal 465 2 2" xfId="45883"/>
    <cellStyle name="Normal 465 2 3" xfId="45884"/>
    <cellStyle name="Normal 465 3" xfId="45885"/>
    <cellStyle name="Normal 465 4" xfId="45886"/>
    <cellStyle name="Normal 466" xfId="45887"/>
    <cellStyle name="Normal 466 2" xfId="45888"/>
    <cellStyle name="Normal 466 2 2" xfId="45889"/>
    <cellStyle name="Normal 466 2 3" xfId="45890"/>
    <cellStyle name="Normal 466 3" xfId="45891"/>
    <cellStyle name="Normal 466 4" xfId="45892"/>
    <cellStyle name="Normal 467" xfId="45893"/>
    <cellStyle name="Normal 467 2" xfId="45894"/>
    <cellStyle name="Normal 467 2 2" xfId="45895"/>
    <cellStyle name="Normal 467 2 3" xfId="45896"/>
    <cellStyle name="Normal 467 3" xfId="45897"/>
    <cellStyle name="Normal 467 4" xfId="45898"/>
    <cellStyle name="Normal 468" xfId="45899"/>
    <cellStyle name="Normal 468 2" xfId="45900"/>
    <cellStyle name="Normal 468 2 2" xfId="45901"/>
    <cellStyle name="Normal 468 2 3" xfId="45902"/>
    <cellStyle name="Normal 468 3" xfId="45903"/>
    <cellStyle name="Normal 468 4" xfId="45904"/>
    <cellStyle name="Normal 469" xfId="45905"/>
    <cellStyle name="Normal 469 2" xfId="45906"/>
    <cellStyle name="Normal 469 2 2" xfId="45907"/>
    <cellStyle name="Normal 469 2 3" xfId="45908"/>
    <cellStyle name="Normal 469 3" xfId="45909"/>
    <cellStyle name="Normal 469 4" xfId="45910"/>
    <cellStyle name="Normal 47" xfId="45911"/>
    <cellStyle name="Normal 47 2" xfId="45912"/>
    <cellStyle name="Normal 47 2 2" xfId="45913"/>
    <cellStyle name="Normal 47 2 3" xfId="45914"/>
    <cellStyle name="Normal 47 3" xfId="45915"/>
    <cellStyle name="Normal 47 4" xfId="45916"/>
    <cellStyle name="Normal 47_Wealth Mgmt - Life &amp; Pension" xfId="57839"/>
    <cellStyle name="Normal 470" xfId="45917"/>
    <cellStyle name="Normal 470 2" xfId="45918"/>
    <cellStyle name="Normal 470 2 2" xfId="45919"/>
    <cellStyle name="Normal 470 2 3" xfId="45920"/>
    <cellStyle name="Normal 470 3" xfId="45921"/>
    <cellStyle name="Normal 470 4" xfId="45922"/>
    <cellStyle name="Normal 471" xfId="45923"/>
    <cellStyle name="Normal 471 2" xfId="45924"/>
    <cellStyle name="Normal 471 2 2" xfId="45925"/>
    <cellStyle name="Normal 471 2 3" xfId="45926"/>
    <cellStyle name="Normal 471 3" xfId="45927"/>
    <cellStyle name="Normal 471 4" xfId="45928"/>
    <cellStyle name="Normal 472" xfId="45929"/>
    <cellStyle name="Normal 472 2" xfId="45930"/>
    <cellStyle name="Normal 472 2 2" xfId="45931"/>
    <cellStyle name="Normal 472 2 3" xfId="45932"/>
    <cellStyle name="Normal 472 3" xfId="45933"/>
    <cellStyle name="Normal 472 4" xfId="45934"/>
    <cellStyle name="Normal 473" xfId="45935"/>
    <cellStyle name="Normal 473 2" xfId="45936"/>
    <cellStyle name="Normal 473 2 2" xfId="45937"/>
    <cellStyle name="Normal 473 2 3" xfId="45938"/>
    <cellStyle name="Normal 473 3" xfId="45939"/>
    <cellStyle name="Normal 473 4" xfId="45940"/>
    <cellStyle name="Normal 474" xfId="45941"/>
    <cellStyle name="Normal 474 2" xfId="45942"/>
    <cellStyle name="Normal 474 2 2" xfId="45943"/>
    <cellStyle name="Normal 474 2 3" xfId="45944"/>
    <cellStyle name="Normal 474 3" xfId="45945"/>
    <cellStyle name="Normal 474 4" xfId="45946"/>
    <cellStyle name="Normal 475" xfId="45947"/>
    <cellStyle name="Normal 475 2" xfId="45948"/>
    <cellStyle name="Normal 475 2 2" xfId="45949"/>
    <cellStyle name="Normal 475 2 3" xfId="45950"/>
    <cellStyle name="Normal 475 3" xfId="45951"/>
    <cellStyle name="Normal 475 4" xfId="45952"/>
    <cellStyle name="Normal 476" xfId="45953"/>
    <cellStyle name="Normal 476 2" xfId="45954"/>
    <cellStyle name="Normal 476 2 2" xfId="45955"/>
    <cellStyle name="Normal 476 2 3" xfId="45956"/>
    <cellStyle name="Normal 476 3" xfId="45957"/>
    <cellStyle name="Normal 476 4" xfId="45958"/>
    <cellStyle name="Normal 477" xfId="45959"/>
    <cellStyle name="Normal 477 2" xfId="45960"/>
    <cellStyle name="Normal 477 2 2" xfId="45961"/>
    <cellStyle name="Normal 477 2 3" xfId="45962"/>
    <cellStyle name="Normal 477 3" xfId="45963"/>
    <cellStyle name="Normal 477 4" xfId="45964"/>
    <cellStyle name="Normal 478" xfId="45965"/>
    <cellStyle name="Normal 478 2" xfId="45966"/>
    <cellStyle name="Normal 478 3" xfId="45967"/>
    <cellStyle name="Normal 479" xfId="45968"/>
    <cellStyle name="Normal 479 2" xfId="45969"/>
    <cellStyle name="Normal 479 3" xfId="45970"/>
    <cellStyle name="Normal 48" xfId="45971"/>
    <cellStyle name="Normal 48 2" xfId="45972"/>
    <cellStyle name="Normal 48 2 2" xfId="45973"/>
    <cellStyle name="Normal 48 2 3" xfId="45974"/>
    <cellStyle name="Normal 48 3" xfId="45975"/>
    <cellStyle name="Normal 48 4" xfId="45976"/>
    <cellStyle name="Normal 48_Wealth Mgmt - Life &amp; Pension" xfId="57840"/>
    <cellStyle name="Normal 480" xfId="45977"/>
    <cellStyle name="Normal 480 2" xfId="45978"/>
    <cellStyle name="Normal 480 3" xfId="45979"/>
    <cellStyle name="Normal 481" xfId="45980"/>
    <cellStyle name="Normal 481 2" xfId="45981"/>
    <cellStyle name="Normal 481 3" xfId="45982"/>
    <cellStyle name="Normal 482" xfId="45983"/>
    <cellStyle name="Normal 482 2" xfId="45984"/>
    <cellStyle name="Normal 482 3" xfId="45985"/>
    <cellStyle name="Normal 483" xfId="45986"/>
    <cellStyle name="Normal 483 2" xfId="45987"/>
    <cellStyle name="Normal 483 3" xfId="45988"/>
    <cellStyle name="Normal 484" xfId="45989"/>
    <cellStyle name="Normal 484 2" xfId="45990"/>
    <cellStyle name="Normal 484 3" xfId="45991"/>
    <cellStyle name="Normal 485" xfId="45992"/>
    <cellStyle name="Normal 485 2" xfId="45993"/>
    <cellStyle name="Normal 485 3" xfId="45994"/>
    <cellStyle name="Normal 486" xfId="45995"/>
    <cellStyle name="Normal 486 2" xfId="45996"/>
    <cellStyle name="Normal 486 3" xfId="45997"/>
    <cellStyle name="Normal 487" xfId="45998"/>
    <cellStyle name="Normal 487 2" xfId="45999"/>
    <cellStyle name="Normal 487 3" xfId="46000"/>
    <cellStyle name="Normal 488" xfId="46001"/>
    <cellStyle name="Normal 488 2" xfId="46002"/>
    <cellStyle name="Normal 488 3" xfId="46003"/>
    <cellStyle name="Normal 489" xfId="46004"/>
    <cellStyle name="Normal 489 2" xfId="46005"/>
    <cellStyle name="Normal 489 3" xfId="46006"/>
    <cellStyle name="Normal 49" xfId="46007"/>
    <cellStyle name="Normal 49 2" xfId="46008"/>
    <cellStyle name="Normal 49 2 2" xfId="46009"/>
    <cellStyle name="Normal 49 2 3" xfId="46010"/>
    <cellStyle name="Normal 49 3" xfId="46011"/>
    <cellStyle name="Normal 49 4" xfId="46012"/>
    <cellStyle name="Normal 49_Wealth Mgmt - Life &amp; Pension" xfId="57841"/>
    <cellStyle name="Normal 490" xfId="46013"/>
    <cellStyle name="Normal 490 2" xfId="46014"/>
    <cellStyle name="Normal 490 3" xfId="46015"/>
    <cellStyle name="Normal 491" xfId="46016"/>
    <cellStyle name="Normal 491 2" xfId="46017"/>
    <cellStyle name="Normal 491 3" xfId="46018"/>
    <cellStyle name="Normal 492" xfId="46019"/>
    <cellStyle name="Normal 492 2" xfId="46020"/>
    <cellStyle name="Normal 492 3" xfId="46021"/>
    <cellStyle name="Normal 493" xfId="46022"/>
    <cellStyle name="Normal 493 2" xfId="46023"/>
    <cellStyle name="Normal 493 3" xfId="46024"/>
    <cellStyle name="Normal 494" xfId="46025"/>
    <cellStyle name="Normal 494 2" xfId="46026"/>
    <cellStyle name="Normal 494 3" xfId="46027"/>
    <cellStyle name="Normal 495" xfId="46028"/>
    <cellStyle name="Normal 495 2" xfId="46029"/>
    <cellStyle name="Normal 495 3" xfId="46030"/>
    <cellStyle name="Normal 496" xfId="46031"/>
    <cellStyle name="Normal 496 2" xfId="46032"/>
    <cellStyle name="Normal 496 3" xfId="46033"/>
    <cellStyle name="Normal 497" xfId="46034"/>
    <cellStyle name="Normal 497 2" xfId="46035"/>
    <cellStyle name="Normal 497 3" xfId="46036"/>
    <cellStyle name="Normal 498" xfId="46037"/>
    <cellStyle name="Normal 498 2" xfId="46038"/>
    <cellStyle name="Normal 498 2 2" xfId="46039"/>
    <cellStyle name="Normal 498 2 2 2" xfId="46040"/>
    <cellStyle name="Normal 498 2 3" xfId="46041"/>
    <cellStyle name="Normal 498 3" xfId="46042"/>
    <cellStyle name="Normal 498 3 2" xfId="46043"/>
    <cellStyle name="Normal 498 4" xfId="46044"/>
    <cellStyle name="Normal 499" xfId="46045"/>
    <cellStyle name="Normal 499 2" xfId="46046"/>
    <cellStyle name="Normal 499 2 2" xfId="46047"/>
    <cellStyle name="Normal 499 2 2 2" xfId="46048"/>
    <cellStyle name="Normal 499 2 3" xfId="46049"/>
    <cellStyle name="Normal 499 3" xfId="46050"/>
    <cellStyle name="Normal 499 3 2" xfId="46051"/>
    <cellStyle name="Normal 499 4" xfId="46052"/>
    <cellStyle name="Normal 5" xfId="46053"/>
    <cellStyle name="Normal 5 10" xfId="46054"/>
    <cellStyle name="Normal 5 10 2" xfId="46055"/>
    <cellStyle name="Normal 5 10 2 2" xfId="46056"/>
    <cellStyle name="Normal 5 10 2 2 2" xfId="46057"/>
    <cellStyle name="Normal 5 10 2 2 2 2" xfId="46058"/>
    <cellStyle name="Normal 5 10 2 2 2 2 2" xfId="46059"/>
    <cellStyle name="Normal 5 10 2 2 2 2 2 2" xfId="46060"/>
    <cellStyle name="Normal 5 10 2 2 2 2 3" xfId="46061"/>
    <cellStyle name="Normal 5 10 2 2 2 3" xfId="46062"/>
    <cellStyle name="Normal 5 10 2 2 2 3 2" xfId="46063"/>
    <cellStyle name="Normal 5 10 2 2 2 4" xfId="46064"/>
    <cellStyle name="Normal 5 10 2 2 3" xfId="46065"/>
    <cellStyle name="Normal 5 10 2 2 3 2" xfId="46066"/>
    <cellStyle name="Normal 5 10 2 2 3 2 2" xfId="46067"/>
    <cellStyle name="Normal 5 10 2 2 3 3" xfId="46068"/>
    <cellStyle name="Normal 5 10 2 2 4" xfId="46069"/>
    <cellStyle name="Normal 5 10 2 2 4 2" xfId="46070"/>
    <cellStyle name="Normal 5 10 2 2 5" xfId="46071"/>
    <cellStyle name="Normal 5 10 2 3" xfId="46072"/>
    <cellStyle name="Normal 5 10 2 3 2" xfId="46073"/>
    <cellStyle name="Normal 5 10 2 3 2 2" xfId="46074"/>
    <cellStyle name="Normal 5 10 2 3 2 2 2" xfId="46075"/>
    <cellStyle name="Normal 5 10 2 3 2 3" xfId="46076"/>
    <cellStyle name="Normal 5 10 2 3 3" xfId="46077"/>
    <cellStyle name="Normal 5 10 2 3 3 2" xfId="46078"/>
    <cellStyle name="Normal 5 10 2 3 4" xfId="46079"/>
    <cellStyle name="Normal 5 10 2 4" xfId="46080"/>
    <cellStyle name="Normal 5 10 2 4 2" xfId="46081"/>
    <cellStyle name="Normal 5 10 2 4 2 2" xfId="46082"/>
    <cellStyle name="Normal 5 10 2 4 3" xfId="46083"/>
    <cellStyle name="Normal 5 10 2 5" xfId="46084"/>
    <cellStyle name="Normal 5 10 2 5 2" xfId="46085"/>
    <cellStyle name="Normal 5 10 2 6" xfId="46086"/>
    <cellStyle name="Normal 5 10 3" xfId="46087"/>
    <cellStyle name="Normal 5 10 3 2" xfId="46088"/>
    <cellStyle name="Normal 5 10 3 2 2" xfId="46089"/>
    <cellStyle name="Normal 5 10 3 2 2 2" xfId="46090"/>
    <cellStyle name="Normal 5 10 3 2 2 2 2" xfId="46091"/>
    <cellStyle name="Normal 5 10 3 2 2 3" xfId="46092"/>
    <cellStyle name="Normal 5 10 3 2 3" xfId="46093"/>
    <cellStyle name="Normal 5 10 3 2 3 2" xfId="46094"/>
    <cellStyle name="Normal 5 10 3 2 4" xfId="46095"/>
    <cellStyle name="Normal 5 10 3 3" xfId="46096"/>
    <cellStyle name="Normal 5 10 3 3 2" xfId="46097"/>
    <cellStyle name="Normal 5 10 3 3 2 2" xfId="46098"/>
    <cellStyle name="Normal 5 10 3 3 3" xfId="46099"/>
    <cellStyle name="Normal 5 10 3 4" xfId="46100"/>
    <cellStyle name="Normal 5 10 3 4 2" xfId="46101"/>
    <cellStyle name="Normal 5 10 3 5" xfId="46102"/>
    <cellStyle name="Normal 5 10 4" xfId="46103"/>
    <cellStyle name="Normal 5 10 4 2" xfId="46104"/>
    <cellStyle name="Normal 5 10 4 2 2" xfId="46105"/>
    <cellStyle name="Normal 5 10 4 2 2 2" xfId="46106"/>
    <cellStyle name="Normal 5 10 4 2 3" xfId="46107"/>
    <cellStyle name="Normal 5 10 4 3" xfId="46108"/>
    <cellStyle name="Normal 5 10 4 3 2" xfId="46109"/>
    <cellStyle name="Normal 5 10 4 4" xfId="46110"/>
    <cellStyle name="Normal 5 10 5" xfId="46111"/>
    <cellStyle name="Normal 5 10 5 2" xfId="46112"/>
    <cellStyle name="Normal 5 10 5 2 2" xfId="46113"/>
    <cellStyle name="Normal 5 10 5 3" xfId="46114"/>
    <cellStyle name="Normal 5 10 6" xfId="46115"/>
    <cellStyle name="Normal 5 10 6 2" xfId="46116"/>
    <cellStyle name="Normal 5 10 7" xfId="46117"/>
    <cellStyle name="Normal 5 11" xfId="46118"/>
    <cellStyle name="Normal 5 11 2" xfId="46119"/>
    <cellStyle name="Normal 5 11 2 2" xfId="46120"/>
    <cellStyle name="Normal 5 11 2 2 2" xfId="46121"/>
    <cellStyle name="Normal 5 11 2 2 2 2" xfId="46122"/>
    <cellStyle name="Normal 5 11 2 2 2 2 2" xfId="46123"/>
    <cellStyle name="Normal 5 11 2 2 2 3" xfId="46124"/>
    <cellStyle name="Normal 5 11 2 2 3" xfId="46125"/>
    <cellStyle name="Normal 5 11 2 2 3 2" xfId="46126"/>
    <cellStyle name="Normal 5 11 2 2 4" xfId="46127"/>
    <cellStyle name="Normal 5 11 2 3" xfId="46128"/>
    <cellStyle name="Normal 5 11 2 3 2" xfId="46129"/>
    <cellStyle name="Normal 5 11 2 3 2 2" xfId="46130"/>
    <cellStyle name="Normal 5 11 2 3 3" xfId="46131"/>
    <cellStyle name="Normal 5 11 2 4" xfId="46132"/>
    <cellStyle name="Normal 5 11 2 4 2" xfId="46133"/>
    <cellStyle name="Normal 5 11 2 5" xfId="46134"/>
    <cellStyle name="Normal 5 11 3" xfId="46135"/>
    <cellStyle name="Normal 5 11 3 2" xfId="46136"/>
    <cellStyle name="Normal 5 11 3 2 2" xfId="46137"/>
    <cellStyle name="Normal 5 11 3 2 2 2" xfId="46138"/>
    <cellStyle name="Normal 5 11 3 2 3" xfId="46139"/>
    <cellStyle name="Normal 5 11 3 3" xfId="46140"/>
    <cellStyle name="Normal 5 11 3 3 2" xfId="46141"/>
    <cellStyle name="Normal 5 11 3 4" xfId="46142"/>
    <cellStyle name="Normal 5 11 4" xfId="46143"/>
    <cellStyle name="Normal 5 11 4 2" xfId="46144"/>
    <cellStyle name="Normal 5 11 4 2 2" xfId="46145"/>
    <cellStyle name="Normal 5 11 4 3" xfId="46146"/>
    <cellStyle name="Normal 5 11 5" xfId="46147"/>
    <cellStyle name="Normal 5 11 5 2" xfId="46148"/>
    <cellStyle name="Normal 5 11 6" xfId="46149"/>
    <cellStyle name="Normal 5 12" xfId="46150"/>
    <cellStyle name="Normal 5 12 2" xfId="46151"/>
    <cellStyle name="Normal 5 12 2 2" xfId="46152"/>
    <cellStyle name="Normal 5 12 2 2 2" xfId="46153"/>
    <cellStyle name="Normal 5 12 2 2 2 2" xfId="46154"/>
    <cellStyle name="Normal 5 12 2 2 2 2 2" xfId="46155"/>
    <cellStyle name="Normal 5 12 2 2 2 3" xfId="46156"/>
    <cellStyle name="Normal 5 12 2 2 3" xfId="46157"/>
    <cellStyle name="Normal 5 12 2 2 3 2" xfId="46158"/>
    <cellStyle name="Normal 5 12 2 2 4" xfId="46159"/>
    <cellStyle name="Normal 5 12 2 3" xfId="46160"/>
    <cellStyle name="Normal 5 12 2 3 2" xfId="46161"/>
    <cellStyle name="Normal 5 12 2 3 2 2" xfId="46162"/>
    <cellStyle name="Normal 5 12 2 3 3" xfId="46163"/>
    <cellStyle name="Normal 5 12 2 4" xfId="46164"/>
    <cellStyle name="Normal 5 12 2 4 2" xfId="46165"/>
    <cellStyle name="Normal 5 12 2 5" xfId="46166"/>
    <cellStyle name="Normal 5 12 3" xfId="46167"/>
    <cellStyle name="Normal 5 12 3 2" xfId="46168"/>
    <cellStyle name="Normal 5 12 3 2 2" xfId="46169"/>
    <cellStyle name="Normal 5 12 3 2 2 2" xfId="46170"/>
    <cellStyle name="Normal 5 12 3 2 3" xfId="46171"/>
    <cellStyle name="Normal 5 12 3 3" xfId="46172"/>
    <cellStyle name="Normal 5 12 3 3 2" xfId="46173"/>
    <cellStyle name="Normal 5 12 3 4" xfId="46174"/>
    <cellStyle name="Normal 5 12 4" xfId="46175"/>
    <cellStyle name="Normal 5 12 4 2" xfId="46176"/>
    <cellStyle name="Normal 5 12 4 2 2" xfId="46177"/>
    <cellStyle name="Normal 5 12 4 3" xfId="46178"/>
    <cellStyle name="Normal 5 12 5" xfId="46179"/>
    <cellStyle name="Normal 5 12 5 2" xfId="46180"/>
    <cellStyle name="Normal 5 12 6" xfId="46181"/>
    <cellStyle name="Normal 5 13" xfId="46182"/>
    <cellStyle name="Normal 5 13 2" xfId="46183"/>
    <cellStyle name="Normal 5 13 2 2" xfId="46184"/>
    <cellStyle name="Normal 5 13 2 2 2" xfId="46185"/>
    <cellStyle name="Normal 5 13 2 2 2 2" xfId="46186"/>
    <cellStyle name="Normal 5 13 2 2 2 2 2" xfId="46187"/>
    <cellStyle name="Normal 5 13 2 2 2 3" xfId="46188"/>
    <cellStyle name="Normal 5 13 2 2 3" xfId="46189"/>
    <cellStyle name="Normal 5 13 2 2 3 2" xfId="46190"/>
    <cellStyle name="Normal 5 13 2 2 4" xfId="46191"/>
    <cellStyle name="Normal 5 13 2 3" xfId="46192"/>
    <cellStyle name="Normal 5 13 2 3 2" xfId="46193"/>
    <cellStyle name="Normal 5 13 2 3 2 2" xfId="46194"/>
    <cellStyle name="Normal 5 13 2 3 3" xfId="46195"/>
    <cellStyle name="Normal 5 13 2 4" xfId="46196"/>
    <cellStyle name="Normal 5 13 2 4 2" xfId="46197"/>
    <cellStyle name="Normal 5 13 2 5" xfId="46198"/>
    <cellStyle name="Normal 5 13 3" xfId="46199"/>
    <cellStyle name="Normal 5 13 3 2" xfId="46200"/>
    <cellStyle name="Normal 5 13 3 2 2" xfId="46201"/>
    <cellStyle name="Normal 5 13 3 2 2 2" xfId="46202"/>
    <cellStyle name="Normal 5 13 3 2 3" xfId="46203"/>
    <cellStyle name="Normal 5 13 3 3" xfId="46204"/>
    <cellStyle name="Normal 5 13 3 3 2" xfId="46205"/>
    <cellStyle name="Normal 5 13 3 4" xfId="46206"/>
    <cellStyle name="Normal 5 13 4" xfId="46207"/>
    <cellStyle name="Normal 5 13 4 2" xfId="46208"/>
    <cellStyle name="Normal 5 13 4 2 2" xfId="46209"/>
    <cellStyle name="Normal 5 13 4 3" xfId="46210"/>
    <cellStyle name="Normal 5 13 5" xfId="46211"/>
    <cellStyle name="Normal 5 13 5 2" xfId="46212"/>
    <cellStyle name="Normal 5 13 6" xfId="46213"/>
    <cellStyle name="Normal 5 14" xfId="46214"/>
    <cellStyle name="Normal 5 14 2" xfId="46215"/>
    <cellStyle name="Normal 5 14 2 2" xfId="46216"/>
    <cellStyle name="Normal 5 14 2 2 2" xfId="46217"/>
    <cellStyle name="Normal 5 14 2 2 2 2" xfId="46218"/>
    <cellStyle name="Normal 5 14 2 2 2 2 2" xfId="46219"/>
    <cellStyle name="Normal 5 14 2 2 2 3" xfId="46220"/>
    <cellStyle name="Normal 5 14 2 2 3" xfId="46221"/>
    <cellStyle name="Normal 5 14 2 2 3 2" xfId="46222"/>
    <cellStyle name="Normal 5 14 2 2 4" xfId="46223"/>
    <cellStyle name="Normal 5 14 2 3" xfId="46224"/>
    <cellStyle name="Normal 5 14 2 3 2" xfId="46225"/>
    <cellStyle name="Normal 5 14 2 3 2 2" xfId="46226"/>
    <cellStyle name="Normal 5 14 2 3 3" xfId="46227"/>
    <cellStyle name="Normal 5 14 2 4" xfId="46228"/>
    <cellStyle name="Normal 5 14 2 4 2" xfId="46229"/>
    <cellStyle name="Normal 5 14 2 5" xfId="46230"/>
    <cellStyle name="Normal 5 14 3" xfId="46231"/>
    <cellStyle name="Normal 5 14 3 2" xfId="46232"/>
    <cellStyle name="Normal 5 14 3 2 2" xfId="46233"/>
    <cellStyle name="Normal 5 14 3 2 2 2" xfId="46234"/>
    <cellStyle name="Normal 5 14 3 2 3" xfId="46235"/>
    <cellStyle name="Normal 5 14 3 3" xfId="46236"/>
    <cellStyle name="Normal 5 14 3 3 2" xfId="46237"/>
    <cellStyle name="Normal 5 14 3 4" xfId="46238"/>
    <cellStyle name="Normal 5 14 4" xfId="46239"/>
    <cellStyle name="Normal 5 14 4 2" xfId="46240"/>
    <cellStyle name="Normal 5 14 4 2 2" xfId="46241"/>
    <cellStyle name="Normal 5 14 4 3" xfId="46242"/>
    <cellStyle name="Normal 5 14 5" xfId="46243"/>
    <cellStyle name="Normal 5 14 5 2" xfId="46244"/>
    <cellStyle name="Normal 5 14 6" xfId="46245"/>
    <cellStyle name="Normal 5 15" xfId="46246"/>
    <cellStyle name="Normal 5 15 2" xfId="46247"/>
    <cellStyle name="Normal 5 15 2 2" xfId="46248"/>
    <cellStyle name="Normal 5 15 2 2 2" xfId="46249"/>
    <cellStyle name="Normal 5 15 2 2 2 2" xfId="46250"/>
    <cellStyle name="Normal 5 15 2 2 3" xfId="46251"/>
    <cellStyle name="Normal 5 15 2 3" xfId="46252"/>
    <cellStyle name="Normal 5 15 2 3 2" xfId="46253"/>
    <cellStyle name="Normal 5 15 2 4" xfId="46254"/>
    <cellStyle name="Normal 5 15 3" xfId="46255"/>
    <cellStyle name="Normal 5 15 3 2" xfId="46256"/>
    <cellStyle name="Normal 5 15 3 2 2" xfId="46257"/>
    <cellStyle name="Normal 5 15 3 3" xfId="46258"/>
    <cellStyle name="Normal 5 15 4" xfId="46259"/>
    <cellStyle name="Normal 5 15 4 2" xfId="46260"/>
    <cellStyle name="Normal 5 15 5" xfId="46261"/>
    <cellStyle name="Normal 5 16" xfId="46262"/>
    <cellStyle name="Normal 5 16 2" xfId="46263"/>
    <cellStyle name="Normal 5 16 2 2" xfId="46264"/>
    <cellStyle name="Normal 5 16 2 2 2" xfId="46265"/>
    <cellStyle name="Normal 5 16 2 3" xfId="46266"/>
    <cellStyle name="Normal 5 16 3" xfId="46267"/>
    <cellStyle name="Normal 5 16 3 2" xfId="46268"/>
    <cellStyle name="Normal 5 16 4" xfId="46269"/>
    <cellStyle name="Normal 5 17" xfId="46270"/>
    <cellStyle name="Normal 5 17 2" xfId="46271"/>
    <cellStyle name="Normal 5 17 2 2" xfId="46272"/>
    <cellStyle name="Normal 5 17 3" xfId="46273"/>
    <cellStyle name="Normal 5 18" xfId="46274"/>
    <cellStyle name="Normal 5 18 2" xfId="46275"/>
    <cellStyle name="Normal 5 19" xfId="46276"/>
    <cellStyle name="Normal 5 2" xfId="46277"/>
    <cellStyle name="Normal 5 2 10" xfId="46278"/>
    <cellStyle name="Normal 5 2 10 2" xfId="46279"/>
    <cellStyle name="Normal 5 2 10 2 2" xfId="46280"/>
    <cellStyle name="Normal 5 2 10 2 2 2" xfId="46281"/>
    <cellStyle name="Normal 5 2 10 2 2 2 2" xfId="46282"/>
    <cellStyle name="Normal 5 2 10 2 2 2 2 2" xfId="46283"/>
    <cellStyle name="Normal 5 2 10 2 2 2 3" xfId="46284"/>
    <cellStyle name="Normal 5 2 10 2 2 3" xfId="46285"/>
    <cellStyle name="Normal 5 2 10 2 2 3 2" xfId="46286"/>
    <cellStyle name="Normal 5 2 10 2 2 4" xfId="46287"/>
    <cellStyle name="Normal 5 2 10 2 3" xfId="46288"/>
    <cellStyle name="Normal 5 2 10 2 3 2" xfId="46289"/>
    <cellStyle name="Normal 5 2 10 2 3 2 2" xfId="46290"/>
    <cellStyle name="Normal 5 2 10 2 3 3" xfId="46291"/>
    <cellStyle name="Normal 5 2 10 2 4" xfId="46292"/>
    <cellStyle name="Normal 5 2 10 2 4 2" xfId="46293"/>
    <cellStyle name="Normal 5 2 10 2 5" xfId="46294"/>
    <cellStyle name="Normal 5 2 10 3" xfId="46295"/>
    <cellStyle name="Normal 5 2 10 3 2" xfId="46296"/>
    <cellStyle name="Normal 5 2 10 3 2 2" xfId="46297"/>
    <cellStyle name="Normal 5 2 10 3 2 2 2" xfId="46298"/>
    <cellStyle name="Normal 5 2 10 3 2 3" xfId="46299"/>
    <cellStyle name="Normal 5 2 10 3 3" xfId="46300"/>
    <cellStyle name="Normal 5 2 10 3 3 2" xfId="46301"/>
    <cellStyle name="Normal 5 2 10 3 4" xfId="46302"/>
    <cellStyle name="Normal 5 2 10 4" xfId="46303"/>
    <cellStyle name="Normal 5 2 10 4 2" xfId="46304"/>
    <cellStyle name="Normal 5 2 10 4 2 2" xfId="46305"/>
    <cellStyle name="Normal 5 2 10 4 3" xfId="46306"/>
    <cellStyle name="Normal 5 2 10 5" xfId="46307"/>
    <cellStyle name="Normal 5 2 10 5 2" xfId="46308"/>
    <cellStyle name="Normal 5 2 10 6" xfId="46309"/>
    <cellStyle name="Normal 5 2 11" xfId="46310"/>
    <cellStyle name="Normal 5 2 11 2" xfId="46311"/>
    <cellStyle name="Normal 5 2 11 2 2" xfId="46312"/>
    <cellStyle name="Normal 5 2 11 2 2 2" xfId="46313"/>
    <cellStyle name="Normal 5 2 11 2 2 2 2" xfId="46314"/>
    <cellStyle name="Normal 5 2 11 2 2 2 2 2" xfId="46315"/>
    <cellStyle name="Normal 5 2 11 2 2 2 3" xfId="46316"/>
    <cellStyle name="Normal 5 2 11 2 2 3" xfId="46317"/>
    <cellStyle name="Normal 5 2 11 2 2 3 2" xfId="46318"/>
    <cellStyle name="Normal 5 2 11 2 2 4" xfId="46319"/>
    <cellStyle name="Normal 5 2 11 2 3" xfId="46320"/>
    <cellStyle name="Normal 5 2 11 2 3 2" xfId="46321"/>
    <cellStyle name="Normal 5 2 11 2 3 2 2" xfId="46322"/>
    <cellStyle name="Normal 5 2 11 2 3 3" xfId="46323"/>
    <cellStyle name="Normal 5 2 11 2 4" xfId="46324"/>
    <cellStyle name="Normal 5 2 11 2 4 2" xfId="46325"/>
    <cellStyle name="Normal 5 2 11 2 5" xfId="46326"/>
    <cellStyle name="Normal 5 2 11 3" xfId="46327"/>
    <cellStyle name="Normal 5 2 11 3 2" xfId="46328"/>
    <cellStyle name="Normal 5 2 11 3 2 2" xfId="46329"/>
    <cellStyle name="Normal 5 2 11 3 2 2 2" xfId="46330"/>
    <cellStyle name="Normal 5 2 11 3 2 3" xfId="46331"/>
    <cellStyle name="Normal 5 2 11 3 3" xfId="46332"/>
    <cellStyle name="Normal 5 2 11 3 3 2" xfId="46333"/>
    <cellStyle name="Normal 5 2 11 3 4" xfId="46334"/>
    <cellStyle name="Normal 5 2 11 4" xfId="46335"/>
    <cellStyle name="Normal 5 2 11 4 2" xfId="46336"/>
    <cellStyle name="Normal 5 2 11 4 2 2" xfId="46337"/>
    <cellStyle name="Normal 5 2 11 4 3" xfId="46338"/>
    <cellStyle name="Normal 5 2 11 5" xfId="46339"/>
    <cellStyle name="Normal 5 2 11 5 2" xfId="46340"/>
    <cellStyle name="Normal 5 2 11 6" xfId="46341"/>
    <cellStyle name="Normal 5 2 12" xfId="46342"/>
    <cellStyle name="Normal 5 2 12 2" xfId="46343"/>
    <cellStyle name="Normal 5 2 12 2 2" xfId="46344"/>
    <cellStyle name="Normal 5 2 12 2 2 2" xfId="46345"/>
    <cellStyle name="Normal 5 2 12 2 2 2 2" xfId="46346"/>
    <cellStyle name="Normal 5 2 12 2 2 2 2 2" xfId="46347"/>
    <cellStyle name="Normal 5 2 12 2 2 2 3" xfId="46348"/>
    <cellStyle name="Normal 5 2 12 2 2 3" xfId="46349"/>
    <cellStyle name="Normal 5 2 12 2 2 3 2" xfId="46350"/>
    <cellStyle name="Normal 5 2 12 2 2 4" xfId="46351"/>
    <cellStyle name="Normal 5 2 12 2 3" xfId="46352"/>
    <cellStyle name="Normal 5 2 12 2 3 2" xfId="46353"/>
    <cellStyle name="Normal 5 2 12 2 3 2 2" xfId="46354"/>
    <cellStyle name="Normal 5 2 12 2 3 3" xfId="46355"/>
    <cellStyle name="Normal 5 2 12 2 4" xfId="46356"/>
    <cellStyle name="Normal 5 2 12 2 4 2" xfId="46357"/>
    <cellStyle name="Normal 5 2 12 2 5" xfId="46358"/>
    <cellStyle name="Normal 5 2 12 3" xfId="46359"/>
    <cellStyle name="Normal 5 2 12 3 2" xfId="46360"/>
    <cellStyle name="Normal 5 2 12 3 2 2" xfId="46361"/>
    <cellStyle name="Normal 5 2 12 3 2 2 2" xfId="46362"/>
    <cellStyle name="Normal 5 2 12 3 2 3" xfId="46363"/>
    <cellStyle name="Normal 5 2 12 3 3" xfId="46364"/>
    <cellStyle name="Normal 5 2 12 3 3 2" xfId="46365"/>
    <cellStyle name="Normal 5 2 12 3 4" xfId="46366"/>
    <cellStyle name="Normal 5 2 12 4" xfId="46367"/>
    <cellStyle name="Normal 5 2 12 4 2" xfId="46368"/>
    <cellStyle name="Normal 5 2 12 4 2 2" xfId="46369"/>
    <cellStyle name="Normal 5 2 12 4 3" xfId="46370"/>
    <cellStyle name="Normal 5 2 12 5" xfId="46371"/>
    <cellStyle name="Normal 5 2 12 5 2" xfId="46372"/>
    <cellStyle name="Normal 5 2 12 6" xfId="46373"/>
    <cellStyle name="Normal 5 2 13" xfId="46374"/>
    <cellStyle name="Normal 5 2 13 2" xfId="46375"/>
    <cellStyle name="Normal 5 2 13 2 2" xfId="46376"/>
    <cellStyle name="Normal 5 2 13 2 2 2" xfId="46377"/>
    <cellStyle name="Normal 5 2 13 2 2 2 2" xfId="46378"/>
    <cellStyle name="Normal 5 2 13 2 2 3" xfId="46379"/>
    <cellStyle name="Normal 5 2 13 2 3" xfId="46380"/>
    <cellStyle name="Normal 5 2 13 2 3 2" xfId="46381"/>
    <cellStyle name="Normal 5 2 13 2 4" xfId="46382"/>
    <cellStyle name="Normal 5 2 13 3" xfId="46383"/>
    <cellStyle name="Normal 5 2 13 3 2" xfId="46384"/>
    <cellStyle name="Normal 5 2 13 3 2 2" xfId="46385"/>
    <cellStyle name="Normal 5 2 13 3 3" xfId="46386"/>
    <cellStyle name="Normal 5 2 13 4" xfId="46387"/>
    <cellStyle name="Normal 5 2 13 4 2" xfId="46388"/>
    <cellStyle name="Normal 5 2 13 5" xfId="46389"/>
    <cellStyle name="Normal 5 2 14" xfId="46390"/>
    <cellStyle name="Normal 5 2 14 2" xfId="46391"/>
    <cellStyle name="Normal 5 2 14 2 2" xfId="46392"/>
    <cellStyle name="Normal 5 2 14 2 2 2" xfId="46393"/>
    <cellStyle name="Normal 5 2 14 2 3" xfId="46394"/>
    <cellStyle name="Normal 5 2 14 3" xfId="46395"/>
    <cellStyle name="Normal 5 2 14 3 2" xfId="46396"/>
    <cellStyle name="Normal 5 2 14 4" xfId="46397"/>
    <cellStyle name="Normal 5 2 15" xfId="46398"/>
    <cellStyle name="Normal 5 2 15 2" xfId="46399"/>
    <cellStyle name="Normal 5 2 15 2 2" xfId="46400"/>
    <cellStyle name="Normal 5 2 15 3" xfId="46401"/>
    <cellStyle name="Normal 5 2 15 4" xfId="46402"/>
    <cellStyle name="Normal 5 2 16" xfId="46403"/>
    <cellStyle name="Normal 5 2 16 2" xfId="46404"/>
    <cellStyle name="Normal 5 2 17" xfId="46405"/>
    <cellStyle name="Normal 5 2 18" xfId="46406"/>
    <cellStyle name="Normal 5 2 2" xfId="46407"/>
    <cellStyle name="Normal 5 2 2 10" xfId="46408"/>
    <cellStyle name="Normal 5 2 2 2" xfId="46409"/>
    <cellStyle name="Normal 5 2 2 2 2" xfId="46410"/>
    <cellStyle name="Normal 5 2 2 2 2 2" xfId="46411"/>
    <cellStyle name="Normal 5 2 2 2 2 2 2" xfId="46412"/>
    <cellStyle name="Normal 5 2 2 2 2 2 2 2" xfId="46413"/>
    <cellStyle name="Normal 5 2 2 2 2 2 2 2 2" xfId="46414"/>
    <cellStyle name="Normal 5 2 2 2 2 2 2 2 2 2" xfId="46415"/>
    <cellStyle name="Normal 5 2 2 2 2 2 2 2 2 2 2" xfId="46416"/>
    <cellStyle name="Normal 5 2 2 2 2 2 2 2 2 3" xfId="46417"/>
    <cellStyle name="Normal 5 2 2 2 2 2 2 2 3" xfId="46418"/>
    <cellStyle name="Normal 5 2 2 2 2 2 2 2 3 2" xfId="46419"/>
    <cellStyle name="Normal 5 2 2 2 2 2 2 2 4" xfId="46420"/>
    <cellStyle name="Normal 5 2 2 2 2 2 2 3" xfId="46421"/>
    <cellStyle name="Normal 5 2 2 2 2 2 2 3 2" xfId="46422"/>
    <cellStyle name="Normal 5 2 2 2 2 2 2 3 2 2" xfId="46423"/>
    <cellStyle name="Normal 5 2 2 2 2 2 2 3 3" xfId="46424"/>
    <cellStyle name="Normal 5 2 2 2 2 2 2 4" xfId="46425"/>
    <cellStyle name="Normal 5 2 2 2 2 2 2 4 2" xfId="46426"/>
    <cellStyle name="Normal 5 2 2 2 2 2 2 5" xfId="46427"/>
    <cellStyle name="Normal 5 2 2 2 2 2 3" xfId="46428"/>
    <cellStyle name="Normal 5 2 2 2 2 2 3 2" xfId="46429"/>
    <cellStyle name="Normal 5 2 2 2 2 2 3 2 2" xfId="46430"/>
    <cellStyle name="Normal 5 2 2 2 2 2 3 2 2 2" xfId="46431"/>
    <cellStyle name="Normal 5 2 2 2 2 2 3 2 3" xfId="46432"/>
    <cellStyle name="Normal 5 2 2 2 2 2 3 3" xfId="46433"/>
    <cellStyle name="Normal 5 2 2 2 2 2 3 3 2" xfId="46434"/>
    <cellStyle name="Normal 5 2 2 2 2 2 3 4" xfId="46435"/>
    <cellStyle name="Normal 5 2 2 2 2 2 4" xfId="46436"/>
    <cellStyle name="Normal 5 2 2 2 2 2 4 2" xfId="46437"/>
    <cellStyle name="Normal 5 2 2 2 2 2 4 2 2" xfId="46438"/>
    <cellStyle name="Normal 5 2 2 2 2 2 4 3" xfId="46439"/>
    <cellStyle name="Normal 5 2 2 2 2 2 5" xfId="46440"/>
    <cellStyle name="Normal 5 2 2 2 2 2 5 2" xfId="46441"/>
    <cellStyle name="Normal 5 2 2 2 2 2 6" xfId="46442"/>
    <cellStyle name="Normal 5 2 2 2 2 3" xfId="46443"/>
    <cellStyle name="Normal 5 2 2 2 2 3 2" xfId="46444"/>
    <cellStyle name="Normal 5 2 2 2 2 3 2 2" xfId="46445"/>
    <cellStyle name="Normal 5 2 2 2 2 3 2 2 2" xfId="46446"/>
    <cellStyle name="Normal 5 2 2 2 2 3 2 2 2 2" xfId="46447"/>
    <cellStyle name="Normal 5 2 2 2 2 3 2 2 3" xfId="46448"/>
    <cellStyle name="Normal 5 2 2 2 2 3 2 3" xfId="46449"/>
    <cellStyle name="Normal 5 2 2 2 2 3 2 3 2" xfId="46450"/>
    <cellStyle name="Normal 5 2 2 2 2 3 2 4" xfId="46451"/>
    <cellStyle name="Normal 5 2 2 2 2 3 3" xfId="46452"/>
    <cellStyle name="Normal 5 2 2 2 2 3 3 2" xfId="46453"/>
    <cellStyle name="Normal 5 2 2 2 2 3 3 2 2" xfId="46454"/>
    <cellStyle name="Normal 5 2 2 2 2 3 3 3" xfId="46455"/>
    <cellStyle name="Normal 5 2 2 2 2 3 4" xfId="46456"/>
    <cellStyle name="Normal 5 2 2 2 2 3 4 2" xfId="46457"/>
    <cellStyle name="Normal 5 2 2 2 2 3 5" xfId="46458"/>
    <cellStyle name="Normal 5 2 2 2 2 4" xfId="46459"/>
    <cellStyle name="Normal 5 2 2 2 2 4 2" xfId="46460"/>
    <cellStyle name="Normal 5 2 2 2 2 4 2 2" xfId="46461"/>
    <cellStyle name="Normal 5 2 2 2 2 4 2 2 2" xfId="46462"/>
    <cellStyle name="Normal 5 2 2 2 2 4 2 3" xfId="46463"/>
    <cellStyle name="Normal 5 2 2 2 2 4 3" xfId="46464"/>
    <cellStyle name="Normal 5 2 2 2 2 4 3 2" xfId="46465"/>
    <cellStyle name="Normal 5 2 2 2 2 4 4" xfId="46466"/>
    <cellStyle name="Normal 5 2 2 2 2 5" xfId="46467"/>
    <cellStyle name="Normal 5 2 2 2 2 5 2" xfId="46468"/>
    <cellStyle name="Normal 5 2 2 2 2 5 2 2" xfId="46469"/>
    <cellStyle name="Normal 5 2 2 2 2 5 3" xfId="46470"/>
    <cellStyle name="Normal 5 2 2 2 2 6" xfId="46471"/>
    <cellStyle name="Normal 5 2 2 2 2 6 2" xfId="46472"/>
    <cellStyle name="Normal 5 2 2 2 2 7" xfId="46473"/>
    <cellStyle name="Normal 5 2 2 2 3" xfId="46474"/>
    <cellStyle name="Normal 5 2 2 2 3 2" xfId="46475"/>
    <cellStyle name="Normal 5 2 2 2 3 2 2" xfId="46476"/>
    <cellStyle name="Normal 5 2 2 2 3 2 2 2" xfId="46477"/>
    <cellStyle name="Normal 5 2 2 2 3 2 2 2 2" xfId="46478"/>
    <cellStyle name="Normal 5 2 2 2 3 2 2 2 2 2" xfId="46479"/>
    <cellStyle name="Normal 5 2 2 2 3 2 2 2 3" xfId="46480"/>
    <cellStyle name="Normal 5 2 2 2 3 2 2 3" xfId="46481"/>
    <cellStyle name="Normal 5 2 2 2 3 2 2 3 2" xfId="46482"/>
    <cellStyle name="Normal 5 2 2 2 3 2 2 4" xfId="46483"/>
    <cellStyle name="Normal 5 2 2 2 3 2 3" xfId="46484"/>
    <cellStyle name="Normal 5 2 2 2 3 2 3 2" xfId="46485"/>
    <cellStyle name="Normal 5 2 2 2 3 2 3 2 2" xfId="46486"/>
    <cellStyle name="Normal 5 2 2 2 3 2 3 3" xfId="46487"/>
    <cellStyle name="Normal 5 2 2 2 3 2 4" xfId="46488"/>
    <cellStyle name="Normal 5 2 2 2 3 2 4 2" xfId="46489"/>
    <cellStyle name="Normal 5 2 2 2 3 2 5" xfId="46490"/>
    <cellStyle name="Normal 5 2 2 2 3 3" xfId="46491"/>
    <cellStyle name="Normal 5 2 2 2 3 3 2" xfId="46492"/>
    <cellStyle name="Normal 5 2 2 2 3 3 2 2" xfId="46493"/>
    <cellStyle name="Normal 5 2 2 2 3 3 2 2 2" xfId="46494"/>
    <cellStyle name="Normal 5 2 2 2 3 3 2 3" xfId="46495"/>
    <cellStyle name="Normal 5 2 2 2 3 3 3" xfId="46496"/>
    <cellStyle name="Normal 5 2 2 2 3 3 3 2" xfId="46497"/>
    <cellStyle name="Normal 5 2 2 2 3 3 4" xfId="46498"/>
    <cellStyle name="Normal 5 2 2 2 3 4" xfId="46499"/>
    <cellStyle name="Normal 5 2 2 2 3 4 2" xfId="46500"/>
    <cellStyle name="Normal 5 2 2 2 3 4 2 2" xfId="46501"/>
    <cellStyle name="Normal 5 2 2 2 3 4 3" xfId="46502"/>
    <cellStyle name="Normal 5 2 2 2 3 5" xfId="46503"/>
    <cellStyle name="Normal 5 2 2 2 3 5 2" xfId="46504"/>
    <cellStyle name="Normal 5 2 2 2 3 6" xfId="46505"/>
    <cellStyle name="Normal 5 2 2 2 4" xfId="46506"/>
    <cellStyle name="Normal 5 2 2 2 4 2" xfId="46507"/>
    <cellStyle name="Normal 5 2 2 2 4 2 2" xfId="46508"/>
    <cellStyle name="Normal 5 2 2 2 4 2 2 2" xfId="46509"/>
    <cellStyle name="Normal 5 2 2 2 4 2 2 2 2" xfId="46510"/>
    <cellStyle name="Normal 5 2 2 2 4 2 2 2 2 2" xfId="46511"/>
    <cellStyle name="Normal 5 2 2 2 4 2 2 2 3" xfId="46512"/>
    <cellStyle name="Normal 5 2 2 2 4 2 2 3" xfId="46513"/>
    <cellStyle name="Normal 5 2 2 2 4 2 2 3 2" xfId="46514"/>
    <cellStyle name="Normal 5 2 2 2 4 2 2 4" xfId="46515"/>
    <cellStyle name="Normal 5 2 2 2 4 2 3" xfId="46516"/>
    <cellStyle name="Normal 5 2 2 2 4 2 3 2" xfId="46517"/>
    <cellStyle name="Normal 5 2 2 2 4 2 3 2 2" xfId="46518"/>
    <cellStyle name="Normal 5 2 2 2 4 2 3 3" xfId="46519"/>
    <cellStyle name="Normal 5 2 2 2 4 2 4" xfId="46520"/>
    <cellStyle name="Normal 5 2 2 2 4 2 4 2" xfId="46521"/>
    <cellStyle name="Normal 5 2 2 2 4 2 5" xfId="46522"/>
    <cellStyle name="Normal 5 2 2 2 4 3" xfId="46523"/>
    <cellStyle name="Normal 5 2 2 2 4 3 2" xfId="46524"/>
    <cellStyle name="Normal 5 2 2 2 4 3 2 2" xfId="46525"/>
    <cellStyle name="Normal 5 2 2 2 4 3 2 2 2" xfId="46526"/>
    <cellStyle name="Normal 5 2 2 2 4 3 2 3" xfId="46527"/>
    <cellStyle name="Normal 5 2 2 2 4 3 3" xfId="46528"/>
    <cellStyle name="Normal 5 2 2 2 4 3 3 2" xfId="46529"/>
    <cellStyle name="Normal 5 2 2 2 4 3 4" xfId="46530"/>
    <cellStyle name="Normal 5 2 2 2 4 4" xfId="46531"/>
    <cellStyle name="Normal 5 2 2 2 4 4 2" xfId="46532"/>
    <cellStyle name="Normal 5 2 2 2 4 4 2 2" xfId="46533"/>
    <cellStyle name="Normal 5 2 2 2 4 4 3" xfId="46534"/>
    <cellStyle name="Normal 5 2 2 2 4 5" xfId="46535"/>
    <cellStyle name="Normal 5 2 2 2 4 5 2" xfId="46536"/>
    <cellStyle name="Normal 5 2 2 2 4 6" xfId="46537"/>
    <cellStyle name="Normal 5 2 2 2 5" xfId="46538"/>
    <cellStyle name="Normal 5 2 2 2 5 2" xfId="46539"/>
    <cellStyle name="Normal 5 2 2 2 5 2 2" xfId="46540"/>
    <cellStyle name="Normal 5 2 2 2 5 2 2 2" xfId="46541"/>
    <cellStyle name="Normal 5 2 2 2 5 2 2 2 2" xfId="46542"/>
    <cellStyle name="Normal 5 2 2 2 5 2 2 3" xfId="46543"/>
    <cellStyle name="Normal 5 2 2 2 5 2 3" xfId="46544"/>
    <cellStyle name="Normal 5 2 2 2 5 2 3 2" xfId="46545"/>
    <cellStyle name="Normal 5 2 2 2 5 2 4" xfId="46546"/>
    <cellStyle name="Normal 5 2 2 2 5 3" xfId="46547"/>
    <cellStyle name="Normal 5 2 2 2 5 3 2" xfId="46548"/>
    <cellStyle name="Normal 5 2 2 2 5 3 2 2" xfId="46549"/>
    <cellStyle name="Normal 5 2 2 2 5 3 3" xfId="46550"/>
    <cellStyle name="Normal 5 2 2 2 5 4" xfId="46551"/>
    <cellStyle name="Normal 5 2 2 2 5 4 2" xfId="46552"/>
    <cellStyle name="Normal 5 2 2 2 5 5" xfId="46553"/>
    <cellStyle name="Normal 5 2 2 2 6" xfId="46554"/>
    <cellStyle name="Normal 5 2 2 2 6 2" xfId="46555"/>
    <cellStyle name="Normal 5 2 2 2 6 2 2" xfId="46556"/>
    <cellStyle name="Normal 5 2 2 2 6 2 2 2" xfId="46557"/>
    <cellStyle name="Normal 5 2 2 2 6 2 3" xfId="46558"/>
    <cellStyle name="Normal 5 2 2 2 6 3" xfId="46559"/>
    <cellStyle name="Normal 5 2 2 2 6 3 2" xfId="46560"/>
    <cellStyle name="Normal 5 2 2 2 6 4" xfId="46561"/>
    <cellStyle name="Normal 5 2 2 2 7" xfId="46562"/>
    <cellStyle name="Normal 5 2 2 2 7 2" xfId="46563"/>
    <cellStyle name="Normal 5 2 2 2 7 2 2" xfId="46564"/>
    <cellStyle name="Normal 5 2 2 2 7 3" xfId="46565"/>
    <cellStyle name="Normal 5 2 2 2 8" xfId="46566"/>
    <cellStyle name="Normal 5 2 2 2 8 2" xfId="46567"/>
    <cellStyle name="Normal 5 2 2 2 9" xfId="46568"/>
    <cellStyle name="Normal 5 2 2 3" xfId="46569"/>
    <cellStyle name="Normal 5 2 2 3 2" xfId="46570"/>
    <cellStyle name="Normal 5 2 2 3 2 2" xfId="46571"/>
    <cellStyle name="Normal 5 2 2 3 2 2 2" xfId="46572"/>
    <cellStyle name="Normal 5 2 2 3 2 2 2 2" xfId="46573"/>
    <cellStyle name="Normal 5 2 2 3 2 2 2 2 2" xfId="46574"/>
    <cellStyle name="Normal 5 2 2 3 2 2 2 2 2 2" xfId="46575"/>
    <cellStyle name="Normal 5 2 2 3 2 2 2 2 3" xfId="46576"/>
    <cellStyle name="Normal 5 2 2 3 2 2 2 3" xfId="46577"/>
    <cellStyle name="Normal 5 2 2 3 2 2 2 3 2" xfId="46578"/>
    <cellStyle name="Normal 5 2 2 3 2 2 2 4" xfId="46579"/>
    <cellStyle name="Normal 5 2 2 3 2 2 3" xfId="46580"/>
    <cellStyle name="Normal 5 2 2 3 2 2 3 2" xfId="46581"/>
    <cellStyle name="Normal 5 2 2 3 2 2 3 2 2" xfId="46582"/>
    <cellStyle name="Normal 5 2 2 3 2 2 3 3" xfId="46583"/>
    <cellStyle name="Normal 5 2 2 3 2 2 4" xfId="46584"/>
    <cellStyle name="Normal 5 2 2 3 2 2 4 2" xfId="46585"/>
    <cellStyle name="Normal 5 2 2 3 2 2 5" xfId="46586"/>
    <cellStyle name="Normal 5 2 2 3 2 3" xfId="46587"/>
    <cellStyle name="Normal 5 2 2 3 2 3 2" xfId="46588"/>
    <cellStyle name="Normal 5 2 2 3 2 3 2 2" xfId="46589"/>
    <cellStyle name="Normal 5 2 2 3 2 3 2 2 2" xfId="46590"/>
    <cellStyle name="Normal 5 2 2 3 2 3 2 3" xfId="46591"/>
    <cellStyle name="Normal 5 2 2 3 2 3 3" xfId="46592"/>
    <cellStyle name="Normal 5 2 2 3 2 3 3 2" xfId="46593"/>
    <cellStyle name="Normal 5 2 2 3 2 3 4" xfId="46594"/>
    <cellStyle name="Normal 5 2 2 3 2 4" xfId="46595"/>
    <cellStyle name="Normal 5 2 2 3 2 4 2" xfId="46596"/>
    <cellStyle name="Normal 5 2 2 3 2 4 2 2" xfId="46597"/>
    <cellStyle name="Normal 5 2 2 3 2 4 3" xfId="46598"/>
    <cellStyle name="Normal 5 2 2 3 2 5" xfId="46599"/>
    <cellStyle name="Normal 5 2 2 3 2 5 2" xfId="46600"/>
    <cellStyle name="Normal 5 2 2 3 2 6" xfId="46601"/>
    <cellStyle name="Normal 5 2 2 3 3" xfId="46602"/>
    <cellStyle name="Normal 5 2 2 3 3 2" xfId="46603"/>
    <cellStyle name="Normal 5 2 2 3 3 2 2" xfId="46604"/>
    <cellStyle name="Normal 5 2 2 3 3 2 2 2" xfId="46605"/>
    <cellStyle name="Normal 5 2 2 3 3 2 2 2 2" xfId="46606"/>
    <cellStyle name="Normal 5 2 2 3 3 2 2 3" xfId="46607"/>
    <cellStyle name="Normal 5 2 2 3 3 2 3" xfId="46608"/>
    <cellStyle name="Normal 5 2 2 3 3 2 3 2" xfId="46609"/>
    <cellStyle name="Normal 5 2 2 3 3 2 4" xfId="46610"/>
    <cellStyle name="Normal 5 2 2 3 3 3" xfId="46611"/>
    <cellStyle name="Normal 5 2 2 3 3 3 2" xfId="46612"/>
    <cellStyle name="Normal 5 2 2 3 3 3 2 2" xfId="46613"/>
    <cellStyle name="Normal 5 2 2 3 3 3 3" xfId="46614"/>
    <cellStyle name="Normal 5 2 2 3 3 4" xfId="46615"/>
    <cellStyle name="Normal 5 2 2 3 3 4 2" xfId="46616"/>
    <cellStyle name="Normal 5 2 2 3 3 5" xfId="46617"/>
    <cellStyle name="Normal 5 2 2 3 4" xfId="46618"/>
    <cellStyle name="Normal 5 2 2 3 4 2" xfId="46619"/>
    <cellStyle name="Normal 5 2 2 3 4 2 2" xfId="46620"/>
    <cellStyle name="Normal 5 2 2 3 4 2 2 2" xfId="46621"/>
    <cellStyle name="Normal 5 2 2 3 4 2 3" xfId="46622"/>
    <cellStyle name="Normal 5 2 2 3 4 3" xfId="46623"/>
    <cellStyle name="Normal 5 2 2 3 4 3 2" xfId="46624"/>
    <cellStyle name="Normal 5 2 2 3 4 4" xfId="46625"/>
    <cellStyle name="Normal 5 2 2 3 5" xfId="46626"/>
    <cellStyle name="Normal 5 2 2 3 5 2" xfId="46627"/>
    <cellStyle name="Normal 5 2 2 3 5 2 2" xfId="46628"/>
    <cellStyle name="Normal 5 2 2 3 5 3" xfId="46629"/>
    <cellStyle name="Normal 5 2 2 3 6" xfId="46630"/>
    <cellStyle name="Normal 5 2 2 3 6 2" xfId="46631"/>
    <cellStyle name="Normal 5 2 2 3 7" xfId="46632"/>
    <cellStyle name="Normal 5 2 2 4" xfId="46633"/>
    <cellStyle name="Normal 5 2 2 4 2" xfId="46634"/>
    <cellStyle name="Normal 5 2 2 4 2 2" xfId="46635"/>
    <cellStyle name="Normal 5 2 2 4 2 2 2" xfId="46636"/>
    <cellStyle name="Normal 5 2 2 4 2 2 2 2" xfId="46637"/>
    <cellStyle name="Normal 5 2 2 4 2 2 2 2 2" xfId="46638"/>
    <cellStyle name="Normal 5 2 2 4 2 2 2 3" xfId="46639"/>
    <cellStyle name="Normal 5 2 2 4 2 2 3" xfId="46640"/>
    <cellStyle name="Normal 5 2 2 4 2 2 3 2" xfId="46641"/>
    <cellStyle name="Normal 5 2 2 4 2 2 4" xfId="46642"/>
    <cellStyle name="Normal 5 2 2 4 2 3" xfId="46643"/>
    <cellStyle name="Normal 5 2 2 4 2 3 2" xfId="46644"/>
    <cellStyle name="Normal 5 2 2 4 2 3 2 2" xfId="46645"/>
    <cellStyle name="Normal 5 2 2 4 2 3 3" xfId="46646"/>
    <cellStyle name="Normal 5 2 2 4 2 4" xfId="46647"/>
    <cellStyle name="Normal 5 2 2 4 2 4 2" xfId="46648"/>
    <cellStyle name="Normal 5 2 2 4 2 5" xfId="46649"/>
    <cellStyle name="Normal 5 2 2 4 3" xfId="46650"/>
    <cellStyle name="Normal 5 2 2 4 3 2" xfId="46651"/>
    <cellStyle name="Normal 5 2 2 4 3 2 2" xfId="46652"/>
    <cellStyle name="Normal 5 2 2 4 3 2 2 2" xfId="46653"/>
    <cellStyle name="Normal 5 2 2 4 3 2 3" xfId="46654"/>
    <cellStyle name="Normal 5 2 2 4 3 3" xfId="46655"/>
    <cellStyle name="Normal 5 2 2 4 3 3 2" xfId="46656"/>
    <cellStyle name="Normal 5 2 2 4 3 4" xfId="46657"/>
    <cellStyle name="Normal 5 2 2 4 4" xfId="46658"/>
    <cellStyle name="Normal 5 2 2 4 4 2" xfId="46659"/>
    <cellStyle name="Normal 5 2 2 4 4 2 2" xfId="46660"/>
    <cellStyle name="Normal 5 2 2 4 4 3" xfId="46661"/>
    <cellStyle name="Normal 5 2 2 4 5" xfId="46662"/>
    <cellStyle name="Normal 5 2 2 4 5 2" xfId="46663"/>
    <cellStyle name="Normal 5 2 2 4 6" xfId="46664"/>
    <cellStyle name="Normal 5 2 2 5" xfId="46665"/>
    <cellStyle name="Normal 5 2 2 5 2" xfId="46666"/>
    <cellStyle name="Normal 5 2 2 5 2 2" xfId="46667"/>
    <cellStyle name="Normal 5 2 2 5 2 2 2" xfId="46668"/>
    <cellStyle name="Normal 5 2 2 5 2 2 2 2" xfId="46669"/>
    <cellStyle name="Normal 5 2 2 5 2 2 2 2 2" xfId="46670"/>
    <cellStyle name="Normal 5 2 2 5 2 2 2 3" xfId="46671"/>
    <cellStyle name="Normal 5 2 2 5 2 2 3" xfId="46672"/>
    <cellStyle name="Normal 5 2 2 5 2 2 3 2" xfId="46673"/>
    <cellStyle name="Normal 5 2 2 5 2 2 4" xfId="46674"/>
    <cellStyle name="Normal 5 2 2 5 2 3" xfId="46675"/>
    <cellStyle name="Normal 5 2 2 5 2 3 2" xfId="46676"/>
    <cellStyle name="Normal 5 2 2 5 2 3 2 2" xfId="46677"/>
    <cellStyle name="Normal 5 2 2 5 2 3 3" xfId="46678"/>
    <cellStyle name="Normal 5 2 2 5 2 4" xfId="46679"/>
    <cellStyle name="Normal 5 2 2 5 2 4 2" xfId="46680"/>
    <cellStyle name="Normal 5 2 2 5 2 5" xfId="46681"/>
    <cellStyle name="Normal 5 2 2 5 3" xfId="46682"/>
    <cellStyle name="Normal 5 2 2 5 3 2" xfId="46683"/>
    <cellStyle name="Normal 5 2 2 5 3 2 2" xfId="46684"/>
    <cellStyle name="Normal 5 2 2 5 3 2 2 2" xfId="46685"/>
    <cellStyle name="Normal 5 2 2 5 3 2 3" xfId="46686"/>
    <cellStyle name="Normal 5 2 2 5 3 3" xfId="46687"/>
    <cellStyle name="Normal 5 2 2 5 3 3 2" xfId="46688"/>
    <cellStyle name="Normal 5 2 2 5 3 4" xfId="46689"/>
    <cellStyle name="Normal 5 2 2 5 4" xfId="46690"/>
    <cellStyle name="Normal 5 2 2 5 4 2" xfId="46691"/>
    <cellStyle name="Normal 5 2 2 5 4 2 2" xfId="46692"/>
    <cellStyle name="Normal 5 2 2 5 4 3" xfId="46693"/>
    <cellStyle name="Normal 5 2 2 5 5" xfId="46694"/>
    <cellStyle name="Normal 5 2 2 5 5 2" xfId="46695"/>
    <cellStyle name="Normal 5 2 2 5 6" xfId="46696"/>
    <cellStyle name="Normal 5 2 2 6" xfId="46697"/>
    <cellStyle name="Normal 5 2 2 6 2" xfId="46698"/>
    <cellStyle name="Normal 5 2 2 6 2 2" xfId="46699"/>
    <cellStyle name="Normal 5 2 2 6 2 2 2" xfId="46700"/>
    <cellStyle name="Normal 5 2 2 6 2 2 2 2" xfId="46701"/>
    <cellStyle name="Normal 5 2 2 6 2 2 3" xfId="46702"/>
    <cellStyle name="Normal 5 2 2 6 2 3" xfId="46703"/>
    <cellStyle name="Normal 5 2 2 6 2 3 2" xfId="46704"/>
    <cellStyle name="Normal 5 2 2 6 2 4" xfId="46705"/>
    <cellStyle name="Normal 5 2 2 6 3" xfId="46706"/>
    <cellStyle name="Normal 5 2 2 6 3 2" xfId="46707"/>
    <cellStyle name="Normal 5 2 2 6 3 2 2" xfId="46708"/>
    <cellStyle name="Normal 5 2 2 6 3 3" xfId="46709"/>
    <cellStyle name="Normal 5 2 2 6 4" xfId="46710"/>
    <cellStyle name="Normal 5 2 2 6 4 2" xfId="46711"/>
    <cellStyle name="Normal 5 2 2 6 5" xfId="46712"/>
    <cellStyle name="Normal 5 2 2 7" xfId="46713"/>
    <cellStyle name="Normal 5 2 2 7 2" xfId="46714"/>
    <cellStyle name="Normal 5 2 2 7 2 2" xfId="46715"/>
    <cellStyle name="Normal 5 2 2 7 2 2 2" xfId="46716"/>
    <cellStyle name="Normal 5 2 2 7 2 3" xfId="46717"/>
    <cellStyle name="Normal 5 2 2 7 3" xfId="46718"/>
    <cellStyle name="Normal 5 2 2 7 3 2" xfId="46719"/>
    <cellStyle name="Normal 5 2 2 7 4" xfId="46720"/>
    <cellStyle name="Normal 5 2 2 8" xfId="46721"/>
    <cellStyle name="Normal 5 2 2 8 2" xfId="46722"/>
    <cellStyle name="Normal 5 2 2 8 2 2" xfId="46723"/>
    <cellStyle name="Normal 5 2 2 8 3" xfId="46724"/>
    <cellStyle name="Normal 5 2 2 9" xfId="46725"/>
    <cellStyle name="Normal 5 2 2 9 2" xfId="46726"/>
    <cellStyle name="Normal 5 2 3" xfId="46727"/>
    <cellStyle name="Normal 5 2 3 2" xfId="46728"/>
    <cellStyle name="Normal 5 2 3 2 2" xfId="46729"/>
    <cellStyle name="Normal 5 2 3 2 2 2" xfId="46730"/>
    <cellStyle name="Normal 5 2 3 2 2 2 2" xfId="46731"/>
    <cellStyle name="Normal 5 2 3 2 2 2 2 2" xfId="46732"/>
    <cellStyle name="Normal 5 2 3 2 2 2 2 2 2" xfId="46733"/>
    <cellStyle name="Normal 5 2 3 2 2 2 2 2 2 2" xfId="46734"/>
    <cellStyle name="Normal 5 2 3 2 2 2 2 2 3" xfId="46735"/>
    <cellStyle name="Normal 5 2 3 2 2 2 2 3" xfId="46736"/>
    <cellStyle name="Normal 5 2 3 2 2 2 2 3 2" xfId="46737"/>
    <cellStyle name="Normal 5 2 3 2 2 2 2 4" xfId="46738"/>
    <cellStyle name="Normal 5 2 3 2 2 2 3" xfId="46739"/>
    <cellStyle name="Normal 5 2 3 2 2 2 3 2" xfId="46740"/>
    <cellStyle name="Normal 5 2 3 2 2 2 3 2 2" xfId="46741"/>
    <cellStyle name="Normal 5 2 3 2 2 2 3 3" xfId="46742"/>
    <cellStyle name="Normal 5 2 3 2 2 2 4" xfId="46743"/>
    <cellStyle name="Normal 5 2 3 2 2 2 4 2" xfId="46744"/>
    <cellStyle name="Normal 5 2 3 2 2 2 5" xfId="46745"/>
    <cellStyle name="Normal 5 2 3 2 2 3" xfId="46746"/>
    <cellStyle name="Normal 5 2 3 2 2 3 2" xfId="46747"/>
    <cellStyle name="Normal 5 2 3 2 2 3 2 2" xfId="46748"/>
    <cellStyle name="Normal 5 2 3 2 2 3 2 2 2" xfId="46749"/>
    <cellStyle name="Normal 5 2 3 2 2 3 2 3" xfId="46750"/>
    <cellStyle name="Normal 5 2 3 2 2 3 3" xfId="46751"/>
    <cellStyle name="Normal 5 2 3 2 2 3 3 2" xfId="46752"/>
    <cellStyle name="Normal 5 2 3 2 2 3 4" xfId="46753"/>
    <cellStyle name="Normal 5 2 3 2 2 4" xfId="46754"/>
    <cellStyle name="Normal 5 2 3 2 2 4 2" xfId="46755"/>
    <cellStyle name="Normal 5 2 3 2 2 4 2 2" xfId="46756"/>
    <cellStyle name="Normal 5 2 3 2 2 4 3" xfId="46757"/>
    <cellStyle name="Normal 5 2 3 2 2 5" xfId="46758"/>
    <cellStyle name="Normal 5 2 3 2 2 5 2" xfId="46759"/>
    <cellStyle name="Normal 5 2 3 2 2 6" xfId="46760"/>
    <cellStyle name="Normal 5 2 3 2 3" xfId="46761"/>
    <cellStyle name="Normal 5 2 3 2 3 2" xfId="46762"/>
    <cellStyle name="Normal 5 2 3 2 3 2 2" xfId="46763"/>
    <cellStyle name="Normal 5 2 3 2 3 2 2 2" xfId="46764"/>
    <cellStyle name="Normal 5 2 3 2 3 2 2 2 2" xfId="46765"/>
    <cellStyle name="Normal 5 2 3 2 3 2 2 3" xfId="46766"/>
    <cellStyle name="Normal 5 2 3 2 3 2 3" xfId="46767"/>
    <cellStyle name="Normal 5 2 3 2 3 2 3 2" xfId="46768"/>
    <cellStyle name="Normal 5 2 3 2 3 2 4" xfId="46769"/>
    <cellStyle name="Normal 5 2 3 2 3 3" xfId="46770"/>
    <cellStyle name="Normal 5 2 3 2 3 3 2" xfId="46771"/>
    <cellStyle name="Normal 5 2 3 2 3 3 2 2" xfId="46772"/>
    <cellStyle name="Normal 5 2 3 2 3 3 3" xfId="46773"/>
    <cellStyle name="Normal 5 2 3 2 3 4" xfId="46774"/>
    <cellStyle name="Normal 5 2 3 2 3 4 2" xfId="46775"/>
    <cellStyle name="Normal 5 2 3 2 3 5" xfId="46776"/>
    <cellStyle name="Normal 5 2 3 2 4" xfId="46777"/>
    <cellStyle name="Normal 5 2 3 2 4 2" xfId="46778"/>
    <cellStyle name="Normal 5 2 3 2 4 2 2" xfId="46779"/>
    <cellStyle name="Normal 5 2 3 2 4 2 2 2" xfId="46780"/>
    <cellStyle name="Normal 5 2 3 2 4 2 3" xfId="46781"/>
    <cellStyle name="Normal 5 2 3 2 4 3" xfId="46782"/>
    <cellStyle name="Normal 5 2 3 2 4 3 2" xfId="46783"/>
    <cellStyle name="Normal 5 2 3 2 4 4" xfId="46784"/>
    <cellStyle name="Normal 5 2 3 2 5" xfId="46785"/>
    <cellStyle name="Normal 5 2 3 2 5 2" xfId="46786"/>
    <cellStyle name="Normal 5 2 3 2 5 2 2" xfId="46787"/>
    <cellStyle name="Normal 5 2 3 2 5 3" xfId="46788"/>
    <cellStyle name="Normal 5 2 3 2 6" xfId="46789"/>
    <cellStyle name="Normal 5 2 3 2 6 2" xfId="46790"/>
    <cellStyle name="Normal 5 2 3 2 7" xfId="46791"/>
    <cellStyle name="Normal 5 2 3 3" xfId="46792"/>
    <cellStyle name="Normal 5 2 3 3 2" xfId="46793"/>
    <cellStyle name="Normal 5 2 3 3 2 2" xfId="46794"/>
    <cellStyle name="Normal 5 2 3 3 2 2 2" xfId="46795"/>
    <cellStyle name="Normal 5 2 3 3 2 2 2 2" xfId="46796"/>
    <cellStyle name="Normal 5 2 3 3 2 2 2 2 2" xfId="46797"/>
    <cellStyle name="Normal 5 2 3 3 2 2 2 3" xfId="46798"/>
    <cellStyle name="Normal 5 2 3 3 2 2 3" xfId="46799"/>
    <cellStyle name="Normal 5 2 3 3 2 2 3 2" xfId="46800"/>
    <cellStyle name="Normal 5 2 3 3 2 2 4" xfId="46801"/>
    <cellStyle name="Normal 5 2 3 3 2 3" xfId="46802"/>
    <cellStyle name="Normal 5 2 3 3 2 3 2" xfId="46803"/>
    <cellStyle name="Normal 5 2 3 3 2 3 2 2" xfId="46804"/>
    <cellStyle name="Normal 5 2 3 3 2 3 3" xfId="46805"/>
    <cellStyle name="Normal 5 2 3 3 2 4" xfId="46806"/>
    <cellStyle name="Normal 5 2 3 3 2 4 2" xfId="46807"/>
    <cellStyle name="Normal 5 2 3 3 2 5" xfId="46808"/>
    <cellStyle name="Normal 5 2 3 3 3" xfId="46809"/>
    <cellStyle name="Normal 5 2 3 3 3 2" xfId="46810"/>
    <cellStyle name="Normal 5 2 3 3 3 2 2" xfId="46811"/>
    <cellStyle name="Normal 5 2 3 3 3 2 2 2" xfId="46812"/>
    <cellStyle name="Normal 5 2 3 3 3 2 3" xfId="46813"/>
    <cellStyle name="Normal 5 2 3 3 3 3" xfId="46814"/>
    <cellStyle name="Normal 5 2 3 3 3 3 2" xfId="46815"/>
    <cellStyle name="Normal 5 2 3 3 3 4" xfId="46816"/>
    <cellStyle name="Normal 5 2 3 3 4" xfId="46817"/>
    <cellStyle name="Normal 5 2 3 3 4 2" xfId="46818"/>
    <cellStyle name="Normal 5 2 3 3 4 2 2" xfId="46819"/>
    <cellStyle name="Normal 5 2 3 3 4 3" xfId="46820"/>
    <cellStyle name="Normal 5 2 3 3 5" xfId="46821"/>
    <cellStyle name="Normal 5 2 3 3 5 2" xfId="46822"/>
    <cellStyle name="Normal 5 2 3 3 6" xfId="46823"/>
    <cellStyle name="Normal 5 2 3 4" xfId="46824"/>
    <cellStyle name="Normal 5 2 3 4 2" xfId="46825"/>
    <cellStyle name="Normal 5 2 3 4 2 2" xfId="46826"/>
    <cellStyle name="Normal 5 2 3 4 2 2 2" xfId="46827"/>
    <cellStyle name="Normal 5 2 3 4 2 2 2 2" xfId="46828"/>
    <cellStyle name="Normal 5 2 3 4 2 2 2 2 2" xfId="46829"/>
    <cellStyle name="Normal 5 2 3 4 2 2 2 3" xfId="46830"/>
    <cellStyle name="Normal 5 2 3 4 2 2 3" xfId="46831"/>
    <cellStyle name="Normal 5 2 3 4 2 2 3 2" xfId="46832"/>
    <cellStyle name="Normal 5 2 3 4 2 2 4" xfId="46833"/>
    <cellStyle name="Normal 5 2 3 4 2 3" xfId="46834"/>
    <cellStyle name="Normal 5 2 3 4 2 3 2" xfId="46835"/>
    <cellStyle name="Normal 5 2 3 4 2 3 2 2" xfId="46836"/>
    <cellStyle name="Normal 5 2 3 4 2 3 3" xfId="46837"/>
    <cellStyle name="Normal 5 2 3 4 2 4" xfId="46838"/>
    <cellStyle name="Normal 5 2 3 4 2 4 2" xfId="46839"/>
    <cellStyle name="Normal 5 2 3 4 2 5" xfId="46840"/>
    <cellStyle name="Normal 5 2 3 4 3" xfId="46841"/>
    <cellStyle name="Normal 5 2 3 4 3 2" xfId="46842"/>
    <cellStyle name="Normal 5 2 3 4 3 2 2" xfId="46843"/>
    <cellStyle name="Normal 5 2 3 4 3 2 2 2" xfId="46844"/>
    <cellStyle name="Normal 5 2 3 4 3 2 3" xfId="46845"/>
    <cellStyle name="Normal 5 2 3 4 3 3" xfId="46846"/>
    <cellStyle name="Normal 5 2 3 4 3 3 2" xfId="46847"/>
    <cellStyle name="Normal 5 2 3 4 3 4" xfId="46848"/>
    <cellStyle name="Normal 5 2 3 4 4" xfId="46849"/>
    <cellStyle name="Normal 5 2 3 4 4 2" xfId="46850"/>
    <cellStyle name="Normal 5 2 3 4 4 2 2" xfId="46851"/>
    <cellStyle name="Normal 5 2 3 4 4 3" xfId="46852"/>
    <cellStyle name="Normal 5 2 3 4 5" xfId="46853"/>
    <cellStyle name="Normal 5 2 3 4 5 2" xfId="46854"/>
    <cellStyle name="Normal 5 2 3 4 6" xfId="46855"/>
    <cellStyle name="Normal 5 2 3 5" xfId="46856"/>
    <cellStyle name="Normal 5 2 3 5 2" xfId="46857"/>
    <cellStyle name="Normal 5 2 3 5 2 2" xfId="46858"/>
    <cellStyle name="Normal 5 2 3 5 2 2 2" xfId="46859"/>
    <cellStyle name="Normal 5 2 3 5 2 2 2 2" xfId="46860"/>
    <cellStyle name="Normal 5 2 3 5 2 2 3" xfId="46861"/>
    <cellStyle name="Normal 5 2 3 5 2 3" xfId="46862"/>
    <cellStyle name="Normal 5 2 3 5 2 3 2" xfId="46863"/>
    <cellStyle name="Normal 5 2 3 5 2 4" xfId="46864"/>
    <cellStyle name="Normal 5 2 3 5 3" xfId="46865"/>
    <cellStyle name="Normal 5 2 3 5 3 2" xfId="46866"/>
    <cellStyle name="Normal 5 2 3 5 3 2 2" xfId="46867"/>
    <cellStyle name="Normal 5 2 3 5 3 3" xfId="46868"/>
    <cellStyle name="Normal 5 2 3 5 4" xfId="46869"/>
    <cellStyle name="Normal 5 2 3 5 4 2" xfId="46870"/>
    <cellStyle name="Normal 5 2 3 5 5" xfId="46871"/>
    <cellStyle name="Normal 5 2 3 6" xfId="46872"/>
    <cellStyle name="Normal 5 2 3 6 2" xfId="46873"/>
    <cellStyle name="Normal 5 2 3 6 2 2" xfId="46874"/>
    <cellStyle name="Normal 5 2 3 6 2 2 2" xfId="46875"/>
    <cellStyle name="Normal 5 2 3 6 2 3" xfId="46876"/>
    <cellStyle name="Normal 5 2 3 6 3" xfId="46877"/>
    <cellStyle name="Normal 5 2 3 6 3 2" xfId="46878"/>
    <cellStyle name="Normal 5 2 3 6 4" xfId="46879"/>
    <cellStyle name="Normal 5 2 3 7" xfId="46880"/>
    <cellStyle name="Normal 5 2 3 7 2" xfId="46881"/>
    <cellStyle name="Normal 5 2 3 7 2 2" xfId="46882"/>
    <cellStyle name="Normal 5 2 3 7 3" xfId="46883"/>
    <cellStyle name="Normal 5 2 3 8" xfId="46884"/>
    <cellStyle name="Normal 5 2 3 8 2" xfId="46885"/>
    <cellStyle name="Normal 5 2 3 9" xfId="46886"/>
    <cellStyle name="Normal 5 2 4" xfId="46887"/>
    <cellStyle name="Normal 5 2 4 2" xfId="46888"/>
    <cellStyle name="Normal 5 2 4 2 2" xfId="46889"/>
    <cellStyle name="Normal 5 2 4 2 2 2" xfId="46890"/>
    <cellStyle name="Normal 5 2 4 2 2 2 2" xfId="46891"/>
    <cellStyle name="Normal 5 2 4 2 2 2 2 2" xfId="46892"/>
    <cellStyle name="Normal 5 2 4 2 2 2 2 2 2" xfId="46893"/>
    <cellStyle name="Normal 5 2 4 2 2 2 2 2 2 2" xfId="46894"/>
    <cellStyle name="Normal 5 2 4 2 2 2 2 2 3" xfId="46895"/>
    <cellStyle name="Normal 5 2 4 2 2 2 2 3" xfId="46896"/>
    <cellStyle name="Normal 5 2 4 2 2 2 2 3 2" xfId="46897"/>
    <cellStyle name="Normal 5 2 4 2 2 2 2 4" xfId="46898"/>
    <cellStyle name="Normal 5 2 4 2 2 2 3" xfId="46899"/>
    <cellStyle name="Normal 5 2 4 2 2 2 3 2" xfId="46900"/>
    <cellStyle name="Normal 5 2 4 2 2 2 3 2 2" xfId="46901"/>
    <cellStyle name="Normal 5 2 4 2 2 2 3 3" xfId="46902"/>
    <cellStyle name="Normal 5 2 4 2 2 2 4" xfId="46903"/>
    <cellStyle name="Normal 5 2 4 2 2 2 4 2" xfId="46904"/>
    <cellStyle name="Normal 5 2 4 2 2 2 5" xfId="46905"/>
    <cellStyle name="Normal 5 2 4 2 2 3" xfId="46906"/>
    <cellStyle name="Normal 5 2 4 2 2 3 2" xfId="46907"/>
    <cellStyle name="Normal 5 2 4 2 2 3 2 2" xfId="46908"/>
    <cellStyle name="Normal 5 2 4 2 2 3 2 2 2" xfId="46909"/>
    <cellStyle name="Normal 5 2 4 2 2 3 2 3" xfId="46910"/>
    <cellStyle name="Normal 5 2 4 2 2 3 3" xfId="46911"/>
    <cellStyle name="Normal 5 2 4 2 2 3 3 2" xfId="46912"/>
    <cellStyle name="Normal 5 2 4 2 2 3 4" xfId="46913"/>
    <cellStyle name="Normal 5 2 4 2 2 4" xfId="46914"/>
    <cellStyle name="Normal 5 2 4 2 2 4 2" xfId="46915"/>
    <cellStyle name="Normal 5 2 4 2 2 4 2 2" xfId="46916"/>
    <cellStyle name="Normal 5 2 4 2 2 4 3" xfId="46917"/>
    <cellStyle name="Normal 5 2 4 2 2 5" xfId="46918"/>
    <cellStyle name="Normal 5 2 4 2 2 5 2" xfId="46919"/>
    <cellStyle name="Normal 5 2 4 2 2 6" xfId="46920"/>
    <cellStyle name="Normal 5 2 4 2 3" xfId="46921"/>
    <cellStyle name="Normal 5 2 4 2 3 2" xfId="46922"/>
    <cellStyle name="Normal 5 2 4 2 3 2 2" xfId="46923"/>
    <cellStyle name="Normal 5 2 4 2 3 2 2 2" xfId="46924"/>
    <cellStyle name="Normal 5 2 4 2 3 2 2 2 2" xfId="46925"/>
    <cellStyle name="Normal 5 2 4 2 3 2 2 3" xfId="46926"/>
    <cellStyle name="Normal 5 2 4 2 3 2 3" xfId="46927"/>
    <cellStyle name="Normal 5 2 4 2 3 2 3 2" xfId="46928"/>
    <cellStyle name="Normal 5 2 4 2 3 2 4" xfId="46929"/>
    <cellStyle name="Normal 5 2 4 2 3 3" xfId="46930"/>
    <cellStyle name="Normal 5 2 4 2 3 3 2" xfId="46931"/>
    <cellStyle name="Normal 5 2 4 2 3 3 2 2" xfId="46932"/>
    <cellStyle name="Normal 5 2 4 2 3 3 3" xfId="46933"/>
    <cellStyle name="Normal 5 2 4 2 3 4" xfId="46934"/>
    <cellStyle name="Normal 5 2 4 2 3 4 2" xfId="46935"/>
    <cellStyle name="Normal 5 2 4 2 3 5" xfId="46936"/>
    <cellStyle name="Normal 5 2 4 2 4" xfId="46937"/>
    <cellStyle name="Normal 5 2 4 2 4 2" xfId="46938"/>
    <cellStyle name="Normal 5 2 4 2 4 2 2" xfId="46939"/>
    <cellStyle name="Normal 5 2 4 2 4 2 2 2" xfId="46940"/>
    <cellStyle name="Normal 5 2 4 2 4 2 3" xfId="46941"/>
    <cellStyle name="Normal 5 2 4 2 4 3" xfId="46942"/>
    <cellStyle name="Normal 5 2 4 2 4 3 2" xfId="46943"/>
    <cellStyle name="Normal 5 2 4 2 4 4" xfId="46944"/>
    <cellStyle name="Normal 5 2 4 2 5" xfId="46945"/>
    <cellStyle name="Normal 5 2 4 2 5 2" xfId="46946"/>
    <cellStyle name="Normal 5 2 4 2 5 2 2" xfId="46947"/>
    <cellStyle name="Normal 5 2 4 2 5 3" xfId="46948"/>
    <cellStyle name="Normal 5 2 4 2 6" xfId="46949"/>
    <cellStyle name="Normal 5 2 4 2 6 2" xfId="46950"/>
    <cellStyle name="Normal 5 2 4 2 7" xfId="46951"/>
    <cellStyle name="Normal 5 2 4 3" xfId="46952"/>
    <cellStyle name="Normal 5 2 4 3 2" xfId="46953"/>
    <cellStyle name="Normal 5 2 4 3 2 2" xfId="46954"/>
    <cellStyle name="Normal 5 2 4 3 2 2 2" xfId="46955"/>
    <cellStyle name="Normal 5 2 4 3 2 2 2 2" xfId="46956"/>
    <cellStyle name="Normal 5 2 4 3 2 2 2 2 2" xfId="46957"/>
    <cellStyle name="Normal 5 2 4 3 2 2 2 3" xfId="46958"/>
    <cellStyle name="Normal 5 2 4 3 2 2 3" xfId="46959"/>
    <cellStyle name="Normal 5 2 4 3 2 2 3 2" xfId="46960"/>
    <cellStyle name="Normal 5 2 4 3 2 2 4" xfId="46961"/>
    <cellStyle name="Normal 5 2 4 3 2 3" xfId="46962"/>
    <cellStyle name="Normal 5 2 4 3 2 3 2" xfId="46963"/>
    <cellStyle name="Normal 5 2 4 3 2 3 2 2" xfId="46964"/>
    <cellStyle name="Normal 5 2 4 3 2 3 3" xfId="46965"/>
    <cellStyle name="Normal 5 2 4 3 2 4" xfId="46966"/>
    <cellStyle name="Normal 5 2 4 3 2 4 2" xfId="46967"/>
    <cellStyle name="Normal 5 2 4 3 2 5" xfId="46968"/>
    <cellStyle name="Normal 5 2 4 3 3" xfId="46969"/>
    <cellStyle name="Normal 5 2 4 3 3 2" xfId="46970"/>
    <cellStyle name="Normal 5 2 4 3 3 2 2" xfId="46971"/>
    <cellStyle name="Normal 5 2 4 3 3 2 2 2" xfId="46972"/>
    <cellStyle name="Normal 5 2 4 3 3 2 3" xfId="46973"/>
    <cellStyle name="Normal 5 2 4 3 3 3" xfId="46974"/>
    <cellStyle name="Normal 5 2 4 3 3 3 2" xfId="46975"/>
    <cellStyle name="Normal 5 2 4 3 3 4" xfId="46976"/>
    <cellStyle name="Normal 5 2 4 3 4" xfId="46977"/>
    <cellStyle name="Normal 5 2 4 3 4 2" xfId="46978"/>
    <cellStyle name="Normal 5 2 4 3 4 2 2" xfId="46979"/>
    <cellStyle name="Normal 5 2 4 3 4 3" xfId="46980"/>
    <cellStyle name="Normal 5 2 4 3 5" xfId="46981"/>
    <cellStyle name="Normal 5 2 4 3 5 2" xfId="46982"/>
    <cellStyle name="Normal 5 2 4 3 6" xfId="46983"/>
    <cellStyle name="Normal 5 2 4 4" xfId="46984"/>
    <cellStyle name="Normal 5 2 4 4 2" xfId="46985"/>
    <cellStyle name="Normal 5 2 4 4 2 2" xfId="46986"/>
    <cellStyle name="Normal 5 2 4 4 2 2 2" xfId="46987"/>
    <cellStyle name="Normal 5 2 4 4 2 2 2 2" xfId="46988"/>
    <cellStyle name="Normal 5 2 4 4 2 2 2 2 2" xfId="46989"/>
    <cellStyle name="Normal 5 2 4 4 2 2 2 3" xfId="46990"/>
    <cellStyle name="Normal 5 2 4 4 2 2 3" xfId="46991"/>
    <cellStyle name="Normal 5 2 4 4 2 2 3 2" xfId="46992"/>
    <cellStyle name="Normal 5 2 4 4 2 2 4" xfId="46993"/>
    <cellStyle name="Normal 5 2 4 4 2 3" xfId="46994"/>
    <cellStyle name="Normal 5 2 4 4 2 3 2" xfId="46995"/>
    <cellStyle name="Normal 5 2 4 4 2 3 2 2" xfId="46996"/>
    <cellStyle name="Normal 5 2 4 4 2 3 3" xfId="46997"/>
    <cellStyle name="Normal 5 2 4 4 2 4" xfId="46998"/>
    <cellStyle name="Normal 5 2 4 4 2 4 2" xfId="46999"/>
    <cellStyle name="Normal 5 2 4 4 2 5" xfId="47000"/>
    <cellStyle name="Normal 5 2 4 4 3" xfId="47001"/>
    <cellStyle name="Normal 5 2 4 4 3 2" xfId="47002"/>
    <cellStyle name="Normal 5 2 4 4 3 2 2" xfId="47003"/>
    <cellStyle name="Normal 5 2 4 4 3 2 2 2" xfId="47004"/>
    <cellStyle name="Normal 5 2 4 4 3 2 3" xfId="47005"/>
    <cellStyle name="Normal 5 2 4 4 3 3" xfId="47006"/>
    <cellStyle name="Normal 5 2 4 4 3 3 2" xfId="47007"/>
    <cellStyle name="Normal 5 2 4 4 3 4" xfId="47008"/>
    <cellStyle name="Normal 5 2 4 4 4" xfId="47009"/>
    <cellStyle name="Normal 5 2 4 4 4 2" xfId="47010"/>
    <cellStyle name="Normal 5 2 4 4 4 2 2" xfId="47011"/>
    <cellStyle name="Normal 5 2 4 4 4 3" xfId="47012"/>
    <cellStyle name="Normal 5 2 4 4 5" xfId="47013"/>
    <cellStyle name="Normal 5 2 4 4 5 2" xfId="47014"/>
    <cellStyle name="Normal 5 2 4 4 6" xfId="47015"/>
    <cellStyle name="Normal 5 2 4 5" xfId="47016"/>
    <cellStyle name="Normal 5 2 4 5 2" xfId="47017"/>
    <cellStyle name="Normal 5 2 4 5 2 2" xfId="47018"/>
    <cellStyle name="Normal 5 2 4 5 2 2 2" xfId="47019"/>
    <cellStyle name="Normal 5 2 4 5 2 2 2 2" xfId="47020"/>
    <cellStyle name="Normal 5 2 4 5 2 2 3" xfId="47021"/>
    <cellStyle name="Normal 5 2 4 5 2 3" xfId="47022"/>
    <cellStyle name="Normal 5 2 4 5 2 3 2" xfId="47023"/>
    <cellStyle name="Normal 5 2 4 5 2 4" xfId="47024"/>
    <cellStyle name="Normal 5 2 4 5 3" xfId="47025"/>
    <cellStyle name="Normal 5 2 4 5 3 2" xfId="47026"/>
    <cellStyle name="Normal 5 2 4 5 3 2 2" xfId="47027"/>
    <cellStyle name="Normal 5 2 4 5 3 3" xfId="47028"/>
    <cellStyle name="Normal 5 2 4 5 4" xfId="47029"/>
    <cellStyle name="Normal 5 2 4 5 4 2" xfId="47030"/>
    <cellStyle name="Normal 5 2 4 5 5" xfId="47031"/>
    <cellStyle name="Normal 5 2 4 6" xfId="47032"/>
    <cellStyle name="Normal 5 2 4 6 2" xfId="47033"/>
    <cellStyle name="Normal 5 2 4 6 2 2" xfId="47034"/>
    <cellStyle name="Normal 5 2 4 6 2 2 2" xfId="47035"/>
    <cellStyle name="Normal 5 2 4 6 2 3" xfId="47036"/>
    <cellStyle name="Normal 5 2 4 6 3" xfId="47037"/>
    <cellStyle name="Normal 5 2 4 6 3 2" xfId="47038"/>
    <cellStyle name="Normal 5 2 4 6 4" xfId="47039"/>
    <cellStyle name="Normal 5 2 4 7" xfId="47040"/>
    <cellStyle name="Normal 5 2 4 7 2" xfId="47041"/>
    <cellStyle name="Normal 5 2 4 7 2 2" xfId="47042"/>
    <cellStyle name="Normal 5 2 4 7 3" xfId="47043"/>
    <cellStyle name="Normal 5 2 4 8" xfId="47044"/>
    <cellStyle name="Normal 5 2 4 8 2" xfId="47045"/>
    <cellStyle name="Normal 5 2 4 9" xfId="47046"/>
    <cellStyle name="Normal 5 2 5" xfId="47047"/>
    <cellStyle name="Normal 5 2 5 2" xfId="47048"/>
    <cellStyle name="Normal 5 2 5 2 2" xfId="47049"/>
    <cellStyle name="Normal 5 2 5 2 2 2" xfId="47050"/>
    <cellStyle name="Normal 5 2 5 2 2 2 2" xfId="47051"/>
    <cellStyle name="Normal 5 2 5 2 2 2 2 2" xfId="47052"/>
    <cellStyle name="Normal 5 2 5 2 2 2 2 2 2" xfId="47053"/>
    <cellStyle name="Normal 5 2 5 2 2 2 2 2 2 2" xfId="47054"/>
    <cellStyle name="Normal 5 2 5 2 2 2 2 2 3" xfId="47055"/>
    <cellStyle name="Normal 5 2 5 2 2 2 2 3" xfId="47056"/>
    <cellStyle name="Normal 5 2 5 2 2 2 2 3 2" xfId="47057"/>
    <cellStyle name="Normal 5 2 5 2 2 2 2 4" xfId="47058"/>
    <cellStyle name="Normal 5 2 5 2 2 2 3" xfId="47059"/>
    <cellStyle name="Normal 5 2 5 2 2 2 3 2" xfId="47060"/>
    <cellStyle name="Normal 5 2 5 2 2 2 3 2 2" xfId="47061"/>
    <cellStyle name="Normal 5 2 5 2 2 2 3 3" xfId="47062"/>
    <cellStyle name="Normal 5 2 5 2 2 2 4" xfId="47063"/>
    <cellStyle name="Normal 5 2 5 2 2 2 4 2" xfId="47064"/>
    <cellStyle name="Normal 5 2 5 2 2 2 5" xfId="47065"/>
    <cellStyle name="Normal 5 2 5 2 2 3" xfId="47066"/>
    <cellStyle name="Normal 5 2 5 2 2 3 2" xfId="47067"/>
    <cellStyle name="Normal 5 2 5 2 2 3 2 2" xfId="47068"/>
    <cellStyle name="Normal 5 2 5 2 2 3 2 2 2" xfId="47069"/>
    <cellStyle name="Normal 5 2 5 2 2 3 2 3" xfId="47070"/>
    <cellStyle name="Normal 5 2 5 2 2 3 3" xfId="47071"/>
    <cellStyle name="Normal 5 2 5 2 2 3 3 2" xfId="47072"/>
    <cellStyle name="Normal 5 2 5 2 2 3 4" xfId="47073"/>
    <cellStyle name="Normal 5 2 5 2 2 4" xfId="47074"/>
    <cellStyle name="Normal 5 2 5 2 2 4 2" xfId="47075"/>
    <cellStyle name="Normal 5 2 5 2 2 4 2 2" xfId="47076"/>
    <cellStyle name="Normal 5 2 5 2 2 4 3" xfId="47077"/>
    <cellStyle name="Normal 5 2 5 2 2 5" xfId="47078"/>
    <cellStyle name="Normal 5 2 5 2 2 5 2" xfId="47079"/>
    <cellStyle name="Normal 5 2 5 2 2 6" xfId="47080"/>
    <cellStyle name="Normal 5 2 5 2 3" xfId="47081"/>
    <cellStyle name="Normal 5 2 5 2 3 2" xfId="47082"/>
    <cellStyle name="Normal 5 2 5 2 3 2 2" xfId="47083"/>
    <cellStyle name="Normal 5 2 5 2 3 2 2 2" xfId="47084"/>
    <cellStyle name="Normal 5 2 5 2 3 2 2 2 2" xfId="47085"/>
    <cellStyle name="Normal 5 2 5 2 3 2 2 3" xfId="47086"/>
    <cellStyle name="Normal 5 2 5 2 3 2 3" xfId="47087"/>
    <cellStyle name="Normal 5 2 5 2 3 2 3 2" xfId="47088"/>
    <cellStyle name="Normal 5 2 5 2 3 2 4" xfId="47089"/>
    <cellStyle name="Normal 5 2 5 2 3 3" xfId="47090"/>
    <cellStyle name="Normal 5 2 5 2 3 3 2" xfId="47091"/>
    <cellStyle name="Normal 5 2 5 2 3 3 2 2" xfId="47092"/>
    <cellStyle name="Normal 5 2 5 2 3 3 3" xfId="47093"/>
    <cellStyle name="Normal 5 2 5 2 3 4" xfId="47094"/>
    <cellStyle name="Normal 5 2 5 2 3 4 2" xfId="47095"/>
    <cellStyle name="Normal 5 2 5 2 3 5" xfId="47096"/>
    <cellStyle name="Normal 5 2 5 2 4" xfId="47097"/>
    <cellStyle name="Normal 5 2 5 2 4 2" xfId="47098"/>
    <cellStyle name="Normal 5 2 5 2 4 2 2" xfId="47099"/>
    <cellStyle name="Normal 5 2 5 2 4 2 2 2" xfId="47100"/>
    <cellStyle name="Normal 5 2 5 2 4 2 3" xfId="47101"/>
    <cellStyle name="Normal 5 2 5 2 4 3" xfId="47102"/>
    <cellStyle name="Normal 5 2 5 2 4 3 2" xfId="47103"/>
    <cellStyle name="Normal 5 2 5 2 4 4" xfId="47104"/>
    <cellStyle name="Normal 5 2 5 2 5" xfId="47105"/>
    <cellStyle name="Normal 5 2 5 2 5 2" xfId="47106"/>
    <cellStyle name="Normal 5 2 5 2 5 2 2" xfId="47107"/>
    <cellStyle name="Normal 5 2 5 2 5 3" xfId="47108"/>
    <cellStyle name="Normal 5 2 5 2 6" xfId="47109"/>
    <cellStyle name="Normal 5 2 5 2 6 2" xfId="47110"/>
    <cellStyle name="Normal 5 2 5 2 7" xfId="47111"/>
    <cellStyle name="Normal 5 2 5 3" xfId="47112"/>
    <cellStyle name="Normal 5 2 5 3 2" xfId="47113"/>
    <cellStyle name="Normal 5 2 5 3 2 2" xfId="47114"/>
    <cellStyle name="Normal 5 2 5 3 2 2 2" xfId="47115"/>
    <cellStyle name="Normal 5 2 5 3 2 2 2 2" xfId="47116"/>
    <cellStyle name="Normal 5 2 5 3 2 2 2 2 2" xfId="47117"/>
    <cellStyle name="Normal 5 2 5 3 2 2 2 3" xfId="47118"/>
    <cellStyle name="Normal 5 2 5 3 2 2 3" xfId="47119"/>
    <cellStyle name="Normal 5 2 5 3 2 2 3 2" xfId="47120"/>
    <cellStyle name="Normal 5 2 5 3 2 2 4" xfId="47121"/>
    <cellStyle name="Normal 5 2 5 3 2 3" xfId="47122"/>
    <cellStyle name="Normal 5 2 5 3 2 3 2" xfId="47123"/>
    <cellStyle name="Normal 5 2 5 3 2 3 2 2" xfId="47124"/>
    <cellStyle name="Normal 5 2 5 3 2 3 3" xfId="47125"/>
    <cellStyle name="Normal 5 2 5 3 2 4" xfId="47126"/>
    <cellStyle name="Normal 5 2 5 3 2 4 2" xfId="47127"/>
    <cellStyle name="Normal 5 2 5 3 2 5" xfId="47128"/>
    <cellStyle name="Normal 5 2 5 3 3" xfId="47129"/>
    <cellStyle name="Normal 5 2 5 3 3 2" xfId="47130"/>
    <cellStyle name="Normal 5 2 5 3 3 2 2" xfId="47131"/>
    <cellStyle name="Normal 5 2 5 3 3 2 2 2" xfId="47132"/>
    <cellStyle name="Normal 5 2 5 3 3 2 3" xfId="47133"/>
    <cellStyle name="Normal 5 2 5 3 3 3" xfId="47134"/>
    <cellStyle name="Normal 5 2 5 3 3 3 2" xfId="47135"/>
    <cellStyle name="Normal 5 2 5 3 3 4" xfId="47136"/>
    <cellStyle name="Normal 5 2 5 3 4" xfId="47137"/>
    <cellStyle name="Normal 5 2 5 3 4 2" xfId="47138"/>
    <cellStyle name="Normal 5 2 5 3 4 2 2" xfId="47139"/>
    <cellStyle name="Normal 5 2 5 3 4 3" xfId="47140"/>
    <cellStyle name="Normal 5 2 5 3 5" xfId="47141"/>
    <cellStyle name="Normal 5 2 5 3 5 2" xfId="47142"/>
    <cellStyle name="Normal 5 2 5 3 6" xfId="47143"/>
    <cellStyle name="Normal 5 2 5 4" xfId="47144"/>
    <cellStyle name="Normal 5 2 5 4 2" xfId="47145"/>
    <cellStyle name="Normal 5 2 5 4 2 2" xfId="47146"/>
    <cellStyle name="Normal 5 2 5 4 2 2 2" xfId="47147"/>
    <cellStyle name="Normal 5 2 5 4 2 2 2 2" xfId="47148"/>
    <cellStyle name="Normal 5 2 5 4 2 2 2 2 2" xfId="47149"/>
    <cellStyle name="Normal 5 2 5 4 2 2 2 3" xfId="47150"/>
    <cellStyle name="Normal 5 2 5 4 2 2 3" xfId="47151"/>
    <cellStyle name="Normal 5 2 5 4 2 2 3 2" xfId="47152"/>
    <cellStyle name="Normal 5 2 5 4 2 2 4" xfId="47153"/>
    <cellStyle name="Normal 5 2 5 4 2 3" xfId="47154"/>
    <cellStyle name="Normal 5 2 5 4 2 3 2" xfId="47155"/>
    <cellStyle name="Normal 5 2 5 4 2 3 2 2" xfId="47156"/>
    <cellStyle name="Normal 5 2 5 4 2 3 3" xfId="47157"/>
    <cellStyle name="Normal 5 2 5 4 2 4" xfId="47158"/>
    <cellStyle name="Normal 5 2 5 4 2 4 2" xfId="47159"/>
    <cellStyle name="Normal 5 2 5 4 2 5" xfId="47160"/>
    <cellStyle name="Normal 5 2 5 4 3" xfId="47161"/>
    <cellStyle name="Normal 5 2 5 4 3 2" xfId="47162"/>
    <cellStyle name="Normal 5 2 5 4 3 2 2" xfId="47163"/>
    <cellStyle name="Normal 5 2 5 4 3 2 2 2" xfId="47164"/>
    <cellStyle name="Normal 5 2 5 4 3 2 3" xfId="47165"/>
    <cellStyle name="Normal 5 2 5 4 3 3" xfId="47166"/>
    <cellStyle name="Normal 5 2 5 4 3 3 2" xfId="47167"/>
    <cellStyle name="Normal 5 2 5 4 3 4" xfId="47168"/>
    <cellStyle name="Normal 5 2 5 4 4" xfId="47169"/>
    <cellStyle name="Normal 5 2 5 4 4 2" xfId="47170"/>
    <cellStyle name="Normal 5 2 5 4 4 2 2" xfId="47171"/>
    <cellStyle name="Normal 5 2 5 4 4 3" xfId="47172"/>
    <cellStyle name="Normal 5 2 5 4 5" xfId="47173"/>
    <cellStyle name="Normal 5 2 5 4 5 2" xfId="47174"/>
    <cellStyle name="Normal 5 2 5 4 6" xfId="47175"/>
    <cellStyle name="Normal 5 2 5 5" xfId="47176"/>
    <cellStyle name="Normal 5 2 5 5 2" xfId="47177"/>
    <cellStyle name="Normal 5 2 5 5 2 2" xfId="47178"/>
    <cellStyle name="Normal 5 2 5 5 2 2 2" xfId="47179"/>
    <cellStyle name="Normal 5 2 5 5 2 2 2 2" xfId="47180"/>
    <cellStyle name="Normal 5 2 5 5 2 2 3" xfId="47181"/>
    <cellStyle name="Normal 5 2 5 5 2 3" xfId="47182"/>
    <cellStyle name="Normal 5 2 5 5 2 3 2" xfId="47183"/>
    <cellStyle name="Normal 5 2 5 5 2 4" xfId="47184"/>
    <cellStyle name="Normal 5 2 5 5 3" xfId="47185"/>
    <cellStyle name="Normal 5 2 5 5 3 2" xfId="47186"/>
    <cellStyle name="Normal 5 2 5 5 3 2 2" xfId="47187"/>
    <cellStyle name="Normal 5 2 5 5 3 3" xfId="47188"/>
    <cellStyle name="Normal 5 2 5 5 4" xfId="47189"/>
    <cellStyle name="Normal 5 2 5 5 4 2" xfId="47190"/>
    <cellStyle name="Normal 5 2 5 5 5" xfId="47191"/>
    <cellStyle name="Normal 5 2 5 6" xfId="47192"/>
    <cellStyle name="Normal 5 2 5 6 2" xfId="47193"/>
    <cellStyle name="Normal 5 2 5 6 2 2" xfId="47194"/>
    <cellStyle name="Normal 5 2 5 6 2 2 2" xfId="47195"/>
    <cellStyle name="Normal 5 2 5 6 2 3" xfId="47196"/>
    <cellStyle name="Normal 5 2 5 6 3" xfId="47197"/>
    <cellStyle name="Normal 5 2 5 6 3 2" xfId="47198"/>
    <cellStyle name="Normal 5 2 5 6 4" xfId="47199"/>
    <cellStyle name="Normal 5 2 5 7" xfId="47200"/>
    <cellStyle name="Normal 5 2 5 7 2" xfId="47201"/>
    <cellStyle name="Normal 5 2 5 7 2 2" xfId="47202"/>
    <cellStyle name="Normal 5 2 5 7 3" xfId="47203"/>
    <cellStyle name="Normal 5 2 5 8" xfId="47204"/>
    <cellStyle name="Normal 5 2 5 8 2" xfId="47205"/>
    <cellStyle name="Normal 5 2 5 9" xfId="47206"/>
    <cellStyle name="Normal 5 2 6" xfId="47207"/>
    <cellStyle name="Normal 5 2 6 2" xfId="47208"/>
    <cellStyle name="Normal 5 2 6 2 2" xfId="47209"/>
    <cellStyle name="Normal 5 2 6 2 2 2" xfId="47210"/>
    <cellStyle name="Normal 5 2 6 2 2 2 2" xfId="47211"/>
    <cellStyle name="Normal 5 2 6 2 2 2 2 2" xfId="47212"/>
    <cellStyle name="Normal 5 2 6 2 2 2 2 2 2" xfId="47213"/>
    <cellStyle name="Normal 5 2 6 2 2 2 2 2 2 2" xfId="47214"/>
    <cellStyle name="Normal 5 2 6 2 2 2 2 2 3" xfId="47215"/>
    <cellStyle name="Normal 5 2 6 2 2 2 2 3" xfId="47216"/>
    <cellStyle name="Normal 5 2 6 2 2 2 2 3 2" xfId="47217"/>
    <cellStyle name="Normal 5 2 6 2 2 2 2 4" xfId="47218"/>
    <cellStyle name="Normal 5 2 6 2 2 2 3" xfId="47219"/>
    <cellStyle name="Normal 5 2 6 2 2 2 3 2" xfId="47220"/>
    <cellStyle name="Normal 5 2 6 2 2 2 3 2 2" xfId="47221"/>
    <cellStyle name="Normal 5 2 6 2 2 2 3 3" xfId="47222"/>
    <cellStyle name="Normal 5 2 6 2 2 2 4" xfId="47223"/>
    <cellStyle name="Normal 5 2 6 2 2 2 4 2" xfId="47224"/>
    <cellStyle name="Normal 5 2 6 2 2 2 5" xfId="47225"/>
    <cellStyle name="Normal 5 2 6 2 2 3" xfId="47226"/>
    <cellStyle name="Normal 5 2 6 2 2 3 2" xfId="47227"/>
    <cellStyle name="Normal 5 2 6 2 2 3 2 2" xfId="47228"/>
    <cellStyle name="Normal 5 2 6 2 2 3 2 2 2" xfId="47229"/>
    <cellStyle name="Normal 5 2 6 2 2 3 2 3" xfId="47230"/>
    <cellStyle name="Normal 5 2 6 2 2 3 3" xfId="47231"/>
    <cellStyle name="Normal 5 2 6 2 2 3 3 2" xfId="47232"/>
    <cellStyle name="Normal 5 2 6 2 2 3 4" xfId="47233"/>
    <cellStyle name="Normal 5 2 6 2 2 4" xfId="47234"/>
    <cellStyle name="Normal 5 2 6 2 2 4 2" xfId="47235"/>
    <cellStyle name="Normal 5 2 6 2 2 4 2 2" xfId="47236"/>
    <cellStyle name="Normal 5 2 6 2 2 4 3" xfId="47237"/>
    <cellStyle name="Normal 5 2 6 2 2 5" xfId="47238"/>
    <cellStyle name="Normal 5 2 6 2 2 5 2" xfId="47239"/>
    <cellStyle name="Normal 5 2 6 2 2 6" xfId="47240"/>
    <cellStyle name="Normal 5 2 6 2 3" xfId="47241"/>
    <cellStyle name="Normal 5 2 6 2 3 2" xfId="47242"/>
    <cellStyle name="Normal 5 2 6 2 3 2 2" xfId="47243"/>
    <cellStyle name="Normal 5 2 6 2 3 2 2 2" xfId="47244"/>
    <cellStyle name="Normal 5 2 6 2 3 2 2 2 2" xfId="47245"/>
    <cellStyle name="Normal 5 2 6 2 3 2 2 3" xfId="47246"/>
    <cellStyle name="Normal 5 2 6 2 3 2 3" xfId="47247"/>
    <cellStyle name="Normal 5 2 6 2 3 2 3 2" xfId="47248"/>
    <cellStyle name="Normal 5 2 6 2 3 2 4" xfId="47249"/>
    <cellStyle name="Normal 5 2 6 2 3 3" xfId="47250"/>
    <cellStyle name="Normal 5 2 6 2 3 3 2" xfId="47251"/>
    <cellStyle name="Normal 5 2 6 2 3 3 2 2" xfId="47252"/>
    <cellStyle name="Normal 5 2 6 2 3 3 3" xfId="47253"/>
    <cellStyle name="Normal 5 2 6 2 3 4" xfId="47254"/>
    <cellStyle name="Normal 5 2 6 2 3 4 2" xfId="47255"/>
    <cellStyle name="Normal 5 2 6 2 3 5" xfId="47256"/>
    <cellStyle name="Normal 5 2 6 2 4" xfId="47257"/>
    <cellStyle name="Normal 5 2 6 2 4 2" xfId="47258"/>
    <cellStyle name="Normal 5 2 6 2 4 2 2" xfId="47259"/>
    <cellStyle name="Normal 5 2 6 2 4 2 2 2" xfId="47260"/>
    <cellStyle name="Normal 5 2 6 2 4 2 3" xfId="47261"/>
    <cellStyle name="Normal 5 2 6 2 4 3" xfId="47262"/>
    <cellStyle name="Normal 5 2 6 2 4 3 2" xfId="47263"/>
    <cellStyle name="Normal 5 2 6 2 4 4" xfId="47264"/>
    <cellStyle name="Normal 5 2 6 2 5" xfId="47265"/>
    <cellStyle name="Normal 5 2 6 2 5 2" xfId="47266"/>
    <cellStyle name="Normal 5 2 6 2 5 2 2" xfId="47267"/>
    <cellStyle name="Normal 5 2 6 2 5 3" xfId="47268"/>
    <cellStyle name="Normal 5 2 6 2 6" xfId="47269"/>
    <cellStyle name="Normal 5 2 6 2 6 2" xfId="47270"/>
    <cellStyle name="Normal 5 2 6 2 7" xfId="47271"/>
    <cellStyle name="Normal 5 2 6 3" xfId="47272"/>
    <cellStyle name="Normal 5 2 6 3 2" xfId="47273"/>
    <cellStyle name="Normal 5 2 6 3 2 2" xfId="47274"/>
    <cellStyle name="Normal 5 2 6 3 2 2 2" xfId="47275"/>
    <cellStyle name="Normal 5 2 6 3 2 2 2 2" xfId="47276"/>
    <cellStyle name="Normal 5 2 6 3 2 2 2 2 2" xfId="47277"/>
    <cellStyle name="Normal 5 2 6 3 2 2 2 3" xfId="47278"/>
    <cellStyle name="Normal 5 2 6 3 2 2 3" xfId="47279"/>
    <cellStyle name="Normal 5 2 6 3 2 2 3 2" xfId="47280"/>
    <cellStyle name="Normal 5 2 6 3 2 2 4" xfId="47281"/>
    <cellStyle name="Normal 5 2 6 3 2 3" xfId="47282"/>
    <cellStyle name="Normal 5 2 6 3 2 3 2" xfId="47283"/>
    <cellStyle name="Normal 5 2 6 3 2 3 2 2" xfId="47284"/>
    <cellStyle name="Normal 5 2 6 3 2 3 3" xfId="47285"/>
    <cellStyle name="Normal 5 2 6 3 2 4" xfId="47286"/>
    <cellStyle name="Normal 5 2 6 3 2 4 2" xfId="47287"/>
    <cellStyle name="Normal 5 2 6 3 2 5" xfId="47288"/>
    <cellStyle name="Normal 5 2 6 3 3" xfId="47289"/>
    <cellStyle name="Normal 5 2 6 3 3 2" xfId="47290"/>
    <cellStyle name="Normal 5 2 6 3 3 2 2" xfId="47291"/>
    <cellStyle name="Normal 5 2 6 3 3 2 2 2" xfId="47292"/>
    <cellStyle name="Normal 5 2 6 3 3 2 3" xfId="47293"/>
    <cellStyle name="Normal 5 2 6 3 3 3" xfId="47294"/>
    <cellStyle name="Normal 5 2 6 3 3 3 2" xfId="47295"/>
    <cellStyle name="Normal 5 2 6 3 3 4" xfId="47296"/>
    <cellStyle name="Normal 5 2 6 3 4" xfId="47297"/>
    <cellStyle name="Normal 5 2 6 3 4 2" xfId="47298"/>
    <cellStyle name="Normal 5 2 6 3 4 2 2" xfId="47299"/>
    <cellStyle name="Normal 5 2 6 3 4 3" xfId="47300"/>
    <cellStyle name="Normal 5 2 6 3 5" xfId="47301"/>
    <cellStyle name="Normal 5 2 6 3 5 2" xfId="47302"/>
    <cellStyle name="Normal 5 2 6 3 6" xfId="47303"/>
    <cellStyle name="Normal 5 2 6 4" xfId="47304"/>
    <cellStyle name="Normal 5 2 6 4 2" xfId="47305"/>
    <cellStyle name="Normal 5 2 6 4 2 2" xfId="47306"/>
    <cellStyle name="Normal 5 2 6 4 2 2 2" xfId="47307"/>
    <cellStyle name="Normal 5 2 6 4 2 2 2 2" xfId="47308"/>
    <cellStyle name="Normal 5 2 6 4 2 2 2 2 2" xfId="47309"/>
    <cellStyle name="Normal 5 2 6 4 2 2 2 3" xfId="47310"/>
    <cellStyle name="Normal 5 2 6 4 2 2 3" xfId="47311"/>
    <cellStyle name="Normal 5 2 6 4 2 2 3 2" xfId="47312"/>
    <cellStyle name="Normal 5 2 6 4 2 2 4" xfId="47313"/>
    <cellStyle name="Normal 5 2 6 4 2 3" xfId="47314"/>
    <cellStyle name="Normal 5 2 6 4 2 3 2" xfId="47315"/>
    <cellStyle name="Normal 5 2 6 4 2 3 2 2" xfId="47316"/>
    <cellStyle name="Normal 5 2 6 4 2 3 3" xfId="47317"/>
    <cellStyle name="Normal 5 2 6 4 2 4" xfId="47318"/>
    <cellStyle name="Normal 5 2 6 4 2 4 2" xfId="47319"/>
    <cellStyle name="Normal 5 2 6 4 2 5" xfId="47320"/>
    <cellStyle name="Normal 5 2 6 4 3" xfId="47321"/>
    <cellStyle name="Normal 5 2 6 4 3 2" xfId="47322"/>
    <cellStyle name="Normal 5 2 6 4 3 2 2" xfId="47323"/>
    <cellStyle name="Normal 5 2 6 4 3 2 2 2" xfId="47324"/>
    <cellStyle name="Normal 5 2 6 4 3 2 3" xfId="47325"/>
    <cellStyle name="Normal 5 2 6 4 3 3" xfId="47326"/>
    <cellStyle name="Normal 5 2 6 4 3 3 2" xfId="47327"/>
    <cellStyle name="Normal 5 2 6 4 3 4" xfId="47328"/>
    <cellStyle name="Normal 5 2 6 4 4" xfId="47329"/>
    <cellStyle name="Normal 5 2 6 4 4 2" xfId="47330"/>
    <cellStyle name="Normal 5 2 6 4 4 2 2" xfId="47331"/>
    <cellStyle name="Normal 5 2 6 4 4 3" xfId="47332"/>
    <cellStyle name="Normal 5 2 6 4 5" xfId="47333"/>
    <cellStyle name="Normal 5 2 6 4 5 2" xfId="47334"/>
    <cellStyle name="Normal 5 2 6 4 6" xfId="47335"/>
    <cellStyle name="Normal 5 2 6 5" xfId="47336"/>
    <cellStyle name="Normal 5 2 6 5 2" xfId="47337"/>
    <cellStyle name="Normal 5 2 6 5 2 2" xfId="47338"/>
    <cellStyle name="Normal 5 2 6 5 2 2 2" xfId="47339"/>
    <cellStyle name="Normal 5 2 6 5 2 2 2 2" xfId="47340"/>
    <cellStyle name="Normal 5 2 6 5 2 2 3" xfId="47341"/>
    <cellStyle name="Normal 5 2 6 5 2 3" xfId="47342"/>
    <cellStyle name="Normal 5 2 6 5 2 3 2" xfId="47343"/>
    <cellStyle name="Normal 5 2 6 5 2 4" xfId="47344"/>
    <cellStyle name="Normal 5 2 6 5 3" xfId="47345"/>
    <cellStyle name="Normal 5 2 6 5 3 2" xfId="47346"/>
    <cellStyle name="Normal 5 2 6 5 3 2 2" xfId="47347"/>
    <cellStyle name="Normal 5 2 6 5 3 3" xfId="47348"/>
    <cellStyle name="Normal 5 2 6 5 4" xfId="47349"/>
    <cellStyle name="Normal 5 2 6 5 4 2" xfId="47350"/>
    <cellStyle name="Normal 5 2 6 5 5" xfId="47351"/>
    <cellStyle name="Normal 5 2 6 6" xfId="47352"/>
    <cellStyle name="Normal 5 2 6 6 2" xfId="47353"/>
    <cellStyle name="Normal 5 2 6 6 2 2" xfId="47354"/>
    <cellStyle name="Normal 5 2 6 6 2 2 2" xfId="47355"/>
    <cellStyle name="Normal 5 2 6 6 2 3" xfId="47356"/>
    <cellStyle name="Normal 5 2 6 6 3" xfId="47357"/>
    <cellStyle name="Normal 5 2 6 6 3 2" xfId="47358"/>
    <cellStyle name="Normal 5 2 6 6 4" xfId="47359"/>
    <cellStyle name="Normal 5 2 6 7" xfId="47360"/>
    <cellStyle name="Normal 5 2 6 7 2" xfId="47361"/>
    <cellStyle name="Normal 5 2 6 7 2 2" xfId="47362"/>
    <cellStyle name="Normal 5 2 6 7 3" xfId="47363"/>
    <cellStyle name="Normal 5 2 6 8" xfId="47364"/>
    <cellStyle name="Normal 5 2 6 8 2" xfId="47365"/>
    <cellStyle name="Normal 5 2 6 9" xfId="47366"/>
    <cellStyle name="Normal 5 2 7" xfId="47367"/>
    <cellStyle name="Normal 5 2 7 2" xfId="47368"/>
    <cellStyle name="Normal 5 2 7 2 2" xfId="47369"/>
    <cellStyle name="Normal 5 2 7 2 2 2" xfId="47370"/>
    <cellStyle name="Normal 5 2 7 2 2 2 2" xfId="47371"/>
    <cellStyle name="Normal 5 2 7 2 2 2 2 2" xfId="47372"/>
    <cellStyle name="Normal 5 2 7 2 2 2 2 2 2" xfId="47373"/>
    <cellStyle name="Normal 5 2 7 2 2 2 2 2 2 2" xfId="47374"/>
    <cellStyle name="Normal 5 2 7 2 2 2 2 2 3" xfId="47375"/>
    <cellStyle name="Normal 5 2 7 2 2 2 2 3" xfId="47376"/>
    <cellStyle name="Normal 5 2 7 2 2 2 2 3 2" xfId="47377"/>
    <cellStyle name="Normal 5 2 7 2 2 2 2 4" xfId="47378"/>
    <cellStyle name="Normal 5 2 7 2 2 2 3" xfId="47379"/>
    <cellStyle name="Normal 5 2 7 2 2 2 3 2" xfId="47380"/>
    <cellStyle name="Normal 5 2 7 2 2 2 3 2 2" xfId="47381"/>
    <cellStyle name="Normal 5 2 7 2 2 2 3 3" xfId="47382"/>
    <cellStyle name="Normal 5 2 7 2 2 2 4" xfId="47383"/>
    <cellStyle name="Normal 5 2 7 2 2 2 4 2" xfId="47384"/>
    <cellStyle name="Normal 5 2 7 2 2 2 5" xfId="47385"/>
    <cellStyle name="Normal 5 2 7 2 2 3" xfId="47386"/>
    <cellStyle name="Normal 5 2 7 2 2 3 2" xfId="47387"/>
    <cellStyle name="Normal 5 2 7 2 2 3 2 2" xfId="47388"/>
    <cellStyle name="Normal 5 2 7 2 2 3 2 2 2" xfId="47389"/>
    <cellStyle name="Normal 5 2 7 2 2 3 2 3" xfId="47390"/>
    <cellStyle name="Normal 5 2 7 2 2 3 3" xfId="47391"/>
    <cellStyle name="Normal 5 2 7 2 2 3 3 2" xfId="47392"/>
    <cellStyle name="Normal 5 2 7 2 2 3 4" xfId="47393"/>
    <cellStyle name="Normal 5 2 7 2 2 4" xfId="47394"/>
    <cellStyle name="Normal 5 2 7 2 2 4 2" xfId="47395"/>
    <cellStyle name="Normal 5 2 7 2 2 4 2 2" xfId="47396"/>
    <cellStyle name="Normal 5 2 7 2 2 4 3" xfId="47397"/>
    <cellStyle name="Normal 5 2 7 2 2 5" xfId="47398"/>
    <cellStyle name="Normal 5 2 7 2 2 5 2" xfId="47399"/>
    <cellStyle name="Normal 5 2 7 2 2 6" xfId="47400"/>
    <cellStyle name="Normal 5 2 7 2 3" xfId="47401"/>
    <cellStyle name="Normal 5 2 7 2 3 2" xfId="47402"/>
    <cellStyle name="Normal 5 2 7 2 3 2 2" xfId="47403"/>
    <cellStyle name="Normal 5 2 7 2 3 2 2 2" xfId="47404"/>
    <cellStyle name="Normal 5 2 7 2 3 2 2 2 2" xfId="47405"/>
    <cellStyle name="Normal 5 2 7 2 3 2 2 3" xfId="47406"/>
    <cellStyle name="Normal 5 2 7 2 3 2 3" xfId="47407"/>
    <cellStyle name="Normal 5 2 7 2 3 2 3 2" xfId="47408"/>
    <cellStyle name="Normal 5 2 7 2 3 2 4" xfId="47409"/>
    <cellStyle name="Normal 5 2 7 2 3 3" xfId="47410"/>
    <cellStyle name="Normal 5 2 7 2 3 3 2" xfId="47411"/>
    <cellStyle name="Normal 5 2 7 2 3 3 2 2" xfId="47412"/>
    <cellStyle name="Normal 5 2 7 2 3 3 3" xfId="47413"/>
    <cellStyle name="Normal 5 2 7 2 3 4" xfId="47414"/>
    <cellStyle name="Normal 5 2 7 2 3 4 2" xfId="47415"/>
    <cellStyle name="Normal 5 2 7 2 3 5" xfId="47416"/>
    <cellStyle name="Normal 5 2 7 2 4" xfId="47417"/>
    <cellStyle name="Normal 5 2 7 2 4 2" xfId="47418"/>
    <cellStyle name="Normal 5 2 7 2 4 2 2" xfId="47419"/>
    <cellStyle name="Normal 5 2 7 2 4 2 2 2" xfId="47420"/>
    <cellStyle name="Normal 5 2 7 2 4 2 3" xfId="47421"/>
    <cellStyle name="Normal 5 2 7 2 4 3" xfId="47422"/>
    <cellStyle name="Normal 5 2 7 2 4 3 2" xfId="47423"/>
    <cellStyle name="Normal 5 2 7 2 4 4" xfId="47424"/>
    <cellStyle name="Normal 5 2 7 2 5" xfId="47425"/>
    <cellStyle name="Normal 5 2 7 2 5 2" xfId="47426"/>
    <cellStyle name="Normal 5 2 7 2 5 2 2" xfId="47427"/>
    <cellStyle name="Normal 5 2 7 2 5 3" xfId="47428"/>
    <cellStyle name="Normal 5 2 7 2 6" xfId="47429"/>
    <cellStyle name="Normal 5 2 7 2 6 2" xfId="47430"/>
    <cellStyle name="Normal 5 2 7 2 7" xfId="47431"/>
    <cellStyle name="Normal 5 2 7 3" xfId="47432"/>
    <cellStyle name="Normal 5 2 7 3 2" xfId="47433"/>
    <cellStyle name="Normal 5 2 7 3 2 2" xfId="47434"/>
    <cellStyle name="Normal 5 2 7 3 2 2 2" xfId="47435"/>
    <cellStyle name="Normal 5 2 7 3 2 2 2 2" xfId="47436"/>
    <cellStyle name="Normal 5 2 7 3 2 2 2 2 2" xfId="47437"/>
    <cellStyle name="Normal 5 2 7 3 2 2 2 3" xfId="47438"/>
    <cellStyle name="Normal 5 2 7 3 2 2 3" xfId="47439"/>
    <cellStyle name="Normal 5 2 7 3 2 2 3 2" xfId="47440"/>
    <cellStyle name="Normal 5 2 7 3 2 2 4" xfId="47441"/>
    <cellStyle name="Normal 5 2 7 3 2 3" xfId="47442"/>
    <cellStyle name="Normal 5 2 7 3 2 3 2" xfId="47443"/>
    <cellStyle name="Normal 5 2 7 3 2 3 2 2" xfId="47444"/>
    <cellStyle name="Normal 5 2 7 3 2 3 3" xfId="47445"/>
    <cellStyle name="Normal 5 2 7 3 2 4" xfId="47446"/>
    <cellStyle name="Normal 5 2 7 3 2 4 2" xfId="47447"/>
    <cellStyle name="Normal 5 2 7 3 2 5" xfId="47448"/>
    <cellStyle name="Normal 5 2 7 3 3" xfId="47449"/>
    <cellStyle name="Normal 5 2 7 3 3 2" xfId="47450"/>
    <cellStyle name="Normal 5 2 7 3 3 2 2" xfId="47451"/>
    <cellStyle name="Normal 5 2 7 3 3 2 2 2" xfId="47452"/>
    <cellStyle name="Normal 5 2 7 3 3 2 3" xfId="47453"/>
    <cellStyle name="Normal 5 2 7 3 3 3" xfId="47454"/>
    <cellStyle name="Normal 5 2 7 3 3 3 2" xfId="47455"/>
    <cellStyle name="Normal 5 2 7 3 3 4" xfId="47456"/>
    <cellStyle name="Normal 5 2 7 3 4" xfId="47457"/>
    <cellStyle name="Normal 5 2 7 3 4 2" xfId="47458"/>
    <cellStyle name="Normal 5 2 7 3 4 2 2" xfId="47459"/>
    <cellStyle name="Normal 5 2 7 3 4 3" xfId="47460"/>
    <cellStyle name="Normal 5 2 7 3 5" xfId="47461"/>
    <cellStyle name="Normal 5 2 7 3 5 2" xfId="47462"/>
    <cellStyle name="Normal 5 2 7 3 6" xfId="47463"/>
    <cellStyle name="Normal 5 2 7 4" xfId="47464"/>
    <cellStyle name="Normal 5 2 7 4 2" xfId="47465"/>
    <cellStyle name="Normal 5 2 7 4 2 2" xfId="47466"/>
    <cellStyle name="Normal 5 2 7 4 2 2 2" xfId="47467"/>
    <cellStyle name="Normal 5 2 7 4 2 2 2 2" xfId="47468"/>
    <cellStyle name="Normal 5 2 7 4 2 2 2 2 2" xfId="47469"/>
    <cellStyle name="Normal 5 2 7 4 2 2 2 3" xfId="47470"/>
    <cellStyle name="Normal 5 2 7 4 2 2 3" xfId="47471"/>
    <cellStyle name="Normal 5 2 7 4 2 2 3 2" xfId="47472"/>
    <cellStyle name="Normal 5 2 7 4 2 2 4" xfId="47473"/>
    <cellStyle name="Normal 5 2 7 4 2 3" xfId="47474"/>
    <cellStyle name="Normal 5 2 7 4 2 3 2" xfId="47475"/>
    <cellStyle name="Normal 5 2 7 4 2 3 2 2" xfId="47476"/>
    <cellStyle name="Normal 5 2 7 4 2 3 3" xfId="47477"/>
    <cellStyle name="Normal 5 2 7 4 2 4" xfId="47478"/>
    <cellStyle name="Normal 5 2 7 4 2 4 2" xfId="47479"/>
    <cellStyle name="Normal 5 2 7 4 2 5" xfId="47480"/>
    <cellStyle name="Normal 5 2 7 4 3" xfId="47481"/>
    <cellStyle name="Normal 5 2 7 4 3 2" xfId="47482"/>
    <cellStyle name="Normal 5 2 7 4 3 2 2" xfId="47483"/>
    <cellStyle name="Normal 5 2 7 4 3 2 2 2" xfId="47484"/>
    <cellStyle name="Normal 5 2 7 4 3 2 3" xfId="47485"/>
    <cellStyle name="Normal 5 2 7 4 3 3" xfId="47486"/>
    <cellStyle name="Normal 5 2 7 4 3 3 2" xfId="47487"/>
    <cellStyle name="Normal 5 2 7 4 3 4" xfId="47488"/>
    <cellStyle name="Normal 5 2 7 4 4" xfId="47489"/>
    <cellStyle name="Normal 5 2 7 4 4 2" xfId="47490"/>
    <cellStyle name="Normal 5 2 7 4 4 2 2" xfId="47491"/>
    <cellStyle name="Normal 5 2 7 4 4 3" xfId="47492"/>
    <cellStyle name="Normal 5 2 7 4 5" xfId="47493"/>
    <cellStyle name="Normal 5 2 7 4 5 2" xfId="47494"/>
    <cellStyle name="Normal 5 2 7 4 6" xfId="47495"/>
    <cellStyle name="Normal 5 2 7 5" xfId="47496"/>
    <cellStyle name="Normal 5 2 7 5 2" xfId="47497"/>
    <cellStyle name="Normal 5 2 7 5 2 2" xfId="47498"/>
    <cellStyle name="Normal 5 2 7 5 2 2 2" xfId="47499"/>
    <cellStyle name="Normal 5 2 7 5 2 2 2 2" xfId="47500"/>
    <cellStyle name="Normal 5 2 7 5 2 2 3" xfId="47501"/>
    <cellStyle name="Normal 5 2 7 5 2 3" xfId="47502"/>
    <cellStyle name="Normal 5 2 7 5 2 3 2" xfId="47503"/>
    <cellStyle name="Normal 5 2 7 5 2 4" xfId="47504"/>
    <cellStyle name="Normal 5 2 7 5 3" xfId="47505"/>
    <cellStyle name="Normal 5 2 7 5 3 2" xfId="47506"/>
    <cellStyle name="Normal 5 2 7 5 3 2 2" xfId="47507"/>
    <cellStyle name="Normal 5 2 7 5 3 3" xfId="47508"/>
    <cellStyle name="Normal 5 2 7 5 4" xfId="47509"/>
    <cellStyle name="Normal 5 2 7 5 4 2" xfId="47510"/>
    <cellStyle name="Normal 5 2 7 5 5" xfId="47511"/>
    <cellStyle name="Normal 5 2 7 6" xfId="47512"/>
    <cellStyle name="Normal 5 2 7 6 2" xfId="47513"/>
    <cellStyle name="Normal 5 2 7 6 2 2" xfId="47514"/>
    <cellStyle name="Normal 5 2 7 6 2 2 2" xfId="47515"/>
    <cellStyle name="Normal 5 2 7 6 2 3" xfId="47516"/>
    <cellStyle name="Normal 5 2 7 6 3" xfId="47517"/>
    <cellStyle name="Normal 5 2 7 6 3 2" xfId="47518"/>
    <cellStyle name="Normal 5 2 7 6 4" xfId="47519"/>
    <cellStyle name="Normal 5 2 7 7" xfId="47520"/>
    <cellStyle name="Normal 5 2 7 7 2" xfId="47521"/>
    <cellStyle name="Normal 5 2 7 7 2 2" xfId="47522"/>
    <cellStyle name="Normal 5 2 7 7 3" xfId="47523"/>
    <cellStyle name="Normal 5 2 7 8" xfId="47524"/>
    <cellStyle name="Normal 5 2 7 8 2" xfId="47525"/>
    <cellStyle name="Normal 5 2 7 9" xfId="47526"/>
    <cellStyle name="Normal 5 2 8" xfId="47527"/>
    <cellStyle name="Normal 5 2 8 2" xfId="47528"/>
    <cellStyle name="Normal 5 2 8 2 2" xfId="47529"/>
    <cellStyle name="Normal 5 2 8 2 2 2" xfId="47530"/>
    <cellStyle name="Normal 5 2 8 2 2 2 2" xfId="47531"/>
    <cellStyle name="Normal 5 2 8 2 2 2 2 2" xfId="47532"/>
    <cellStyle name="Normal 5 2 8 2 2 2 2 2 2" xfId="47533"/>
    <cellStyle name="Normal 5 2 8 2 2 2 2 3" xfId="47534"/>
    <cellStyle name="Normal 5 2 8 2 2 2 3" xfId="47535"/>
    <cellStyle name="Normal 5 2 8 2 2 2 3 2" xfId="47536"/>
    <cellStyle name="Normal 5 2 8 2 2 2 4" xfId="47537"/>
    <cellStyle name="Normal 5 2 8 2 2 3" xfId="47538"/>
    <cellStyle name="Normal 5 2 8 2 2 3 2" xfId="47539"/>
    <cellStyle name="Normal 5 2 8 2 2 3 2 2" xfId="47540"/>
    <cellStyle name="Normal 5 2 8 2 2 3 3" xfId="47541"/>
    <cellStyle name="Normal 5 2 8 2 2 4" xfId="47542"/>
    <cellStyle name="Normal 5 2 8 2 2 4 2" xfId="47543"/>
    <cellStyle name="Normal 5 2 8 2 2 5" xfId="47544"/>
    <cellStyle name="Normal 5 2 8 2 3" xfId="47545"/>
    <cellStyle name="Normal 5 2 8 2 3 2" xfId="47546"/>
    <cellStyle name="Normal 5 2 8 2 3 2 2" xfId="47547"/>
    <cellStyle name="Normal 5 2 8 2 3 2 2 2" xfId="47548"/>
    <cellStyle name="Normal 5 2 8 2 3 2 3" xfId="47549"/>
    <cellStyle name="Normal 5 2 8 2 3 3" xfId="47550"/>
    <cellStyle name="Normal 5 2 8 2 3 3 2" xfId="47551"/>
    <cellStyle name="Normal 5 2 8 2 3 4" xfId="47552"/>
    <cellStyle name="Normal 5 2 8 2 4" xfId="47553"/>
    <cellStyle name="Normal 5 2 8 2 4 2" xfId="47554"/>
    <cellStyle name="Normal 5 2 8 2 4 2 2" xfId="47555"/>
    <cellStyle name="Normal 5 2 8 2 4 3" xfId="47556"/>
    <cellStyle name="Normal 5 2 8 2 5" xfId="47557"/>
    <cellStyle name="Normal 5 2 8 2 5 2" xfId="47558"/>
    <cellStyle name="Normal 5 2 8 2 6" xfId="47559"/>
    <cellStyle name="Normal 5 2 8 3" xfId="47560"/>
    <cellStyle name="Normal 5 2 8 3 2" xfId="47561"/>
    <cellStyle name="Normal 5 2 8 3 2 2" xfId="47562"/>
    <cellStyle name="Normal 5 2 8 3 2 2 2" xfId="47563"/>
    <cellStyle name="Normal 5 2 8 3 2 2 2 2" xfId="47564"/>
    <cellStyle name="Normal 5 2 8 3 2 2 3" xfId="47565"/>
    <cellStyle name="Normal 5 2 8 3 2 3" xfId="47566"/>
    <cellStyle name="Normal 5 2 8 3 2 3 2" xfId="47567"/>
    <cellStyle name="Normal 5 2 8 3 2 4" xfId="47568"/>
    <cellStyle name="Normal 5 2 8 3 3" xfId="47569"/>
    <cellStyle name="Normal 5 2 8 3 3 2" xfId="47570"/>
    <cellStyle name="Normal 5 2 8 3 3 2 2" xfId="47571"/>
    <cellStyle name="Normal 5 2 8 3 3 3" xfId="47572"/>
    <cellStyle name="Normal 5 2 8 3 4" xfId="47573"/>
    <cellStyle name="Normal 5 2 8 3 4 2" xfId="47574"/>
    <cellStyle name="Normal 5 2 8 3 5" xfId="47575"/>
    <cellStyle name="Normal 5 2 8 4" xfId="47576"/>
    <cellStyle name="Normal 5 2 8 4 2" xfId="47577"/>
    <cellStyle name="Normal 5 2 8 4 2 2" xfId="47578"/>
    <cellStyle name="Normal 5 2 8 4 2 2 2" xfId="47579"/>
    <cellStyle name="Normal 5 2 8 4 2 3" xfId="47580"/>
    <cellStyle name="Normal 5 2 8 4 3" xfId="47581"/>
    <cellStyle name="Normal 5 2 8 4 3 2" xfId="47582"/>
    <cellStyle name="Normal 5 2 8 4 4" xfId="47583"/>
    <cellStyle name="Normal 5 2 8 5" xfId="47584"/>
    <cellStyle name="Normal 5 2 8 5 2" xfId="47585"/>
    <cellStyle name="Normal 5 2 8 5 2 2" xfId="47586"/>
    <cellStyle name="Normal 5 2 8 5 3" xfId="47587"/>
    <cellStyle name="Normal 5 2 8 6" xfId="47588"/>
    <cellStyle name="Normal 5 2 8 6 2" xfId="47589"/>
    <cellStyle name="Normal 5 2 8 7" xfId="47590"/>
    <cellStyle name="Normal 5 2 9" xfId="47591"/>
    <cellStyle name="Normal 5 2 9 2" xfId="47592"/>
    <cellStyle name="Normal 5 2 9 2 2" xfId="47593"/>
    <cellStyle name="Normal 5 2 9 2 2 2" xfId="47594"/>
    <cellStyle name="Normal 5 2 9 2 2 2 2" xfId="47595"/>
    <cellStyle name="Normal 5 2 9 2 2 2 2 2" xfId="47596"/>
    <cellStyle name="Normal 5 2 9 2 2 2 3" xfId="47597"/>
    <cellStyle name="Normal 5 2 9 2 2 3" xfId="47598"/>
    <cellStyle name="Normal 5 2 9 2 2 3 2" xfId="47599"/>
    <cellStyle name="Normal 5 2 9 2 2 4" xfId="47600"/>
    <cellStyle name="Normal 5 2 9 2 3" xfId="47601"/>
    <cellStyle name="Normal 5 2 9 2 3 2" xfId="47602"/>
    <cellStyle name="Normal 5 2 9 2 3 2 2" xfId="47603"/>
    <cellStyle name="Normal 5 2 9 2 3 3" xfId="47604"/>
    <cellStyle name="Normal 5 2 9 2 4" xfId="47605"/>
    <cellStyle name="Normal 5 2 9 2 4 2" xfId="47606"/>
    <cellStyle name="Normal 5 2 9 2 5" xfId="47607"/>
    <cellStyle name="Normal 5 2 9 3" xfId="47608"/>
    <cellStyle name="Normal 5 2 9 3 2" xfId="47609"/>
    <cellStyle name="Normal 5 2 9 3 2 2" xfId="47610"/>
    <cellStyle name="Normal 5 2 9 3 2 2 2" xfId="47611"/>
    <cellStyle name="Normal 5 2 9 3 2 3" xfId="47612"/>
    <cellStyle name="Normal 5 2 9 3 3" xfId="47613"/>
    <cellStyle name="Normal 5 2 9 3 3 2" xfId="47614"/>
    <cellStyle name="Normal 5 2 9 3 4" xfId="47615"/>
    <cellStyle name="Normal 5 2 9 4" xfId="47616"/>
    <cellStyle name="Normal 5 2 9 4 2" xfId="47617"/>
    <cellStyle name="Normal 5 2 9 4 2 2" xfId="47618"/>
    <cellStyle name="Normal 5 2 9 4 3" xfId="47619"/>
    <cellStyle name="Normal 5 2 9 5" xfId="47620"/>
    <cellStyle name="Normal 5 2 9 5 2" xfId="47621"/>
    <cellStyle name="Normal 5 2 9 6" xfId="47622"/>
    <cellStyle name="Normal 5 2_BS split by product" xfId="57842"/>
    <cellStyle name="Normal 5 20" xfId="47623"/>
    <cellStyle name="Normal 5 3" xfId="47624"/>
    <cellStyle name="Normal 5 3 10" xfId="47625"/>
    <cellStyle name="Normal 5 3 2" xfId="47626"/>
    <cellStyle name="Normal 5 3 2 2" xfId="47627"/>
    <cellStyle name="Normal 5 3 2 2 2" xfId="47628"/>
    <cellStyle name="Normal 5 3 2 2 2 2" xfId="47629"/>
    <cellStyle name="Normal 5 3 2 2 2 2 2" xfId="47630"/>
    <cellStyle name="Normal 5 3 2 2 2 2 2 2" xfId="47631"/>
    <cellStyle name="Normal 5 3 2 2 2 2 2 2 2" xfId="47632"/>
    <cellStyle name="Normal 5 3 2 2 2 2 2 2 2 2" xfId="47633"/>
    <cellStyle name="Normal 5 3 2 2 2 2 2 2 3" xfId="47634"/>
    <cellStyle name="Normal 5 3 2 2 2 2 2 3" xfId="47635"/>
    <cellStyle name="Normal 5 3 2 2 2 2 2 3 2" xfId="47636"/>
    <cellStyle name="Normal 5 3 2 2 2 2 2 4" xfId="47637"/>
    <cellStyle name="Normal 5 3 2 2 2 2 3" xfId="47638"/>
    <cellStyle name="Normal 5 3 2 2 2 2 3 2" xfId="47639"/>
    <cellStyle name="Normal 5 3 2 2 2 2 3 2 2" xfId="47640"/>
    <cellStyle name="Normal 5 3 2 2 2 2 3 3" xfId="47641"/>
    <cellStyle name="Normal 5 3 2 2 2 2 4" xfId="47642"/>
    <cellStyle name="Normal 5 3 2 2 2 2 4 2" xfId="47643"/>
    <cellStyle name="Normal 5 3 2 2 2 2 5" xfId="47644"/>
    <cellStyle name="Normal 5 3 2 2 2 3" xfId="47645"/>
    <cellStyle name="Normal 5 3 2 2 2 3 2" xfId="47646"/>
    <cellStyle name="Normal 5 3 2 2 2 3 2 2" xfId="47647"/>
    <cellStyle name="Normal 5 3 2 2 2 3 2 2 2" xfId="47648"/>
    <cellStyle name="Normal 5 3 2 2 2 3 2 3" xfId="47649"/>
    <cellStyle name="Normal 5 3 2 2 2 3 3" xfId="47650"/>
    <cellStyle name="Normal 5 3 2 2 2 3 3 2" xfId="47651"/>
    <cellStyle name="Normal 5 3 2 2 2 3 4" xfId="47652"/>
    <cellStyle name="Normal 5 3 2 2 2 4" xfId="47653"/>
    <cellStyle name="Normal 5 3 2 2 2 4 2" xfId="47654"/>
    <cellStyle name="Normal 5 3 2 2 2 4 2 2" xfId="47655"/>
    <cellStyle name="Normal 5 3 2 2 2 4 3" xfId="47656"/>
    <cellStyle name="Normal 5 3 2 2 2 5" xfId="47657"/>
    <cellStyle name="Normal 5 3 2 2 2 5 2" xfId="47658"/>
    <cellStyle name="Normal 5 3 2 2 2 6" xfId="47659"/>
    <cellStyle name="Normal 5 3 2 2 3" xfId="47660"/>
    <cellStyle name="Normal 5 3 2 2 3 2" xfId="47661"/>
    <cellStyle name="Normal 5 3 2 2 3 2 2" xfId="47662"/>
    <cellStyle name="Normal 5 3 2 2 3 2 2 2" xfId="47663"/>
    <cellStyle name="Normal 5 3 2 2 3 2 2 2 2" xfId="47664"/>
    <cellStyle name="Normal 5 3 2 2 3 2 2 3" xfId="47665"/>
    <cellStyle name="Normal 5 3 2 2 3 2 3" xfId="47666"/>
    <cellStyle name="Normal 5 3 2 2 3 2 3 2" xfId="47667"/>
    <cellStyle name="Normal 5 3 2 2 3 2 4" xfId="47668"/>
    <cellStyle name="Normal 5 3 2 2 3 3" xfId="47669"/>
    <cellStyle name="Normal 5 3 2 2 3 3 2" xfId="47670"/>
    <cellStyle name="Normal 5 3 2 2 3 3 2 2" xfId="47671"/>
    <cellStyle name="Normal 5 3 2 2 3 3 3" xfId="47672"/>
    <cellStyle name="Normal 5 3 2 2 3 4" xfId="47673"/>
    <cellStyle name="Normal 5 3 2 2 3 4 2" xfId="47674"/>
    <cellStyle name="Normal 5 3 2 2 3 5" xfId="47675"/>
    <cellStyle name="Normal 5 3 2 2 4" xfId="47676"/>
    <cellStyle name="Normal 5 3 2 2 4 2" xfId="47677"/>
    <cellStyle name="Normal 5 3 2 2 4 2 2" xfId="47678"/>
    <cellStyle name="Normal 5 3 2 2 4 2 2 2" xfId="47679"/>
    <cellStyle name="Normal 5 3 2 2 4 2 3" xfId="47680"/>
    <cellStyle name="Normal 5 3 2 2 4 3" xfId="47681"/>
    <cellStyle name="Normal 5 3 2 2 4 3 2" xfId="47682"/>
    <cellStyle name="Normal 5 3 2 2 4 4" xfId="47683"/>
    <cellStyle name="Normal 5 3 2 2 5" xfId="47684"/>
    <cellStyle name="Normal 5 3 2 2 5 2" xfId="47685"/>
    <cellStyle name="Normal 5 3 2 2 5 2 2" xfId="47686"/>
    <cellStyle name="Normal 5 3 2 2 5 3" xfId="47687"/>
    <cellStyle name="Normal 5 3 2 2 6" xfId="47688"/>
    <cellStyle name="Normal 5 3 2 2 6 2" xfId="47689"/>
    <cellStyle name="Normal 5 3 2 2 7" xfId="47690"/>
    <cellStyle name="Normal 5 3 2 3" xfId="47691"/>
    <cellStyle name="Normal 5 3 2 3 2" xfId="47692"/>
    <cellStyle name="Normal 5 3 2 3 2 2" xfId="47693"/>
    <cellStyle name="Normal 5 3 2 3 2 2 2" xfId="47694"/>
    <cellStyle name="Normal 5 3 2 3 2 2 2 2" xfId="47695"/>
    <cellStyle name="Normal 5 3 2 3 2 2 2 2 2" xfId="47696"/>
    <cellStyle name="Normal 5 3 2 3 2 2 2 3" xfId="47697"/>
    <cellStyle name="Normal 5 3 2 3 2 2 3" xfId="47698"/>
    <cellStyle name="Normal 5 3 2 3 2 2 3 2" xfId="47699"/>
    <cellStyle name="Normal 5 3 2 3 2 2 4" xfId="47700"/>
    <cellStyle name="Normal 5 3 2 3 2 3" xfId="47701"/>
    <cellStyle name="Normal 5 3 2 3 2 3 2" xfId="47702"/>
    <cellStyle name="Normal 5 3 2 3 2 3 2 2" xfId="47703"/>
    <cellStyle name="Normal 5 3 2 3 2 3 3" xfId="47704"/>
    <cellStyle name="Normal 5 3 2 3 2 4" xfId="47705"/>
    <cellStyle name="Normal 5 3 2 3 2 4 2" xfId="47706"/>
    <cellStyle name="Normal 5 3 2 3 2 5" xfId="47707"/>
    <cellStyle name="Normal 5 3 2 3 3" xfId="47708"/>
    <cellStyle name="Normal 5 3 2 3 3 2" xfId="47709"/>
    <cellStyle name="Normal 5 3 2 3 3 2 2" xfId="47710"/>
    <cellStyle name="Normal 5 3 2 3 3 2 2 2" xfId="47711"/>
    <cellStyle name="Normal 5 3 2 3 3 2 3" xfId="47712"/>
    <cellStyle name="Normal 5 3 2 3 3 3" xfId="47713"/>
    <cellStyle name="Normal 5 3 2 3 3 3 2" xfId="47714"/>
    <cellStyle name="Normal 5 3 2 3 3 4" xfId="47715"/>
    <cellStyle name="Normal 5 3 2 3 4" xfId="47716"/>
    <cellStyle name="Normal 5 3 2 3 4 2" xfId="47717"/>
    <cellStyle name="Normal 5 3 2 3 4 2 2" xfId="47718"/>
    <cellStyle name="Normal 5 3 2 3 4 3" xfId="47719"/>
    <cellStyle name="Normal 5 3 2 3 5" xfId="47720"/>
    <cellStyle name="Normal 5 3 2 3 5 2" xfId="47721"/>
    <cellStyle name="Normal 5 3 2 3 6" xfId="47722"/>
    <cellStyle name="Normal 5 3 2 4" xfId="47723"/>
    <cellStyle name="Normal 5 3 2 4 2" xfId="47724"/>
    <cellStyle name="Normal 5 3 2 4 2 2" xfId="47725"/>
    <cellStyle name="Normal 5 3 2 4 2 2 2" xfId="47726"/>
    <cellStyle name="Normal 5 3 2 4 2 2 2 2" xfId="47727"/>
    <cellStyle name="Normal 5 3 2 4 2 2 2 2 2" xfId="47728"/>
    <cellStyle name="Normal 5 3 2 4 2 2 2 3" xfId="47729"/>
    <cellStyle name="Normal 5 3 2 4 2 2 3" xfId="47730"/>
    <cellStyle name="Normal 5 3 2 4 2 2 3 2" xfId="47731"/>
    <cellStyle name="Normal 5 3 2 4 2 2 4" xfId="47732"/>
    <cellStyle name="Normal 5 3 2 4 2 3" xfId="47733"/>
    <cellStyle name="Normal 5 3 2 4 2 3 2" xfId="47734"/>
    <cellStyle name="Normal 5 3 2 4 2 3 2 2" xfId="47735"/>
    <cellStyle name="Normal 5 3 2 4 2 3 3" xfId="47736"/>
    <cellStyle name="Normal 5 3 2 4 2 4" xfId="47737"/>
    <cellStyle name="Normal 5 3 2 4 2 4 2" xfId="47738"/>
    <cellStyle name="Normal 5 3 2 4 2 5" xfId="47739"/>
    <cellStyle name="Normal 5 3 2 4 3" xfId="47740"/>
    <cellStyle name="Normal 5 3 2 4 3 2" xfId="47741"/>
    <cellStyle name="Normal 5 3 2 4 3 2 2" xfId="47742"/>
    <cellStyle name="Normal 5 3 2 4 3 2 2 2" xfId="47743"/>
    <cellStyle name="Normal 5 3 2 4 3 2 3" xfId="47744"/>
    <cellStyle name="Normal 5 3 2 4 3 3" xfId="47745"/>
    <cellStyle name="Normal 5 3 2 4 3 3 2" xfId="47746"/>
    <cellStyle name="Normal 5 3 2 4 3 4" xfId="47747"/>
    <cellStyle name="Normal 5 3 2 4 4" xfId="47748"/>
    <cellStyle name="Normal 5 3 2 4 4 2" xfId="47749"/>
    <cellStyle name="Normal 5 3 2 4 4 2 2" xfId="47750"/>
    <cellStyle name="Normal 5 3 2 4 4 3" xfId="47751"/>
    <cellStyle name="Normal 5 3 2 4 5" xfId="47752"/>
    <cellStyle name="Normal 5 3 2 4 5 2" xfId="47753"/>
    <cellStyle name="Normal 5 3 2 4 6" xfId="47754"/>
    <cellStyle name="Normal 5 3 2 5" xfId="47755"/>
    <cellStyle name="Normal 5 3 2 5 2" xfId="47756"/>
    <cellStyle name="Normal 5 3 2 5 2 2" xfId="47757"/>
    <cellStyle name="Normal 5 3 2 5 2 2 2" xfId="47758"/>
    <cellStyle name="Normal 5 3 2 5 2 2 2 2" xfId="47759"/>
    <cellStyle name="Normal 5 3 2 5 2 2 3" xfId="47760"/>
    <cellStyle name="Normal 5 3 2 5 2 3" xfId="47761"/>
    <cellStyle name="Normal 5 3 2 5 2 3 2" xfId="47762"/>
    <cellStyle name="Normal 5 3 2 5 2 4" xfId="47763"/>
    <cellStyle name="Normal 5 3 2 5 3" xfId="47764"/>
    <cellStyle name="Normal 5 3 2 5 3 2" xfId="47765"/>
    <cellStyle name="Normal 5 3 2 5 3 2 2" xfId="47766"/>
    <cellStyle name="Normal 5 3 2 5 3 3" xfId="47767"/>
    <cellStyle name="Normal 5 3 2 5 4" xfId="47768"/>
    <cellStyle name="Normal 5 3 2 5 4 2" xfId="47769"/>
    <cellStyle name="Normal 5 3 2 5 5" xfId="47770"/>
    <cellStyle name="Normal 5 3 2 6" xfId="47771"/>
    <cellStyle name="Normal 5 3 2 6 2" xfId="47772"/>
    <cellStyle name="Normal 5 3 2 6 2 2" xfId="47773"/>
    <cellStyle name="Normal 5 3 2 6 2 2 2" xfId="47774"/>
    <cellStyle name="Normal 5 3 2 6 2 3" xfId="47775"/>
    <cellStyle name="Normal 5 3 2 6 3" xfId="47776"/>
    <cellStyle name="Normal 5 3 2 6 3 2" xfId="47777"/>
    <cellStyle name="Normal 5 3 2 6 4" xfId="47778"/>
    <cellStyle name="Normal 5 3 2 7" xfId="47779"/>
    <cellStyle name="Normal 5 3 2 7 2" xfId="47780"/>
    <cellStyle name="Normal 5 3 2 7 2 2" xfId="47781"/>
    <cellStyle name="Normal 5 3 2 7 3" xfId="47782"/>
    <cellStyle name="Normal 5 3 2 8" xfId="47783"/>
    <cellStyle name="Normal 5 3 2 8 2" xfId="47784"/>
    <cellStyle name="Normal 5 3 2 9" xfId="47785"/>
    <cellStyle name="Normal 5 3 3" xfId="47786"/>
    <cellStyle name="Normal 5 3 3 2" xfId="47787"/>
    <cellStyle name="Normal 5 3 3 2 2" xfId="47788"/>
    <cellStyle name="Normal 5 3 3 2 2 2" xfId="47789"/>
    <cellStyle name="Normal 5 3 3 2 2 2 2" xfId="47790"/>
    <cellStyle name="Normal 5 3 3 2 2 2 2 2" xfId="47791"/>
    <cellStyle name="Normal 5 3 3 2 2 2 2 2 2" xfId="47792"/>
    <cellStyle name="Normal 5 3 3 2 2 2 2 3" xfId="47793"/>
    <cellStyle name="Normal 5 3 3 2 2 2 3" xfId="47794"/>
    <cellStyle name="Normal 5 3 3 2 2 2 3 2" xfId="47795"/>
    <cellStyle name="Normal 5 3 3 2 2 2 4" xfId="47796"/>
    <cellStyle name="Normal 5 3 3 2 2 3" xfId="47797"/>
    <cellStyle name="Normal 5 3 3 2 2 3 2" xfId="47798"/>
    <cellStyle name="Normal 5 3 3 2 2 3 2 2" xfId="47799"/>
    <cellStyle name="Normal 5 3 3 2 2 3 3" xfId="47800"/>
    <cellStyle name="Normal 5 3 3 2 2 4" xfId="47801"/>
    <cellStyle name="Normal 5 3 3 2 2 4 2" xfId="47802"/>
    <cellStyle name="Normal 5 3 3 2 2 5" xfId="47803"/>
    <cellStyle name="Normal 5 3 3 2 3" xfId="47804"/>
    <cellStyle name="Normal 5 3 3 2 3 2" xfId="47805"/>
    <cellStyle name="Normal 5 3 3 2 3 2 2" xfId="47806"/>
    <cellStyle name="Normal 5 3 3 2 3 2 2 2" xfId="47807"/>
    <cellStyle name="Normal 5 3 3 2 3 2 3" xfId="47808"/>
    <cellStyle name="Normal 5 3 3 2 3 3" xfId="47809"/>
    <cellStyle name="Normal 5 3 3 2 3 3 2" xfId="47810"/>
    <cellStyle name="Normal 5 3 3 2 3 4" xfId="47811"/>
    <cellStyle name="Normal 5 3 3 2 4" xfId="47812"/>
    <cellStyle name="Normal 5 3 3 2 4 2" xfId="47813"/>
    <cellStyle name="Normal 5 3 3 2 4 2 2" xfId="47814"/>
    <cellStyle name="Normal 5 3 3 2 4 3" xfId="47815"/>
    <cellStyle name="Normal 5 3 3 2 5" xfId="47816"/>
    <cellStyle name="Normal 5 3 3 2 5 2" xfId="47817"/>
    <cellStyle name="Normal 5 3 3 2 6" xfId="47818"/>
    <cellStyle name="Normal 5 3 3 3" xfId="47819"/>
    <cellStyle name="Normal 5 3 3 3 2" xfId="47820"/>
    <cellStyle name="Normal 5 3 3 3 2 2" xfId="47821"/>
    <cellStyle name="Normal 5 3 3 3 2 2 2" xfId="47822"/>
    <cellStyle name="Normal 5 3 3 3 2 2 2 2" xfId="47823"/>
    <cellStyle name="Normal 5 3 3 3 2 2 3" xfId="47824"/>
    <cellStyle name="Normal 5 3 3 3 2 3" xfId="47825"/>
    <cellStyle name="Normal 5 3 3 3 2 3 2" xfId="47826"/>
    <cellStyle name="Normal 5 3 3 3 2 4" xfId="47827"/>
    <cellStyle name="Normal 5 3 3 3 3" xfId="47828"/>
    <cellStyle name="Normal 5 3 3 3 3 2" xfId="47829"/>
    <cellStyle name="Normal 5 3 3 3 3 2 2" xfId="47830"/>
    <cellStyle name="Normal 5 3 3 3 3 3" xfId="47831"/>
    <cellStyle name="Normal 5 3 3 3 4" xfId="47832"/>
    <cellStyle name="Normal 5 3 3 3 4 2" xfId="47833"/>
    <cellStyle name="Normal 5 3 3 3 5" xfId="47834"/>
    <cellStyle name="Normal 5 3 3 4" xfId="47835"/>
    <cellStyle name="Normal 5 3 3 4 2" xfId="47836"/>
    <cellStyle name="Normal 5 3 3 4 2 2" xfId="47837"/>
    <cellStyle name="Normal 5 3 3 4 2 2 2" xfId="47838"/>
    <cellStyle name="Normal 5 3 3 4 2 3" xfId="47839"/>
    <cellStyle name="Normal 5 3 3 4 3" xfId="47840"/>
    <cellStyle name="Normal 5 3 3 4 3 2" xfId="47841"/>
    <cellStyle name="Normal 5 3 3 4 4" xfId="47842"/>
    <cellStyle name="Normal 5 3 3 5" xfId="47843"/>
    <cellStyle name="Normal 5 3 3 5 2" xfId="47844"/>
    <cellStyle name="Normal 5 3 3 5 2 2" xfId="47845"/>
    <cellStyle name="Normal 5 3 3 5 3" xfId="47846"/>
    <cellStyle name="Normal 5 3 3 6" xfId="47847"/>
    <cellStyle name="Normal 5 3 3 6 2" xfId="47848"/>
    <cellStyle name="Normal 5 3 3 7" xfId="47849"/>
    <cellStyle name="Normal 5 3 4" xfId="47850"/>
    <cellStyle name="Normal 5 3 4 2" xfId="47851"/>
    <cellStyle name="Normal 5 3 4 2 2" xfId="47852"/>
    <cellStyle name="Normal 5 3 4 2 2 2" xfId="47853"/>
    <cellStyle name="Normal 5 3 4 2 2 2 2" xfId="47854"/>
    <cellStyle name="Normal 5 3 4 2 2 2 2 2" xfId="47855"/>
    <cellStyle name="Normal 5 3 4 2 2 2 3" xfId="47856"/>
    <cellStyle name="Normal 5 3 4 2 2 3" xfId="47857"/>
    <cellStyle name="Normal 5 3 4 2 2 3 2" xfId="47858"/>
    <cellStyle name="Normal 5 3 4 2 2 4" xfId="47859"/>
    <cellStyle name="Normal 5 3 4 2 3" xfId="47860"/>
    <cellStyle name="Normal 5 3 4 2 3 2" xfId="47861"/>
    <cellStyle name="Normal 5 3 4 2 3 2 2" xfId="47862"/>
    <cellStyle name="Normal 5 3 4 2 3 3" xfId="47863"/>
    <cellStyle name="Normal 5 3 4 2 4" xfId="47864"/>
    <cellStyle name="Normal 5 3 4 2 4 2" xfId="47865"/>
    <cellStyle name="Normal 5 3 4 2 5" xfId="47866"/>
    <cellStyle name="Normal 5 3 4 3" xfId="47867"/>
    <cellStyle name="Normal 5 3 4 3 2" xfId="47868"/>
    <cellStyle name="Normal 5 3 4 3 2 2" xfId="47869"/>
    <cellStyle name="Normal 5 3 4 3 2 2 2" xfId="47870"/>
    <cellStyle name="Normal 5 3 4 3 2 3" xfId="47871"/>
    <cellStyle name="Normal 5 3 4 3 3" xfId="47872"/>
    <cellStyle name="Normal 5 3 4 3 3 2" xfId="47873"/>
    <cellStyle name="Normal 5 3 4 3 4" xfId="47874"/>
    <cellStyle name="Normal 5 3 4 4" xfId="47875"/>
    <cellStyle name="Normal 5 3 4 4 2" xfId="47876"/>
    <cellStyle name="Normal 5 3 4 4 2 2" xfId="47877"/>
    <cellStyle name="Normal 5 3 4 4 3" xfId="47878"/>
    <cellStyle name="Normal 5 3 4 5" xfId="47879"/>
    <cellStyle name="Normal 5 3 4 5 2" xfId="47880"/>
    <cellStyle name="Normal 5 3 4 6" xfId="47881"/>
    <cellStyle name="Normal 5 3 5" xfId="47882"/>
    <cellStyle name="Normal 5 3 5 2" xfId="47883"/>
    <cellStyle name="Normal 5 3 5 2 2" xfId="47884"/>
    <cellStyle name="Normal 5 3 5 2 2 2" xfId="47885"/>
    <cellStyle name="Normal 5 3 5 2 2 2 2" xfId="47886"/>
    <cellStyle name="Normal 5 3 5 2 2 2 2 2" xfId="47887"/>
    <cellStyle name="Normal 5 3 5 2 2 2 3" xfId="47888"/>
    <cellStyle name="Normal 5 3 5 2 2 3" xfId="47889"/>
    <cellStyle name="Normal 5 3 5 2 2 3 2" xfId="47890"/>
    <cellStyle name="Normal 5 3 5 2 2 4" xfId="47891"/>
    <cellStyle name="Normal 5 3 5 2 3" xfId="47892"/>
    <cellStyle name="Normal 5 3 5 2 3 2" xfId="47893"/>
    <cellStyle name="Normal 5 3 5 2 3 2 2" xfId="47894"/>
    <cellStyle name="Normal 5 3 5 2 3 3" xfId="47895"/>
    <cellStyle name="Normal 5 3 5 2 4" xfId="47896"/>
    <cellStyle name="Normal 5 3 5 2 4 2" xfId="47897"/>
    <cellStyle name="Normal 5 3 5 2 5" xfId="47898"/>
    <cellStyle name="Normal 5 3 5 3" xfId="47899"/>
    <cellStyle name="Normal 5 3 5 3 2" xfId="47900"/>
    <cellStyle name="Normal 5 3 5 3 2 2" xfId="47901"/>
    <cellStyle name="Normal 5 3 5 3 2 2 2" xfId="47902"/>
    <cellStyle name="Normal 5 3 5 3 2 3" xfId="47903"/>
    <cellStyle name="Normal 5 3 5 3 3" xfId="47904"/>
    <cellStyle name="Normal 5 3 5 3 3 2" xfId="47905"/>
    <cellStyle name="Normal 5 3 5 3 4" xfId="47906"/>
    <cellStyle name="Normal 5 3 5 4" xfId="47907"/>
    <cellStyle name="Normal 5 3 5 4 2" xfId="47908"/>
    <cellStyle name="Normal 5 3 5 4 2 2" xfId="47909"/>
    <cellStyle name="Normal 5 3 5 4 3" xfId="47910"/>
    <cellStyle name="Normal 5 3 5 5" xfId="47911"/>
    <cellStyle name="Normal 5 3 5 5 2" xfId="47912"/>
    <cellStyle name="Normal 5 3 5 6" xfId="47913"/>
    <cellStyle name="Normal 5 3 6" xfId="47914"/>
    <cellStyle name="Normal 5 3 6 2" xfId="47915"/>
    <cellStyle name="Normal 5 3 6 2 2" xfId="47916"/>
    <cellStyle name="Normal 5 3 6 2 2 2" xfId="47917"/>
    <cellStyle name="Normal 5 3 6 2 2 2 2" xfId="47918"/>
    <cellStyle name="Normal 5 3 6 2 2 3" xfId="47919"/>
    <cellStyle name="Normal 5 3 6 2 3" xfId="47920"/>
    <cellStyle name="Normal 5 3 6 2 3 2" xfId="47921"/>
    <cellStyle name="Normal 5 3 6 2 4" xfId="47922"/>
    <cellStyle name="Normal 5 3 6 3" xfId="47923"/>
    <cellStyle name="Normal 5 3 6 3 2" xfId="47924"/>
    <cellStyle name="Normal 5 3 6 3 2 2" xfId="47925"/>
    <cellStyle name="Normal 5 3 6 3 3" xfId="47926"/>
    <cellStyle name="Normal 5 3 6 4" xfId="47927"/>
    <cellStyle name="Normal 5 3 6 4 2" xfId="47928"/>
    <cellStyle name="Normal 5 3 6 5" xfId="47929"/>
    <cellStyle name="Normal 5 3 7" xfId="47930"/>
    <cellStyle name="Normal 5 3 7 2" xfId="47931"/>
    <cellStyle name="Normal 5 3 7 2 2" xfId="47932"/>
    <cellStyle name="Normal 5 3 7 2 2 2" xfId="47933"/>
    <cellStyle name="Normal 5 3 7 2 3" xfId="47934"/>
    <cellStyle name="Normal 5 3 7 3" xfId="47935"/>
    <cellStyle name="Normal 5 3 7 3 2" xfId="47936"/>
    <cellStyle name="Normal 5 3 7 4" xfId="47937"/>
    <cellStyle name="Normal 5 3 8" xfId="47938"/>
    <cellStyle name="Normal 5 3 8 2" xfId="47939"/>
    <cellStyle name="Normal 5 3 8 2 2" xfId="47940"/>
    <cellStyle name="Normal 5 3 8 3" xfId="47941"/>
    <cellStyle name="Normal 5 3 9" xfId="47942"/>
    <cellStyle name="Normal 5 3 9 2" xfId="47943"/>
    <cellStyle name="Normal 5 3_Wealth Mgmt - Life &amp; Pension" xfId="57843"/>
    <cellStyle name="Normal 5 4" xfId="47944"/>
    <cellStyle name="Normal 5 4 10" xfId="47945"/>
    <cellStyle name="Normal 5 4 2" xfId="47946"/>
    <cellStyle name="Normal 5 4 2 2" xfId="47947"/>
    <cellStyle name="Normal 5 4 2 2 2" xfId="47948"/>
    <cellStyle name="Normal 5 4 2 2 2 2" xfId="47949"/>
    <cellStyle name="Normal 5 4 2 2 2 2 2" xfId="47950"/>
    <cellStyle name="Normal 5 4 2 2 2 2 2 2" xfId="47951"/>
    <cellStyle name="Normal 5 4 2 2 2 2 2 2 2" xfId="47952"/>
    <cellStyle name="Normal 5 4 2 2 2 2 2 2 2 2" xfId="47953"/>
    <cellStyle name="Normal 5 4 2 2 2 2 2 2 3" xfId="47954"/>
    <cellStyle name="Normal 5 4 2 2 2 2 2 3" xfId="47955"/>
    <cellStyle name="Normal 5 4 2 2 2 2 2 3 2" xfId="47956"/>
    <cellStyle name="Normal 5 4 2 2 2 2 2 4" xfId="47957"/>
    <cellStyle name="Normal 5 4 2 2 2 2 3" xfId="47958"/>
    <cellStyle name="Normal 5 4 2 2 2 2 3 2" xfId="47959"/>
    <cellStyle name="Normal 5 4 2 2 2 2 3 2 2" xfId="47960"/>
    <cellStyle name="Normal 5 4 2 2 2 2 3 3" xfId="47961"/>
    <cellStyle name="Normal 5 4 2 2 2 2 4" xfId="47962"/>
    <cellStyle name="Normal 5 4 2 2 2 2 4 2" xfId="47963"/>
    <cellStyle name="Normal 5 4 2 2 2 2 5" xfId="47964"/>
    <cellStyle name="Normal 5 4 2 2 2 3" xfId="47965"/>
    <cellStyle name="Normal 5 4 2 2 2 3 2" xfId="47966"/>
    <cellStyle name="Normal 5 4 2 2 2 3 2 2" xfId="47967"/>
    <cellStyle name="Normal 5 4 2 2 2 3 2 2 2" xfId="47968"/>
    <cellStyle name="Normal 5 4 2 2 2 3 2 3" xfId="47969"/>
    <cellStyle name="Normal 5 4 2 2 2 3 3" xfId="47970"/>
    <cellStyle name="Normal 5 4 2 2 2 3 3 2" xfId="47971"/>
    <cellStyle name="Normal 5 4 2 2 2 3 4" xfId="47972"/>
    <cellStyle name="Normal 5 4 2 2 2 4" xfId="47973"/>
    <cellStyle name="Normal 5 4 2 2 2 4 2" xfId="47974"/>
    <cellStyle name="Normal 5 4 2 2 2 4 2 2" xfId="47975"/>
    <cellStyle name="Normal 5 4 2 2 2 4 3" xfId="47976"/>
    <cellStyle name="Normal 5 4 2 2 2 5" xfId="47977"/>
    <cellStyle name="Normal 5 4 2 2 2 5 2" xfId="47978"/>
    <cellStyle name="Normal 5 4 2 2 2 6" xfId="47979"/>
    <cellStyle name="Normal 5 4 2 2 3" xfId="47980"/>
    <cellStyle name="Normal 5 4 2 2 3 2" xfId="47981"/>
    <cellStyle name="Normal 5 4 2 2 3 2 2" xfId="47982"/>
    <cellStyle name="Normal 5 4 2 2 3 2 2 2" xfId="47983"/>
    <cellStyle name="Normal 5 4 2 2 3 2 2 2 2" xfId="47984"/>
    <cellStyle name="Normal 5 4 2 2 3 2 2 3" xfId="47985"/>
    <cellStyle name="Normal 5 4 2 2 3 2 3" xfId="47986"/>
    <cellStyle name="Normal 5 4 2 2 3 2 3 2" xfId="47987"/>
    <cellStyle name="Normal 5 4 2 2 3 2 4" xfId="47988"/>
    <cellStyle name="Normal 5 4 2 2 3 3" xfId="47989"/>
    <cellStyle name="Normal 5 4 2 2 3 3 2" xfId="47990"/>
    <cellStyle name="Normal 5 4 2 2 3 3 2 2" xfId="47991"/>
    <cellStyle name="Normal 5 4 2 2 3 3 3" xfId="47992"/>
    <cellStyle name="Normal 5 4 2 2 3 4" xfId="47993"/>
    <cellStyle name="Normal 5 4 2 2 3 4 2" xfId="47994"/>
    <cellStyle name="Normal 5 4 2 2 3 5" xfId="47995"/>
    <cellStyle name="Normal 5 4 2 2 4" xfId="47996"/>
    <cellStyle name="Normal 5 4 2 2 4 2" xfId="47997"/>
    <cellStyle name="Normal 5 4 2 2 4 2 2" xfId="47998"/>
    <cellStyle name="Normal 5 4 2 2 4 2 2 2" xfId="47999"/>
    <cellStyle name="Normal 5 4 2 2 4 2 3" xfId="48000"/>
    <cellStyle name="Normal 5 4 2 2 4 3" xfId="48001"/>
    <cellStyle name="Normal 5 4 2 2 4 3 2" xfId="48002"/>
    <cellStyle name="Normal 5 4 2 2 4 4" xfId="48003"/>
    <cellStyle name="Normal 5 4 2 2 5" xfId="48004"/>
    <cellStyle name="Normal 5 4 2 2 5 2" xfId="48005"/>
    <cellStyle name="Normal 5 4 2 2 5 2 2" xfId="48006"/>
    <cellStyle name="Normal 5 4 2 2 5 3" xfId="48007"/>
    <cellStyle name="Normal 5 4 2 2 6" xfId="48008"/>
    <cellStyle name="Normal 5 4 2 2 6 2" xfId="48009"/>
    <cellStyle name="Normal 5 4 2 2 7" xfId="48010"/>
    <cellStyle name="Normal 5 4 2 3" xfId="48011"/>
    <cellStyle name="Normal 5 4 2 3 2" xfId="48012"/>
    <cellStyle name="Normal 5 4 2 3 2 2" xfId="48013"/>
    <cellStyle name="Normal 5 4 2 3 2 2 2" xfId="48014"/>
    <cellStyle name="Normal 5 4 2 3 2 2 2 2" xfId="48015"/>
    <cellStyle name="Normal 5 4 2 3 2 2 2 2 2" xfId="48016"/>
    <cellStyle name="Normal 5 4 2 3 2 2 2 3" xfId="48017"/>
    <cellStyle name="Normal 5 4 2 3 2 2 3" xfId="48018"/>
    <cellStyle name="Normal 5 4 2 3 2 2 3 2" xfId="48019"/>
    <cellStyle name="Normal 5 4 2 3 2 2 4" xfId="48020"/>
    <cellStyle name="Normal 5 4 2 3 2 3" xfId="48021"/>
    <cellStyle name="Normal 5 4 2 3 2 3 2" xfId="48022"/>
    <cellStyle name="Normal 5 4 2 3 2 3 2 2" xfId="48023"/>
    <cellStyle name="Normal 5 4 2 3 2 3 3" xfId="48024"/>
    <cellStyle name="Normal 5 4 2 3 2 4" xfId="48025"/>
    <cellStyle name="Normal 5 4 2 3 2 4 2" xfId="48026"/>
    <cellStyle name="Normal 5 4 2 3 2 5" xfId="48027"/>
    <cellStyle name="Normal 5 4 2 3 3" xfId="48028"/>
    <cellStyle name="Normal 5 4 2 3 3 2" xfId="48029"/>
    <cellStyle name="Normal 5 4 2 3 3 2 2" xfId="48030"/>
    <cellStyle name="Normal 5 4 2 3 3 2 2 2" xfId="48031"/>
    <cellStyle name="Normal 5 4 2 3 3 2 3" xfId="48032"/>
    <cellStyle name="Normal 5 4 2 3 3 3" xfId="48033"/>
    <cellStyle name="Normal 5 4 2 3 3 3 2" xfId="48034"/>
    <cellStyle name="Normal 5 4 2 3 3 4" xfId="48035"/>
    <cellStyle name="Normal 5 4 2 3 4" xfId="48036"/>
    <cellStyle name="Normal 5 4 2 3 4 2" xfId="48037"/>
    <cellStyle name="Normal 5 4 2 3 4 2 2" xfId="48038"/>
    <cellStyle name="Normal 5 4 2 3 4 3" xfId="48039"/>
    <cellStyle name="Normal 5 4 2 3 5" xfId="48040"/>
    <cellStyle name="Normal 5 4 2 3 5 2" xfId="48041"/>
    <cellStyle name="Normal 5 4 2 3 6" xfId="48042"/>
    <cellStyle name="Normal 5 4 2 4" xfId="48043"/>
    <cellStyle name="Normal 5 4 2 4 2" xfId="48044"/>
    <cellStyle name="Normal 5 4 2 4 2 2" xfId="48045"/>
    <cellStyle name="Normal 5 4 2 4 2 2 2" xfId="48046"/>
    <cellStyle name="Normal 5 4 2 4 2 2 2 2" xfId="48047"/>
    <cellStyle name="Normal 5 4 2 4 2 2 2 2 2" xfId="48048"/>
    <cellStyle name="Normal 5 4 2 4 2 2 2 3" xfId="48049"/>
    <cellStyle name="Normal 5 4 2 4 2 2 3" xfId="48050"/>
    <cellStyle name="Normal 5 4 2 4 2 2 3 2" xfId="48051"/>
    <cellStyle name="Normal 5 4 2 4 2 2 4" xfId="48052"/>
    <cellStyle name="Normal 5 4 2 4 2 3" xfId="48053"/>
    <cellStyle name="Normal 5 4 2 4 2 3 2" xfId="48054"/>
    <cellStyle name="Normal 5 4 2 4 2 3 2 2" xfId="48055"/>
    <cellStyle name="Normal 5 4 2 4 2 3 3" xfId="48056"/>
    <cellStyle name="Normal 5 4 2 4 2 4" xfId="48057"/>
    <cellStyle name="Normal 5 4 2 4 2 4 2" xfId="48058"/>
    <cellStyle name="Normal 5 4 2 4 2 5" xfId="48059"/>
    <cellStyle name="Normal 5 4 2 4 3" xfId="48060"/>
    <cellStyle name="Normal 5 4 2 4 3 2" xfId="48061"/>
    <cellStyle name="Normal 5 4 2 4 3 2 2" xfId="48062"/>
    <cellStyle name="Normal 5 4 2 4 3 2 2 2" xfId="48063"/>
    <cellStyle name="Normal 5 4 2 4 3 2 3" xfId="48064"/>
    <cellStyle name="Normal 5 4 2 4 3 3" xfId="48065"/>
    <cellStyle name="Normal 5 4 2 4 3 3 2" xfId="48066"/>
    <cellStyle name="Normal 5 4 2 4 3 4" xfId="48067"/>
    <cellStyle name="Normal 5 4 2 4 4" xfId="48068"/>
    <cellStyle name="Normal 5 4 2 4 4 2" xfId="48069"/>
    <cellStyle name="Normal 5 4 2 4 4 2 2" xfId="48070"/>
    <cellStyle name="Normal 5 4 2 4 4 3" xfId="48071"/>
    <cellStyle name="Normal 5 4 2 4 5" xfId="48072"/>
    <cellStyle name="Normal 5 4 2 4 5 2" xfId="48073"/>
    <cellStyle name="Normal 5 4 2 4 6" xfId="48074"/>
    <cellStyle name="Normal 5 4 2 5" xfId="48075"/>
    <cellStyle name="Normal 5 4 2 5 2" xfId="48076"/>
    <cellStyle name="Normal 5 4 2 5 2 2" xfId="48077"/>
    <cellStyle name="Normal 5 4 2 5 2 2 2" xfId="48078"/>
    <cellStyle name="Normal 5 4 2 5 2 2 2 2" xfId="48079"/>
    <cellStyle name="Normal 5 4 2 5 2 2 3" xfId="48080"/>
    <cellStyle name="Normal 5 4 2 5 2 3" xfId="48081"/>
    <cellStyle name="Normal 5 4 2 5 2 3 2" xfId="48082"/>
    <cellStyle name="Normal 5 4 2 5 2 4" xfId="48083"/>
    <cellStyle name="Normal 5 4 2 5 3" xfId="48084"/>
    <cellStyle name="Normal 5 4 2 5 3 2" xfId="48085"/>
    <cellStyle name="Normal 5 4 2 5 3 2 2" xfId="48086"/>
    <cellStyle name="Normal 5 4 2 5 3 3" xfId="48087"/>
    <cellStyle name="Normal 5 4 2 5 4" xfId="48088"/>
    <cellStyle name="Normal 5 4 2 5 4 2" xfId="48089"/>
    <cellStyle name="Normal 5 4 2 5 5" xfId="48090"/>
    <cellStyle name="Normal 5 4 2 6" xfId="48091"/>
    <cellStyle name="Normal 5 4 2 6 2" xfId="48092"/>
    <cellStyle name="Normal 5 4 2 6 2 2" xfId="48093"/>
    <cellStyle name="Normal 5 4 2 6 2 2 2" xfId="48094"/>
    <cellStyle name="Normal 5 4 2 6 2 3" xfId="48095"/>
    <cellStyle name="Normal 5 4 2 6 3" xfId="48096"/>
    <cellStyle name="Normal 5 4 2 6 3 2" xfId="48097"/>
    <cellStyle name="Normal 5 4 2 6 4" xfId="48098"/>
    <cellStyle name="Normal 5 4 2 7" xfId="48099"/>
    <cellStyle name="Normal 5 4 2 7 2" xfId="48100"/>
    <cellStyle name="Normal 5 4 2 7 2 2" xfId="48101"/>
    <cellStyle name="Normal 5 4 2 7 3" xfId="48102"/>
    <cellStyle name="Normal 5 4 2 8" xfId="48103"/>
    <cellStyle name="Normal 5 4 2 8 2" xfId="48104"/>
    <cellStyle name="Normal 5 4 2 9" xfId="48105"/>
    <cellStyle name="Normal 5 4 3" xfId="48106"/>
    <cellStyle name="Normal 5 4 3 2" xfId="48107"/>
    <cellStyle name="Normal 5 4 3 2 2" xfId="48108"/>
    <cellStyle name="Normal 5 4 3 2 2 2" xfId="48109"/>
    <cellStyle name="Normal 5 4 3 2 2 2 2" xfId="48110"/>
    <cellStyle name="Normal 5 4 3 2 2 2 2 2" xfId="48111"/>
    <cellStyle name="Normal 5 4 3 2 2 2 2 2 2" xfId="48112"/>
    <cellStyle name="Normal 5 4 3 2 2 2 2 3" xfId="48113"/>
    <cellStyle name="Normal 5 4 3 2 2 2 3" xfId="48114"/>
    <cellStyle name="Normal 5 4 3 2 2 2 3 2" xfId="48115"/>
    <cellStyle name="Normal 5 4 3 2 2 2 4" xfId="48116"/>
    <cellStyle name="Normal 5 4 3 2 2 3" xfId="48117"/>
    <cellStyle name="Normal 5 4 3 2 2 3 2" xfId="48118"/>
    <cellStyle name="Normal 5 4 3 2 2 3 2 2" xfId="48119"/>
    <cellStyle name="Normal 5 4 3 2 2 3 3" xfId="48120"/>
    <cellStyle name="Normal 5 4 3 2 2 4" xfId="48121"/>
    <cellStyle name="Normal 5 4 3 2 2 4 2" xfId="48122"/>
    <cellStyle name="Normal 5 4 3 2 2 5" xfId="48123"/>
    <cellStyle name="Normal 5 4 3 2 3" xfId="48124"/>
    <cellStyle name="Normal 5 4 3 2 3 2" xfId="48125"/>
    <cellStyle name="Normal 5 4 3 2 3 2 2" xfId="48126"/>
    <cellStyle name="Normal 5 4 3 2 3 2 2 2" xfId="48127"/>
    <cellStyle name="Normal 5 4 3 2 3 2 3" xfId="48128"/>
    <cellStyle name="Normal 5 4 3 2 3 3" xfId="48129"/>
    <cellStyle name="Normal 5 4 3 2 3 3 2" xfId="48130"/>
    <cellStyle name="Normal 5 4 3 2 3 4" xfId="48131"/>
    <cellStyle name="Normal 5 4 3 2 4" xfId="48132"/>
    <cellStyle name="Normal 5 4 3 2 4 2" xfId="48133"/>
    <cellStyle name="Normal 5 4 3 2 4 2 2" xfId="48134"/>
    <cellStyle name="Normal 5 4 3 2 4 3" xfId="48135"/>
    <cellStyle name="Normal 5 4 3 2 5" xfId="48136"/>
    <cellStyle name="Normal 5 4 3 2 5 2" xfId="48137"/>
    <cellStyle name="Normal 5 4 3 2 6" xfId="48138"/>
    <cellStyle name="Normal 5 4 3 3" xfId="48139"/>
    <cellStyle name="Normal 5 4 3 3 2" xfId="48140"/>
    <cellStyle name="Normal 5 4 3 3 2 2" xfId="48141"/>
    <cellStyle name="Normal 5 4 3 3 2 2 2" xfId="48142"/>
    <cellStyle name="Normal 5 4 3 3 2 2 2 2" xfId="48143"/>
    <cellStyle name="Normal 5 4 3 3 2 2 3" xfId="48144"/>
    <cellStyle name="Normal 5 4 3 3 2 3" xfId="48145"/>
    <cellStyle name="Normal 5 4 3 3 2 3 2" xfId="48146"/>
    <cellStyle name="Normal 5 4 3 3 2 4" xfId="48147"/>
    <cellStyle name="Normal 5 4 3 3 3" xfId="48148"/>
    <cellStyle name="Normal 5 4 3 3 3 2" xfId="48149"/>
    <cellStyle name="Normal 5 4 3 3 3 2 2" xfId="48150"/>
    <cellStyle name="Normal 5 4 3 3 3 3" xfId="48151"/>
    <cellStyle name="Normal 5 4 3 3 4" xfId="48152"/>
    <cellStyle name="Normal 5 4 3 3 4 2" xfId="48153"/>
    <cellStyle name="Normal 5 4 3 3 5" xfId="48154"/>
    <cellStyle name="Normal 5 4 3 4" xfId="48155"/>
    <cellStyle name="Normal 5 4 3 4 2" xfId="48156"/>
    <cellStyle name="Normal 5 4 3 4 2 2" xfId="48157"/>
    <cellStyle name="Normal 5 4 3 4 2 2 2" xfId="48158"/>
    <cellStyle name="Normal 5 4 3 4 2 3" xfId="48159"/>
    <cellStyle name="Normal 5 4 3 4 3" xfId="48160"/>
    <cellStyle name="Normal 5 4 3 4 3 2" xfId="48161"/>
    <cellStyle name="Normal 5 4 3 4 4" xfId="48162"/>
    <cellStyle name="Normal 5 4 3 5" xfId="48163"/>
    <cellStyle name="Normal 5 4 3 5 2" xfId="48164"/>
    <cellStyle name="Normal 5 4 3 5 2 2" xfId="48165"/>
    <cellStyle name="Normal 5 4 3 5 3" xfId="48166"/>
    <cellStyle name="Normal 5 4 3 6" xfId="48167"/>
    <cellStyle name="Normal 5 4 3 6 2" xfId="48168"/>
    <cellStyle name="Normal 5 4 3 7" xfId="48169"/>
    <cellStyle name="Normal 5 4 4" xfId="48170"/>
    <cellStyle name="Normal 5 4 4 2" xfId="48171"/>
    <cellStyle name="Normal 5 4 4 2 2" xfId="48172"/>
    <cellStyle name="Normal 5 4 4 2 2 2" xfId="48173"/>
    <cellStyle name="Normal 5 4 4 2 2 2 2" xfId="48174"/>
    <cellStyle name="Normal 5 4 4 2 2 2 2 2" xfId="48175"/>
    <cellStyle name="Normal 5 4 4 2 2 2 3" xfId="48176"/>
    <cellStyle name="Normal 5 4 4 2 2 3" xfId="48177"/>
    <cellStyle name="Normal 5 4 4 2 2 3 2" xfId="48178"/>
    <cellStyle name="Normal 5 4 4 2 2 4" xfId="48179"/>
    <cellStyle name="Normal 5 4 4 2 3" xfId="48180"/>
    <cellStyle name="Normal 5 4 4 2 3 2" xfId="48181"/>
    <cellStyle name="Normal 5 4 4 2 3 2 2" xfId="48182"/>
    <cellStyle name="Normal 5 4 4 2 3 3" xfId="48183"/>
    <cellStyle name="Normal 5 4 4 2 4" xfId="48184"/>
    <cellStyle name="Normal 5 4 4 2 4 2" xfId="48185"/>
    <cellStyle name="Normal 5 4 4 2 5" xfId="48186"/>
    <cellStyle name="Normal 5 4 4 3" xfId="48187"/>
    <cellStyle name="Normal 5 4 4 3 2" xfId="48188"/>
    <cellStyle name="Normal 5 4 4 3 2 2" xfId="48189"/>
    <cellStyle name="Normal 5 4 4 3 2 2 2" xfId="48190"/>
    <cellStyle name="Normal 5 4 4 3 2 3" xfId="48191"/>
    <cellStyle name="Normal 5 4 4 3 3" xfId="48192"/>
    <cellStyle name="Normal 5 4 4 3 3 2" xfId="48193"/>
    <cellStyle name="Normal 5 4 4 3 4" xfId="48194"/>
    <cellStyle name="Normal 5 4 4 4" xfId="48195"/>
    <cellStyle name="Normal 5 4 4 4 2" xfId="48196"/>
    <cellStyle name="Normal 5 4 4 4 2 2" xfId="48197"/>
    <cellStyle name="Normal 5 4 4 4 3" xfId="48198"/>
    <cellStyle name="Normal 5 4 4 5" xfId="48199"/>
    <cellStyle name="Normal 5 4 4 5 2" xfId="48200"/>
    <cellStyle name="Normal 5 4 4 6" xfId="48201"/>
    <cellStyle name="Normal 5 4 5" xfId="48202"/>
    <cellStyle name="Normal 5 4 5 2" xfId="48203"/>
    <cellStyle name="Normal 5 4 5 2 2" xfId="48204"/>
    <cellStyle name="Normal 5 4 5 2 2 2" xfId="48205"/>
    <cellStyle name="Normal 5 4 5 2 2 2 2" xfId="48206"/>
    <cellStyle name="Normal 5 4 5 2 2 2 2 2" xfId="48207"/>
    <cellStyle name="Normal 5 4 5 2 2 2 3" xfId="48208"/>
    <cellStyle name="Normal 5 4 5 2 2 3" xfId="48209"/>
    <cellStyle name="Normal 5 4 5 2 2 3 2" xfId="48210"/>
    <cellStyle name="Normal 5 4 5 2 2 4" xfId="48211"/>
    <cellStyle name="Normal 5 4 5 2 3" xfId="48212"/>
    <cellStyle name="Normal 5 4 5 2 3 2" xfId="48213"/>
    <cellStyle name="Normal 5 4 5 2 3 2 2" xfId="48214"/>
    <cellStyle name="Normal 5 4 5 2 3 3" xfId="48215"/>
    <cellStyle name="Normal 5 4 5 2 4" xfId="48216"/>
    <cellStyle name="Normal 5 4 5 2 4 2" xfId="48217"/>
    <cellStyle name="Normal 5 4 5 2 5" xfId="48218"/>
    <cellStyle name="Normal 5 4 5 3" xfId="48219"/>
    <cellStyle name="Normal 5 4 5 3 2" xfId="48220"/>
    <cellStyle name="Normal 5 4 5 3 2 2" xfId="48221"/>
    <cellStyle name="Normal 5 4 5 3 2 2 2" xfId="48222"/>
    <cellStyle name="Normal 5 4 5 3 2 3" xfId="48223"/>
    <cellStyle name="Normal 5 4 5 3 3" xfId="48224"/>
    <cellStyle name="Normal 5 4 5 3 3 2" xfId="48225"/>
    <cellStyle name="Normal 5 4 5 3 4" xfId="48226"/>
    <cellStyle name="Normal 5 4 5 4" xfId="48227"/>
    <cellStyle name="Normal 5 4 5 4 2" xfId="48228"/>
    <cellStyle name="Normal 5 4 5 4 2 2" xfId="48229"/>
    <cellStyle name="Normal 5 4 5 4 3" xfId="48230"/>
    <cellStyle name="Normal 5 4 5 5" xfId="48231"/>
    <cellStyle name="Normal 5 4 5 5 2" xfId="48232"/>
    <cellStyle name="Normal 5 4 5 6" xfId="48233"/>
    <cellStyle name="Normal 5 4 6" xfId="48234"/>
    <cellStyle name="Normal 5 4 6 2" xfId="48235"/>
    <cellStyle name="Normal 5 4 6 2 2" xfId="48236"/>
    <cellStyle name="Normal 5 4 6 2 2 2" xfId="48237"/>
    <cellStyle name="Normal 5 4 6 2 2 2 2" xfId="48238"/>
    <cellStyle name="Normal 5 4 6 2 2 3" xfId="48239"/>
    <cellStyle name="Normal 5 4 6 2 3" xfId="48240"/>
    <cellStyle name="Normal 5 4 6 2 3 2" xfId="48241"/>
    <cellStyle name="Normal 5 4 6 2 4" xfId="48242"/>
    <cellStyle name="Normal 5 4 6 3" xfId="48243"/>
    <cellStyle name="Normal 5 4 6 3 2" xfId="48244"/>
    <cellStyle name="Normal 5 4 6 3 2 2" xfId="48245"/>
    <cellStyle name="Normal 5 4 6 3 3" xfId="48246"/>
    <cellStyle name="Normal 5 4 6 4" xfId="48247"/>
    <cellStyle name="Normal 5 4 6 4 2" xfId="48248"/>
    <cellStyle name="Normal 5 4 6 5" xfId="48249"/>
    <cellStyle name="Normal 5 4 7" xfId="48250"/>
    <cellStyle name="Normal 5 4 7 2" xfId="48251"/>
    <cellStyle name="Normal 5 4 7 2 2" xfId="48252"/>
    <cellStyle name="Normal 5 4 7 2 2 2" xfId="48253"/>
    <cellStyle name="Normal 5 4 7 2 3" xfId="48254"/>
    <cellStyle name="Normal 5 4 7 3" xfId="48255"/>
    <cellStyle name="Normal 5 4 7 3 2" xfId="48256"/>
    <cellStyle name="Normal 5 4 7 4" xfId="48257"/>
    <cellStyle name="Normal 5 4 8" xfId="48258"/>
    <cellStyle name="Normal 5 4 8 2" xfId="48259"/>
    <cellStyle name="Normal 5 4 8 2 2" xfId="48260"/>
    <cellStyle name="Normal 5 4 8 3" xfId="48261"/>
    <cellStyle name="Normal 5 4 9" xfId="48262"/>
    <cellStyle name="Normal 5 4 9 2" xfId="48263"/>
    <cellStyle name="Normal 5 4_BS split by product" xfId="57844"/>
    <cellStyle name="Normal 5 5" xfId="48264"/>
    <cellStyle name="Normal 5 5 2" xfId="48265"/>
    <cellStyle name="Normal 5 5 2 2" xfId="48266"/>
    <cellStyle name="Normal 5 5 2 2 2" xfId="48267"/>
    <cellStyle name="Normal 5 5 2 2 2 2" xfId="48268"/>
    <cellStyle name="Normal 5 5 2 2 2 2 2" xfId="48269"/>
    <cellStyle name="Normal 5 5 2 2 2 2 2 2" xfId="48270"/>
    <cellStyle name="Normal 5 5 2 2 2 2 2 2 2" xfId="48271"/>
    <cellStyle name="Normal 5 5 2 2 2 2 2 3" xfId="48272"/>
    <cellStyle name="Normal 5 5 2 2 2 2 3" xfId="48273"/>
    <cellStyle name="Normal 5 5 2 2 2 2 3 2" xfId="48274"/>
    <cellStyle name="Normal 5 5 2 2 2 2 4" xfId="48275"/>
    <cellStyle name="Normal 5 5 2 2 2 3" xfId="48276"/>
    <cellStyle name="Normal 5 5 2 2 2 3 2" xfId="48277"/>
    <cellStyle name="Normal 5 5 2 2 2 3 2 2" xfId="48278"/>
    <cellStyle name="Normal 5 5 2 2 2 3 3" xfId="48279"/>
    <cellStyle name="Normal 5 5 2 2 2 4" xfId="48280"/>
    <cellStyle name="Normal 5 5 2 2 2 4 2" xfId="48281"/>
    <cellStyle name="Normal 5 5 2 2 2 5" xfId="48282"/>
    <cellStyle name="Normal 5 5 2 2 3" xfId="48283"/>
    <cellStyle name="Normal 5 5 2 2 3 2" xfId="48284"/>
    <cellStyle name="Normal 5 5 2 2 3 2 2" xfId="48285"/>
    <cellStyle name="Normal 5 5 2 2 3 2 2 2" xfId="48286"/>
    <cellStyle name="Normal 5 5 2 2 3 2 3" xfId="48287"/>
    <cellStyle name="Normal 5 5 2 2 3 3" xfId="48288"/>
    <cellStyle name="Normal 5 5 2 2 3 3 2" xfId="48289"/>
    <cellStyle name="Normal 5 5 2 2 3 4" xfId="48290"/>
    <cellStyle name="Normal 5 5 2 2 4" xfId="48291"/>
    <cellStyle name="Normal 5 5 2 2 4 2" xfId="48292"/>
    <cellStyle name="Normal 5 5 2 2 4 2 2" xfId="48293"/>
    <cellStyle name="Normal 5 5 2 2 4 3" xfId="48294"/>
    <cellStyle name="Normal 5 5 2 2 5" xfId="48295"/>
    <cellStyle name="Normal 5 5 2 2 5 2" xfId="48296"/>
    <cellStyle name="Normal 5 5 2 2 6" xfId="48297"/>
    <cellStyle name="Normal 5 5 2 3" xfId="48298"/>
    <cellStyle name="Normal 5 5 2 3 2" xfId="48299"/>
    <cellStyle name="Normal 5 5 2 3 2 2" xfId="48300"/>
    <cellStyle name="Normal 5 5 2 3 2 2 2" xfId="48301"/>
    <cellStyle name="Normal 5 5 2 3 2 2 2 2" xfId="48302"/>
    <cellStyle name="Normal 5 5 2 3 2 2 3" xfId="48303"/>
    <cellStyle name="Normal 5 5 2 3 2 3" xfId="48304"/>
    <cellStyle name="Normal 5 5 2 3 2 3 2" xfId="48305"/>
    <cellStyle name="Normal 5 5 2 3 2 4" xfId="48306"/>
    <cellStyle name="Normal 5 5 2 3 3" xfId="48307"/>
    <cellStyle name="Normal 5 5 2 3 3 2" xfId="48308"/>
    <cellStyle name="Normal 5 5 2 3 3 2 2" xfId="48309"/>
    <cellStyle name="Normal 5 5 2 3 3 3" xfId="48310"/>
    <cellStyle name="Normal 5 5 2 3 4" xfId="48311"/>
    <cellStyle name="Normal 5 5 2 3 4 2" xfId="48312"/>
    <cellStyle name="Normal 5 5 2 3 5" xfId="48313"/>
    <cellStyle name="Normal 5 5 2 4" xfId="48314"/>
    <cellStyle name="Normal 5 5 2 4 2" xfId="48315"/>
    <cellStyle name="Normal 5 5 2 4 2 2" xfId="48316"/>
    <cellStyle name="Normal 5 5 2 4 2 2 2" xfId="48317"/>
    <cellStyle name="Normal 5 5 2 4 2 3" xfId="48318"/>
    <cellStyle name="Normal 5 5 2 4 3" xfId="48319"/>
    <cellStyle name="Normal 5 5 2 4 3 2" xfId="48320"/>
    <cellStyle name="Normal 5 5 2 4 4" xfId="48321"/>
    <cellStyle name="Normal 5 5 2 5" xfId="48322"/>
    <cellStyle name="Normal 5 5 2 5 2" xfId="48323"/>
    <cellStyle name="Normal 5 5 2 5 2 2" xfId="48324"/>
    <cellStyle name="Normal 5 5 2 5 3" xfId="48325"/>
    <cellStyle name="Normal 5 5 2 6" xfId="48326"/>
    <cellStyle name="Normal 5 5 2 6 2" xfId="48327"/>
    <cellStyle name="Normal 5 5 2 7" xfId="48328"/>
    <cellStyle name="Normal 5 5 3" xfId="48329"/>
    <cellStyle name="Normal 5 5 3 2" xfId="48330"/>
    <cellStyle name="Normal 5 5 3 2 2" xfId="48331"/>
    <cellStyle name="Normal 5 5 3 2 2 2" xfId="48332"/>
    <cellStyle name="Normal 5 5 3 2 2 2 2" xfId="48333"/>
    <cellStyle name="Normal 5 5 3 2 2 2 2 2" xfId="48334"/>
    <cellStyle name="Normal 5 5 3 2 2 2 3" xfId="48335"/>
    <cellStyle name="Normal 5 5 3 2 2 3" xfId="48336"/>
    <cellStyle name="Normal 5 5 3 2 2 3 2" xfId="48337"/>
    <cellStyle name="Normal 5 5 3 2 2 4" xfId="48338"/>
    <cellStyle name="Normal 5 5 3 2 3" xfId="48339"/>
    <cellStyle name="Normal 5 5 3 2 3 2" xfId="48340"/>
    <cellStyle name="Normal 5 5 3 2 3 2 2" xfId="48341"/>
    <cellStyle name="Normal 5 5 3 2 3 3" xfId="48342"/>
    <cellStyle name="Normal 5 5 3 2 4" xfId="48343"/>
    <cellStyle name="Normal 5 5 3 2 4 2" xfId="48344"/>
    <cellStyle name="Normal 5 5 3 2 5" xfId="48345"/>
    <cellStyle name="Normal 5 5 3 3" xfId="48346"/>
    <cellStyle name="Normal 5 5 3 3 2" xfId="48347"/>
    <cellStyle name="Normal 5 5 3 3 2 2" xfId="48348"/>
    <cellStyle name="Normal 5 5 3 3 2 2 2" xfId="48349"/>
    <cellStyle name="Normal 5 5 3 3 2 3" xfId="48350"/>
    <cellStyle name="Normal 5 5 3 3 3" xfId="48351"/>
    <cellStyle name="Normal 5 5 3 3 3 2" xfId="48352"/>
    <cellStyle name="Normal 5 5 3 3 4" xfId="48353"/>
    <cellStyle name="Normal 5 5 3 4" xfId="48354"/>
    <cellStyle name="Normal 5 5 3 4 2" xfId="48355"/>
    <cellStyle name="Normal 5 5 3 4 2 2" xfId="48356"/>
    <cellStyle name="Normal 5 5 3 4 3" xfId="48357"/>
    <cellStyle name="Normal 5 5 3 5" xfId="48358"/>
    <cellStyle name="Normal 5 5 3 5 2" xfId="48359"/>
    <cellStyle name="Normal 5 5 3 6" xfId="48360"/>
    <cellStyle name="Normal 5 5 4" xfId="48361"/>
    <cellStyle name="Normal 5 5 4 2" xfId="48362"/>
    <cellStyle name="Normal 5 5 4 2 2" xfId="48363"/>
    <cellStyle name="Normal 5 5 4 2 2 2" xfId="48364"/>
    <cellStyle name="Normal 5 5 4 2 2 2 2" xfId="48365"/>
    <cellStyle name="Normal 5 5 4 2 2 2 2 2" xfId="48366"/>
    <cellStyle name="Normal 5 5 4 2 2 2 3" xfId="48367"/>
    <cellStyle name="Normal 5 5 4 2 2 3" xfId="48368"/>
    <cellStyle name="Normal 5 5 4 2 2 3 2" xfId="48369"/>
    <cellStyle name="Normal 5 5 4 2 2 4" xfId="48370"/>
    <cellStyle name="Normal 5 5 4 2 3" xfId="48371"/>
    <cellStyle name="Normal 5 5 4 2 3 2" xfId="48372"/>
    <cellStyle name="Normal 5 5 4 2 3 2 2" xfId="48373"/>
    <cellStyle name="Normal 5 5 4 2 3 3" xfId="48374"/>
    <cellStyle name="Normal 5 5 4 2 4" xfId="48375"/>
    <cellStyle name="Normal 5 5 4 2 4 2" xfId="48376"/>
    <cellStyle name="Normal 5 5 4 2 5" xfId="48377"/>
    <cellStyle name="Normal 5 5 4 3" xfId="48378"/>
    <cellStyle name="Normal 5 5 4 3 2" xfId="48379"/>
    <cellStyle name="Normal 5 5 4 3 2 2" xfId="48380"/>
    <cellStyle name="Normal 5 5 4 3 2 2 2" xfId="48381"/>
    <cellStyle name="Normal 5 5 4 3 2 3" xfId="48382"/>
    <cellStyle name="Normal 5 5 4 3 3" xfId="48383"/>
    <cellStyle name="Normal 5 5 4 3 3 2" xfId="48384"/>
    <cellStyle name="Normal 5 5 4 3 4" xfId="48385"/>
    <cellStyle name="Normal 5 5 4 4" xfId="48386"/>
    <cellStyle name="Normal 5 5 4 4 2" xfId="48387"/>
    <cellStyle name="Normal 5 5 4 4 2 2" xfId="48388"/>
    <cellStyle name="Normal 5 5 4 4 3" xfId="48389"/>
    <cellStyle name="Normal 5 5 4 5" xfId="48390"/>
    <cellStyle name="Normal 5 5 4 5 2" xfId="48391"/>
    <cellStyle name="Normal 5 5 4 6" xfId="48392"/>
    <cellStyle name="Normal 5 5 5" xfId="48393"/>
    <cellStyle name="Normal 5 5 5 2" xfId="48394"/>
    <cellStyle name="Normal 5 5 5 2 2" xfId="48395"/>
    <cellStyle name="Normal 5 5 5 2 2 2" xfId="48396"/>
    <cellStyle name="Normal 5 5 5 2 2 2 2" xfId="48397"/>
    <cellStyle name="Normal 5 5 5 2 2 3" xfId="48398"/>
    <cellStyle name="Normal 5 5 5 2 3" xfId="48399"/>
    <cellStyle name="Normal 5 5 5 2 3 2" xfId="48400"/>
    <cellStyle name="Normal 5 5 5 2 4" xfId="48401"/>
    <cellStyle name="Normal 5 5 5 3" xfId="48402"/>
    <cellStyle name="Normal 5 5 5 3 2" xfId="48403"/>
    <cellStyle name="Normal 5 5 5 3 2 2" xfId="48404"/>
    <cellStyle name="Normal 5 5 5 3 3" xfId="48405"/>
    <cellStyle name="Normal 5 5 5 4" xfId="48406"/>
    <cellStyle name="Normal 5 5 5 4 2" xfId="48407"/>
    <cellStyle name="Normal 5 5 5 5" xfId="48408"/>
    <cellStyle name="Normal 5 5 6" xfId="48409"/>
    <cellStyle name="Normal 5 5 6 2" xfId="48410"/>
    <cellStyle name="Normal 5 5 6 2 2" xfId="48411"/>
    <cellStyle name="Normal 5 5 6 2 2 2" xfId="48412"/>
    <cellStyle name="Normal 5 5 6 2 3" xfId="48413"/>
    <cellStyle name="Normal 5 5 6 3" xfId="48414"/>
    <cellStyle name="Normal 5 5 6 3 2" xfId="48415"/>
    <cellStyle name="Normal 5 5 6 4" xfId="48416"/>
    <cellStyle name="Normal 5 5 7" xfId="48417"/>
    <cellStyle name="Normal 5 5 7 2" xfId="48418"/>
    <cellStyle name="Normal 5 5 7 2 2" xfId="48419"/>
    <cellStyle name="Normal 5 5 7 3" xfId="48420"/>
    <cellStyle name="Normal 5 5 8" xfId="48421"/>
    <cellStyle name="Normal 5 5 8 2" xfId="48422"/>
    <cellStyle name="Normal 5 5 9" xfId="48423"/>
    <cellStyle name="Normal 5 6" xfId="48424"/>
    <cellStyle name="Normal 5 6 2" xfId="48425"/>
    <cellStyle name="Normal 5 6 2 2" xfId="48426"/>
    <cellStyle name="Normal 5 6 2 2 2" xfId="48427"/>
    <cellStyle name="Normal 5 6 2 2 2 2" xfId="48428"/>
    <cellStyle name="Normal 5 6 2 2 2 2 2" xfId="48429"/>
    <cellStyle name="Normal 5 6 2 2 2 2 2 2" xfId="48430"/>
    <cellStyle name="Normal 5 6 2 2 2 2 2 2 2" xfId="48431"/>
    <cellStyle name="Normal 5 6 2 2 2 2 2 3" xfId="48432"/>
    <cellStyle name="Normal 5 6 2 2 2 2 3" xfId="48433"/>
    <cellStyle name="Normal 5 6 2 2 2 2 3 2" xfId="48434"/>
    <cellStyle name="Normal 5 6 2 2 2 2 4" xfId="48435"/>
    <cellStyle name="Normal 5 6 2 2 2 3" xfId="48436"/>
    <cellStyle name="Normal 5 6 2 2 2 3 2" xfId="48437"/>
    <cellStyle name="Normal 5 6 2 2 2 3 2 2" xfId="48438"/>
    <cellStyle name="Normal 5 6 2 2 2 3 3" xfId="48439"/>
    <cellStyle name="Normal 5 6 2 2 2 4" xfId="48440"/>
    <cellStyle name="Normal 5 6 2 2 2 4 2" xfId="48441"/>
    <cellStyle name="Normal 5 6 2 2 2 5" xfId="48442"/>
    <cellStyle name="Normal 5 6 2 2 3" xfId="48443"/>
    <cellStyle name="Normal 5 6 2 2 3 2" xfId="48444"/>
    <cellStyle name="Normal 5 6 2 2 3 2 2" xfId="48445"/>
    <cellStyle name="Normal 5 6 2 2 3 2 2 2" xfId="48446"/>
    <cellStyle name="Normal 5 6 2 2 3 2 3" xfId="48447"/>
    <cellStyle name="Normal 5 6 2 2 3 3" xfId="48448"/>
    <cellStyle name="Normal 5 6 2 2 3 3 2" xfId="48449"/>
    <cellStyle name="Normal 5 6 2 2 3 4" xfId="48450"/>
    <cellStyle name="Normal 5 6 2 2 4" xfId="48451"/>
    <cellStyle name="Normal 5 6 2 2 4 2" xfId="48452"/>
    <cellStyle name="Normal 5 6 2 2 4 2 2" xfId="48453"/>
    <cellStyle name="Normal 5 6 2 2 4 3" xfId="48454"/>
    <cellStyle name="Normal 5 6 2 2 5" xfId="48455"/>
    <cellStyle name="Normal 5 6 2 2 5 2" xfId="48456"/>
    <cellStyle name="Normal 5 6 2 2 6" xfId="48457"/>
    <cellStyle name="Normal 5 6 2 3" xfId="48458"/>
    <cellStyle name="Normal 5 6 2 3 2" xfId="48459"/>
    <cellStyle name="Normal 5 6 2 3 2 2" xfId="48460"/>
    <cellStyle name="Normal 5 6 2 3 2 2 2" xfId="48461"/>
    <cellStyle name="Normal 5 6 2 3 2 2 2 2" xfId="48462"/>
    <cellStyle name="Normal 5 6 2 3 2 2 3" xfId="48463"/>
    <cellStyle name="Normal 5 6 2 3 2 3" xfId="48464"/>
    <cellStyle name="Normal 5 6 2 3 2 3 2" xfId="48465"/>
    <cellStyle name="Normal 5 6 2 3 2 4" xfId="48466"/>
    <cellStyle name="Normal 5 6 2 3 3" xfId="48467"/>
    <cellStyle name="Normal 5 6 2 3 3 2" xfId="48468"/>
    <cellStyle name="Normal 5 6 2 3 3 2 2" xfId="48469"/>
    <cellStyle name="Normal 5 6 2 3 3 3" xfId="48470"/>
    <cellStyle name="Normal 5 6 2 3 4" xfId="48471"/>
    <cellStyle name="Normal 5 6 2 3 4 2" xfId="48472"/>
    <cellStyle name="Normal 5 6 2 3 5" xfId="48473"/>
    <cellStyle name="Normal 5 6 2 4" xfId="48474"/>
    <cellStyle name="Normal 5 6 2 4 2" xfId="48475"/>
    <cellStyle name="Normal 5 6 2 4 2 2" xfId="48476"/>
    <cellStyle name="Normal 5 6 2 4 2 2 2" xfId="48477"/>
    <cellStyle name="Normal 5 6 2 4 2 3" xfId="48478"/>
    <cellStyle name="Normal 5 6 2 4 3" xfId="48479"/>
    <cellStyle name="Normal 5 6 2 4 3 2" xfId="48480"/>
    <cellStyle name="Normal 5 6 2 4 4" xfId="48481"/>
    <cellStyle name="Normal 5 6 2 5" xfId="48482"/>
    <cellStyle name="Normal 5 6 2 5 2" xfId="48483"/>
    <cellStyle name="Normal 5 6 2 5 2 2" xfId="48484"/>
    <cellStyle name="Normal 5 6 2 5 3" xfId="48485"/>
    <cellStyle name="Normal 5 6 2 6" xfId="48486"/>
    <cellStyle name="Normal 5 6 2 6 2" xfId="48487"/>
    <cellStyle name="Normal 5 6 2 7" xfId="48488"/>
    <cellStyle name="Normal 5 6 3" xfId="48489"/>
    <cellStyle name="Normal 5 6 3 2" xfId="48490"/>
    <cellStyle name="Normal 5 6 3 2 2" xfId="48491"/>
    <cellStyle name="Normal 5 6 3 2 2 2" xfId="48492"/>
    <cellStyle name="Normal 5 6 3 2 2 2 2" xfId="48493"/>
    <cellStyle name="Normal 5 6 3 2 2 2 2 2" xfId="48494"/>
    <cellStyle name="Normal 5 6 3 2 2 2 3" xfId="48495"/>
    <cellStyle name="Normal 5 6 3 2 2 3" xfId="48496"/>
    <cellStyle name="Normal 5 6 3 2 2 3 2" xfId="48497"/>
    <cellStyle name="Normal 5 6 3 2 2 4" xfId="48498"/>
    <cellStyle name="Normal 5 6 3 2 3" xfId="48499"/>
    <cellStyle name="Normal 5 6 3 2 3 2" xfId="48500"/>
    <cellStyle name="Normal 5 6 3 2 3 2 2" xfId="48501"/>
    <cellStyle name="Normal 5 6 3 2 3 3" xfId="48502"/>
    <cellStyle name="Normal 5 6 3 2 4" xfId="48503"/>
    <cellStyle name="Normal 5 6 3 2 4 2" xfId="48504"/>
    <cellStyle name="Normal 5 6 3 2 5" xfId="48505"/>
    <cellStyle name="Normal 5 6 3 3" xfId="48506"/>
    <cellStyle name="Normal 5 6 3 3 2" xfId="48507"/>
    <cellStyle name="Normal 5 6 3 3 2 2" xfId="48508"/>
    <cellStyle name="Normal 5 6 3 3 2 2 2" xfId="48509"/>
    <cellStyle name="Normal 5 6 3 3 2 3" xfId="48510"/>
    <cellStyle name="Normal 5 6 3 3 3" xfId="48511"/>
    <cellStyle name="Normal 5 6 3 3 3 2" xfId="48512"/>
    <cellStyle name="Normal 5 6 3 3 4" xfId="48513"/>
    <cellStyle name="Normal 5 6 3 4" xfId="48514"/>
    <cellStyle name="Normal 5 6 3 4 2" xfId="48515"/>
    <cellStyle name="Normal 5 6 3 4 2 2" xfId="48516"/>
    <cellStyle name="Normal 5 6 3 4 3" xfId="48517"/>
    <cellStyle name="Normal 5 6 3 5" xfId="48518"/>
    <cellStyle name="Normal 5 6 3 5 2" xfId="48519"/>
    <cellStyle name="Normal 5 6 3 6" xfId="48520"/>
    <cellStyle name="Normal 5 6 4" xfId="48521"/>
    <cellStyle name="Normal 5 6 4 2" xfId="48522"/>
    <cellStyle name="Normal 5 6 4 2 2" xfId="48523"/>
    <cellStyle name="Normal 5 6 4 2 2 2" xfId="48524"/>
    <cellStyle name="Normal 5 6 4 2 2 2 2" xfId="48525"/>
    <cellStyle name="Normal 5 6 4 2 2 2 2 2" xfId="48526"/>
    <cellStyle name="Normal 5 6 4 2 2 2 3" xfId="48527"/>
    <cellStyle name="Normal 5 6 4 2 2 3" xfId="48528"/>
    <cellStyle name="Normal 5 6 4 2 2 3 2" xfId="48529"/>
    <cellStyle name="Normal 5 6 4 2 2 4" xfId="48530"/>
    <cellStyle name="Normal 5 6 4 2 3" xfId="48531"/>
    <cellStyle name="Normal 5 6 4 2 3 2" xfId="48532"/>
    <cellStyle name="Normal 5 6 4 2 3 2 2" xfId="48533"/>
    <cellStyle name="Normal 5 6 4 2 3 3" xfId="48534"/>
    <cellStyle name="Normal 5 6 4 2 4" xfId="48535"/>
    <cellStyle name="Normal 5 6 4 2 4 2" xfId="48536"/>
    <cellStyle name="Normal 5 6 4 2 5" xfId="48537"/>
    <cellStyle name="Normal 5 6 4 3" xfId="48538"/>
    <cellStyle name="Normal 5 6 4 3 2" xfId="48539"/>
    <cellStyle name="Normal 5 6 4 3 2 2" xfId="48540"/>
    <cellStyle name="Normal 5 6 4 3 2 2 2" xfId="48541"/>
    <cellStyle name="Normal 5 6 4 3 2 3" xfId="48542"/>
    <cellStyle name="Normal 5 6 4 3 3" xfId="48543"/>
    <cellStyle name="Normal 5 6 4 3 3 2" xfId="48544"/>
    <cellStyle name="Normal 5 6 4 3 4" xfId="48545"/>
    <cellStyle name="Normal 5 6 4 4" xfId="48546"/>
    <cellStyle name="Normal 5 6 4 4 2" xfId="48547"/>
    <cellStyle name="Normal 5 6 4 4 2 2" xfId="48548"/>
    <cellStyle name="Normal 5 6 4 4 3" xfId="48549"/>
    <cellStyle name="Normal 5 6 4 5" xfId="48550"/>
    <cellStyle name="Normal 5 6 4 5 2" xfId="48551"/>
    <cellStyle name="Normal 5 6 4 6" xfId="48552"/>
    <cellStyle name="Normal 5 6 5" xfId="48553"/>
    <cellStyle name="Normal 5 6 5 2" xfId="48554"/>
    <cellStyle name="Normal 5 6 5 2 2" xfId="48555"/>
    <cellStyle name="Normal 5 6 5 2 2 2" xfId="48556"/>
    <cellStyle name="Normal 5 6 5 2 2 2 2" xfId="48557"/>
    <cellStyle name="Normal 5 6 5 2 2 3" xfId="48558"/>
    <cellStyle name="Normal 5 6 5 2 3" xfId="48559"/>
    <cellStyle name="Normal 5 6 5 2 3 2" xfId="48560"/>
    <cellStyle name="Normal 5 6 5 2 4" xfId="48561"/>
    <cellStyle name="Normal 5 6 5 3" xfId="48562"/>
    <cellStyle name="Normal 5 6 5 3 2" xfId="48563"/>
    <cellStyle name="Normal 5 6 5 3 2 2" xfId="48564"/>
    <cellStyle name="Normal 5 6 5 3 3" xfId="48565"/>
    <cellStyle name="Normal 5 6 5 4" xfId="48566"/>
    <cellStyle name="Normal 5 6 5 4 2" xfId="48567"/>
    <cellStyle name="Normal 5 6 5 5" xfId="48568"/>
    <cellStyle name="Normal 5 6 6" xfId="48569"/>
    <cellStyle name="Normal 5 6 6 2" xfId="48570"/>
    <cellStyle name="Normal 5 6 6 2 2" xfId="48571"/>
    <cellStyle name="Normal 5 6 6 2 2 2" xfId="48572"/>
    <cellStyle name="Normal 5 6 6 2 3" xfId="48573"/>
    <cellStyle name="Normal 5 6 6 3" xfId="48574"/>
    <cellStyle name="Normal 5 6 6 3 2" xfId="48575"/>
    <cellStyle name="Normal 5 6 6 4" xfId="48576"/>
    <cellStyle name="Normal 5 6 7" xfId="48577"/>
    <cellStyle name="Normal 5 6 7 2" xfId="48578"/>
    <cellStyle name="Normal 5 6 7 2 2" xfId="48579"/>
    <cellStyle name="Normal 5 6 7 3" xfId="48580"/>
    <cellStyle name="Normal 5 6 8" xfId="48581"/>
    <cellStyle name="Normal 5 6 8 2" xfId="48582"/>
    <cellStyle name="Normal 5 6 9" xfId="48583"/>
    <cellStyle name="Normal 5 7" xfId="48584"/>
    <cellStyle name="Normal 5 7 2" xfId="48585"/>
    <cellStyle name="Normal 5 7 2 2" xfId="48586"/>
    <cellStyle name="Normal 5 7 2 2 2" xfId="48587"/>
    <cellStyle name="Normal 5 7 2 2 2 2" xfId="48588"/>
    <cellStyle name="Normal 5 7 2 2 2 2 2" xfId="48589"/>
    <cellStyle name="Normal 5 7 2 2 2 2 2 2" xfId="48590"/>
    <cellStyle name="Normal 5 7 2 2 2 2 2 2 2" xfId="48591"/>
    <cellStyle name="Normal 5 7 2 2 2 2 2 3" xfId="48592"/>
    <cellStyle name="Normal 5 7 2 2 2 2 3" xfId="48593"/>
    <cellStyle name="Normal 5 7 2 2 2 2 3 2" xfId="48594"/>
    <cellStyle name="Normal 5 7 2 2 2 2 4" xfId="48595"/>
    <cellStyle name="Normal 5 7 2 2 2 3" xfId="48596"/>
    <cellStyle name="Normal 5 7 2 2 2 3 2" xfId="48597"/>
    <cellStyle name="Normal 5 7 2 2 2 3 2 2" xfId="48598"/>
    <cellStyle name="Normal 5 7 2 2 2 3 3" xfId="48599"/>
    <cellStyle name="Normal 5 7 2 2 2 4" xfId="48600"/>
    <cellStyle name="Normal 5 7 2 2 2 4 2" xfId="48601"/>
    <cellStyle name="Normal 5 7 2 2 2 5" xfId="48602"/>
    <cellStyle name="Normal 5 7 2 2 3" xfId="48603"/>
    <cellStyle name="Normal 5 7 2 2 3 2" xfId="48604"/>
    <cellStyle name="Normal 5 7 2 2 3 2 2" xfId="48605"/>
    <cellStyle name="Normal 5 7 2 2 3 2 2 2" xfId="48606"/>
    <cellStyle name="Normal 5 7 2 2 3 2 3" xfId="48607"/>
    <cellStyle name="Normal 5 7 2 2 3 3" xfId="48608"/>
    <cellStyle name="Normal 5 7 2 2 3 3 2" xfId="48609"/>
    <cellStyle name="Normal 5 7 2 2 3 4" xfId="48610"/>
    <cellStyle name="Normal 5 7 2 2 4" xfId="48611"/>
    <cellStyle name="Normal 5 7 2 2 4 2" xfId="48612"/>
    <cellStyle name="Normal 5 7 2 2 4 2 2" xfId="48613"/>
    <cellStyle name="Normal 5 7 2 2 4 3" xfId="48614"/>
    <cellStyle name="Normal 5 7 2 2 5" xfId="48615"/>
    <cellStyle name="Normal 5 7 2 2 5 2" xfId="48616"/>
    <cellStyle name="Normal 5 7 2 2 6" xfId="48617"/>
    <cellStyle name="Normal 5 7 2 3" xfId="48618"/>
    <cellStyle name="Normal 5 7 2 3 2" xfId="48619"/>
    <cellStyle name="Normal 5 7 2 3 2 2" xfId="48620"/>
    <cellStyle name="Normal 5 7 2 3 2 2 2" xfId="48621"/>
    <cellStyle name="Normal 5 7 2 3 2 2 2 2" xfId="48622"/>
    <cellStyle name="Normal 5 7 2 3 2 2 3" xfId="48623"/>
    <cellStyle name="Normal 5 7 2 3 2 3" xfId="48624"/>
    <cellStyle name="Normal 5 7 2 3 2 3 2" xfId="48625"/>
    <cellStyle name="Normal 5 7 2 3 2 4" xfId="48626"/>
    <cellStyle name="Normal 5 7 2 3 3" xfId="48627"/>
    <cellStyle name="Normal 5 7 2 3 3 2" xfId="48628"/>
    <cellStyle name="Normal 5 7 2 3 3 2 2" xfId="48629"/>
    <cellStyle name="Normal 5 7 2 3 3 3" xfId="48630"/>
    <cellStyle name="Normal 5 7 2 3 4" xfId="48631"/>
    <cellStyle name="Normal 5 7 2 3 4 2" xfId="48632"/>
    <cellStyle name="Normal 5 7 2 3 5" xfId="48633"/>
    <cellStyle name="Normal 5 7 2 4" xfId="48634"/>
    <cellStyle name="Normal 5 7 2 4 2" xfId="48635"/>
    <cellStyle name="Normal 5 7 2 4 2 2" xfId="48636"/>
    <cellStyle name="Normal 5 7 2 4 2 2 2" xfId="48637"/>
    <cellStyle name="Normal 5 7 2 4 2 3" xfId="48638"/>
    <cellStyle name="Normal 5 7 2 4 3" xfId="48639"/>
    <cellStyle name="Normal 5 7 2 4 3 2" xfId="48640"/>
    <cellStyle name="Normal 5 7 2 4 4" xfId="48641"/>
    <cellStyle name="Normal 5 7 2 5" xfId="48642"/>
    <cellStyle name="Normal 5 7 2 5 2" xfId="48643"/>
    <cellStyle name="Normal 5 7 2 5 2 2" xfId="48644"/>
    <cellStyle name="Normal 5 7 2 5 3" xfId="48645"/>
    <cellStyle name="Normal 5 7 2 6" xfId="48646"/>
    <cellStyle name="Normal 5 7 2 6 2" xfId="48647"/>
    <cellStyle name="Normal 5 7 2 7" xfId="48648"/>
    <cellStyle name="Normal 5 7 3" xfId="48649"/>
    <cellStyle name="Normal 5 7 3 2" xfId="48650"/>
    <cellStyle name="Normal 5 7 3 2 2" xfId="48651"/>
    <cellStyle name="Normal 5 7 3 2 2 2" xfId="48652"/>
    <cellStyle name="Normal 5 7 3 2 2 2 2" xfId="48653"/>
    <cellStyle name="Normal 5 7 3 2 2 2 2 2" xfId="48654"/>
    <cellStyle name="Normal 5 7 3 2 2 2 3" xfId="48655"/>
    <cellStyle name="Normal 5 7 3 2 2 3" xfId="48656"/>
    <cellStyle name="Normal 5 7 3 2 2 3 2" xfId="48657"/>
    <cellStyle name="Normal 5 7 3 2 2 4" xfId="48658"/>
    <cellStyle name="Normal 5 7 3 2 3" xfId="48659"/>
    <cellStyle name="Normal 5 7 3 2 3 2" xfId="48660"/>
    <cellStyle name="Normal 5 7 3 2 3 2 2" xfId="48661"/>
    <cellStyle name="Normal 5 7 3 2 3 3" xfId="48662"/>
    <cellStyle name="Normal 5 7 3 2 4" xfId="48663"/>
    <cellStyle name="Normal 5 7 3 2 4 2" xfId="48664"/>
    <cellStyle name="Normal 5 7 3 2 5" xfId="48665"/>
    <cellStyle name="Normal 5 7 3 3" xfId="48666"/>
    <cellStyle name="Normal 5 7 3 3 2" xfId="48667"/>
    <cellStyle name="Normal 5 7 3 3 2 2" xfId="48668"/>
    <cellStyle name="Normal 5 7 3 3 2 2 2" xfId="48669"/>
    <cellStyle name="Normal 5 7 3 3 2 3" xfId="48670"/>
    <cellStyle name="Normal 5 7 3 3 3" xfId="48671"/>
    <cellStyle name="Normal 5 7 3 3 3 2" xfId="48672"/>
    <cellStyle name="Normal 5 7 3 3 4" xfId="48673"/>
    <cellStyle name="Normal 5 7 3 4" xfId="48674"/>
    <cellStyle name="Normal 5 7 3 4 2" xfId="48675"/>
    <cellStyle name="Normal 5 7 3 4 2 2" xfId="48676"/>
    <cellStyle name="Normal 5 7 3 4 3" xfId="48677"/>
    <cellStyle name="Normal 5 7 3 5" xfId="48678"/>
    <cellStyle name="Normal 5 7 3 5 2" xfId="48679"/>
    <cellStyle name="Normal 5 7 3 6" xfId="48680"/>
    <cellStyle name="Normal 5 7 4" xfId="48681"/>
    <cellStyle name="Normal 5 7 4 2" xfId="48682"/>
    <cellStyle name="Normal 5 7 4 2 2" xfId="48683"/>
    <cellStyle name="Normal 5 7 4 2 2 2" xfId="48684"/>
    <cellStyle name="Normal 5 7 4 2 2 2 2" xfId="48685"/>
    <cellStyle name="Normal 5 7 4 2 2 2 2 2" xfId="48686"/>
    <cellStyle name="Normal 5 7 4 2 2 2 3" xfId="48687"/>
    <cellStyle name="Normal 5 7 4 2 2 3" xfId="48688"/>
    <cellStyle name="Normal 5 7 4 2 2 3 2" xfId="48689"/>
    <cellStyle name="Normal 5 7 4 2 2 4" xfId="48690"/>
    <cellStyle name="Normal 5 7 4 2 3" xfId="48691"/>
    <cellStyle name="Normal 5 7 4 2 3 2" xfId="48692"/>
    <cellStyle name="Normal 5 7 4 2 3 2 2" xfId="48693"/>
    <cellStyle name="Normal 5 7 4 2 3 3" xfId="48694"/>
    <cellStyle name="Normal 5 7 4 2 4" xfId="48695"/>
    <cellStyle name="Normal 5 7 4 2 4 2" xfId="48696"/>
    <cellStyle name="Normal 5 7 4 2 5" xfId="48697"/>
    <cellStyle name="Normal 5 7 4 3" xfId="48698"/>
    <cellStyle name="Normal 5 7 4 3 2" xfId="48699"/>
    <cellStyle name="Normal 5 7 4 3 2 2" xfId="48700"/>
    <cellStyle name="Normal 5 7 4 3 2 2 2" xfId="48701"/>
    <cellStyle name="Normal 5 7 4 3 2 3" xfId="48702"/>
    <cellStyle name="Normal 5 7 4 3 3" xfId="48703"/>
    <cellStyle name="Normal 5 7 4 3 3 2" xfId="48704"/>
    <cellStyle name="Normal 5 7 4 3 4" xfId="48705"/>
    <cellStyle name="Normal 5 7 4 4" xfId="48706"/>
    <cellStyle name="Normal 5 7 4 4 2" xfId="48707"/>
    <cellStyle name="Normal 5 7 4 4 2 2" xfId="48708"/>
    <cellStyle name="Normal 5 7 4 4 3" xfId="48709"/>
    <cellStyle name="Normal 5 7 4 5" xfId="48710"/>
    <cellStyle name="Normal 5 7 4 5 2" xfId="48711"/>
    <cellStyle name="Normal 5 7 4 6" xfId="48712"/>
    <cellStyle name="Normal 5 7 5" xfId="48713"/>
    <cellStyle name="Normal 5 7 5 2" xfId="48714"/>
    <cellStyle name="Normal 5 7 5 2 2" xfId="48715"/>
    <cellStyle name="Normal 5 7 5 2 2 2" xfId="48716"/>
    <cellStyle name="Normal 5 7 5 2 2 2 2" xfId="48717"/>
    <cellStyle name="Normal 5 7 5 2 2 3" xfId="48718"/>
    <cellStyle name="Normal 5 7 5 2 3" xfId="48719"/>
    <cellStyle name="Normal 5 7 5 2 3 2" xfId="48720"/>
    <cellStyle name="Normal 5 7 5 2 4" xfId="48721"/>
    <cellStyle name="Normal 5 7 5 3" xfId="48722"/>
    <cellStyle name="Normal 5 7 5 3 2" xfId="48723"/>
    <cellStyle name="Normal 5 7 5 3 2 2" xfId="48724"/>
    <cellStyle name="Normal 5 7 5 3 3" xfId="48725"/>
    <cellStyle name="Normal 5 7 5 4" xfId="48726"/>
    <cellStyle name="Normal 5 7 5 4 2" xfId="48727"/>
    <cellStyle name="Normal 5 7 5 5" xfId="48728"/>
    <cellStyle name="Normal 5 7 6" xfId="48729"/>
    <cellStyle name="Normal 5 7 6 2" xfId="48730"/>
    <cellStyle name="Normal 5 7 6 2 2" xfId="48731"/>
    <cellStyle name="Normal 5 7 6 2 2 2" xfId="48732"/>
    <cellStyle name="Normal 5 7 6 2 3" xfId="48733"/>
    <cellStyle name="Normal 5 7 6 3" xfId="48734"/>
    <cellStyle name="Normal 5 7 6 3 2" xfId="48735"/>
    <cellStyle name="Normal 5 7 6 4" xfId="48736"/>
    <cellStyle name="Normal 5 7 7" xfId="48737"/>
    <cellStyle name="Normal 5 7 7 2" xfId="48738"/>
    <cellStyle name="Normal 5 7 7 2 2" xfId="48739"/>
    <cellStyle name="Normal 5 7 7 3" xfId="48740"/>
    <cellStyle name="Normal 5 7 8" xfId="48741"/>
    <cellStyle name="Normal 5 7 8 2" xfId="48742"/>
    <cellStyle name="Normal 5 7 9" xfId="48743"/>
    <cellStyle name="Normal 5 8" xfId="48744"/>
    <cellStyle name="Normal 5 8 2" xfId="48745"/>
    <cellStyle name="Normal 5 8 2 2" xfId="48746"/>
    <cellStyle name="Normal 5 8 2 2 2" xfId="48747"/>
    <cellStyle name="Normal 5 8 2 2 2 2" xfId="48748"/>
    <cellStyle name="Normal 5 8 2 2 2 2 2" xfId="48749"/>
    <cellStyle name="Normal 5 8 2 2 2 2 2 2" xfId="48750"/>
    <cellStyle name="Normal 5 8 2 2 2 2 2 2 2" xfId="48751"/>
    <cellStyle name="Normal 5 8 2 2 2 2 2 3" xfId="48752"/>
    <cellStyle name="Normal 5 8 2 2 2 2 3" xfId="48753"/>
    <cellStyle name="Normal 5 8 2 2 2 2 3 2" xfId="48754"/>
    <cellStyle name="Normal 5 8 2 2 2 2 4" xfId="48755"/>
    <cellStyle name="Normal 5 8 2 2 2 3" xfId="48756"/>
    <cellStyle name="Normal 5 8 2 2 2 3 2" xfId="48757"/>
    <cellStyle name="Normal 5 8 2 2 2 3 2 2" xfId="48758"/>
    <cellStyle name="Normal 5 8 2 2 2 3 3" xfId="48759"/>
    <cellStyle name="Normal 5 8 2 2 2 4" xfId="48760"/>
    <cellStyle name="Normal 5 8 2 2 2 4 2" xfId="48761"/>
    <cellStyle name="Normal 5 8 2 2 2 5" xfId="48762"/>
    <cellStyle name="Normal 5 8 2 2 3" xfId="48763"/>
    <cellStyle name="Normal 5 8 2 2 3 2" xfId="48764"/>
    <cellStyle name="Normal 5 8 2 2 3 2 2" xfId="48765"/>
    <cellStyle name="Normal 5 8 2 2 3 2 2 2" xfId="48766"/>
    <cellStyle name="Normal 5 8 2 2 3 2 3" xfId="48767"/>
    <cellStyle name="Normal 5 8 2 2 3 3" xfId="48768"/>
    <cellStyle name="Normal 5 8 2 2 3 3 2" xfId="48769"/>
    <cellStyle name="Normal 5 8 2 2 3 4" xfId="48770"/>
    <cellStyle name="Normal 5 8 2 2 4" xfId="48771"/>
    <cellStyle name="Normal 5 8 2 2 4 2" xfId="48772"/>
    <cellStyle name="Normal 5 8 2 2 4 2 2" xfId="48773"/>
    <cellStyle name="Normal 5 8 2 2 4 3" xfId="48774"/>
    <cellStyle name="Normal 5 8 2 2 5" xfId="48775"/>
    <cellStyle name="Normal 5 8 2 2 5 2" xfId="48776"/>
    <cellStyle name="Normal 5 8 2 2 6" xfId="48777"/>
    <cellStyle name="Normal 5 8 2 3" xfId="48778"/>
    <cellStyle name="Normal 5 8 2 3 2" xfId="48779"/>
    <cellStyle name="Normal 5 8 2 3 2 2" xfId="48780"/>
    <cellStyle name="Normal 5 8 2 3 2 2 2" xfId="48781"/>
    <cellStyle name="Normal 5 8 2 3 2 2 2 2" xfId="48782"/>
    <cellStyle name="Normal 5 8 2 3 2 2 3" xfId="48783"/>
    <cellStyle name="Normal 5 8 2 3 2 3" xfId="48784"/>
    <cellStyle name="Normal 5 8 2 3 2 3 2" xfId="48785"/>
    <cellStyle name="Normal 5 8 2 3 2 4" xfId="48786"/>
    <cellStyle name="Normal 5 8 2 3 3" xfId="48787"/>
    <cellStyle name="Normal 5 8 2 3 3 2" xfId="48788"/>
    <cellStyle name="Normal 5 8 2 3 3 2 2" xfId="48789"/>
    <cellStyle name="Normal 5 8 2 3 3 3" xfId="48790"/>
    <cellStyle name="Normal 5 8 2 3 4" xfId="48791"/>
    <cellStyle name="Normal 5 8 2 3 4 2" xfId="48792"/>
    <cellStyle name="Normal 5 8 2 3 5" xfId="48793"/>
    <cellStyle name="Normal 5 8 2 4" xfId="48794"/>
    <cellStyle name="Normal 5 8 2 4 2" xfId="48795"/>
    <cellStyle name="Normal 5 8 2 4 2 2" xfId="48796"/>
    <cellStyle name="Normal 5 8 2 4 2 2 2" xfId="48797"/>
    <cellStyle name="Normal 5 8 2 4 2 3" xfId="48798"/>
    <cellStyle name="Normal 5 8 2 4 3" xfId="48799"/>
    <cellStyle name="Normal 5 8 2 4 3 2" xfId="48800"/>
    <cellStyle name="Normal 5 8 2 4 4" xfId="48801"/>
    <cellStyle name="Normal 5 8 2 5" xfId="48802"/>
    <cellStyle name="Normal 5 8 2 5 2" xfId="48803"/>
    <cellStyle name="Normal 5 8 2 5 2 2" xfId="48804"/>
    <cellStyle name="Normal 5 8 2 5 3" xfId="48805"/>
    <cellStyle name="Normal 5 8 2 6" xfId="48806"/>
    <cellStyle name="Normal 5 8 2 6 2" xfId="48807"/>
    <cellStyle name="Normal 5 8 2 7" xfId="48808"/>
    <cellStyle name="Normal 5 8 3" xfId="48809"/>
    <cellStyle name="Normal 5 8 3 2" xfId="48810"/>
    <cellStyle name="Normal 5 8 3 2 2" xfId="48811"/>
    <cellStyle name="Normal 5 8 3 2 2 2" xfId="48812"/>
    <cellStyle name="Normal 5 8 3 2 2 2 2" xfId="48813"/>
    <cellStyle name="Normal 5 8 3 2 2 2 2 2" xfId="48814"/>
    <cellStyle name="Normal 5 8 3 2 2 2 3" xfId="48815"/>
    <cellStyle name="Normal 5 8 3 2 2 3" xfId="48816"/>
    <cellStyle name="Normal 5 8 3 2 2 3 2" xfId="48817"/>
    <cellStyle name="Normal 5 8 3 2 2 4" xfId="48818"/>
    <cellStyle name="Normal 5 8 3 2 3" xfId="48819"/>
    <cellStyle name="Normal 5 8 3 2 3 2" xfId="48820"/>
    <cellStyle name="Normal 5 8 3 2 3 2 2" xfId="48821"/>
    <cellStyle name="Normal 5 8 3 2 3 3" xfId="48822"/>
    <cellStyle name="Normal 5 8 3 2 4" xfId="48823"/>
    <cellStyle name="Normal 5 8 3 2 4 2" xfId="48824"/>
    <cellStyle name="Normal 5 8 3 2 5" xfId="48825"/>
    <cellStyle name="Normal 5 8 3 3" xfId="48826"/>
    <cellStyle name="Normal 5 8 3 3 2" xfId="48827"/>
    <cellStyle name="Normal 5 8 3 3 2 2" xfId="48828"/>
    <cellStyle name="Normal 5 8 3 3 2 2 2" xfId="48829"/>
    <cellStyle name="Normal 5 8 3 3 2 3" xfId="48830"/>
    <cellStyle name="Normal 5 8 3 3 3" xfId="48831"/>
    <cellStyle name="Normal 5 8 3 3 3 2" xfId="48832"/>
    <cellStyle name="Normal 5 8 3 3 4" xfId="48833"/>
    <cellStyle name="Normal 5 8 3 4" xfId="48834"/>
    <cellStyle name="Normal 5 8 3 4 2" xfId="48835"/>
    <cellStyle name="Normal 5 8 3 4 2 2" xfId="48836"/>
    <cellStyle name="Normal 5 8 3 4 3" xfId="48837"/>
    <cellStyle name="Normal 5 8 3 5" xfId="48838"/>
    <cellStyle name="Normal 5 8 3 5 2" xfId="48839"/>
    <cellStyle name="Normal 5 8 3 6" xfId="48840"/>
    <cellStyle name="Normal 5 8 4" xfId="48841"/>
    <cellStyle name="Normal 5 8 4 2" xfId="48842"/>
    <cellStyle name="Normal 5 8 4 2 2" xfId="48843"/>
    <cellStyle name="Normal 5 8 4 2 2 2" xfId="48844"/>
    <cellStyle name="Normal 5 8 4 2 2 2 2" xfId="48845"/>
    <cellStyle name="Normal 5 8 4 2 2 2 2 2" xfId="48846"/>
    <cellStyle name="Normal 5 8 4 2 2 2 3" xfId="48847"/>
    <cellStyle name="Normal 5 8 4 2 2 3" xfId="48848"/>
    <cellStyle name="Normal 5 8 4 2 2 3 2" xfId="48849"/>
    <cellStyle name="Normal 5 8 4 2 2 4" xfId="48850"/>
    <cellStyle name="Normal 5 8 4 2 3" xfId="48851"/>
    <cellStyle name="Normal 5 8 4 2 3 2" xfId="48852"/>
    <cellStyle name="Normal 5 8 4 2 3 2 2" xfId="48853"/>
    <cellStyle name="Normal 5 8 4 2 3 3" xfId="48854"/>
    <cellStyle name="Normal 5 8 4 2 4" xfId="48855"/>
    <cellStyle name="Normal 5 8 4 2 4 2" xfId="48856"/>
    <cellStyle name="Normal 5 8 4 2 5" xfId="48857"/>
    <cellStyle name="Normal 5 8 4 3" xfId="48858"/>
    <cellStyle name="Normal 5 8 4 3 2" xfId="48859"/>
    <cellStyle name="Normal 5 8 4 3 2 2" xfId="48860"/>
    <cellStyle name="Normal 5 8 4 3 2 2 2" xfId="48861"/>
    <cellStyle name="Normal 5 8 4 3 2 3" xfId="48862"/>
    <cellStyle name="Normal 5 8 4 3 3" xfId="48863"/>
    <cellStyle name="Normal 5 8 4 3 3 2" xfId="48864"/>
    <cellStyle name="Normal 5 8 4 3 4" xfId="48865"/>
    <cellStyle name="Normal 5 8 4 4" xfId="48866"/>
    <cellStyle name="Normal 5 8 4 4 2" xfId="48867"/>
    <cellStyle name="Normal 5 8 4 4 2 2" xfId="48868"/>
    <cellStyle name="Normal 5 8 4 4 3" xfId="48869"/>
    <cellStyle name="Normal 5 8 4 5" xfId="48870"/>
    <cellStyle name="Normal 5 8 4 5 2" xfId="48871"/>
    <cellStyle name="Normal 5 8 4 6" xfId="48872"/>
    <cellStyle name="Normal 5 8 5" xfId="48873"/>
    <cellStyle name="Normal 5 8 5 2" xfId="48874"/>
    <cellStyle name="Normal 5 8 5 2 2" xfId="48875"/>
    <cellStyle name="Normal 5 8 5 2 2 2" xfId="48876"/>
    <cellStyle name="Normal 5 8 5 2 2 2 2" xfId="48877"/>
    <cellStyle name="Normal 5 8 5 2 2 3" xfId="48878"/>
    <cellStyle name="Normal 5 8 5 2 3" xfId="48879"/>
    <cellStyle name="Normal 5 8 5 2 3 2" xfId="48880"/>
    <cellStyle name="Normal 5 8 5 2 4" xfId="48881"/>
    <cellStyle name="Normal 5 8 5 3" xfId="48882"/>
    <cellStyle name="Normal 5 8 5 3 2" xfId="48883"/>
    <cellStyle name="Normal 5 8 5 3 2 2" xfId="48884"/>
    <cellStyle name="Normal 5 8 5 3 3" xfId="48885"/>
    <cellStyle name="Normal 5 8 5 4" xfId="48886"/>
    <cellStyle name="Normal 5 8 5 4 2" xfId="48887"/>
    <cellStyle name="Normal 5 8 5 5" xfId="48888"/>
    <cellStyle name="Normal 5 8 6" xfId="48889"/>
    <cellStyle name="Normal 5 8 6 2" xfId="48890"/>
    <cellStyle name="Normal 5 8 6 2 2" xfId="48891"/>
    <cellStyle name="Normal 5 8 6 2 2 2" xfId="48892"/>
    <cellStyle name="Normal 5 8 6 2 3" xfId="48893"/>
    <cellStyle name="Normal 5 8 6 3" xfId="48894"/>
    <cellStyle name="Normal 5 8 6 3 2" xfId="48895"/>
    <cellStyle name="Normal 5 8 6 4" xfId="48896"/>
    <cellStyle name="Normal 5 8 7" xfId="48897"/>
    <cellStyle name="Normal 5 8 7 2" xfId="48898"/>
    <cellStyle name="Normal 5 8 7 2 2" xfId="48899"/>
    <cellStyle name="Normal 5 8 7 3" xfId="48900"/>
    <cellStyle name="Normal 5 8 8" xfId="48901"/>
    <cellStyle name="Normal 5 8 8 2" xfId="48902"/>
    <cellStyle name="Normal 5 8 9" xfId="48903"/>
    <cellStyle name="Normal 5 9" xfId="48904"/>
    <cellStyle name="Normal 5 9 2" xfId="48905"/>
    <cellStyle name="Normal 5 9 2 2" xfId="48906"/>
    <cellStyle name="Normal 5 9 2 2 2" xfId="48907"/>
    <cellStyle name="Normal 5 9 2 2 2 2" xfId="48908"/>
    <cellStyle name="Normal 5 9 2 2 2 2 2" xfId="48909"/>
    <cellStyle name="Normal 5 9 2 2 2 2 2 2" xfId="48910"/>
    <cellStyle name="Normal 5 9 2 2 2 2 2 2 2" xfId="48911"/>
    <cellStyle name="Normal 5 9 2 2 2 2 2 3" xfId="48912"/>
    <cellStyle name="Normal 5 9 2 2 2 2 3" xfId="48913"/>
    <cellStyle name="Normal 5 9 2 2 2 2 3 2" xfId="48914"/>
    <cellStyle name="Normal 5 9 2 2 2 2 4" xfId="48915"/>
    <cellStyle name="Normal 5 9 2 2 2 3" xfId="48916"/>
    <cellStyle name="Normal 5 9 2 2 2 3 2" xfId="48917"/>
    <cellStyle name="Normal 5 9 2 2 2 3 2 2" xfId="48918"/>
    <cellStyle name="Normal 5 9 2 2 2 3 3" xfId="48919"/>
    <cellStyle name="Normal 5 9 2 2 2 4" xfId="48920"/>
    <cellStyle name="Normal 5 9 2 2 2 4 2" xfId="48921"/>
    <cellStyle name="Normal 5 9 2 2 2 5" xfId="48922"/>
    <cellStyle name="Normal 5 9 2 2 3" xfId="48923"/>
    <cellStyle name="Normal 5 9 2 2 3 2" xfId="48924"/>
    <cellStyle name="Normal 5 9 2 2 3 2 2" xfId="48925"/>
    <cellStyle name="Normal 5 9 2 2 3 2 2 2" xfId="48926"/>
    <cellStyle name="Normal 5 9 2 2 3 2 3" xfId="48927"/>
    <cellStyle name="Normal 5 9 2 2 3 3" xfId="48928"/>
    <cellStyle name="Normal 5 9 2 2 3 3 2" xfId="48929"/>
    <cellStyle name="Normal 5 9 2 2 3 4" xfId="48930"/>
    <cellStyle name="Normal 5 9 2 2 4" xfId="48931"/>
    <cellStyle name="Normal 5 9 2 2 4 2" xfId="48932"/>
    <cellStyle name="Normal 5 9 2 2 4 2 2" xfId="48933"/>
    <cellStyle name="Normal 5 9 2 2 4 3" xfId="48934"/>
    <cellStyle name="Normal 5 9 2 2 5" xfId="48935"/>
    <cellStyle name="Normal 5 9 2 2 5 2" xfId="48936"/>
    <cellStyle name="Normal 5 9 2 2 6" xfId="48937"/>
    <cellStyle name="Normal 5 9 2 3" xfId="48938"/>
    <cellStyle name="Normal 5 9 2 3 2" xfId="48939"/>
    <cellStyle name="Normal 5 9 2 3 2 2" xfId="48940"/>
    <cellStyle name="Normal 5 9 2 3 2 2 2" xfId="48941"/>
    <cellStyle name="Normal 5 9 2 3 2 2 2 2" xfId="48942"/>
    <cellStyle name="Normal 5 9 2 3 2 2 3" xfId="48943"/>
    <cellStyle name="Normal 5 9 2 3 2 3" xfId="48944"/>
    <cellStyle name="Normal 5 9 2 3 2 3 2" xfId="48945"/>
    <cellStyle name="Normal 5 9 2 3 2 4" xfId="48946"/>
    <cellStyle name="Normal 5 9 2 3 3" xfId="48947"/>
    <cellStyle name="Normal 5 9 2 3 3 2" xfId="48948"/>
    <cellStyle name="Normal 5 9 2 3 3 2 2" xfId="48949"/>
    <cellStyle name="Normal 5 9 2 3 3 3" xfId="48950"/>
    <cellStyle name="Normal 5 9 2 3 4" xfId="48951"/>
    <cellStyle name="Normal 5 9 2 3 4 2" xfId="48952"/>
    <cellStyle name="Normal 5 9 2 3 5" xfId="48953"/>
    <cellStyle name="Normal 5 9 2 4" xfId="48954"/>
    <cellStyle name="Normal 5 9 2 4 2" xfId="48955"/>
    <cellStyle name="Normal 5 9 2 4 2 2" xfId="48956"/>
    <cellStyle name="Normal 5 9 2 4 2 2 2" xfId="48957"/>
    <cellStyle name="Normal 5 9 2 4 2 3" xfId="48958"/>
    <cellStyle name="Normal 5 9 2 4 3" xfId="48959"/>
    <cellStyle name="Normal 5 9 2 4 3 2" xfId="48960"/>
    <cellStyle name="Normal 5 9 2 4 4" xfId="48961"/>
    <cellStyle name="Normal 5 9 2 5" xfId="48962"/>
    <cellStyle name="Normal 5 9 2 5 2" xfId="48963"/>
    <cellStyle name="Normal 5 9 2 5 2 2" xfId="48964"/>
    <cellStyle name="Normal 5 9 2 5 3" xfId="48965"/>
    <cellStyle name="Normal 5 9 2 6" xfId="48966"/>
    <cellStyle name="Normal 5 9 2 6 2" xfId="48967"/>
    <cellStyle name="Normal 5 9 2 7" xfId="48968"/>
    <cellStyle name="Normal 5 9 3" xfId="48969"/>
    <cellStyle name="Normal 5 9 3 2" xfId="48970"/>
    <cellStyle name="Normal 5 9 3 2 2" xfId="48971"/>
    <cellStyle name="Normal 5 9 3 2 2 2" xfId="48972"/>
    <cellStyle name="Normal 5 9 3 2 2 2 2" xfId="48973"/>
    <cellStyle name="Normal 5 9 3 2 2 2 2 2" xfId="48974"/>
    <cellStyle name="Normal 5 9 3 2 2 2 3" xfId="48975"/>
    <cellStyle name="Normal 5 9 3 2 2 3" xfId="48976"/>
    <cellStyle name="Normal 5 9 3 2 2 3 2" xfId="48977"/>
    <cellStyle name="Normal 5 9 3 2 2 4" xfId="48978"/>
    <cellStyle name="Normal 5 9 3 2 3" xfId="48979"/>
    <cellStyle name="Normal 5 9 3 2 3 2" xfId="48980"/>
    <cellStyle name="Normal 5 9 3 2 3 2 2" xfId="48981"/>
    <cellStyle name="Normal 5 9 3 2 3 3" xfId="48982"/>
    <cellStyle name="Normal 5 9 3 2 4" xfId="48983"/>
    <cellStyle name="Normal 5 9 3 2 4 2" xfId="48984"/>
    <cellStyle name="Normal 5 9 3 2 5" xfId="48985"/>
    <cellStyle name="Normal 5 9 3 3" xfId="48986"/>
    <cellStyle name="Normal 5 9 3 3 2" xfId="48987"/>
    <cellStyle name="Normal 5 9 3 3 2 2" xfId="48988"/>
    <cellStyle name="Normal 5 9 3 3 2 2 2" xfId="48989"/>
    <cellStyle name="Normal 5 9 3 3 2 3" xfId="48990"/>
    <cellStyle name="Normal 5 9 3 3 3" xfId="48991"/>
    <cellStyle name="Normal 5 9 3 3 3 2" xfId="48992"/>
    <cellStyle name="Normal 5 9 3 3 4" xfId="48993"/>
    <cellStyle name="Normal 5 9 3 4" xfId="48994"/>
    <cellStyle name="Normal 5 9 3 4 2" xfId="48995"/>
    <cellStyle name="Normal 5 9 3 4 2 2" xfId="48996"/>
    <cellStyle name="Normal 5 9 3 4 3" xfId="48997"/>
    <cellStyle name="Normal 5 9 3 5" xfId="48998"/>
    <cellStyle name="Normal 5 9 3 5 2" xfId="48999"/>
    <cellStyle name="Normal 5 9 3 6" xfId="49000"/>
    <cellStyle name="Normal 5 9 4" xfId="49001"/>
    <cellStyle name="Normal 5 9 4 2" xfId="49002"/>
    <cellStyle name="Normal 5 9 4 2 2" xfId="49003"/>
    <cellStyle name="Normal 5 9 4 2 2 2" xfId="49004"/>
    <cellStyle name="Normal 5 9 4 2 2 2 2" xfId="49005"/>
    <cellStyle name="Normal 5 9 4 2 2 2 2 2" xfId="49006"/>
    <cellStyle name="Normal 5 9 4 2 2 2 3" xfId="49007"/>
    <cellStyle name="Normal 5 9 4 2 2 3" xfId="49008"/>
    <cellStyle name="Normal 5 9 4 2 2 3 2" xfId="49009"/>
    <cellStyle name="Normal 5 9 4 2 2 4" xfId="49010"/>
    <cellStyle name="Normal 5 9 4 2 3" xfId="49011"/>
    <cellStyle name="Normal 5 9 4 2 3 2" xfId="49012"/>
    <cellStyle name="Normal 5 9 4 2 3 2 2" xfId="49013"/>
    <cellStyle name="Normal 5 9 4 2 3 3" xfId="49014"/>
    <cellStyle name="Normal 5 9 4 2 4" xfId="49015"/>
    <cellStyle name="Normal 5 9 4 2 4 2" xfId="49016"/>
    <cellStyle name="Normal 5 9 4 2 5" xfId="49017"/>
    <cellStyle name="Normal 5 9 4 3" xfId="49018"/>
    <cellStyle name="Normal 5 9 4 3 2" xfId="49019"/>
    <cellStyle name="Normal 5 9 4 3 2 2" xfId="49020"/>
    <cellStyle name="Normal 5 9 4 3 2 2 2" xfId="49021"/>
    <cellStyle name="Normal 5 9 4 3 2 3" xfId="49022"/>
    <cellStyle name="Normal 5 9 4 3 3" xfId="49023"/>
    <cellStyle name="Normal 5 9 4 3 3 2" xfId="49024"/>
    <cellStyle name="Normal 5 9 4 3 4" xfId="49025"/>
    <cellStyle name="Normal 5 9 4 4" xfId="49026"/>
    <cellStyle name="Normal 5 9 4 4 2" xfId="49027"/>
    <cellStyle name="Normal 5 9 4 4 2 2" xfId="49028"/>
    <cellStyle name="Normal 5 9 4 4 3" xfId="49029"/>
    <cellStyle name="Normal 5 9 4 5" xfId="49030"/>
    <cellStyle name="Normal 5 9 4 5 2" xfId="49031"/>
    <cellStyle name="Normal 5 9 4 6" xfId="49032"/>
    <cellStyle name="Normal 5 9 5" xfId="49033"/>
    <cellStyle name="Normal 5 9 5 2" xfId="49034"/>
    <cellStyle name="Normal 5 9 5 2 2" xfId="49035"/>
    <cellStyle name="Normal 5 9 5 2 2 2" xfId="49036"/>
    <cellStyle name="Normal 5 9 5 2 2 2 2" xfId="49037"/>
    <cellStyle name="Normal 5 9 5 2 2 3" xfId="49038"/>
    <cellStyle name="Normal 5 9 5 2 3" xfId="49039"/>
    <cellStyle name="Normal 5 9 5 2 3 2" xfId="49040"/>
    <cellStyle name="Normal 5 9 5 2 4" xfId="49041"/>
    <cellStyle name="Normal 5 9 5 3" xfId="49042"/>
    <cellStyle name="Normal 5 9 5 3 2" xfId="49043"/>
    <cellStyle name="Normal 5 9 5 3 2 2" xfId="49044"/>
    <cellStyle name="Normal 5 9 5 3 3" xfId="49045"/>
    <cellStyle name="Normal 5 9 5 4" xfId="49046"/>
    <cellStyle name="Normal 5 9 5 4 2" xfId="49047"/>
    <cellStyle name="Normal 5 9 5 5" xfId="49048"/>
    <cellStyle name="Normal 5 9 6" xfId="49049"/>
    <cellStyle name="Normal 5 9 6 2" xfId="49050"/>
    <cellStyle name="Normal 5 9 6 2 2" xfId="49051"/>
    <cellStyle name="Normal 5 9 6 2 2 2" xfId="49052"/>
    <cellStyle name="Normal 5 9 6 2 3" xfId="49053"/>
    <cellStyle name="Normal 5 9 6 3" xfId="49054"/>
    <cellStyle name="Normal 5 9 6 3 2" xfId="49055"/>
    <cellStyle name="Normal 5 9 6 4" xfId="49056"/>
    <cellStyle name="Normal 5 9 7" xfId="49057"/>
    <cellStyle name="Normal 5 9 7 2" xfId="49058"/>
    <cellStyle name="Normal 5 9 7 2 2" xfId="49059"/>
    <cellStyle name="Normal 5 9 7 3" xfId="49060"/>
    <cellStyle name="Normal 5 9 8" xfId="49061"/>
    <cellStyle name="Normal 5 9 8 2" xfId="49062"/>
    <cellStyle name="Normal 5 9 9" xfId="49063"/>
    <cellStyle name="Normal 5_20130128_ITS on reporting_Annex I_CA" xfId="58369"/>
    <cellStyle name="Normal 50" xfId="49064"/>
    <cellStyle name="Normal 50 2" xfId="49065"/>
    <cellStyle name="Normal 50 2 2" xfId="49066"/>
    <cellStyle name="Normal 50 2 3" xfId="49067"/>
    <cellStyle name="Normal 50 3" xfId="49068"/>
    <cellStyle name="Normal 50 4" xfId="49069"/>
    <cellStyle name="Normal 50_Wealth Mgmt - Life &amp; Pension" xfId="57845"/>
    <cellStyle name="Normal 500" xfId="49070"/>
    <cellStyle name="Normal 500 2" xfId="49071"/>
    <cellStyle name="Normal 500 2 2" xfId="49072"/>
    <cellStyle name="Normal 500 2 2 2" xfId="49073"/>
    <cellStyle name="Normal 500 2 3" xfId="49074"/>
    <cellStyle name="Normal 500 3" xfId="49075"/>
    <cellStyle name="Normal 500 3 2" xfId="49076"/>
    <cellStyle name="Normal 500 4" xfId="49077"/>
    <cellStyle name="Normal 501" xfId="49078"/>
    <cellStyle name="Normal 501 2" xfId="49079"/>
    <cellStyle name="Normal 501 3" xfId="49080"/>
    <cellStyle name="Normal 502" xfId="49081"/>
    <cellStyle name="Normal 502 2" xfId="49082"/>
    <cellStyle name="Normal 502 2 2" xfId="49083"/>
    <cellStyle name="Normal 502 2 2 2" xfId="49084"/>
    <cellStyle name="Normal 502 2 3" xfId="49085"/>
    <cellStyle name="Normal 502 3" xfId="49086"/>
    <cellStyle name="Normal 502 3 2" xfId="49087"/>
    <cellStyle name="Normal 502 4" xfId="49088"/>
    <cellStyle name="Normal 503" xfId="49089"/>
    <cellStyle name="Normal 503 2" xfId="49090"/>
    <cellStyle name="Normal 503 2 2" xfId="49091"/>
    <cellStyle name="Normal 503 2 2 2" xfId="49092"/>
    <cellStyle name="Normal 503 2 3" xfId="49093"/>
    <cellStyle name="Normal 503 3" xfId="49094"/>
    <cellStyle name="Normal 503 3 2" xfId="49095"/>
    <cellStyle name="Normal 503 4" xfId="49096"/>
    <cellStyle name="Normal 504" xfId="49097"/>
    <cellStyle name="Normal 504 2" xfId="49098"/>
    <cellStyle name="Normal 504 2 2" xfId="49099"/>
    <cellStyle name="Normal 504 2 2 2" xfId="49100"/>
    <cellStyle name="Normal 504 2 3" xfId="49101"/>
    <cellStyle name="Normal 504 3" xfId="49102"/>
    <cellStyle name="Normal 504 3 2" xfId="49103"/>
    <cellStyle name="Normal 504 4" xfId="49104"/>
    <cellStyle name="Normal 505" xfId="49105"/>
    <cellStyle name="Normal 505 2" xfId="49106"/>
    <cellStyle name="Normal 505 2 2" xfId="49107"/>
    <cellStyle name="Normal 505 2 2 2" xfId="49108"/>
    <cellStyle name="Normal 505 2 3" xfId="49109"/>
    <cellStyle name="Normal 505 3" xfId="49110"/>
    <cellStyle name="Normal 505 3 2" xfId="49111"/>
    <cellStyle name="Normal 505 4" xfId="49112"/>
    <cellStyle name="Normal 506" xfId="49113"/>
    <cellStyle name="Normal 506 2" xfId="49114"/>
    <cellStyle name="Normal 506 2 2" xfId="49115"/>
    <cellStyle name="Normal 506 2 2 2" xfId="49116"/>
    <cellStyle name="Normal 506 2 3" xfId="49117"/>
    <cellStyle name="Normal 506 3" xfId="49118"/>
    <cellStyle name="Normal 506 3 2" xfId="49119"/>
    <cellStyle name="Normal 506 4" xfId="49120"/>
    <cellStyle name="Normal 507" xfId="49121"/>
    <cellStyle name="Normal 507 2" xfId="49122"/>
    <cellStyle name="Normal 507 3" xfId="49123"/>
    <cellStyle name="Normal 508" xfId="49124"/>
    <cellStyle name="Normal 508 2" xfId="49125"/>
    <cellStyle name="Normal 508 3" xfId="49126"/>
    <cellStyle name="Normal 509" xfId="49127"/>
    <cellStyle name="Normal 509 2" xfId="49128"/>
    <cellStyle name="Normal 509 3" xfId="49129"/>
    <cellStyle name="Normal 51" xfId="49130"/>
    <cellStyle name="Normal 51 2" xfId="49131"/>
    <cellStyle name="Normal 51 2 2" xfId="49132"/>
    <cellStyle name="Normal 51 2 3" xfId="49133"/>
    <cellStyle name="Normal 51 3" xfId="49134"/>
    <cellStyle name="Normal 51 4" xfId="49135"/>
    <cellStyle name="Normal 51_Wealth Mgmt - Life &amp; Pension" xfId="57846"/>
    <cellStyle name="Normal 510" xfId="49136"/>
    <cellStyle name="Normal 510 2" xfId="49137"/>
    <cellStyle name="Normal 510 3" xfId="49138"/>
    <cellStyle name="Normal 511" xfId="49139"/>
    <cellStyle name="Normal 511 2" xfId="49140"/>
    <cellStyle name="Normal 511 3" xfId="49141"/>
    <cellStyle name="Normal 512" xfId="49142"/>
    <cellStyle name="Normal 512 2" xfId="49143"/>
    <cellStyle name="Normal 512 3" xfId="49144"/>
    <cellStyle name="Normal 513" xfId="49145"/>
    <cellStyle name="Normal 513 2" xfId="49146"/>
    <cellStyle name="Normal 514" xfId="49147"/>
    <cellStyle name="Normal 514 2" xfId="49148"/>
    <cellStyle name="Normal 515" xfId="49149"/>
    <cellStyle name="Normal 515 2" xfId="49150"/>
    <cellStyle name="Normal 516" xfId="49151"/>
    <cellStyle name="Normal 516 2" xfId="49152"/>
    <cellStyle name="Normal 517" xfId="49153"/>
    <cellStyle name="Normal 517 2" xfId="49154"/>
    <cellStyle name="Normal 518" xfId="49155"/>
    <cellStyle name="Normal 519" xfId="49156"/>
    <cellStyle name="Normal 52" xfId="49157"/>
    <cellStyle name="Normal 52 2" xfId="49158"/>
    <cellStyle name="Normal 52 2 2" xfId="49159"/>
    <cellStyle name="Normal 52 2 3" xfId="49160"/>
    <cellStyle name="Normal 52 3" xfId="49161"/>
    <cellStyle name="Normal 52 4" xfId="49162"/>
    <cellStyle name="Normal 52_Wealth Mgmt - Life &amp; Pension" xfId="57847"/>
    <cellStyle name="Normal 520" xfId="49163"/>
    <cellStyle name="Normal 520 2" xfId="49164"/>
    <cellStyle name="Normal 521" xfId="49165"/>
    <cellStyle name="Normal 522" xfId="49166"/>
    <cellStyle name="Normal 523" xfId="49167"/>
    <cellStyle name="Normal 524" xfId="49168"/>
    <cellStyle name="Normal 525" xfId="49169"/>
    <cellStyle name="Normal 526" xfId="49170"/>
    <cellStyle name="Normal 527" xfId="49171"/>
    <cellStyle name="Normal 528" xfId="49172"/>
    <cellStyle name="Normal 53" xfId="49173"/>
    <cellStyle name="Normal 53 2" xfId="49174"/>
    <cellStyle name="Normal 53 2 2" xfId="49175"/>
    <cellStyle name="Normal 53 2 3" xfId="49176"/>
    <cellStyle name="Normal 53 3" xfId="49177"/>
    <cellStyle name="Normal 53 4" xfId="49178"/>
    <cellStyle name="Normal 53_Wealth Mgmt - Life &amp; Pension" xfId="57848"/>
    <cellStyle name="Normal 54" xfId="49179"/>
    <cellStyle name="Normal 54 2" xfId="49180"/>
    <cellStyle name="Normal 54 2 2" xfId="49181"/>
    <cellStyle name="Normal 54 2 3" xfId="49182"/>
    <cellStyle name="Normal 54 3" xfId="49183"/>
    <cellStyle name="Normal 54 4" xfId="49184"/>
    <cellStyle name="Normal 54_Wealth Mgmt - Life &amp; Pension" xfId="57849"/>
    <cellStyle name="Normal 55" xfId="49185"/>
    <cellStyle name="Normal 55 2" xfId="49186"/>
    <cellStyle name="Normal 55 2 2" xfId="49187"/>
    <cellStyle name="Normal 55 2 3" xfId="49188"/>
    <cellStyle name="Normal 55 3" xfId="49189"/>
    <cellStyle name="Normal 55 4" xfId="49190"/>
    <cellStyle name="Normal 55_Wealth Mgmt - Life &amp; Pension" xfId="57850"/>
    <cellStyle name="Normal 56" xfId="49191"/>
    <cellStyle name="Normal 56 2" xfId="49192"/>
    <cellStyle name="Normal 56 2 2" xfId="49193"/>
    <cellStyle name="Normal 56 2 3" xfId="49194"/>
    <cellStyle name="Normal 56 3" xfId="49195"/>
    <cellStyle name="Normal 56 4" xfId="49196"/>
    <cellStyle name="Normal 56_Wealth Mgmt - Life &amp; Pension" xfId="57851"/>
    <cellStyle name="Normal 57" xfId="49197"/>
    <cellStyle name="Normal 57 2" xfId="49198"/>
    <cellStyle name="Normal 57 2 2" xfId="49199"/>
    <cellStyle name="Normal 57 2 3" xfId="49200"/>
    <cellStyle name="Normal 57 3" xfId="49201"/>
    <cellStyle name="Normal 57 4" xfId="49202"/>
    <cellStyle name="Normal 57_Wealth Mgmt - Life &amp; Pension" xfId="57852"/>
    <cellStyle name="Normal 58" xfId="49203"/>
    <cellStyle name="Normal 58 2" xfId="49204"/>
    <cellStyle name="Normal 58 2 2" xfId="49205"/>
    <cellStyle name="Normal 58 2 3" xfId="49206"/>
    <cellStyle name="Normal 58 3" xfId="49207"/>
    <cellStyle name="Normal 58 4" xfId="49208"/>
    <cellStyle name="Normal 58_Wealth Mgmt - Life &amp; Pension" xfId="57853"/>
    <cellStyle name="Normal 59" xfId="49209"/>
    <cellStyle name="Normal 59 2" xfId="49210"/>
    <cellStyle name="Normal 59 2 2" xfId="49211"/>
    <cellStyle name="Normal 59 2 3" xfId="49212"/>
    <cellStyle name="Normal 59 3" xfId="49213"/>
    <cellStyle name="Normal 59 4" xfId="49214"/>
    <cellStyle name="Normal 59_Wealth Mgmt - Life &amp; Pension" xfId="57854"/>
    <cellStyle name="Normal 6" xfId="49215"/>
    <cellStyle name="Normal 6 10" xfId="57855"/>
    <cellStyle name="Normal 6 10 2" xfId="57856"/>
    <cellStyle name="Normal 6 11" xfId="57857"/>
    <cellStyle name="Normal 6 2" xfId="49216"/>
    <cellStyle name="Normal 6 2 10" xfId="49217"/>
    <cellStyle name="Normal 6 2 11" xfId="49218"/>
    <cellStyle name="Normal 6 2 2" xfId="49219"/>
    <cellStyle name="Normal 6 2 2 2" xfId="49220"/>
    <cellStyle name="Normal 6 2 2 2 2" xfId="49221"/>
    <cellStyle name="Normal 6 2 2 2 2 2" xfId="49222"/>
    <cellStyle name="Normal 6 2 2 2 2 2 2" xfId="49223"/>
    <cellStyle name="Normal 6 2 2 2 2 2 2 2" xfId="49224"/>
    <cellStyle name="Normal 6 2 2 2 2 2 2 2 2" xfId="49225"/>
    <cellStyle name="Normal 6 2 2 2 2 2 2 2 2 2" xfId="49226"/>
    <cellStyle name="Normal 6 2 2 2 2 2 2 2 3" xfId="49227"/>
    <cellStyle name="Normal 6 2 2 2 2 2 2 3" xfId="49228"/>
    <cellStyle name="Normal 6 2 2 2 2 2 2 3 2" xfId="49229"/>
    <cellStyle name="Normal 6 2 2 2 2 2 2 4" xfId="49230"/>
    <cellStyle name="Normal 6 2 2 2 2 2 3" xfId="49231"/>
    <cellStyle name="Normal 6 2 2 2 2 2 3 2" xfId="49232"/>
    <cellStyle name="Normal 6 2 2 2 2 2 3 2 2" xfId="49233"/>
    <cellStyle name="Normal 6 2 2 2 2 2 3 3" xfId="49234"/>
    <cellStyle name="Normal 6 2 2 2 2 2 4" xfId="49235"/>
    <cellStyle name="Normal 6 2 2 2 2 2 4 2" xfId="49236"/>
    <cellStyle name="Normal 6 2 2 2 2 2 5" xfId="49237"/>
    <cellStyle name="Normal 6 2 2 2 2 3" xfId="49238"/>
    <cellStyle name="Normal 6 2 2 2 2 3 2" xfId="49239"/>
    <cellStyle name="Normal 6 2 2 2 2 3 2 2" xfId="49240"/>
    <cellStyle name="Normal 6 2 2 2 2 3 2 2 2" xfId="49241"/>
    <cellStyle name="Normal 6 2 2 2 2 3 2 3" xfId="49242"/>
    <cellStyle name="Normal 6 2 2 2 2 3 3" xfId="49243"/>
    <cellStyle name="Normal 6 2 2 2 2 3 3 2" xfId="49244"/>
    <cellStyle name="Normal 6 2 2 2 2 3 4" xfId="49245"/>
    <cellStyle name="Normal 6 2 2 2 2 4" xfId="49246"/>
    <cellStyle name="Normal 6 2 2 2 2 4 2" xfId="49247"/>
    <cellStyle name="Normal 6 2 2 2 2 4 2 2" xfId="49248"/>
    <cellStyle name="Normal 6 2 2 2 2 4 3" xfId="49249"/>
    <cellStyle name="Normal 6 2 2 2 2 5" xfId="49250"/>
    <cellStyle name="Normal 6 2 2 2 2 5 2" xfId="49251"/>
    <cellStyle name="Normal 6 2 2 2 2 6" xfId="49252"/>
    <cellStyle name="Normal 6 2 2 2 3" xfId="49253"/>
    <cellStyle name="Normal 6 2 2 2 3 2" xfId="49254"/>
    <cellStyle name="Normal 6 2 2 2 3 2 2" xfId="49255"/>
    <cellStyle name="Normal 6 2 2 2 3 2 2 2" xfId="49256"/>
    <cellStyle name="Normal 6 2 2 2 3 2 2 2 2" xfId="49257"/>
    <cellStyle name="Normal 6 2 2 2 3 2 2 3" xfId="49258"/>
    <cellStyle name="Normal 6 2 2 2 3 2 3" xfId="49259"/>
    <cellStyle name="Normal 6 2 2 2 3 2 3 2" xfId="49260"/>
    <cellStyle name="Normal 6 2 2 2 3 2 4" xfId="49261"/>
    <cellStyle name="Normal 6 2 2 2 3 3" xfId="49262"/>
    <cellStyle name="Normal 6 2 2 2 3 3 2" xfId="49263"/>
    <cellStyle name="Normal 6 2 2 2 3 3 2 2" xfId="49264"/>
    <cellStyle name="Normal 6 2 2 2 3 3 3" xfId="49265"/>
    <cellStyle name="Normal 6 2 2 2 3 4" xfId="49266"/>
    <cellStyle name="Normal 6 2 2 2 3 4 2" xfId="49267"/>
    <cellStyle name="Normal 6 2 2 2 3 5" xfId="49268"/>
    <cellStyle name="Normal 6 2 2 2 4" xfId="49269"/>
    <cellStyle name="Normal 6 2 2 2 4 2" xfId="49270"/>
    <cellStyle name="Normal 6 2 2 2 4 2 2" xfId="49271"/>
    <cellStyle name="Normal 6 2 2 2 4 2 2 2" xfId="49272"/>
    <cellStyle name="Normal 6 2 2 2 4 2 3" xfId="49273"/>
    <cellStyle name="Normal 6 2 2 2 4 3" xfId="49274"/>
    <cellStyle name="Normal 6 2 2 2 4 3 2" xfId="49275"/>
    <cellStyle name="Normal 6 2 2 2 4 4" xfId="49276"/>
    <cellStyle name="Normal 6 2 2 2 5" xfId="49277"/>
    <cellStyle name="Normal 6 2 2 2 5 2" xfId="49278"/>
    <cellStyle name="Normal 6 2 2 2 5 2 2" xfId="49279"/>
    <cellStyle name="Normal 6 2 2 2 5 3" xfId="49280"/>
    <cellStyle name="Normal 6 2 2 2 6" xfId="49281"/>
    <cellStyle name="Normal 6 2 2 2 6 2" xfId="49282"/>
    <cellStyle name="Normal 6 2 2 2 7" xfId="49283"/>
    <cellStyle name="Normal 6 2 2 3" xfId="49284"/>
    <cellStyle name="Normal 6 2 2 3 2" xfId="49285"/>
    <cellStyle name="Normal 6 2 2 3 2 2" xfId="49286"/>
    <cellStyle name="Normal 6 2 2 3 2 2 2" xfId="49287"/>
    <cellStyle name="Normal 6 2 2 3 2 2 2 2" xfId="49288"/>
    <cellStyle name="Normal 6 2 2 3 2 2 2 2 2" xfId="49289"/>
    <cellStyle name="Normal 6 2 2 3 2 2 2 3" xfId="49290"/>
    <cellStyle name="Normal 6 2 2 3 2 2 3" xfId="49291"/>
    <cellStyle name="Normal 6 2 2 3 2 2 3 2" xfId="49292"/>
    <cellStyle name="Normal 6 2 2 3 2 2 4" xfId="49293"/>
    <cellStyle name="Normal 6 2 2 3 2 3" xfId="49294"/>
    <cellStyle name="Normal 6 2 2 3 2 3 2" xfId="49295"/>
    <cellStyle name="Normal 6 2 2 3 2 3 2 2" xfId="49296"/>
    <cellStyle name="Normal 6 2 2 3 2 3 3" xfId="49297"/>
    <cellStyle name="Normal 6 2 2 3 2 4" xfId="49298"/>
    <cellStyle name="Normal 6 2 2 3 2 4 2" xfId="49299"/>
    <cellStyle name="Normal 6 2 2 3 2 5" xfId="49300"/>
    <cellStyle name="Normal 6 2 2 3 3" xfId="49301"/>
    <cellStyle name="Normal 6 2 2 3 3 2" xfId="49302"/>
    <cellStyle name="Normal 6 2 2 3 3 2 2" xfId="49303"/>
    <cellStyle name="Normal 6 2 2 3 3 2 2 2" xfId="49304"/>
    <cellStyle name="Normal 6 2 2 3 3 2 3" xfId="49305"/>
    <cellStyle name="Normal 6 2 2 3 3 3" xfId="49306"/>
    <cellStyle name="Normal 6 2 2 3 3 3 2" xfId="49307"/>
    <cellStyle name="Normal 6 2 2 3 3 4" xfId="49308"/>
    <cellStyle name="Normal 6 2 2 3 4" xfId="49309"/>
    <cellStyle name="Normal 6 2 2 3 4 2" xfId="49310"/>
    <cellStyle name="Normal 6 2 2 3 4 2 2" xfId="49311"/>
    <cellStyle name="Normal 6 2 2 3 4 3" xfId="49312"/>
    <cellStyle name="Normal 6 2 2 3 5" xfId="49313"/>
    <cellStyle name="Normal 6 2 2 3 5 2" xfId="49314"/>
    <cellStyle name="Normal 6 2 2 3 6" xfId="49315"/>
    <cellStyle name="Normal 6 2 2 4" xfId="49316"/>
    <cellStyle name="Normal 6 2 2 4 2" xfId="49317"/>
    <cellStyle name="Normal 6 2 2 4 2 2" xfId="49318"/>
    <cellStyle name="Normal 6 2 2 4 2 2 2" xfId="49319"/>
    <cellStyle name="Normal 6 2 2 4 2 2 2 2" xfId="49320"/>
    <cellStyle name="Normal 6 2 2 4 2 2 2 2 2" xfId="49321"/>
    <cellStyle name="Normal 6 2 2 4 2 2 2 3" xfId="49322"/>
    <cellStyle name="Normal 6 2 2 4 2 2 3" xfId="49323"/>
    <cellStyle name="Normal 6 2 2 4 2 2 3 2" xfId="49324"/>
    <cellStyle name="Normal 6 2 2 4 2 2 4" xfId="49325"/>
    <cellStyle name="Normal 6 2 2 4 2 3" xfId="49326"/>
    <cellStyle name="Normal 6 2 2 4 2 3 2" xfId="49327"/>
    <cellStyle name="Normal 6 2 2 4 2 3 2 2" xfId="49328"/>
    <cellStyle name="Normal 6 2 2 4 2 3 3" xfId="49329"/>
    <cellStyle name="Normal 6 2 2 4 2 4" xfId="49330"/>
    <cellStyle name="Normal 6 2 2 4 2 4 2" xfId="49331"/>
    <cellStyle name="Normal 6 2 2 4 2 5" xfId="49332"/>
    <cellStyle name="Normal 6 2 2 4 3" xfId="49333"/>
    <cellStyle name="Normal 6 2 2 4 3 2" xfId="49334"/>
    <cellStyle name="Normal 6 2 2 4 3 2 2" xfId="49335"/>
    <cellStyle name="Normal 6 2 2 4 3 2 2 2" xfId="49336"/>
    <cellStyle name="Normal 6 2 2 4 3 2 3" xfId="49337"/>
    <cellStyle name="Normal 6 2 2 4 3 3" xfId="49338"/>
    <cellStyle name="Normal 6 2 2 4 3 3 2" xfId="49339"/>
    <cellStyle name="Normal 6 2 2 4 3 4" xfId="49340"/>
    <cellStyle name="Normal 6 2 2 4 4" xfId="49341"/>
    <cellStyle name="Normal 6 2 2 4 4 2" xfId="49342"/>
    <cellStyle name="Normal 6 2 2 4 4 2 2" xfId="49343"/>
    <cellStyle name="Normal 6 2 2 4 4 3" xfId="49344"/>
    <cellStyle name="Normal 6 2 2 4 5" xfId="49345"/>
    <cellStyle name="Normal 6 2 2 4 5 2" xfId="49346"/>
    <cellStyle name="Normal 6 2 2 4 6" xfId="49347"/>
    <cellStyle name="Normal 6 2 2 5" xfId="49348"/>
    <cellStyle name="Normal 6 2 2 5 2" xfId="49349"/>
    <cellStyle name="Normal 6 2 2 5 2 2" xfId="49350"/>
    <cellStyle name="Normal 6 2 2 5 2 2 2" xfId="49351"/>
    <cellStyle name="Normal 6 2 2 5 2 2 2 2" xfId="49352"/>
    <cellStyle name="Normal 6 2 2 5 2 2 3" xfId="49353"/>
    <cellStyle name="Normal 6 2 2 5 2 3" xfId="49354"/>
    <cellStyle name="Normal 6 2 2 5 2 3 2" xfId="49355"/>
    <cellStyle name="Normal 6 2 2 5 2 4" xfId="49356"/>
    <cellStyle name="Normal 6 2 2 5 3" xfId="49357"/>
    <cellStyle name="Normal 6 2 2 5 3 2" xfId="49358"/>
    <cellStyle name="Normal 6 2 2 5 3 2 2" xfId="49359"/>
    <cellStyle name="Normal 6 2 2 5 3 3" xfId="49360"/>
    <cellStyle name="Normal 6 2 2 5 4" xfId="49361"/>
    <cellStyle name="Normal 6 2 2 5 4 2" xfId="49362"/>
    <cellStyle name="Normal 6 2 2 5 5" xfId="49363"/>
    <cellStyle name="Normal 6 2 2 6" xfId="49364"/>
    <cellStyle name="Normal 6 2 2 6 2" xfId="49365"/>
    <cellStyle name="Normal 6 2 2 6 3" xfId="49366"/>
    <cellStyle name="Normal 6 2 2 7" xfId="49367"/>
    <cellStyle name="Normal 6 2 2 7 2" xfId="49368"/>
    <cellStyle name="Normal 6 2 2 7 2 2" xfId="49369"/>
    <cellStyle name="Normal 6 2 2 7 3" xfId="49370"/>
    <cellStyle name="Normal 6 2 2 8" xfId="49371"/>
    <cellStyle name="Normal 6 2 2 8 2" xfId="49372"/>
    <cellStyle name="Normal 6 2 2 9" xfId="49373"/>
    <cellStyle name="Normal 6 2 2_Wealth Mgmt - Life &amp; Pension" xfId="57858"/>
    <cellStyle name="Normal 6 2 3" xfId="49374"/>
    <cellStyle name="Normal 6 2 3 2" xfId="49375"/>
    <cellStyle name="Normal 6 2 3 2 2" xfId="49376"/>
    <cellStyle name="Normal 6 2 3 2 2 2" xfId="49377"/>
    <cellStyle name="Normal 6 2 3 2 2 2 2" xfId="49378"/>
    <cellStyle name="Normal 6 2 3 2 2 2 2 2" xfId="49379"/>
    <cellStyle name="Normal 6 2 3 2 2 2 2 2 2" xfId="49380"/>
    <cellStyle name="Normal 6 2 3 2 2 2 2 2 2 2" xfId="49381"/>
    <cellStyle name="Normal 6 2 3 2 2 2 2 2 3" xfId="49382"/>
    <cellStyle name="Normal 6 2 3 2 2 2 2 3" xfId="49383"/>
    <cellStyle name="Normal 6 2 3 2 2 2 2 3 2" xfId="49384"/>
    <cellStyle name="Normal 6 2 3 2 2 2 2 4" xfId="49385"/>
    <cellStyle name="Normal 6 2 3 2 2 2 3" xfId="49386"/>
    <cellStyle name="Normal 6 2 3 2 2 2 3 2" xfId="49387"/>
    <cellStyle name="Normal 6 2 3 2 2 2 3 2 2" xfId="49388"/>
    <cellStyle name="Normal 6 2 3 2 2 2 3 3" xfId="49389"/>
    <cellStyle name="Normal 6 2 3 2 2 2 4" xfId="49390"/>
    <cellStyle name="Normal 6 2 3 2 2 2 4 2" xfId="49391"/>
    <cellStyle name="Normal 6 2 3 2 2 2 5" xfId="49392"/>
    <cellStyle name="Normal 6 2 3 2 2 3" xfId="49393"/>
    <cellStyle name="Normal 6 2 3 2 2 3 2" xfId="49394"/>
    <cellStyle name="Normal 6 2 3 2 2 3 2 2" xfId="49395"/>
    <cellStyle name="Normal 6 2 3 2 2 3 2 2 2" xfId="49396"/>
    <cellStyle name="Normal 6 2 3 2 2 3 2 3" xfId="49397"/>
    <cellStyle name="Normal 6 2 3 2 2 3 3" xfId="49398"/>
    <cellStyle name="Normal 6 2 3 2 2 3 3 2" xfId="49399"/>
    <cellStyle name="Normal 6 2 3 2 2 3 4" xfId="49400"/>
    <cellStyle name="Normal 6 2 3 2 2 4" xfId="49401"/>
    <cellStyle name="Normal 6 2 3 2 2 4 2" xfId="49402"/>
    <cellStyle name="Normal 6 2 3 2 2 4 2 2" xfId="49403"/>
    <cellStyle name="Normal 6 2 3 2 2 4 3" xfId="49404"/>
    <cellStyle name="Normal 6 2 3 2 2 5" xfId="49405"/>
    <cellStyle name="Normal 6 2 3 2 2 5 2" xfId="49406"/>
    <cellStyle name="Normal 6 2 3 2 2 6" xfId="49407"/>
    <cellStyle name="Normal 6 2 3 2 3" xfId="49408"/>
    <cellStyle name="Normal 6 2 3 2 3 2" xfId="49409"/>
    <cellStyle name="Normal 6 2 3 2 3 2 2" xfId="49410"/>
    <cellStyle name="Normal 6 2 3 2 3 2 2 2" xfId="49411"/>
    <cellStyle name="Normal 6 2 3 2 3 2 2 2 2" xfId="49412"/>
    <cellStyle name="Normal 6 2 3 2 3 2 2 3" xfId="49413"/>
    <cellStyle name="Normal 6 2 3 2 3 2 3" xfId="49414"/>
    <cellStyle name="Normal 6 2 3 2 3 2 3 2" xfId="49415"/>
    <cellStyle name="Normal 6 2 3 2 3 2 4" xfId="49416"/>
    <cellStyle name="Normal 6 2 3 2 3 3" xfId="49417"/>
    <cellStyle name="Normal 6 2 3 2 3 3 2" xfId="49418"/>
    <cellStyle name="Normal 6 2 3 2 3 3 2 2" xfId="49419"/>
    <cellStyle name="Normal 6 2 3 2 3 3 3" xfId="49420"/>
    <cellStyle name="Normal 6 2 3 2 3 4" xfId="49421"/>
    <cellStyle name="Normal 6 2 3 2 3 4 2" xfId="49422"/>
    <cellStyle name="Normal 6 2 3 2 3 5" xfId="49423"/>
    <cellStyle name="Normal 6 2 3 2 4" xfId="49424"/>
    <cellStyle name="Normal 6 2 3 2 4 2" xfId="49425"/>
    <cellStyle name="Normal 6 2 3 2 4 2 2" xfId="49426"/>
    <cellStyle name="Normal 6 2 3 2 4 2 2 2" xfId="49427"/>
    <cellStyle name="Normal 6 2 3 2 4 2 3" xfId="49428"/>
    <cellStyle name="Normal 6 2 3 2 4 3" xfId="49429"/>
    <cellStyle name="Normal 6 2 3 2 4 3 2" xfId="49430"/>
    <cellStyle name="Normal 6 2 3 2 4 4" xfId="49431"/>
    <cellStyle name="Normal 6 2 3 2 5" xfId="49432"/>
    <cellStyle name="Normal 6 2 3 2 5 2" xfId="49433"/>
    <cellStyle name="Normal 6 2 3 2 5 2 2" xfId="49434"/>
    <cellStyle name="Normal 6 2 3 2 5 3" xfId="49435"/>
    <cellStyle name="Normal 6 2 3 2 6" xfId="49436"/>
    <cellStyle name="Normal 6 2 3 2 6 2" xfId="49437"/>
    <cellStyle name="Normal 6 2 3 2 7" xfId="49438"/>
    <cellStyle name="Normal 6 2 3 3" xfId="49439"/>
    <cellStyle name="Normal 6 2 3 3 2" xfId="49440"/>
    <cellStyle name="Normal 6 2 3 3 2 2" xfId="49441"/>
    <cellStyle name="Normal 6 2 3 3 2 2 2" xfId="49442"/>
    <cellStyle name="Normal 6 2 3 3 2 2 2 2" xfId="49443"/>
    <cellStyle name="Normal 6 2 3 3 2 2 2 2 2" xfId="49444"/>
    <cellStyle name="Normal 6 2 3 3 2 2 2 3" xfId="49445"/>
    <cellStyle name="Normal 6 2 3 3 2 2 3" xfId="49446"/>
    <cellStyle name="Normal 6 2 3 3 2 2 3 2" xfId="49447"/>
    <cellStyle name="Normal 6 2 3 3 2 2 4" xfId="49448"/>
    <cellStyle name="Normal 6 2 3 3 2 3" xfId="49449"/>
    <cellStyle name="Normal 6 2 3 3 2 3 2" xfId="49450"/>
    <cellStyle name="Normal 6 2 3 3 2 3 2 2" xfId="49451"/>
    <cellStyle name="Normal 6 2 3 3 2 3 3" xfId="49452"/>
    <cellStyle name="Normal 6 2 3 3 2 4" xfId="49453"/>
    <cellStyle name="Normal 6 2 3 3 2 4 2" xfId="49454"/>
    <cellStyle name="Normal 6 2 3 3 2 5" xfId="49455"/>
    <cellStyle name="Normal 6 2 3 3 3" xfId="49456"/>
    <cellStyle name="Normal 6 2 3 3 3 2" xfId="49457"/>
    <cellStyle name="Normal 6 2 3 3 3 2 2" xfId="49458"/>
    <cellStyle name="Normal 6 2 3 3 3 2 2 2" xfId="49459"/>
    <cellStyle name="Normal 6 2 3 3 3 2 3" xfId="49460"/>
    <cellStyle name="Normal 6 2 3 3 3 3" xfId="49461"/>
    <cellStyle name="Normal 6 2 3 3 3 3 2" xfId="49462"/>
    <cellStyle name="Normal 6 2 3 3 3 4" xfId="49463"/>
    <cellStyle name="Normal 6 2 3 3 4" xfId="49464"/>
    <cellStyle name="Normal 6 2 3 3 4 2" xfId="49465"/>
    <cellStyle name="Normal 6 2 3 3 4 2 2" xfId="49466"/>
    <cellStyle name="Normal 6 2 3 3 4 3" xfId="49467"/>
    <cellStyle name="Normal 6 2 3 3 5" xfId="49468"/>
    <cellStyle name="Normal 6 2 3 3 5 2" xfId="49469"/>
    <cellStyle name="Normal 6 2 3 3 6" xfId="49470"/>
    <cellStyle name="Normal 6 2 3 4" xfId="49471"/>
    <cellStyle name="Normal 6 2 3 4 2" xfId="49472"/>
    <cellStyle name="Normal 6 2 3 4 2 2" xfId="49473"/>
    <cellStyle name="Normal 6 2 3 4 2 2 2" xfId="49474"/>
    <cellStyle name="Normal 6 2 3 4 2 2 2 2" xfId="49475"/>
    <cellStyle name="Normal 6 2 3 4 2 2 2 2 2" xfId="49476"/>
    <cellStyle name="Normal 6 2 3 4 2 2 2 3" xfId="49477"/>
    <cellStyle name="Normal 6 2 3 4 2 2 3" xfId="49478"/>
    <cellStyle name="Normal 6 2 3 4 2 2 3 2" xfId="49479"/>
    <cellStyle name="Normal 6 2 3 4 2 2 4" xfId="49480"/>
    <cellStyle name="Normal 6 2 3 4 2 3" xfId="49481"/>
    <cellStyle name="Normal 6 2 3 4 2 3 2" xfId="49482"/>
    <cellStyle name="Normal 6 2 3 4 2 3 2 2" xfId="49483"/>
    <cellStyle name="Normal 6 2 3 4 2 3 3" xfId="49484"/>
    <cellStyle name="Normal 6 2 3 4 2 4" xfId="49485"/>
    <cellStyle name="Normal 6 2 3 4 2 4 2" xfId="49486"/>
    <cellStyle name="Normal 6 2 3 4 2 5" xfId="49487"/>
    <cellStyle name="Normal 6 2 3 4 3" xfId="49488"/>
    <cellStyle name="Normal 6 2 3 4 3 2" xfId="49489"/>
    <cellStyle name="Normal 6 2 3 4 3 2 2" xfId="49490"/>
    <cellStyle name="Normal 6 2 3 4 3 2 2 2" xfId="49491"/>
    <cellStyle name="Normal 6 2 3 4 3 2 3" xfId="49492"/>
    <cellStyle name="Normal 6 2 3 4 3 3" xfId="49493"/>
    <cellStyle name="Normal 6 2 3 4 3 3 2" xfId="49494"/>
    <cellStyle name="Normal 6 2 3 4 3 4" xfId="49495"/>
    <cellStyle name="Normal 6 2 3 4 4" xfId="49496"/>
    <cellStyle name="Normal 6 2 3 4 4 2" xfId="49497"/>
    <cellStyle name="Normal 6 2 3 4 4 2 2" xfId="49498"/>
    <cellStyle name="Normal 6 2 3 4 4 3" xfId="49499"/>
    <cellStyle name="Normal 6 2 3 4 5" xfId="49500"/>
    <cellStyle name="Normal 6 2 3 4 5 2" xfId="49501"/>
    <cellStyle name="Normal 6 2 3 4 6" xfId="49502"/>
    <cellStyle name="Normal 6 2 3 5" xfId="49503"/>
    <cellStyle name="Normal 6 2 3 5 2" xfId="49504"/>
    <cellStyle name="Normal 6 2 3 5 2 2" xfId="49505"/>
    <cellStyle name="Normal 6 2 3 5 2 2 2" xfId="49506"/>
    <cellStyle name="Normal 6 2 3 5 2 2 2 2" xfId="49507"/>
    <cellStyle name="Normal 6 2 3 5 2 2 3" xfId="49508"/>
    <cellStyle name="Normal 6 2 3 5 2 3" xfId="49509"/>
    <cellStyle name="Normal 6 2 3 5 2 3 2" xfId="49510"/>
    <cellStyle name="Normal 6 2 3 5 2 4" xfId="49511"/>
    <cellStyle name="Normal 6 2 3 5 3" xfId="49512"/>
    <cellStyle name="Normal 6 2 3 5 3 2" xfId="49513"/>
    <cellStyle name="Normal 6 2 3 5 3 2 2" xfId="49514"/>
    <cellStyle name="Normal 6 2 3 5 3 3" xfId="49515"/>
    <cellStyle name="Normal 6 2 3 5 4" xfId="49516"/>
    <cellStyle name="Normal 6 2 3 5 4 2" xfId="49517"/>
    <cellStyle name="Normal 6 2 3 5 5" xfId="49518"/>
    <cellStyle name="Normal 6 2 3 6" xfId="49519"/>
    <cellStyle name="Normal 6 2 3 6 2" xfId="49520"/>
    <cellStyle name="Normal 6 2 3 6 3" xfId="49521"/>
    <cellStyle name="Normal 6 2 3 7" xfId="49522"/>
    <cellStyle name="Normal 6 2 3 7 2" xfId="49523"/>
    <cellStyle name="Normal 6 2 3 7 2 2" xfId="49524"/>
    <cellStyle name="Normal 6 2 3 7 3" xfId="49525"/>
    <cellStyle name="Normal 6 2 3 8" xfId="49526"/>
    <cellStyle name="Normal 6 2 3 8 2" xfId="49527"/>
    <cellStyle name="Normal 6 2 3 9" xfId="49528"/>
    <cellStyle name="Normal 6 2 4" xfId="49529"/>
    <cellStyle name="Normal 6 2 4 2" xfId="49530"/>
    <cellStyle name="Normal 6 2 4 2 2" xfId="49531"/>
    <cellStyle name="Normal 6 2 4 2 2 2" xfId="49532"/>
    <cellStyle name="Normal 6 2 4 2 2 2 2" xfId="49533"/>
    <cellStyle name="Normal 6 2 4 2 2 2 2 2" xfId="49534"/>
    <cellStyle name="Normal 6 2 4 2 2 2 2 2 2" xfId="49535"/>
    <cellStyle name="Normal 6 2 4 2 2 2 2 2 2 2" xfId="49536"/>
    <cellStyle name="Normal 6 2 4 2 2 2 2 2 3" xfId="49537"/>
    <cellStyle name="Normal 6 2 4 2 2 2 2 3" xfId="49538"/>
    <cellStyle name="Normal 6 2 4 2 2 2 2 3 2" xfId="49539"/>
    <cellStyle name="Normal 6 2 4 2 2 2 2 4" xfId="49540"/>
    <cellStyle name="Normal 6 2 4 2 2 2 3" xfId="49541"/>
    <cellStyle name="Normal 6 2 4 2 2 2 3 2" xfId="49542"/>
    <cellStyle name="Normal 6 2 4 2 2 2 3 2 2" xfId="49543"/>
    <cellStyle name="Normal 6 2 4 2 2 2 3 3" xfId="49544"/>
    <cellStyle name="Normal 6 2 4 2 2 2 4" xfId="49545"/>
    <cellStyle name="Normal 6 2 4 2 2 2 4 2" xfId="49546"/>
    <cellStyle name="Normal 6 2 4 2 2 2 5" xfId="49547"/>
    <cellStyle name="Normal 6 2 4 2 2 3" xfId="49548"/>
    <cellStyle name="Normal 6 2 4 2 2 3 2" xfId="49549"/>
    <cellStyle name="Normal 6 2 4 2 2 3 2 2" xfId="49550"/>
    <cellStyle name="Normal 6 2 4 2 2 3 2 2 2" xfId="49551"/>
    <cellStyle name="Normal 6 2 4 2 2 3 2 3" xfId="49552"/>
    <cellStyle name="Normal 6 2 4 2 2 3 3" xfId="49553"/>
    <cellStyle name="Normal 6 2 4 2 2 3 3 2" xfId="49554"/>
    <cellStyle name="Normal 6 2 4 2 2 3 4" xfId="49555"/>
    <cellStyle name="Normal 6 2 4 2 2 4" xfId="49556"/>
    <cellStyle name="Normal 6 2 4 2 2 4 2" xfId="49557"/>
    <cellStyle name="Normal 6 2 4 2 2 4 2 2" xfId="49558"/>
    <cellStyle name="Normal 6 2 4 2 2 4 3" xfId="49559"/>
    <cellStyle name="Normal 6 2 4 2 2 5" xfId="49560"/>
    <cellStyle name="Normal 6 2 4 2 2 5 2" xfId="49561"/>
    <cellStyle name="Normal 6 2 4 2 2 6" xfId="49562"/>
    <cellStyle name="Normal 6 2 4 2 3" xfId="49563"/>
    <cellStyle name="Normal 6 2 4 2 3 2" xfId="49564"/>
    <cellStyle name="Normal 6 2 4 2 3 2 2" xfId="49565"/>
    <cellStyle name="Normal 6 2 4 2 3 2 2 2" xfId="49566"/>
    <cellStyle name="Normal 6 2 4 2 3 2 2 2 2" xfId="49567"/>
    <cellStyle name="Normal 6 2 4 2 3 2 2 3" xfId="49568"/>
    <cellStyle name="Normal 6 2 4 2 3 2 3" xfId="49569"/>
    <cellStyle name="Normal 6 2 4 2 3 2 3 2" xfId="49570"/>
    <cellStyle name="Normal 6 2 4 2 3 2 4" xfId="49571"/>
    <cellStyle name="Normal 6 2 4 2 3 3" xfId="49572"/>
    <cellStyle name="Normal 6 2 4 2 3 3 2" xfId="49573"/>
    <cellStyle name="Normal 6 2 4 2 3 3 2 2" xfId="49574"/>
    <cellStyle name="Normal 6 2 4 2 3 3 3" xfId="49575"/>
    <cellStyle name="Normal 6 2 4 2 3 4" xfId="49576"/>
    <cellStyle name="Normal 6 2 4 2 3 4 2" xfId="49577"/>
    <cellStyle name="Normal 6 2 4 2 3 5" xfId="49578"/>
    <cellStyle name="Normal 6 2 4 2 4" xfId="49579"/>
    <cellStyle name="Normal 6 2 4 2 4 2" xfId="49580"/>
    <cellStyle name="Normal 6 2 4 2 4 2 2" xfId="49581"/>
    <cellStyle name="Normal 6 2 4 2 4 2 2 2" xfId="49582"/>
    <cellStyle name="Normal 6 2 4 2 4 2 3" xfId="49583"/>
    <cellStyle name="Normal 6 2 4 2 4 3" xfId="49584"/>
    <cellStyle name="Normal 6 2 4 2 4 3 2" xfId="49585"/>
    <cellStyle name="Normal 6 2 4 2 4 4" xfId="49586"/>
    <cellStyle name="Normal 6 2 4 2 5" xfId="49587"/>
    <cellStyle name="Normal 6 2 4 2 5 2" xfId="49588"/>
    <cellStyle name="Normal 6 2 4 2 5 2 2" xfId="49589"/>
    <cellStyle name="Normal 6 2 4 2 5 3" xfId="49590"/>
    <cellStyle name="Normal 6 2 4 2 6" xfId="49591"/>
    <cellStyle name="Normal 6 2 4 2 6 2" xfId="49592"/>
    <cellStyle name="Normal 6 2 4 2 7" xfId="49593"/>
    <cellStyle name="Normal 6 2 4 3" xfId="49594"/>
    <cellStyle name="Normal 6 2 4 3 2" xfId="49595"/>
    <cellStyle name="Normal 6 2 4 3 2 2" xfId="49596"/>
    <cellStyle name="Normal 6 2 4 3 2 2 2" xfId="49597"/>
    <cellStyle name="Normal 6 2 4 3 2 2 2 2" xfId="49598"/>
    <cellStyle name="Normal 6 2 4 3 2 2 2 2 2" xfId="49599"/>
    <cellStyle name="Normal 6 2 4 3 2 2 2 3" xfId="49600"/>
    <cellStyle name="Normal 6 2 4 3 2 2 3" xfId="49601"/>
    <cellStyle name="Normal 6 2 4 3 2 2 3 2" xfId="49602"/>
    <cellStyle name="Normal 6 2 4 3 2 2 4" xfId="49603"/>
    <cellStyle name="Normal 6 2 4 3 2 3" xfId="49604"/>
    <cellStyle name="Normal 6 2 4 3 2 3 2" xfId="49605"/>
    <cellStyle name="Normal 6 2 4 3 2 3 2 2" xfId="49606"/>
    <cellStyle name="Normal 6 2 4 3 2 3 3" xfId="49607"/>
    <cellStyle name="Normal 6 2 4 3 2 4" xfId="49608"/>
    <cellStyle name="Normal 6 2 4 3 2 4 2" xfId="49609"/>
    <cellStyle name="Normal 6 2 4 3 2 5" xfId="49610"/>
    <cellStyle name="Normal 6 2 4 3 3" xfId="49611"/>
    <cellStyle name="Normal 6 2 4 3 3 2" xfId="49612"/>
    <cellStyle name="Normal 6 2 4 3 3 2 2" xfId="49613"/>
    <cellStyle name="Normal 6 2 4 3 3 2 2 2" xfId="49614"/>
    <cellStyle name="Normal 6 2 4 3 3 2 3" xfId="49615"/>
    <cellStyle name="Normal 6 2 4 3 3 3" xfId="49616"/>
    <cellStyle name="Normal 6 2 4 3 3 3 2" xfId="49617"/>
    <cellStyle name="Normal 6 2 4 3 3 4" xfId="49618"/>
    <cellStyle name="Normal 6 2 4 3 4" xfId="49619"/>
    <cellStyle name="Normal 6 2 4 3 4 2" xfId="49620"/>
    <cellStyle name="Normal 6 2 4 3 4 2 2" xfId="49621"/>
    <cellStyle name="Normal 6 2 4 3 4 3" xfId="49622"/>
    <cellStyle name="Normal 6 2 4 3 5" xfId="49623"/>
    <cellStyle name="Normal 6 2 4 3 5 2" xfId="49624"/>
    <cellStyle name="Normal 6 2 4 3 6" xfId="49625"/>
    <cellStyle name="Normal 6 2 4 4" xfId="49626"/>
    <cellStyle name="Normal 6 2 4 4 2" xfId="49627"/>
    <cellStyle name="Normal 6 2 4 4 2 2" xfId="49628"/>
    <cellStyle name="Normal 6 2 4 4 2 2 2" xfId="49629"/>
    <cellStyle name="Normal 6 2 4 4 2 2 2 2" xfId="49630"/>
    <cellStyle name="Normal 6 2 4 4 2 2 2 2 2" xfId="49631"/>
    <cellStyle name="Normal 6 2 4 4 2 2 2 3" xfId="49632"/>
    <cellStyle name="Normal 6 2 4 4 2 2 3" xfId="49633"/>
    <cellStyle name="Normal 6 2 4 4 2 2 3 2" xfId="49634"/>
    <cellStyle name="Normal 6 2 4 4 2 2 4" xfId="49635"/>
    <cellStyle name="Normal 6 2 4 4 2 3" xfId="49636"/>
    <cellStyle name="Normal 6 2 4 4 2 3 2" xfId="49637"/>
    <cellStyle name="Normal 6 2 4 4 2 3 2 2" xfId="49638"/>
    <cellStyle name="Normal 6 2 4 4 2 3 3" xfId="49639"/>
    <cellStyle name="Normal 6 2 4 4 2 4" xfId="49640"/>
    <cellStyle name="Normal 6 2 4 4 2 4 2" xfId="49641"/>
    <cellStyle name="Normal 6 2 4 4 2 5" xfId="49642"/>
    <cellStyle name="Normal 6 2 4 4 3" xfId="49643"/>
    <cellStyle name="Normal 6 2 4 4 3 2" xfId="49644"/>
    <cellStyle name="Normal 6 2 4 4 3 2 2" xfId="49645"/>
    <cellStyle name="Normal 6 2 4 4 3 2 2 2" xfId="49646"/>
    <cellStyle name="Normal 6 2 4 4 3 2 3" xfId="49647"/>
    <cellStyle name="Normal 6 2 4 4 3 3" xfId="49648"/>
    <cellStyle name="Normal 6 2 4 4 3 3 2" xfId="49649"/>
    <cellStyle name="Normal 6 2 4 4 3 4" xfId="49650"/>
    <cellStyle name="Normal 6 2 4 4 4" xfId="49651"/>
    <cellStyle name="Normal 6 2 4 4 4 2" xfId="49652"/>
    <cellStyle name="Normal 6 2 4 4 4 2 2" xfId="49653"/>
    <cellStyle name="Normal 6 2 4 4 4 3" xfId="49654"/>
    <cellStyle name="Normal 6 2 4 4 5" xfId="49655"/>
    <cellStyle name="Normal 6 2 4 4 5 2" xfId="49656"/>
    <cellStyle name="Normal 6 2 4 4 6" xfId="49657"/>
    <cellStyle name="Normal 6 2 4 5" xfId="49658"/>
    <cellStyle name="Normal 6 2 4 5 2" xfId="49659"/>
    <cellStyle name="Normal 6 2 4 5 2 2" xfId="49660"/>
    <cellStyle name="Normal 6 2 4 5 2 2 2" xfId="49661"/>
    <cellStyle name="Normal 6 2 4 5 2 2 2 2" xfId="49662"/>
    <cellStyle name="Normal 6 2 4 5 2 2 3" xfId="49663"/>
    <cellStyle name="Normal 6 2 4 5 2 3" xfId="49664"/>
    <cellStyle name="Normal 6 2 4 5 2 3 2" xfId="49665"/>
    <cellStyle name="Normal 6 2 4 5 2 4" xfId="49666"/>
    <cellStyle name="Normal 6 2 4 5 3" xfId="49667"/>
    <cellStyle name="Normal 6 2 4 5 3 2" xfId="49668"/>
    <cellStyle name="Normal 6 2 4 5 3 2 2" xfId="49669"/>
    <cellStyle name="Normal 6 2 4 5 3 3" xfId="49670"/>
    <cellStyle name="Normal 6 2 4 5 4" xfId="49671"/>
    <cellStyle name="Normal 6 2 4 5 4 2" xfId="49672"/>
    <cellStyle name="Normal 6 2 4 5 5" xfId="49673"/>
    <cellStyle name="Normal 6 2 4 6" xfId="49674"/>
    <cellStyle name="Normal 6 2 4 6 2" xfId="49675"/>
    <cellStyle name="Normal 6 2 4 6 2 2" xfId="49676"/>
    <cellStyle name="Normal 6 2 4 6 2 2 2" xfId="49677"/>
    <cellStyle name="Normal 6 2 4 6 2 3" xfId="49678"/>
    <cellStyle name="Normal 6 2 4 6 3" xfId="49679"/>
    <cellStyle name="Normal 6 2 4 6 3 2" xfId="49680"/>
    <cellStyle name="Normal 6 2 4 6 4" xfId="49681"/>
    <cellStyle name="Normal 6 2 4 7" xfId="49682"/>
    <cellStyle name="Normal 6 2 4 7 2" xfId="49683"/>
    <cellStyle name="Normal 6 2 4 7 2 2" xfId="49684"/>
    <cellStyle name="Normal 6 2 4 7 3" xfId="49685"/>
    <cellStyle name="Normal 6 2 4 8" xfId="49686"/>
    <cellStyle name="Normal 6 2 4 8 2" xfId="49687"/>
    <cellStyle name="Normal 6 2 4 9" xfId="49688"/>
    <cellStyle name="Normal 6 2 5" xfId="49689"/>
    <cellStyle name="Normal 6 2 5 2" xfId="49690"/>
    <cellStyle name="Normal 6 2 5 2 2" xfId="49691"/>
    <cellStyle name="Normal 6 2 5 2 2 2" xfId="49692"/>
    <cellStyle name="Normal 6 2 5 2 2 2 2" xfId="49693"/>
    <cellStyle name="Normal 6 2 5 2 2 2 2 2" xfId="49694"/>
    <cellStyle name="Normal 6 2 5 2 2 2 2 2 2" xfId="49695"/>
    <cellStyle name="Normal 6 2 5 2 2 2 2 2 2 2" xfId="49696"/>
    <cellStyle name="Normal 6 2 5 2 2 2 2 2 3" xfId="49697"/>
    <cellStyle name="Normal 6 2 5 2 2 2 2 3" xfId="49698"/>
    <cellStyle name="Normal 6 2 5 2 2 2 2 3 2" xfId="49699"/>
    <cellStyle name="Normal 6 2 5 2 2 2 2 4" xfId="49700"/>
    <cellStyle name="Normal 6 2 5 2 2 2 3" xfId="49701"/>
    <cellStyle name="Normal 6 2 5 2 2 2 3 2" xfId="49702"/>
    <cellStyle name="Normal 6 2 5 2 2 2 3 2 2" xfId="49703"/>
    <cellStyle name="Normal 6 2 5 2 2 2 3 3" xfId="49704"/>
    <cellStyle name="Normal 6 2 5 2 2 2 4" xfId="49705"/>
    <cellStyle name="Normal 6 2 5 2 2 2 4 2" xfId="49706"/>
    <cellStyle name="Normal 6 2 5 2 2 2 5" xfId="49707"/>
    <cellStyle name="Normal 6 2 5 2 2 3" xfId="49708"/>
    <cellStyle name="Normal 6 2 5 2 2 3 2" xfId="49709"/>
    <cellStyle name="Normal 6 2 5 2 2 3 2 2" xfId="49710"/>
    <cellStyle name="Normal 6 2 5 2 2 3 2 2 2" xfId="49711"/>
    <cellStyle name="Normal 6 2 5 2 2 3 2 3" xfId="49712"/>
    <cellStyle name="Normal 6 2 5 2 2 3 3" xfId="49713"/>
    <cellStyle name="Normal 6 2 5 2 2 3 3 2" xfId="49714"/>
    <cellStyle name="Normal 6 2 5 2 2 3 4" xfId="49715"/>
    <cellStyle name="Normal 6 2 5 2 2 4" xfId="49716"/>
    <cellStyle name="Normal 6 2 5 2 2 4 2" xfId="49717"/>
    <cellStyle name="Normal 6 2 5 2 2 4 2 2" xfId="49718"/>
    <cellStyle name="Normal 6 2 5 2 2 4 3" xfId="49719"/>
    <cellStyle name="Normal 6 2 5 2 2 5" xfId="49720"/>
    <cellStyle name="Normal 6 2 5 2 2 5 2" xfId="49721"/>
    <cellStyle name="Normal 6 2 5 2 2 6" xfId="49722"/>
    <cellStyle name="Normal 6 2 5 2 3" xfId="49723"/>
    <cellStyle name="Normal 6 2 5 2 3 2" xfId="49724"/>
    <cellStyle name="Normal 6 2 5 2 3 2 2" xfId="49725"/>
    <cellStyle name="Normal 6 2 5 2 3 2 2 2" xfId="49726"/>
    <cellStyle name="Normal 6 2 5 2 3 2 2 2 2" xfId="49727"/>
    <cellStyle name="Normal 6 2 5 2 3 2 2 3" xfId="49728"/>
    <cellStyle name="Normal 6 2 5 2 3 2 3" xfId="49729"/>
    <cellStyle name="Normal 6 2 5 2 3 2 3 2" xfId="49730"/>
    <cellStyle name="Normal 6 2 5 2 3 2 4" xfId="49731"/>
    <cellStyle name="Normal 6 2 5 2 3 3" xfId="49732"/>
    <cellStyle name="Normal 6 2 5 2 3 3 2" xfId="49733"/>
    <cellStyle name="Normal 6 2 5 2 3 3 2 2" xfId="49734"/>
    <cellStyle name="Normal 6 2 5 2 3 3 3" xfId="49735"/>
    <cellStyle name="Normal 6 2 5 2 3 4" xfId="49736"/>
    <cellStyle name="Normal 6 2 5 2 3 4 2" xfId="49737"/>
    <cellStyle name="Normal 6 2 5 2 3 5" xfId="49738"/>
    <cellStyle name="Normal 6 2 5 2 4" xfId="49739"/>
    <cellStyle name="Normal 6 2 5 2 4 2" xfId="49740"/>
    <cellStyle name="Normal 6 2 5 2 4 2 2" xfId="49741"/>
    <cellStyle name="Normal 6 2 5 2 4 2 2 2" xfId="49742"/>
    <cellStyle name="Normal 6 2 5 2 4 2 3" xfId="49743"/>
    <cellStyle name="Normal 6 2 5 2 4 3" xfId="49744"/>
    <cellStyle name="Normal 6 2 5 2 4 3 2" xfId="49745"/>
    <cellStyle name="Normal 6 2 5 2 4 4" xfId="49746"/>
    <cellStyle name="Normal 6 2 5 2 5" xfId="49747"/>
    <cellStyle name="Normal 6 2 5 2 5 2" xfId="49748"/>
    <cellStyle name="Normal 6 2 5 2 5 2 2" xfId="49749"/>
    <cellStyle name="Normal 6 2 5 2 5 3" xfId="49750"/>
    <cellStyle name="Normal 6 2 5 2 6" xfId="49751"/>
    <cellStyle name="Normal 6 2 5 2 6 2" xfId="49752"/>
    <cellStyle name="Normal 6 2 5 2 7" xfId="49753"/>
    <cellStyle name="Normal 6 2 5 3" xfId="49754"/>
    <cellStyle name="Normal 6 2 5 3 2" xfId="49755"/>
    <cellStyle name="Normal 6 2 5 3 2 2" xfId="49756"/>
    <cellStyle name="Normal 6 2 5 3 2 2 2" xfId="49757"/>
    <cellStyle name="Normal 6 2 5 3 2 2 2 2" xfId="49758"/>
    <cellStyle name="Normal 6 2 5 3 2 2 2 2 2" xfId="49759"/>
    <cellStyle name="Normal 6 2 5 3 2 2 2 3" xfId="49760"/>
    <cellStyle name="Normal 6 2 5 3 2 2 3" xfId="49761"/>
    <cellStyle name="Normal 6 2 5 3 2 2 3 2" xfId="49762"/>
    <cellStyle name="Normal 6 2 5 3 2 2 4" xfId="49763"/>
    <cellStyle name="Normal 6 2 5 3 2 3" xfId="49764"/>
    <cellStyle name="Normal 6 2 5 3 2 3 2" xfId="49765"/>
    <cellStyle name="Normal 6 2 5 3 2 3 2 2" xfId="49766"/>
    <cellStyle name="Normal 6 2 5 3 2 3 3" xfId="49767"/>
    <cellStyle name="Normal 6 2 5 3 2 4" xfId="49768"/>
    <cellStyle name="Normal 6 2 5 3 2 4 2" xfId="49769"/>
    <cellStyle name="Normal 6 2 5 3 2 5" xfId="49770"/>
    <cellStyle name="Normal 6 2 5 3 3" xfId="49771"/>
    <cellStyle name="Normal 6 2 5 3 3 2" xfId="49772"/>
    <cellStyle name="Normal 6 2 5 3 3 2 2" xfId="49773"/>
    <cellStyle name="Normal 6 2 5 3 3 2 2 2" xfId="49774"/>
    <cellStyle name="Normal 6 2 5 3 3 2 3" xfId="49775"/>
    <cellStyle name="Normal 6 2 5 3 3 3" xfId="49776"/>
    <cellStyle name="Normal 6 2 5 3 3 3 2" xfId="49777"/>
    <cellStyle name="Normal 6 2 5 3 3 4" xfId="49778"/>
    <cellStyle name="Normal 6 2 5 3 4" xfId="49779"/>
    <cellStyle name="Normal 6 2 5 3 4 2" xfId="49780"/>
    <cellStyle name="Normal 6 2 5 3 4 2 2" xfId="49781"/>
    <cellStyle name="Normal 6 2 5 3 4 3" xfId="49782"/>
    <cellStyle name="Normal 6 2 5 3 5" xfId="49783"/>
    <cellStyle name="Normal 6 2 5 3 5 2" xfId="49784"/>
    <cellStyle name="Normal 6 2 5 3 6" xfId="49785"/>
    <cellStyle name="Normal 6 2 5 4" xfId="49786"/>
    <cellStyle name="Normal 6 2 5 4 2" xfId="49787"/>
    <cellStyle name="Normal 6 2 5 4 2 2" xfId="49788"/>
    <cellStyle name="Normal 6 2 5 4 2 2 2" xfId="49789"/>
    <cellStyle name="Normal 6 2 5 4 2 2 2 2" xfId="49790"/>
    <cellStyle name="Normal 6 2 5 4 2 2 2 2 2" xfId="49791"/>
    <cellStyle name="Normal 6 2 5 4 2 2 2 3" xfId="49792"/>
    <cellStyle name="Normal 6 2 5 4 2 2 3" xfId="49793"/>
    <cellStyle name="Normal 6 2 5 4 2 2 3 2" xfId="49794"/>
    <cellStyle name="Normal 6 2 5 4 2 2 4" xfId="49795"/>
    <cellStyle name="Normal 6 2 5 4 2 3" xfId="49796"/>
    <cellStyle name="Normal 6 2 5 4 2 3 2" xfId="49797"/>
    <cellStyle name="Normal 6 2 5 4 2 3 2 2" xfId="49798"/>
    <cellStyle name="Normal 6 2 5 4 2 3 3" xfId="49799"/>
    <cellStyle name="Normal 6 2 5 4 2 4" xfId="49800"/>
    <cellStyle name="Normal 6 2 5 4 2 4 2" xfId="49801"/>
    <cellStyle name="Normal 6 2 5 4 2 5" xfId="49802"/>
    <cellStyle name="Normal 6 2 5 4 3" xfId="49803"/>
    <cellStyle name="Normal 6 2 5 4 3 2" xfId="49804"/>
    <cellStyle name="Normal 6 2 5 4 3 2 2" xfId="49805"/>
    <cellStyle name="Normal 6 2 5 4 3 2 2 2" xfId="49806"/>
    <cellStyle name="Normal 6 2 5 4 3 2 3" xfId="49807"/>
    <cellStyle name="Normal 6 2 5 4 3 3" xfId="49808"/>
    <cellStyle name="Normal 6 2 5 4 3 3 2" xfId="49809"/>
    <cellStyle name="Normal 6 2 5 4 3 4" xfId="49810"/>
    <cellStyle name="Normal 6 2 5 4 4" xfId="49811"/>
    <cellStyle name="Normal 6 2 5 4 4 2" xfId="49812"/>
    <cellStyle name="Normal 6 2 5 4 4 2 2" xfId="49813"/>
    <cellStyle name="Normal 6 2 5 4 4 3" xfId="49814"/>
    <cellStyle name="Normal 6 2 5 4 5" xfId="49815"/>
    <cellStyle name="Normal 6 2 5 4 5 2" xfId="49816"/>
    <cellStyle name="Normal 6 2 5 4 6" xfId="49817"/>
    <cellStyle name="Normal 6 2 5 5" xfId="49818"/>
    <cellStyle name="Normal 6 2 5 5 2" xfId="49819"/>
    <cellStyle name="Normal 6 2 5 5 2 2" xfId="49820"/>
    <cellStyle name="Normal 6 2 5 5 2 2 2" xfId="49821"/>
    <cellStyle name="Normal 6 2 5 5 2 2 2 2" xfId="49822"/>
    <cellStyle name="Normal 6 2 5 5 2 2 3" xfId="49823"/>
    <cellStyle name="Normal 6 2 5 5 2 3" xfId="49824"/>
    <cellStyle name="Normal 6 2 5 5 2 3 2" xfId="49825"/>
    <cellStyle name="Normal 6 2 5 5 2 4" xfId="49826"/>
    <cellStyle name="Normal 6 2 5 5 3" xfId="49827"/>
    <cellStyle name="Normal 6 2 5 5 3 2" xfId="49828"/>
    <cellStyle name="Normal 6 2 5 5 3 2 2" xfId="49829"/>
    <cellStyle name="Normal 6 2 5 5 3 3" xfId="49830"/>
    <cellStyle name="Normal 6 2 5 5 4" xfId="49831"/>
    <cellStyle name="Normal 6 2 5 5 4 2" xfId="49832"/>
    <cellStyle name="Normal 6 2 5 5 5" xfId="49833"/>
    <cellStyle name="Normal 6 2 5 6" xfId="49834"/>
    <cellStyle name="Normal 6 2 5 6 2" xfId="49835"/>
    <cellStyle name="Normal 6 2 5 6 2 2" xfId="49836"/>
    <cellStyle name="Normal 6 2 5 6 2 2 2" xfId="49837"/>
    <cellStyle name="Normal 6 2 5 6 2 3" xfId="49838"/>
    <cellStyle name="Normal 6 2 5 6 3" xfId="49839"/>
    <cellStyle name="Normal 6 2 5 6 3 2" xfId="49840"/>
    <cellStyle name="Normal 6 2 5 6 4" xfId="49841"/>
    <cellStyle name="Normal 6 2 5 7" xfId="49842"/>
    <cellStyle name="Normal 6 2 5 7 2" xfId="49843"/>
    <cellStyle name="Normal 6 2 5 7 2 2" xfId="49844"/>
    <cellStyle name="Normal 6 2 5 7 3" xfId="49845"/>
    <cellStyle name="Normal 6 2 5 8" xfId="49846"/>
    <cellStyle name="Normal 6 2 5 8 2" xfId="49847"/>
    <cellStyle name="Normal 6 2 5 9" xfId="49848"/>
    <cellStyle name="Normal 6 2 6" xfId="49849"/>
    <cellStyle name="Normal 6 2 6 2" xfId="49850"/>
    <cellStyle name="Normal 6 2 6 2 2" xfId="49851"/>
    <cellStyle name="Normal 6 2 6 2 2 2" xfId="49852"/>
    <cellStyle name="Normal 6 2 6 2 2 2 2" xfId="49853"/>
    <cellStyle name="Normal 6 2 6 2 2 2 2 2" xfId="49854"/>
    <cellStyle name="Normal 6 2 6 2 2 2 2 2 2" xfId="49855"/>
    <cellStyle name="Normal 6 2 6 2 2 2 2 3" xfId="49856"/>
    <cellStyle name="Normal 6 2 6 2 2 2 3" xfId="49857"/>
    <cellStyle name="Normal 6 2 6 2 2 2 3 2" xfId="49858"/>
    <cellStyle name="Normal 6 2 6 2 2 2 4" xfId="49859"/>
    <cellStyle name="Normal 6 2 6 2 2 3" xfId="49860"/>
    <cellStyle name="Normal 6 2 6 2 2 3 2" xfId="49861"/>
    <cellStyle name="Normal 6 2 6 2 2 3 2 2" xfId="49862"/>
    <cellStyle name="Normal 6 2 6 2 2 3 3" xfId="49863"/>
    <cellStyle name="Normal 6 2 6 2 2 4" xfId="49864"/>
    <cellStyle name="Normal 6 2 6 2 2 4 2" xfId="49865"/>
    <cellStyle name="Normal 6 2 6 2 2 5" xfId="49866"/>
    <cellStyle name="Normal 6 2 6 2 3" xfId="49867"/>
    <cellStyle name="Normal 6 2 6 2 3 2" xfId="49868"/>
    <cellStyle name="Normal 6 2 6 2 3 2 2" xfId="49869"/>
    <cellStyle name="Normal 6 2 6 2 3 2 2 2" xfId="49870"/>
    <cellStyle name="Normal 6 2 6 2 3 2 3" xfId="49871"/>
    <cellStyle name="Normal 6 2 6 2 3 3" xfId="49872"/>
    <cellStyle name="Normal 6 2 6 2 3 3 2" xfId="49873"/>
    <cellStyle name="Normal 6 2 6 2 3 4" xfId="49874"/>
    <cellStyle name="Normal 6 2 6 2 4" xfId="49875"/>
    <cellStyle name="Normal 6 2 6 2 4 2" xfId="49876"/>
    <cellStyle name="Normal 6 2 6 2 4 2 2" xfId="49877"/>
    <cellStyle name="Normal 6 2 6 2 4 3" xfId="49878"/>
    <cellStyle name="Normal 6 2 6 2 5" xfId="49879"/>
    <cellStyle name="Normal 6 2 6 2 5 2" xfId="49880"/>
    <cellStyle name="Normal 6 2 6 2 6" xfId="49881"/>
    <cellStyle name="Normal 6 2 6 3" xfId="49882"/>
    <cellStyle name="Normal 6 2 6 3 2" xfId="49883"/>
    <cellStyle name="Normal 6 2 6 3 2 2" xfId="49884"/>
    <cellStyle name="Normal 6 2 6 3 2 2 2" xfId="49885"/>
    <cellStyle name="Normal 6 2 6 3 2 2 2 2" xfId="49886"/>
    <cellStyle name="Normal 6 2 6 3 2 2 3" xfId="49887"/>
    <cellStyle name="Normal 6 2 6 3 2 3" xfId="49888"/>
    <cellStyle name="Normal 6 2 6 3 2 3 2" xfId="49889"/>
    <cellStyle name="Normal 6 2 6 3 2 4" xfId="49890"/>
    <cellStyle name="Normal 6 2 6 3 3" xfId="49891"/>
    <cellStyle name="Normal 6 2 6 3 3 2" xfId="49892"/>
    <cellStyle name="Normal 6 2 6 3 3 2 2" xfId="49893"/>
    <cellStyle name="Normal 6 2 6 3 3 3" xfId="49894"/>
    <cellStyle name="Normal 6 2 6 3 4" xfId="49895"/>
    <cellStyle name="Normal 6 2 6 3 4 2" xfId="49896"/>
    <cellStyle name="Normal 6 2 6 3 5" xfId="49897"/>
    <cellStyle name="Normal 6 2 6 4" xfId="49898"/>
    <cellStyle name="Normal 6 2 6 4 2" xfId="49899"/>
    <cellStyle name="Normal 6 2 6 4 2 2" xfId="49900"/>
    <cellStyle name="Normal 6 2 6 4 2 2 2" xfId="49901"/>
    <cellStyle name="Normal 6 2 6 4 2 3" xfId="49902"/>
    <cellStyle name="Normal 6 2 6 4 3" xfId="49903"/>
    <cellStyle name="Normal 6 2 6 4 3 2" xfId="49904"/>
    <cellStyle name="Normal 6 2 6 4 4" xfId="49905"/>
    <cellStyle name="Normal 6 2 6 5" xfId="49906"/>
    <cellStyle name="Normal 6 2 6 5 2" xfId="49907"/>
    <cellStyle name="Normal 6 2 6 5 2 2" xfId="49908"/>
    <cellStyle name="Normal 6 2 6 5 3" xfId="49909"/>
    <cellStyle name="Normal 6 2 6 6" xfId="49910"/>
    <cellStyle name="Normal 6 2 6 6 2" xfId="49911"/>
    <cellStyle name="Normal 6 2 6 7" xfId="49912"/>
    <cellStyle name="Normal 6 2 7" xfId="49913"/>
    <cellStyle name="Normal 6 2 7 2" xfId="49914"/>
    <cellStyle name="Normal 6 2 7 2 2" xfId="49915"/>
    <cellStyle name="Normal 6 2 7 2 2 2" xfId="49916"/>
    <cellStyle name="Normal 6 2 7 2 2 2 2" xfId="49917"/>
    <cellStyle name="Normal 6 2 7 2 2 2 2 2" xfId="49918"/>
    <cellStyle name="Normal 6 2 7 2 2 2 3" xfId="49919"/>
    <cellStyle name="Normal 6 2 7 2 2 3" xfId="49920"/>
    <cellStyle name="Normal 6 2 7 2 2 3 2" xfId="49921"/>
    <cellStyle name="Normal 6 2 7 2 2 4" xfId="49922"/>
    <cellStyle name="Normal 6 2 7 2 3" xfId="49923"/>
    <cellStyle name="Normal 6 2 7 2 3 2" xfId="49924"/>
    <cellStyle name="Normal 6 2 7 2 3 2 2" xfId="49925"/>
    <cellStyle name="Normal 6 2 7 2 3 3" xfId="49926"/>
    <cellStyle name="Normal 6 2 7 2 4" xfId="49927"/>
    <cellStyle name="Normal 6 2 7 2 4 2" xfId="49928"/>
    <cellStyle name="Normal 6 2 7 2 5" xfId="49929"/>
    <cellStyle name="Normal 6 2 7 3" xfId="49930"/>
    <cellStyle name="Normal 6 2 7 3 2" xfId="49931"/>
    <cellStyle name="Normal 6 2 7 3 2 2" xfId="49932"/>
    <cellStyle name="Normal 6 2 7 3 2 2 2" xfId="49933"/>
    <cellStyle name="Normal 6 2 7 3 2 3" xfId="49934"/>
    <cellStyle name="Normal 6 2 7 3 3" xfId="49935"/>
    <cellStyle name="Normal 6 2 7 3 3 2" xfId="49936"/>
    <cellStyle name="Normal 6 2 7 3 4" xfId="49937"/>
    <cellStyle name="Normal 6 2 7 4" xfId="49938"/>
    <cellStyle name="Normal 6 2 7 4 2" xfId="49939"/>
    <cellStyle name="Normal 6 2 7 4 2 2" xfId="49940"/>
    <cellStyle name="Normal 6 2 7 4 3" xfId="49941"/>
    <cellStyle name="Normal 6 2 7 5" xfId="49942"/>
    <cellStyle name="Normal 6 2 7 5 2" xfId="49943"/>
    <cellStyle name="Normal 6 2 7 6" xfId="49944"/>
    <cellStyle name="Normal 6 2 8" xfId="49945"/>
    <cellStyle name="Normal 6 2 8 2" xfId="49946"/>
    <cellStyle name="Normal 6 2 8 2 2" xfId="49947"/>
    <cellStyle name="Normal 6 2 8 2 2 2" xfId="49948"/>
    <cellStyle name="Normal 6 2 8 2 2 2 2" xfId="49949"/>
    <cellStyle name="Normal 6 2 8 2 2 2 2 2" xfId="49950"/>
    <cellStyle name="Normal 6 2 8 2 2 2 3" xfId="49951"/>
    <cellStyle name="Normal 6 2 8 2 2 3" xfId="49952"/>
    <cellStyle name="Normal 6 2 8 2 2 3 2" xfId="49953"/>
    <cellStyle name="Normal 6 2 8 2 2 4" xfId="49954"/>
    <cellStyle name="Normal 6 2 8 2 3" xfId="49955"/>
    <cellStyle name="Normal 6 2 8 2 3 2" xfId="49956"/>
    <cellStyle name="Normal 6 2 8 2 3 2 2" xfId="49957"/>
    <cellStyle name="Normal 6 2 8 2 3 3" xfId="49958"/>
    <cellStyle name="Normal 6 2 8 2 4" xfId="49959"/>
    <cellStyle name="Normal 6 2 8 2 4 2" xfId="49960"/>
    <cellStyle name="Normal 6 2 8 2 5" xfId="49961"/>
    <cellStyle name="Normal 6 2 8 3" xfId="49962"/>
    <cellStyle name="Normal 6 2 8 3 2" xfId="49963"/>
    <cellStyle name="Normal 6 2 8 3 2 2" xfId="49964"/>
    <cellStyle name="Normal 6 2 8 3 2 2 2" xfId="49965"/>
    <cellStyle name="Normal 6 2 8 3 2 3" xfId="49966"/>
    <cellStyle name="Normal 6 2 8 3 3" xfId="49967"/>
    <cellStyle name="Normal 6 2 8 3 3 2" xfId="49968"/>
    <cellStyle name="Normal 6 2 8 3 4" xfId="49969"/>
    <cellStyle name="Normal 6 2 8 4" xfId="49970"/>
    <cellStyle name="Normal 6 2 8 4 2" xfId="49971"/>
    <cellStyle name="Normal 6 2 8 4 2 2" xfId="49972"/>
    <cellStyle name="Normal 6 2 8 4 3" xfId="49973"/>
    <cellStyle name="Normal 6 2 8 5" xfId="49974"/>
    <cellStyle name="Normal 6 2 8 5 2" xfId="49975"/>
    <cellStyle name="Normal 6 2 8 6" xfId="49976"/>
    <cellStyle name="Normal 6 2 9" xfId="49977"/>
    <cellStyle name="Normal 6 2 9 2" xfId="57859"/>
    <cellStyle name="Normal 6 2_BS split by product" xfId="57860"/>
    <cellStyle name="Normal 6 3" xfId="49978"/>
    <cellStyle name="Normal 6 3 2" xfId="49979"/>
    <cellStyle name="Normal 6 3 3" xfId="49980"/>
    <cellStyle name="Normal 6 3_Wealth Mgmt - Life &amp; Pension" xfId="57861"/>
    <cellStyle name="Normal 6 4" xfId="49981"/>
    <cellStyle name="Normal 6 4 2" xfId="57862"/>
    <cellStyle name="Normal 6 4 2 2" xfId="57863"/>
    <cellStyle name="Normal 6 4 3" xfId="57864"/>
    <cellStyle name="Normal 6 4 3 2" xfId="57865"/>
    <cellStyle name="Normal 6 4 4" xfId="57866"/>
    <cellStyle name="Normal 6 4 4 2" xfId="57867"/>
    <cellStyle name="Normal 6 4 5" xfId="57868"/>
    <cellStyle name="Normal 6 4 5 2" xfId="57869"/>
    <cellStyle name="Normal 6 4 6" xfId="57870"/>
    <cellStyle name="Normal 6 4_Wealth Mgmt - Life &amp; Pension" xfId="57871"/>
    <cellStyle name="Normal 6 5" xfId="57872"/>
    <cellStyle name="Normal 6 5 2" xfId="57873"/>
    <cellStyle name="Normal 6 5 2 2" xfId="57874"/>
    <cellStyle name="Normal 6 5 3" xfId="57875"/>
    <cellStyle name="Normal 6 6" xfId="57876"/>
    <cellStyle name="Normal 6 6 2" xfId="57877"/>
    <cellStyle name="Normal 6 7" xfId="57878"/>
    <cellStyle name="Normal 6 7 2" xfId="57879"/>
    <cellStyle name="Normal 6 8" xfId="57880"/>
    <cellStyle name="Normal 6 8 2" xfId="57881"/>
    <cellStyle name="Normal 6 9" xfId="57882"/>
    <cellStyle name="Normal 6 9 2" xfId="57883"/>
    <cellStyle name="Normal 6_BS split by product" xfId="57884"/>
    <cellStyle name="Normal 60" xfId="49982"/>
    <cellStyle name="Normal 60 2" xfId="49983"/>
    <cellStyle name="Normal 60 2 2" xfId="49984"/>
    <cellStyle name="Normal 60 2 3" xfId="49985"/>
    <cellStyle name="Normal 60 3" xfId="49986"/>
    <cellStyle name="Normal 60 4" xfId="49987"/>
    <cellStyle name="Normal 60_Wealth Mgmt - Life &amp; Pension" xfId="57885"/>
    <cellStyle name="Normal 61" xfId="49988"/>
    <cellStyle name="Normal 61 2" xfId="49989"/>
    <cellStyle name="Normal 61 2 2" xfId="49990"/>
    <cellStyle name="Normal 61 2 3" xfId="49991"/>
    <cellStyle name="Normal 61 3" xfId="49992"/>
    <cellStyle name="Normal 61 4" xfId="49993"/>
    <cellStyle name="Normal 61_Wealth Mgmt - Life &amp; Pension" xfId="57886"/>
    <cellStyle name="Normal 62" xfId="49994"/>
    <cellStyle name="Normal 62 2" xfId="49995"/>
    <cellStyle name="Normal 62 2 2" xfId="49996"/>
    <cellStyle name="Normal 62 2 3" xfId="49997"/>
    <cellStyle name="Normal 62 3" xfId="49998"/>
    <cellStyle name="Normal 62 4" xfId="49999"/>
    <cellStyle name="Normal 62_Wealth Mgmt - Life &amp; Pension" xfId="57887"/>
    <cellStyle name="Normal 63" xfId="50000"/>
    <cellStyle name="Normal 63 2" xfId="50001"/>
    <cellStyle name="Normal 63 2 2" xfId="50002"/>
    <cellStyle name="Normal 63 2 3" xfId="50003"/>
    <cellStyle name="Normal 63 3" xfId="50004"/>
    <cellStyle name="Normal 63 4" xfId="50005"/>
    <cellStyle name="Normal 63_Wealth Mgmt - Life &amp; Pension" xfId="57888"/>
    <cellStyle name="Normal 64" xfId="50006"/>
    <cellStyle name="Normal 64 2" xfId="50007"/>
    <cellStyle name="Normal 64 2 2" xfId="50008"/>
    <cellStyle name="Normal 64 2 3" xfId="50009"/>
    <cellStyle name="Normal 64 3" xfId="50010"/>
    <cellStyle name="Normal 64 4" xfId="50011"/>
    <cellStyle name="Normal 64_Wealth Mgmt - Life &amp; Pension" xfId="57889"/>
    <cellStyle name="Normal 65" xfId="50012"/>
    <cellStyle name="Normal 65 2" xfId="50013"/>
    <cellStyle name="Normal 65 2 2" xfId="50014"/>
    <cellStyle name="Normal 65 2 3" xfId="50015"/>
    <cellStyle name="Normal 65 3" xfId="50016"/>
    <cellStyle name="Normal 65 4" xfId="50017"/>
    <cellStyle name="Normal 65_Wealth Mgmt - Life &amp; Pension" xfId="57890"/>
    <cellStyle name="Normal 66" xfId="50018"/>
    <cellStyle name="Normal 66 2" xfId="50019"/>
    <cellStyle name="Normal 66 2 2" xfId="50020"/>
    <cellStyle name="Normal 66 2 3" xfId="50021"/>
    <cellStyle name="Normal 66 3" xfId="50022"/>
    <cellStyle name="Normal 66 4" xfId="50023"/>
    <cellStyle name="Normal 66_Wealth Mgmt - Life &amp; Pension" xfId="57891"/>
    <cellStyle name="Normal 67" xfId="50024"/>
    <cellStyle name="Normal 67 2" xfId="50025"/>
    <cellStyle name="Normal 67 2 2" xfId="50026"/>
    <cellStyle name="Normal 67 2 3" xfId="50027"/>
    <cellStyle name="Normal 67 3" xfId="50028"/>
    <cellStyle name="Normal 67 4" xfId="50029"/>
    <cellStyle name="Normal 67_Wealth Mgmt - Life &amp; Pension" xfId="57892"/>
    <cellStyle name="Normal 68" xfId="50030"/>
    <cellStyle name="Normal 68 2" xfId="50031"/>
    <cellStyle name="Normal 68 2 2" xfId="50032"/>
    <cellStyle name="Normal 68 2 3" xfId="50033"/>
    <cellStyle name="Normal 68 3" xfId="50034"/>
    <cellStyle name="Normal 68 4" xfId="50035"/>
    <cellStyle name="Normal 68_Wealth Mgmt - Life &amp; Pension" xfId="57893"/>
    <cellStyle name="Normal 69" xfId="50036"/>
    <cellStyle name="Normal 69 2" xfId="50037"/>
    <cellStyle name="Normal 69 2 2" xfId="50038"/>
    <cellStyle name="Normal 69 2 3" xfId="50039"/>
    <cellStyle name="Normal 69 3" xfId="50040"/>
    <cellStyle name="Normal 69 4" xfId="50041"/>
    <cellStyle name="Normal 69_Wealth Mgmt - Life &amp; Pension" xfId="57894"/>
    <cellStyle name="Normal 7" xfId="50042"/>
    <cellStyle name="Normal 7 10" xfId="57895"/>
    <cellStyle name="Normal 7 2" xfId="50043"/>
    <cellStyle name="Normal 7 2 2" xfId="50044"/>
    <cellStyle name="Normal 7 2 2 2" xfId="50045"/>
    <cellStyle name="Normal 7 2 2 2 2" xfId="50046"/>
    <cellStyle name="Normal 7 2 2 2 3" xfId="50047"/>
    <cellStyle name="Normal 7 2 2 3" xfId="50048"/>
    <cellStyle name="Normal 7 2 2 3 2" xfId="50049"/>
    <cellStyle name="Normal 7 2 2 3 3" xfId="50050"/>
    <cellStyle name="Normal 7 2 2 4" xfId="50051"/>
    <cellStyle name="Normal 7 2 2 4 2" xfId="57896"/>
    <cellStyle name="Normal 7 2 2 5" xfId="50052"/>
    <cellStyle name="Normal 7 2 2 5 2" xfId="57897"/>
    <cellStyle name="Normal 7 2 2 5_Wealth Mgmt - Life &amp; Pension" xfId="57898"/>
    <cellStyle name="Normal 7 2 2 6" xfId="57899"/>
    <cellStyle name="Normal 7 2 3" xfId="50053"/>
    <cellStyle name="Normal 7 2 3 2" xfId="57900"/>
    <cellStyle name="Normal 7 2 3 2 2" xfId="57901"/>
    <cellStyle name="Normal 7 2 3 3" xfId="57902"/>
    <cellStyle name="Normal 7 2 4" xfId="50054"/>
    <cellStyle name="Normal 7 2 4 2" xfId="57903"/>
    <cellStyle name="Normal 7 2 4_Wealth Mgmt - Life &amp; Pension" xfId="57904"/>
    <cellStyle name="Normal 7 2 5" xfId="57905"/>
    <cellStyle name="Normal 7 2 5 2" xfId="57906"/>
    <cellStyle name="Normal 7 2 6" xfId="57907"/>
    <cellStyle name="Normal 7 2 6 2" xfId="57908"/>
    <cellStyle name="Normal 7 2 7" xfId="57909"/>
    <cellStyle name="Normal 7 2 7 2" xfId="57910"/>
    <cellStyle name="Normal 7 2 8" xfId="57911"/>
    <cellStyle name="Normal 7 2 8 2" xfId="57912"/>
    <cellStyle name="Normal 7 2 9" xfId="57913"/>
    <cellStyle name="Normal 7 2_BS split by product" xfId="57914"/>
    <cellStyle name="Normal 7 3" xfId="50055"/>
    <cellStyle name="Normal 7 3 2" xfId="57915"/>
    <cellStyle name="Normal 7 3 2 2" xfId="57916"/>
    <cellStyle name="Normal 7 3 3" xfId="57917"/>
    <cellStyle name="Normal 7 3 3 2" xfId="57918"/>
    <cellStyle name="Normal 7 3 4" xfId="57919"/>
    <cellStyle name="Normal 7 3 4 2" xfId="57920"/>
    <cellStyle name="Normal 7 3 5" xfId="57921"/>
    <cellStyle name="Normal 7 3 5 2" xfId="57922"/>
    <cellStyle name="Normal 7 3 6" xfId="57923"/>
    <cellStyle name="Normal 7 4" xfId="50056"/>
    <cellStyle name="Normal 7 4 2" xfId="57924"/>
    <cellStyle name="Normal 7 4 2 2" xfId="57925"/>
    <cellStyle name="Normal 7 4 3" xfId="57926"/>
    <cellStyle name="Normal 7 4_Wealth Mgmt - Life &amp; Pension" xfId="57927"/>
    <cellStyle name="Normal 7 5" xfId="50057"/>
    <cellStyle name="Normal 7 5 2" xfId="57928"/>
    <cellStyle name="Normal 7 6" xfId="50058"/>
    <cellStyle name="Normal 7 6 2" xfId="57929"/>
    <cellStyle name="Normal 7 6_Wealth Mgmt - Life &amp; Pension" xfId="57930"/>
    <cellStyle name="Normal 7 7" xfId="57931"/>
    <cellStyle name="Normal 7 7 2" xfId="57932"/>
    <cellStyle name="Normal 7 8" xfId="57933"/>
    <cellStyle name="Normal 7 8 2" xfId="57934"/>
    <cellStyle name="Normal 7 9" xfId="57935"/>
    <cellStyle name="Normal 7 9 2" xfId="57936"/>
    <cellStyle name="Normal 7_BS split by product" xfId="57937"/>
    <cellStyle name="Normal 70" xfId="50059"/>
    <cellStyle name="Normal 70 2" xfId="50060"/>
    <cellStyle name="Normal 70 2 2" xfId="50061"/>
    <cellStyle name="Normal 70 2 3" xfId="50062"/>
    <cellStyle name="Normal 70 3" xfId="50063"/>
    <cellStyle name="Normal 70 4" xfId="50064"/>
    <cellStyle name="Normal 70_Wealth Mgmt - Life &amp; Pension" xfId="57938"/>
    <cellStyle name="Normal 71" xfId="50065"/>
    <cellStyle name="Normal 71 2" xfId="50066"/>
    <cellStyle name="Normal 71 2 2" xfId="50067"/>
    <cellStyle name="Normal 71 2 3" xfId="50068"/>
    <cellStyle name="Normal 71 3" xfId="50069"/>
    <cellStyle name="Normal 71 4" xfId="50070"/>
    <cellStyle name="Normal 71_Wealth Mgmt - Life &amp; Pension" xfId="57939"/>
    <cellStyle name="Normal 72" xfId="50071"/>
    <cellStyle name="Normal 72 2" xfId="50072"/>
    <cellStyle name="Normal 72 2 2" xfId="50073"/>
    <cellStyle name="Normal 72 2 3" xfId="50074"/>
    <cellStyle name="Normal 72 3" xfId="50075"/>
    <cellStyle name="Normal 72 4" xfId="50076"/>
    <cellStyle name="Normal 72_Wealth Mgmt - Life &amp; Pension" xfId="57940"/>
    <cellStyle name="Normal 73" xfId="50077"/>
    <cellStyle name="Normal 73 2" xfId="50078"/>
    <cellStyle name="Normal 73 2 2" xfId="50079"/>
    <cellStyle name="Normal 73 2 3" xfId="50080"/>
    <cellStyle name="Normal 73 3" xfId="50081"/>
    <cellStyle name="Normal 73 4" xfId="50082"/>
    <cellStyle name="Normal 73_Wealth Mgmt - Life &amp; Pension" xfId="57941"/>
    <cellStyle name="Normal 74" xfId="50083"/>
    <cellStyle name="Normal 74 2" xfId="50084"/>
    <cellStyle name="Normal 74 2 2" xfId="50085"/>
    <cellStyle name="Normal 74 2 3" xfId="50086"/>
    <cellStyle name="Normal 74 3" xfId="50087"/>
    <cellStyle name="Normal 74 4" xfId="50088"/>
    <cellStyle name="Normal 74_Wealth Mgmt - Life &amp; Pension" xfId="57942"/>
    <cellStyle name="Normal 75" xfId="50089"/>
    <cellStyle name="Normal 75 2" xfId="50090"/>
    <cellStyle name="Normal 75 2 2" xfId="50091"/>
    <cellStyle name="Normal 75 2 3" xfId="50092"/>
    <cellStyle name="Normal 75 3" xfId="50093"/>
    <cellStyle name="Normal 75 4" xfId="50094"/>
    <cellStyle name="Normal 75_Wealth Mgmt - Life &amp; Pension" xfId="57943"/>
    <cellStyle name="Normal 76" xfId="50095"/>
    <cellStyle name="Normal 76 2" xfId="50096"/>
    <cellStyle name="Normal 76 2 2" xfId="50097"/>
    <cellStyle name="Normal 76 2 3" xfId="50098"/>
    <cellStyle name="Normal 76 3" xfId="50099"/>
    <cellStyle name="Normal 76 4" xfId="50100"/>
    <cellStyle name="Normal 76_Wealth Mgmt - Life &amp; Pension" xfId="57944"/>
    <cellStyle name="Normal 77" xfId="50101"/>
    <cellStyle name="Normal 77 2" xfId="50102"/>
    <cellStyle name="Normal 77 2 2" xfId="50103"/>
    <cellStyle name="Normal 77 2 3" xfId="50104"/>
    <cellStyle name="Normal 77 3" xfId="50105"/>
    <cellStyle name="Normal 77 4" xfId="50106"/>
    <cellStyle name="Normal 77_Wealth Mgmt - Life &amp; Pension" xfId="57945"/>
    <cellStyle name="Normal 78" xfId="50107"/>
    <cellStyle name="Normal 78 2" xfId="50108"/>
    <cellStyle name="Normal 78 2 2" xfId="50109"/>
    <cellStyle name="Normal 78 2 3" xfId="50110"/>
    <cellStyle name="Normal 78 3" xfId="50111"/>
    <cellStyle name="Normal 78 4" xfId="50112"/>
    <cellStyle name="Normal 78_Wealth Mgmt - Life &amp; Pension" xfId="57946"/>
    <cellStyle name="Normal 79" xfId="50113"/>
    <cellStyle name="Normal 79 2" xfId="50114"/>
    <cellStyle name="Normal 79 2 2" xfId="50115"/>
    <cellStyle name="Normal 79 2 3" xfId="50116"/>
    <cellStyle name="Normal 79 3" xfId="50117"/>
    <cellStyle name="Normal 79 4" xfId="50118"/>
    <cellStyle name="Normal 79_Wealth Mgmt - Life &amp; Pension" xfId="57947"/>
    <cellStyle name="Normal 8" xfId="50119"/>
    <cellStyle name="Normal 8 10" xfId="57948"/>
    <cellStyle name="Normal 8 2" xfId="50120"/>
    <cellStyle name="Normal 8 2 2" xfId="50121"/>
    <cellStyle name="Normal 8 2 2 2" xfId="50122"/>
    <cellStyle name="Normal 8 2 2 2 2" xfId="57949"/>
    <cellStyle name="Normal 8 2 2 3" xfId="50123"/>
    <cellStyle name="Normal 8 2 2 3 2" xfId="57950"/>
    <cellStyle name="Normal 8 2 2 3_Wealth Mgmt - Life &amp; Pension" xfId="57951"/>
    <cellStyle name="Normal 8 2 2 4" xfId="57952"/>
    <cellStyle name="Normal 8 2 2 4 2" xfId="57953"/>
    <cellStyle name="Normal 8 2 2 5" xfId="57954"/>
    <cellStyle name="Normal 8 2 2 5 2" xfId="57955"/>
    <cellStyle name="Normal 8 2 2 6" xfId="57956"/>
    <cellStyle name="Normal 8 2 3" xfId="50124"/>
    <cellStyle name="Normal 8 2 3 2" xfId="57957"/>
    <cellStyle name="Normal 8 2 3 2 2" xfId="57958"/>
    <cellStyle name="Normal 8 2 3 3" xfId="57959"/>
    <cellStyle name="Normal 8 2 4" xfId="50125"/>
    <cellStyle name="Normal 8 2 4 2" xfId="57960"/>
    <cellStyle name="Normal 8 2 5" xfId="50126"/>
    <cellStyle name="Normal 8 2 5 2" xfId="57961"/>
    <cellStyle name="Normal 8 2 5_Wealth Mgmt - Life &amp; Pension" xfId="57962"/>
    <cellStyle name="Normal 8 2 6" xfId="57963"/>
    <cellStyle name="Normal 8 2 6 2" xfId="57964"/>
    <cellStyle name="Normal 8 2 7" xfId="57965"/>
    <cellStyle name="Normal 8 2 7 2" xfId="57966"/>
    <cellStyle name="Normal 8 2 8" xfId="57967"/>
    <cellStyle name="Normal 8 2 8 2" xfId="57968"/>
    <cellStyle name="Normal 8 2 9" xfId="57969"/>
    <cellStyle name="Normal 8 2_BS split by product" xfId="57970"/>
    <cellStyle name="Normal 8 3" xfId="50127"/>
    <cellStyle name="Normal 8 3 2" xfId="57971"/>
    <cellStyle name="Normal 8 3 2 2" xfId="57972"/>
    <cellStyle name="Normal 8 3 3" xfId="57973"/>
    <cellStyle name="Normal 8 3 3 2" xfId="57974"/>
    <cellStyle name="Normal 8 3 4" xfId="57975"/>
    <cellStyle name="Normal 8 3 4 2" xfId="57976"/>
    <cellStyle name="Normal 8 3 5" xfId="57977"/>
    <cellStyle name="Normal 8 3 5 2" xfId="57978"/>
    <cellStyle name="Normal 8 3 6" xfId="57979"/>
    <cellStyle name="Normal 8 4" xfId="50128"/>
    <cellStyle name="Normal 8 4 2" xfId="57980"/>
    <cellStyle name="Normal 8 4 2 2" xfId="57981"/>
    <cellStyle name="Normal 8 4 3" xfId="57982"/>
    <cellStyle name="Normal 8 5" xfId="50129"/>
    <cellStyle name="Normal 8 5 2" xfId="57983"/>
    <cellStyle name="Normal 8 5_Wealth Mgmt - Life &amp; Pension" xfId="57984"/>
    <cellStyle name="Normal 8 6" xfId="57985"/>
    <cellStyle name="Normal 8 6 2" xfId="57986"/>
    <cellStyle name="Normal 8 7" xfId="57987"/>
    <cellStyle name="Normal 8 7 2" xfId="57988"/>
    <cellStyle name="Normal 8 8" xfId="57989"/>
    <cellStyle name="Normal 8 8 2" xfId="57990"/>
    <cellStyle name="Normal 8 9" xfId="57991"/>
    <cellStyle name="Normal 8 9 2" xfId="57992"/>
    <cellStyle name="Normal 8_BS split by product" xfId="57993"/>
    <cellStyle name="Normal 80" xfId="50130"/>
    <cellStyle name="Normal 80 2" xfId="50131"/>
    <cellStyle name="Normal 80 2 2" xfId="50132"/>
    <cellStyle name="Normal 80 2 3" xfId="50133"/>
    <cellStyle name="Normal 80 3" xfId="50134"/>
    <cellStyle name="Normal 80 4" xfId="50135"/>
    <cellStyle name="Normal 80_Wealth Mgmt - Life &amp; Pension" xfId="57994"/>
    <cellStyle name="Normal 81" xfId="50136"/>
    <cellStyle name="Normal 81 2" xfId="50137"/>
    <cellStyle name="Normal 81 2 2" xfId="50138"/>
    <cellStyle name="Normal 81 2 3" xfId="50139"/>
    <cellStyle name="Normal 81 3" xfId="50140"/>
    <cellStyle name="Normal 81 4" xfId="50141"/>
    <cellStyle name="Normal 81_Wealth Mgmt - Life &amp; Pension" xfId="57995"/>
    <cellStyle name="Normal 82" xfId="50142"/>
    <cellStyle name="Normal 82 2" xfId="50143"/>
    <cellStyle name="Normal 82 2 2" xfId="50144"/>
    <cellStyle name="Normal 82 2 3" xfId="50145"/>
    <cellStyle name="Normal 82 3" xfId="50146"/>
    <cellStyle name="Normal 82 4" xfId="50147"/>
    <cellStyle name="Normal 82_Wealth Mgmt - Life &amp; Pension" xfId="57996"/>
    <cellStyle name="Normal 83" xfId="50148"/>
    <cellStyle name="Normal 83 2" xfId="50149"/>
    <cellStyle name="Normal 83 2 2" xfId="50150"/>
    <cellStyle name="Normal 83 2 3" xfId="50151"/>
    <cellStyle name="Normal 83 3" xfId="50152"/>
    <cellStyle name="Normal 83 4" xfId="50153"/>
    <cellStyle name="Normal 83_Wealth Mgmt - Life &amp; Pension" xfId="57997"/>
    <cellStyle name="Normal 84" xfId="50154"/>
    <cellStyle name="Normal 84 2" xfId="50155"/>
    <cellStyle name="Normal 84 2 2" xfId="50156"/>
    <cellStyle name="Normal 84 2 3" xfId="50157"/>
    <cellStyle name="Normal 84 3" xfId="50158"/>
    <cellStyle name="Normal 84 4" xfId="50159"/>
    <cellStyle name="Normal 84_Wealth Mgmt - Life &amp; Pension" xfId="57998"/>
    <cellStyle name="Normal 85" xfId="50160"/>
    <cellStyle name="Normal 85 2" xfId="50161"/>
    <cellStyle name="Normal 85 2 2" xfId="50162"/>
    <cellStyle name="Normal 85 2 3" xfId="50163"/>
    <cellStyle name="Normal 85 3" xfId="50164"/>
    <cellStyle name="Normal 85 4" xfId="50165"/>
    <cellStyle name="Normal 85_Wealth Mgmt - Life &amp; Pension" xfId="57999"/>
    <cellStyle name="Normal 86" xfId="50166"/>
    <cellStyle name="Normal 86 2" xfId="50167"/>
    <cellStyle name="Normal 86 2 2" xfId="50168"/>
    <cellStyle name="Normal 86 2 3" xfId="50169"/>
    <cellStyle name="Normal 86 3" xfId="50170"/>
    <cellStyle name="Normal 86 4" xfId="50171"/>
    <cellStyle name="Normal 86_Wealth Mgmt - Life &amp; Pension" xfId="58000"/>
    <cellStyle name="Normal 87" xfId="50172"/>
    <cellStyle name="Normal 87 2" xfId="50173"/>
    <cellStyle name="Normal 87 2 2" xfId="50174"/>
    <cellStyle name="Normal 87 2 3" xfId="50175"/>
    <cellStyle name="Normal 87 3" xfId="50176"/>
    <cellStyle name="Normal 87 4" xfId="50177"/>
    <cellStyle name="Normal 87_Wealth Mgmt - Life &amp; Pension" xfId="58001"/>
    <cellStyle name="Normal 88" xfId="50178"/>
    <cellStyle name="Normal 88 2" xfId="50179"/>
    <cellStyle name="Normal 88 2 2" xfId="50180"/>
    <cellStyle name="Normal 88 2 3" xfId="50181"/>
    <cellStyle name="Normal 88 3" xfId="50182"/>
    <cellStyle name="Normal 88 4" xfId="50183"/>
    <cellStyle name="Normal 88_Wealth Mgmt - Life &amp; Pension" xfId="58002"/>
    <cellStyle name="Normal 89" xfId="50184"/>
    <cellStyle name="Normal 89 2" xfId="50185"/>
    <cellStyle name="Normal 89 2 2" xfId="50186"/>
    <cellStyle name="Normal 89 2 3" xfId="50187"/>
    <cellStyle name="Normal 89 3" xfId="50188"/>
    <cellStyle name="Normal 89 4" xfId="50189"/>
    <cellStyle name="Normal 89_Wealth Mgmt - Life &amp; Pension" xfId="58003"/>
    <cellStyle name="Normal 9" xfId="50190"/>
    <cellStyle name="Normal 9 10" xfId="50191"/>
    <cellStyle name="Normal 9 10 2" xfId="50192"/>
    <cellStyle name="Normal 9 11" xfId="50193"/>
    <cellStyle name="Normal 9 2" xfId="50194"/>
    <cellStyle name="Normal 9 2 2" xfId="50195"/>
    <cellStyle name="Normal 9 2 2 2" xfId="50196"/>
    <cellStyle name="Normal 9 2 2 3" xfId="50197"/>
    <cellStyle name="Normal 9 2 3" xfId="50198"/>
    <cellStyle name="Normal 9 2 3 2" xfId="58004"/>
    <cellStyle name="Normal 9 2 4" xfId="50199"/>
    <cellStyle name="Normal 9 2 4 2" xfId="58005"/>
    <cellStyle name="Normal 9 2 5" xfId="50200"/>
    <cellStyle name="Normal 9 2 5 2" xfId="58006"/>
    <cellStyle name="Normal 9 2 5_Wealth Mgmt - Life &amp; Pension" xfId="58007"/>
    <cellStyle name="Normal 9 2 6" xfId="58008"/>
    <cellStyle name="Normal 9 3" xfId="50201"/>
    <cellStyle name="Normal 9 3 2" xfId="50202"/>
    <cellStyle name="Normal 9 3 2 2" xfId="50203"/>
    <cellStyle name="Normal 9 3 2 2 2" xfId="50204"/>
    <cellStyle name="Normal 9 3 2 2 2 2" xfId="50205"/>
    <cellStyle name="Normal 9 3 2 2 2 2 2" xfId="50206"/>
    <cellStyle name="Normal 9 3 2 2 2 2 2 2" xfId="50207"/>
    <cellStyle name="Normal 9 3 2 2 2 2 2 2 2" xfId="50208"/>
    <cellStyle name="Normal 9 3 2 2 2 2 2 3" xfId="50209"/>
    <cellStyle name="Normal 9 3 2 2 2 2 3" xfId="50210"/>
    <cellStyle name="Normal 9 3 2 2 2 2 3 2" xfId="50211"/>
    <cellStyle name="Normal 9 3 2 2 2 2 4" xfId="50212"/>
    <cellStyle name="Normal 9 3 2 2 2 3" xfId="50213"/>
    <cellStyle name="Normal 9 3 2 2 2 3 2" xfId="50214"/>
    <cellStyle name="Normal 9 3 2 2 2 3 2 2" xfId="50215"/>
    <cellStyle name="Normal 9 3 2 2 2 3 3" xfId="50216"/>
    <cellStyle name="Normal 9 3 2 2 2 4" xfId="50217"/>
    <cellStyle name="Normal 9 3 2 2 2 4 2" xfId="50218"/>
    <cellStyle name="Normal 9 3 2 2 2 5" xfId="50219"/>
    <cellStyle name="Normal 9 3 2 2 3" xfId="50220"/>
    <cellStyle name="Normal 9 3 2 2 3 2" xfId="50221"/>
    <cellStyle name="Normal 9 3 2 2 3 2 2" xfId="50222"/>
    <cellStyle name="Normal 9 3 2 2 3 2 2 2" xfId="50223"/>
    <cellStyle name="Normal 9 3 2 2 3 2 3" xfId="50224"/>
    <cellStyle name="Normal 9 3 2 2 3 3" xfId="50225"/>
    <cellStyle name="Normal 9 3 2 2 3 3 2" xfId="50226"/>
    <cellStyle name="Normal 9 3 2 2 3 4" xfId="50227"/>
    <cellStyle name="Normal 9 3 2 2 4" xfId="50228"/>
    <cellStyle name="Normal 9 3 2 2 4 2" xfId="50229"/>
    <cellStyle name="Normal 9 3 2 2 4 2 2" xfId="50230"/>
    <cellStyle name="Normal 9 3 2 2 4 3" xfId="50231"/>
    <cellStyle name="Normal 9 3 2 2 5" xfId="50232"/>
    <cellStyle name="Normal 9 3 2 2 5 2" xfId="50233"/>
    <cellStyle name="Normal 9 3 2 2 6" xfId="50234"/>
    <cellStyle name="Normal 9 3 2 3" xfId="50235"/>
    <cellStyle name="Normal 9 3 2 3 2" xfId="50236"/>
    <cellStyle name="Normal 9 3 2 3 2 2" xfId="50237"/>
    <cellStyle name="Normal 9 3 2 3 2 2 2" xfId="50238"/>
    <cellStyle name="Normal 9 3 2 3 2 2 2 2" xfId="50239"/>
    <cellStyle name="Normal 9 3 2 3 2 2 3" xfId="50240"/>
    <cellStyle name="Normal 9 3 2 3 2 3" xfId="50241"/>
    <cellStyle name="Normal 9 3 2 3 2 3 2" xfId="50242"/>
    <cellStyle name="Normal 9 3 2 3 2 4" xfId="50243"/>
    <cellStyle name="Normal 9 3 2 3 3" xfId="50244"/>
    <cellStyle name="Normal 9 3 2 3 3 2" xfId="50245"/>
    <cellStyle name="Normal 9 3 2 3 3 2 2" xfId="50246"/>
    <cellStyle name="Normal 9 3 2 3 3 3" xfId="50247"/>
    <cellStyle name="Normal 9 3 2 3 4" xfId="50248"/>
    <cellStyle name="Normal 9 3 2 3 4 2" xfId="50249"/>
    <cellStyle name="Normal 9 3 2 3 5" xfId="50250"/>
    <cellStyle name="Normal 9 3 2 4" xfId="50251"/>
    <cellStyle name="Normal 9 3 2 4 2" xfId="50252"/>
    <cellStyle name="Normal 9 3 2 4 2 2" xfId="50253"/>
    <cellStyle name="Normal 9 3 2 4 2 2 2" xfId="50254"/>
    <cellStyle name="Normal 9 3 2 4 2 3" xfId="50255"/>
    <cellStyle name="Normal 9 3 2 4 3" xfId="50256"/>
    <cellStyle name="Normal 9 3 2 4 3 2" xfId="50257"/>
    <cellStyle name="Normal 9 3 2 4 4" xfId="50258"/>
    <cellStyle name="Normal 9 3 2 5" xfId="50259"/>
    <cellStyle name="Normal 9 3 2 5 2" xfId="50260"/>
    <cellStyle name="Normal 9 3 2 5 2 2" xfId="50261"/>
    <cellStyle name="Normal 9 3 2 5 3" xfId="50262"/>
    <cellStyle name="Normal 9 3 2 6" xfId="50263"/>
    <cellStyle name="Normal 9 3 2 6 2" xfId="50264"/>
    <cellStyle name="Normal 9 3 2 7" xfId="50265"/>
    <cellStyle name="Normal 9 3 3" xfId="50266"/>
    <cellStyle name="Normal 9 3 3 2" xfId="50267"/>
    <cellStyle name="Normal 9 3 3 2 2" xfId="50268"/>
    <cellStyle name="Normal 9 3 3 2 2 2" xfId="50269"/>
    <cellStyle name="Normal 9 3 3 2 2 2 2" xfId="50270"/>
    <cellStyle name="Normal 9 3 3 2 2 2 2 2" xfId="50271"/>
    <cellStyle name="Normal 9 3 3 2 2 2 3" xfId="50272"/>
    <cellStyle name="Normal 9 3 3 2 2 3" xfId="50273"/>
    <cellStyle name="Normal 9 3 3 2 2 3 2" xfId="50274"/>
    <cellStyle name="Normal 9 3 3 2 2 4" xfId="50275"/>
    <cellStyle name="Normal 9 3 3 2 3" xfId="50276"/>
    <cellStyle name="Normal 9 3 3 2 3 2" xfId="50277"/>
    <cellStyle name="Normal 9 3 3 2 3 2 2" xfId="50278"/>
    <cellStyle name="Normal 9 3 3 2 3 3" xfId="50279"/>
    <cellStyle name="Normal 9 3 3 2 4" xfId="50280"/>
    <cellStyle name="Normal 9 3 3 2 4 2" xfId="50281"/>
    <cellStyle name="Normal 9 3 3 2 5" xfId="50282"/>
    <cellStyle name="Normal 9 3 3 3" xfId="50283"/>
    <cellStyle name="Normal 9 3 3 3 2" xfId="50284"/>
    <cellStyle name="Normal 9 3 3 3 2 2" xfId="50285"/>
    <cellStyle name="Normal 9 3 3 3 2 2 2" xfId="50286"/>
    <cellStyle name="Normal 9 3 3 3 2 3" xfId="50287"/>
    <cellStyle name="Normal 9 3 3 3 3" xfId="50288"/>
    <cellStyle name="Normal 9 3 3 3 3 2" xfId="50289"/>
    <cellStyle name="Normal 9 3 3 3 4" xfId="50290"/>
    <cellStyle name="Normal 9 3 3 4" xfId="50291"/>
    <cellStyle name="Normal 9 3 3 4 2" xfId="50292"/>
    <cellStyle name="Normal 9 3 3 4 2 2" xfId="50293"/>
    <cellStyle name="Normal 9 3 3 4 3" xfId="50294"/>
    <cellStyle name="Normal 9 3 3 5" xfId="50295"/>
    <cellStyle name="Normal 9 3 3 5 2" xfId="50296"/>
    <cellStyle name="Normal 9 3 3 6" xfId="50297"/>
    <cellStyle name="Normal 9 3 4" xfId="50298"/>
    <cellStyle name="Normal 9 3 4 2" xfId="50299"/>
    <cellStyle name="Normal 9 3 4 2 2" xfId="50300"/>
    <cellStyle name="Normal 9 3 4 2 2 2" xfId="50301"/>
    <cellStyle name="Normal 9 3 4 2 2 2 2" xfId="50302"/>
    <cellStyle name="Normal 9 3 4 2 2 2 2 2" xfId="50303"/>
    <cellStyle name="Normal 9 3 4 2 2 2 3" xfId="50304"/>
    <cellStyle name="Normal 9 3 4 2 2 3" xfId="50305"/>
    <cellStyle name="Normal 9 3 4 2 2 3 2" xfId="50306"/>
    <cellStyle name="Normal 9 3 4 2 2 4" xfId="50307"/>
    <cellStyle name="Normal 9 3 4 2 3" xfId="50308"/>
    <cellStyle name="Normal 9 3 4 2 3 2" xfId="50309"/>
    <cellStyle name="Normal 9 3 4 2 3 2 2" xfId="50310"/>
    <cellStyle name="Normal 9 3 4 2 3 3" xfId="50311"/>
    <cellStyle name="Normal 9 3 4 2 4" xfId="50312"/>
    <cellStyle name="Normal 9 3 4 2 4 2" xfId="50313"/>
    <cellStyle name="Normal 9 3 4 2 5" xfId="50314"/>
    <cellStyle name="Normal 9 3 4 3" xfId="50315"/>
    <cellStyle name="Normal 9 3 4 3 2" xfId="50316"/>
    <cellStyle name="Normal 9 3 4 3 2 2" xfId="50317"/>
    <cellStyle name="Normal 9 3 4 3 2 2 2" xfId="50318"/>
    <cellStyle name="Normal 9 3 4 3 2 3" xfId="50319"/>
    <cellStyle name="Normal 9 3 4 3 3" xfId="50320"/>
    <cellStyle name="Normal 9 3 4 3 3 2" xfId="50321"/>
    <cellStyle name="Normal 9 3 4 3 4" xfId="50322"/>
    <cellStyle name="Normal 9 3 4 4" xfId="50323"/>
    <cellStyle name="Normal 9 3 4 4 2" xfId="50324"/>
    <cellStyle name="Normal 9 3 4 4 2 2" xfId="50325"/>
    <cellStyle name="Normal 9 3 4 4 3" xfId="50326"/>
    <cellStyle name="Normal 9 3 4 5" xfId="50327"/>
    <cellStyle name="Normal 9 3 4 5 2" xfId="50328"/>
    <cellStyle name="Normal 9 3 4 6" xfId="50329"/>
    <cellStyle name="Normal 9 3 5" xfId="50330"/>
    <cellStyle name="Normal 9 3 5 2" xfId="50331"/>
    <cellStyle name="Normal 9 3 5 2 2" xfId="50332"/>
    <cellStyle name="Normal 9 3 5 2 2 2" xfId="50333"/>
    <cellStyle name="Normal 9 3 5 2 2 2 2" xfId="50334"/>
    <cellStyle name="Normal 9 3 5 2 2 3" xfId="50335"/>
    <cellStyle name="Normal 9 3 5 2 3" xfId="50336"/>
    <cellStyle name="Normal 9 3 5 2 3 2" xfId="50337"/>
    <cellStyle name="Normal 9 3 5 2 4" xfId="50338"/>
    <cellStyle name="Normal 9 3 5 3" xfId="50339"/>
    <cellStyle name="Normal 9 3 5 3 2" xfId="50340"/>
    <cellStyle name="Normal 9 3 5 3 2 2" xfId="50341"/>
    <cellStyle name="Normal 9 3 5 3 3" xfId="50342"/>
    <cellStyle name="Normal 9 3 5 4" xfId="50343"/>
    <cellStyle name="Normal 9 3 5 4 2" xfId="50344"/>
    <cellStyle name="Normal 9 3 5 5" xfId="50345"/>
    <cellStyle name="Normal 9 3 6" xfId="50346"/>
    <cellStyle name="Normal 9 3 6 2" xfId="50347"/>
    <cellStyle name="Normal 9 3 6 2 2" xfId="50348"/>
    <cellStyle name="Normal 9 3 6 2 2 2" xfId="50349"/>
    <cellStyle name="Normal 9 3 6 2 3" xfId="50350"/>
    <cellStyle name="Normal 9 3 6 3" xfId="50351"/>
    <cellStyle name="Normal 9 3 6 3 2" xfId="50352"/>
    <cellStyle name="Normal 9 3 6 4" xfId="50353"/>
    <cellStyle name="Normal 9 3 7" xfId="50354"/>
    <cellStyle name="Normal 9 3 7 2" xfId="50355"/>
    <cellStyle name="Normal 9 3 7 2 2" xfId="50356"/>
    <cellStyle name="Normal 9 3 7 3" xfId="50357"/>
    <cellStyle name="Normal 9 3 8" xfId="50358"/>
    <cellStyle name="Normal 9 3 8 2" xfId="50359"/>
    <cellStyle name="Normal 9 3 9" xfId="50360"/>
    <cellStyle name="Normal 9 4" xfId="50361"/>
    <cellStyle name="Normal 9 4 2" xfId="50362"/>
    <cellStyle name="Normal 9 4 2 2" xfId="50363"/>
    <cellStyle name="Normal 9 4 2 2 2" xfId="50364"/>
    <cellStyle name="Normal 9 4 2 2 2 2" xfId="50365"/>
    <cellStyle name="Normal 9 4 2 2 2 2 2" xfId="50366"/>
    <cellStyle name="Normal 9 4 2 2 2 2 2 2" xfId="50367"/>
    <cellStyle name="Normal 9 4 2 2 2 2 3" xfId="50368"/>
    <cellStyle name="Normal 9 4 2 2 2 3" xfId="50369"/>
    <cellStyle name="Normal 9 4 2 2 2 3 2" xfId="50370"/>
    <cellStyle name="Normal 9 4 2 2 2 4" xfId="50371"/>
    <cellStyle name="Normal 9 4 2 2 3" xfId="50372"/>
    <cellStyle name="Normal 9 4 2 2 3 2" xfId="50373"/>
    <cellStyle name="Normal 9 4 2 2 3 2 2" xfId="50374"/>
    <cellStyle name="Normal 9 4 2 2 3 3" xfId="50375"/>
    <cellStyle name="Normal 9 4 2 2 4" xfId="50376"/>
    <cellStyle name="Normal 9 4 2 2 4 2" xfId="50377"/>
    <cellStyle name="Normal 9 4 2 2 5" xfId="50378"/>
    <cellStyle name="Normal 9 4 2 3" xfId="50379"/>
    <cellStyle name="Normal 9 4 2 3 2" xfId="50380"/>
    <cellStyle name="Normal 9 4 2 3 2 2" xfId="50381"/>
    <cellStyle name="Normal 9 4 2 3 2 2 2" xfId="50382"/>
    <cellStyle name="Normal 9 4 2 3 2 3" xfId="50383"/>
    <cellStyle name="Normal 9 4 2 3 3" xfId="50384"/>
    <cellStyle name="Normal 9 4 2 3 3 2" xfId="50385"/>
    <cellStyle name="Normal 9 4 2 3 4" xfId="50386"/>
    <cellStyle name="Normal 9 4 2 4" xfId="50387"/>
    <cellStyle name="Normal 9 4 2 4 2" xfId="50388"/>
    <cellStyle name="Normal 9 4 2 4 2 2" xfId="50389"/>
    <cellStyle name="Normal 9 4 2 4 3" xfId="50390"/>
    <cellStyle name="Normal 9 4 2 5" xfId="50391"/>
    <cellStyle name="Normal 9 4 2 5 2" xfId="50392"/>
    <cellStyle name="Normal 9 4 2 6" xfId="50393"/>
    <cellStyle name="Normal 9 4 3" xfId="50394"/>
    <cellStyle name="Normal 9 4 3 2" xfId="50395"/>
    <cellStyle name="Normal 9 4 3 2 2" xfId="50396"/>
    <cellStyle name="Normal 9 4 3 2 2 2" xfId="50397"/>
    <cellStyle name="Normal 9 4 3 2 2 2 2" xfId="50398"/>
    <cellStyle name="Normal 9 4 3 2 2 3" xfId="50399"/>
    <cellStyle name="Normal 9 4 3 2 3" xfId="50400"/>
    <cellStyle name="Normal 9 4 3 2 3 2" xfId="50401"/>
    <cellStyle name="Normal 9 4 3 2 4" xfId="50402"/>
    <cellStyle name="Normal 9 4 3 3" xfId="50403"/>
    <cellStyle name="Normal 9 4 3 3 2" xfId="50404"/>
    <cellStyle name="Normal 9 4 3 3 2 2" xfId="50405"/>
    <cellStyle name="Normal 9 4 3 3 3" xfId="50406"/>
    <cellStyle name="Normal 9 4 3 4" xfId="50407"/>
    <cellStyle name="Normal 9 4 3 4 2" xfId="50408"/>
    <cellStyle name="Normal 9 4 3 5" xfId="50409"/>
    <cellStyle name="Normal 9 4 4" xfId="50410"/>
    <cellStyle name="Normal 9 4 4 2" xfId="50411"/>
    <cellStyle name="Normal 9 4 4 2 2" xfId="50412"/>
    <cellStyle name="Normal 9 4 4 2 2 2" xfId="50413"/>
    <cellStyle name="Normal 9 4 4 2 3" xfId="50414"/>
    <cellStyle name="Normal 9 4 4 3" xfId="50415"/>
    <cellStyle name="Normal 9 4 4 3 2" xfId="50416"/>
    <cellStyle name="Normal 9 4 4 4" xfId="50417"/>
    <cellStyle name="Normal 9 4 5" xfId="50418"/>
    <cellStyle name="Normal 9 4 5 2" xfId="50419"/>
    <cellStyle name="Normal 9 4 5 2 2" xfId="50420"/>
    <cellStyle name="Normal 9 4 5 3" xfId="50421"/>
    <cellStyle name="Normal 9 4 6" xfId="50422"/>
    <cellStyle name="Normal 9 4 6 2" xfId="50423"/>
    <cellStyle name="Normal 9 4 7" xfId="50424"/>
    <cellStyle name="Normal 9 5" xfId="50425"/>
    <cellStyle name="Normal 9 5 2" xfId="50426"/>
    <cellStyle name="Normal 9 5 2 2" xfId="50427"/>
    <cellStyle name="Normal 9 5 2 2 2" xfId="50428"/>
    <cellStyle name="Normal 9 5 2 2 2 2" xfId="50429"/>
    <cellStyle name="Normal 9 5 2 2 2 2 2" xfId="50430"/>
    <cellStyle name="Normal 9 5 2 2 2 3" xfId="50431"/>
    <cellStyle name="Normal 9 5 2 2 3" xfId="50432"/>
    <cellStyle name="Normal 9 5 2 2 3 2" xfId="50433"/>
    <cellStyle name="Normal 9 5 2 2 4" xfId="50434"/>
    <cellStyle name="Normal 9 5 2 3" xfId="50435"/>
    <cellStyle name="Normal 9 5 2 3 2" xfId="50436"/>
    <cellStyle name="Normal 9 5 2 3 2 2" xfId="50437"/>
    <cellStyle name="Normal 9 5 2 3 3" xfId="50438"/>
    <cellStyle name="Normal 9 5 2 4" xfId="50439"/>
    <cellStyle name="Normal 9 5 2 4 2" xfId="50440"/>
    <cellStyle name="Normal 9 5 2 5" xfId="50441"/>
    <cellStyle name="Normal 9 5 3" xfId="50442"/>
    <cellStyle name="Normal 9 5 3 2" xfId="50443"/>
    <cellStyle name="Normal 9 5 3 2 2" xfId="50444"/>
    <cellStyle name="Normal 9 5 3 2 2 2" xfId="50445"/>
    <cellStyle name="Normal 9 5 3 2 3" xfId="50446"/>
    <cellStyle name="Normal 9 5 3 3" xfId="50447"/>
    <cellStyle name="Normal 9 5 3 3 2" xfId="50448"/>
    <cellStyle name="Normal 9 5 3 4" xfId="50449"/>
    <cellStyle name="Normal 9 5 4" xfId="50450"/>
    <cellStyle name="Normal 9 5 4 2" xfId="50451"/>
    <cellStyle name="Normal 9 5 4 2 2" xfId="50452"/>
    <cellStyle name="Normal 9 5 4 3" xfId="50453"/>
    <cellStyle name="Normal 9 5 5" xfId="50454"/>
    <cellStyle name="Normal 9 5 5 2" xfId="50455"/>
    <cellStyle name="Normal 9 5 6" xfId="50456"/>
    <cellStyle name="Normal 9 6" xfId="50457"/>
    <cellStyle name="Normal 9 6 2" xfId="50458"/>
    <cellStyle name="Normal 9 6 2 2" xfId="50459"/>
    <cellStyle name="Normal 9 6 2 2 2" xfId="50460"/>
    <cellStyle name="Normal 9 6 2 2 2 2" xfId="50461"/>
    <cellStyle name="Normal 9 6 2 2 2 2 2" xfId="50462"/>
    <cellStyle name="Normal 9 6 2 2 2 3" xfId="50463"/>
    <cellStyle name="Normal 9 6 2 2 3" xfId="50464"/>
    <cellStyle name="Normal 9 6 2 2 3 2" xfId="50465"/>
    <cellStyle name="Normal 9 6 2 2 4" xfId="50466"/>
    <cellStyle name="Normal 9 6 2 3" xfId="50467"/>
    <cellStyle name="Normal 9 6 2 3 2" xfId="50468"/>
    <cellStyle name="Normal 9 6 2 3 2 2" xfId="50469"/>
    <cellStyle name="Normal 9 6 2 3 3" xfId="50470"/>
    <cellStyle name="Normal 9 6 2 4" xfId="50471"/>
    <cellStyle name="Normal 9 6 2 4 2" xfId="50472"/>
    <cellStyle name="Normal 9 6 2 5" xfId="50473"/>
    <cellStyle name="Normal 9 6 3" xfId="50474"/>
    <cellStyle name="Normal 9 6 3 2" xfId="50475"/>
    <cellStyle name="Normal 9 6 3 2 2" xfId="50476"/>
    <cellStyle name="Normal 9 6 3 2 2 2" xfId="50477"/>
    <cellStyle name="Normal 9 6 3 2 3" xfId="50478"/>
    <cellStyle name="Normal 9 6 3 3" xfId="50479"/>
    <cellStyle name="Normal 9 6 3 3 2" xfId="50480"/>
    <cellStyle name="Normal 9 6 3 4" xfId="50481"/>
    <cellStyle name="Normal 9 6 4" xfId="50482"/>
    <cellStyle name="Normal 9 6 4 2" xfId="50483"/>
    <cellStyle name="Normal 9 6 4 2 2" xfId="50484"/>
    <cellStyle name="Normal 9 6 4 3" xfId="50485"/>
    <cellStyle name="Normal 9 6 5" xfId="50486"/>
    <cellStyle name="Normal 9 6 5 2" xfId="50487"/>
    <cellStyle name="Normal 9 6 6" xfId="50488"/>
    <cellStyle name="Normal 9 7" xfId="50489"/>
    <cellStyle name="Normal 9 7 2" xfId="50490"/>
    <cellStyle name="Normal 9 7 2 2" xfId="50491"/>
    <cellStyle name="Normal 9 7 2 2 2" xfId="50492"/>
    <cellStyle name="Normal 9 7 2 2 2 2" xfId="50493"/>
    <cellStyle name="Normal 9 7 2 2 3" xfId="50494"/>
    <cellStyle name="Normal 9 7 2 3" xfId="50495"/>
    <cellStyle name="Normal 9 7 2 3 2" xfId="50496"/>
    <cellStyle name="Normal 9 7 2 4" xfId="50497"/>
    <cellStyle name="Normal 9 7 3" xfId="50498"/>
    <cellStyle name="Normal 9 7 3 2" xfId="50499"/>
    <cellStyle name="Normal 9 7 3 2 2" xfId="50500"/>
    <cellStyle name="Normal 9 7 3 3" xfId="50501"/>
    <cellStyle name="Normal 9 7 4" xfId="50502"/>
    <cellStyle name="Normal 9 7 4 2" xfId="50503"/>
    <cellStyle name="Normal 9 7 5" xfId="50504"/>
    <cellStyle name="Normal 9 8" xfId="50505"/>
    <cellStyle name="Normal 9 8 2" xfId="50506"/>
    <cellStyle name="Normal 9 8 2 2" xfId="50507"/>
    <cellStyle name="Normal 9 8 2 2 2" xfId="50508"/>
    <cellStyle name="Normal 9 8 2 3" xfId="50509"/>
    <cellStyle name="Normal 9 8 3" xfId="50510"/>
    <cellStyle name="Normal 9 8 3 2" xfId="50511"/>
    <cellStyle name="Normal 9 8 4" xfId="50512"/>
    <cellStyle name="Normal 9 9" xfId="50513"/>
    <cellStyle name="Normal 9 9 2" xfId="50514"/>
    <cellStyle name="Normal 9 9 2 2" xfId="50515"/>
    <cellStyle name="Normal 9 9 3" xfId="50516"/>
    <cellStyle name="Normal 9_BS split by product" xfId="58009"/>
    <cellStyle name="Normal 90" xfId="50517"/>
    <cellStyle name="Normal 90 2" xfId="50518"/>
    <cellStyle name="Normal 90 2 2" xfId="50519"/>
    <cellStyle name="Normal 90 2 3" xfId="50520"/>
    <cellStyle name="Normal 90 3" xfId="50521"/>
    <cellStyle name="Normal 90 4" xfId="50522"/>
    <cellStyle name="Normal 90_Wealth Mgmt - Life &amp; Pension" xfId="58010"/>
    <cellStyle name="Normal 91" xfId="50523"/>
    <cellStyle name="Normal 91 2" xfId="50524"/>
    <cellStyle name="Normal 91 2 2" xfId="50525"/>
    <cellStyle name="Normal 91 2 3" xfId="50526"/>
    <cellStyle name="Normal 91 3" xfId="50527"/>
    <cellStyle name="Normal 91 4" xfId="50528"/>
    <cellStyle name="Normal 91_Wealth Mgmt - Life &amp; Pension" xfId="58011"/>
    <cellStyle name="Normal 92" xfId="50529"/>
    <cellStyle name="Normal 92 2" xfId="50530"/>
    <cellStyle name="Normal 92 2 2" xfId="50531"/>
    <cellStyle name="Normal 92 2 3" xfId="50532"/>
    <cellStyle name="Normal 92 3" xfId="50533"/>
    <cellStyle name="Normal 92 4" xfId="50534"/>
    <cellStyle name="Normal 92_Wealth Mgmt - Life &amp; Pension" xfId="58012"/>
    <cellStyle name="Normal 93" xfId="50535"/>
    <cellStyle name="Normal 93 2" xfId="50536"/>
    <cellStyle name="Normal 93 2 2" xfId="50537"/>
    <cellStyle name="Normal 93 2 3" xfId="50538"/>
    <cellStyle name="Normal 93 3" xfId="50539"/>
    <cellStyle name="Normal 93 4" xfId="50540"/>
    <cellStyle name="Normal 93_Wealth Mgmt - Life &amp; Pension" xfId="58013"/>
    <cellStyle name="Normal 94" xfId="50541"/>
    <cellStyle name="Normal 94 2" xfId="50542"/>
    <cellStyle name="Normal 94 2 2" xfId="50543"/>
    <cellStyle name="Normal 94 2 3" xfId="50544"/>
    <cellStyle name="Normal 94 3" xfId="50545"/>
    <cellStyle name="Normal 94 4" xfId="50546"/>
    <cellStyle name="Normal 94_Wealth Mgmt - Life &amp; Pension" xfId="58014"/>
    <cellStyle name="Normal 95" xfId="50547"/>
    <cellStyle name="Normal 95 2" xfId="50548"/>
    <cellStyle name="Normal 95 2 2" xfId="50549"/>
    <cellStyle name="Normal 95 2 3" xfId="50550"/>
    <cellStyle name="Normal 95 3" xfId="50551"/>
    <cellStyle name="Normal 95 4" xfId="50552"/>
    <cellStyle name="Normal 95_Wealth Mgmt - Life &amp; Pension" xfId="58015"/>
    <cellStyle name="Normal 96" xfId="50553"/>
    <cellStyle name="Normal 96 2" xfId="50554"/>
    <cellStyle name="Normal 96 2 2" xfId="50555"/>
    <cellStyle name="Normal 96 2 3" xfId="50556"/>
    <cellStyle name="Normal 96 3" xfId="50557"/>
    <cellStyle name="Normal 96 4" xfId="50558"/>
    <cellStyle name="Normal 96_Wealth Mgmt - Life &amp; Pension" xfId="58016"/>
    <cellStyle name="Normal 97" xfId="50559"/>
    <cellStyle name="Normal 97 2" xfId="50560"/>
    <cellStyle name="Normal 97 2 2" xfId="50561"/>
    <cellStyle name="Normal 97 2 3" xfId="50562"/>
    <cellStyle name="Normal 97 3" xfId="50563"/>
    <cellStyle name="Normal 97 4" xfId="50564"/>
    <cellStyle name="Normal 97_Wealth Mgmt - Life &amp; Pension" xfId="58017"/>
    <cellStyle name="Normal 98" xfId="50565"/>
    <cellStyle name="Normal 98 2" xfId="50566"/>
    <cellStyle name="Normal 98 2 2" xfId="50567"/>
    <cellStyle name="Normal 98 2 3" xfId="50568"/>
    <cellStyle name="Normal 98 3" xfId="50569"/>
    <cellStyle name="Normal 98 4" xfId="50570"/>
    <cellStyle name="Normal 98_Wealth Mgmt - Life &amp; Pension" xfId="58018"/>
    <cellStyle name="Normal 99" xfId="50571"/>
    <cellStyle name="Normal 99 2" xfId="50572"/>
    <cellStyle name="Normal 99 3" xfId="50573"/>
    <cellStyle name="Normal 99_Wealth Mgmt - Life &amp; Pension" xfId="58019"/>
    <cellStyle name="Normal_Kopia av Q2_2009" xfId="6"/>
    <cellStyle name="Normal_Q1 Interim report" xfId="3"/>
    <cellStyle name="Normal_SLP Interim Q109 v1" xfId="5"/>
    <cellStyle name="Normal_Unibank" xfId="7"/>
    <cellStyle name="Normale_2011 04 14 Templates for stress test_bcl" xfId="58370"/>
    <cellStyle name="Normalny 3" xfId="50574"/>
    <cellStyle name="Normalny 3 2" xfId="50575"/>
    <cellStyle name="Normalny 3 3" xfId="50576"/>
    <cellStyle name="Normalny_Investment activities incl. UL spec 31.10.2006" xfId="58020"/>
    <cellStyle name="Notas" xfId="58371"/>
    <cellStyle name="Note 10" xfId="50577"/>
    <cellStyle name="Note 10 2" xfId="58372"/>
    <cellStyle name="Note 11" xfId="58373"/>
    <cellStyle name="Note 12" xfId="58374"/>
    <cellStyle name="Note 2" xfId="50578"/>
    <cellStyle name="Note 2 10" xfId="50579"/>
    <cellStyle name="Note 2 10 2" xfId="50580"/>
    <cellStyle name="Note 2 10 3" xfId="50581"/>
    <cellStyle name="Note 2 11" xfId="50582"/>
    <cellStyle name="Note 2 12" xfId="50583"/>
    <cellStyle name="Note 2 2" xfId="50584"/>
    <cellStyle name="Note 2 2 2" xfId="50585"/>
    <cellStyle name="Note 2 2 3" xfId="50586"/>
    <cellStyle name="Note 2 3" xfId="50587"/>
    <cellStyle name="Note 2 3 10" xfId="50588"/>
    <cellStyle name="Note 2 3 2" xfId="50589"/>
    <cellStyle name="Note 2 3 2 2" xfId="50590"/>
    <cellStyle name="Note 2 3 2 2 2" xfId="50591"/>
    <cellStyle name="Note 2 3 2 2 2 2" xfId="50592"/>
    <cellStyle name="Note 2 3 2 2 2 2 2" xfId="50593"/>
    <cellStyle name="Note 2 3 2 2 2 2 2 2" xfId="50594"/>
    <cellStyle name="Note 2 3 2 2 2 2 2 2 2" xfId="50595"/>
    <cellStyle name="Note 2 3 2 2 2 2 2 3" xfId="50596"/>
    <cellStyle name="Note 2 3 2 2 2 2 2 4" xfId="50597"/>
    <cellStyle name="Note 2 3 2 2 2 2 3" xfId="50598"/>
    <cellStyle name="Note 2 3 2 2 2 2 3 2" xfId="50599"/>
    <cellStyle name="Note 2 3 2 2 2 2 4" xfId="50600"/>
    <cellStyle name="Note 2 3 2 2 2 2 5" xfId="50601"/>
    <cellStyle name="Note 2 3 2 2 2 3" xfId="50602"/>
    <cellStyle name="Note 2 3 2 2 2 3 2" xfId="50603"/>
    <cellStyle name="Note 2 3 2 2 2 3 2 2" xfId="50604"/>
    <cellStyle name="Note 2 3 2 2 2 3 3" xfId="50605"/>
    <cellStyle name="Note 2 3 2 2 2 3 4" xfId="50606"/>
    <cellStyle name="Note 2 3 2 2 2 4" xfId="50607"/>
    <cellStyle name="Note 2 3 2 2 2 4 2" xfId="50608"/>
    <cellStyle name="Note 2 3 2 2 2 5" xfId="50609"/>
    <cellStyle name="Note 2 3 2 2 2 6" xfId="50610"/>
    <cellStyle name="Note 2 3 2 2 3" xfId="50611"/>
    <cellStyle name="Note 2 3 2 2 3 2" xfId="50612"/>
    <cellStyle name="Note 2 3 2 2 3 2 2" xfId="50613"/>
    <cellStyle name="Note 2 3 2 2 3 2 2 2" xfId="50614"/>
    <cellStyle name="Note 2 3 2 2 3 2 3" xfId="50615"/>
    <cellStyle name="Note 2 3 2 2 3 2 4" xfId="50616"/>
    <cellStyle name="Note 2 3 2 2 3 3" xfId="50617"/>
    <cellStyle name="Note 2 3 2 2 3 3 2" xfId="50618"/>
    <cellStyle name="Note 2 3 2 2 3 4" xfId="50619"/>
    <cellStyle name="Note 2 3 2 2 3 5" xfId="50620"/>
    <cellStyle name="Note 2 3 2 2 4" xfId="50621"/>
    <cellStyle name="Note 2 3 2 2 4 2" xfId="50622"/>
    <cellStyle name="Note 2 3 2 2 4 2 2" xfId="50623"/>
    <cellStyle name="Note 2 3 2 2 4 3" xfId="50624"/>
    <cellStyle name="Note 2 3 2 2 4 4" xfId="50625"/>
    <cellStyle name="Note 2 3 2 2 5" xfId="50626"/>
    <cellStyle name="Note 2 3 2 2 5 2" xfId="50627"/>
    <cellStyle name="Note 2 3 2 2 6" xfId="50628"/>
    <cellStyle name="Note 2 3 2 2 7" xfId="50629"/>
    <cellStyle name="Note 2 3 2 3" xfId="50630"/>
    <cellStyle name="Note 2 3 2 3 2" xfId="50631"/>
    <cellStyle name="Note 2 3 2 3 2 2" xfId="50632"/>
    <cellStyle name="Note 2 3 2 3 2 2 2" xfId="50633"/>
    <cellStyle name="Note 2 3 2 3 2 2 2 2" xfId="50634"/>
    <cellStyle name="Note 2 3 2 3 2 2 3" xfId="50635"/>
    <cellStyle name="Note 2 3 2 3 2 2 4" xfId="50636"/>
    <cellStyle name="Note 2 3 2 3 2 3" xfId="50637"/>
    <cellStyle name="Note 2 3 2 3 2 3 2" xfId="50638"/>
    <cellStyle name="Note 2 3 2 3 2 4" xfId="50639"/>
    <cellStyle name="Note 2 3 2 3 2 5" xfId="50640"/>
    <cellStyle name="Note 2 3 2 3 3" xfId="50641"/>
    <cellStyle name="Note 2 3 2 3 3 2" xfId="50642"/>
    <cellStyle name="Note 2 3 2 3 3 2 2" xfId="50643"/>
    <cellStyle name="Note 2 3 2 3 3 3" xfId="50644"/>
    <cellStyle name="Note 2 3 2 3 3 4" xfId="50645"/>
    <cellStyle name="Note 2 3 2 3 4" xfId="50646"/>
    <cellStyle name="Note 2 3 2 3 4 2" xfId="50647"/>
    <cellStyle name="Note 2 3 2 3 5" xfId="50648"/>
    <cellStyle name="Note 2 3 2 3 6" xfId="50649"/>
    <cellStyle name="Note 2 3 2 4" xfId="50650"/>
    <cellStyle name="Note 2 3 2 4 2" xfId="50651"/>
    <cellStyle name="Note 2 3 2 4 2 2" xfId="50652"/>
    <cellStyle name="Note 2 3 2 4 2 2 2" xfId="50653"/>
    <cellStyle name="Note 2 3 2 4 2 3" xfId="50654"/>
    <cellStyle name="Note 2 3 2 4 2 4" xfId="50655"/>
    <cellStyle name="Note 2 3 2 4 3" xfId="50656"/>
    <cellStyle name="Note 2 3 2 4 3 2" xfId="50657"/>
    <cellStyle name="Note 2 3 2 4 4" xfId="50658"/>
    <cellStyle name="Note 2 3 2 4 5" xfId="50659"/>
    <cellStyle name="Note 2 3 2 5" xfId="50660"/>
    <cellStyle name="Note 2 3 2 5 2" xfId="50661"/>
    <cellStyle name="Note 2 3 2 5 2 2" xfId="50662"/>
    <cellStyle name="Note 2 3 2 5 3" xfId="50663"/>
    <cellStyle name="Note 2 3 2 5 4" xfId="50664"/>
    <cellStyle name="Note 2 3 2 6" xfId="50665"/>
    <cellStyle name="Note 2 3 2 6 2" xfId="50666"/>
    <cellStyle name="Note 2 3 2 7" xfId="50667"/>
    <cellStyle name="Note 2 3 2 8" xfId="50668"/>
    <cellStyle name="Note 2 3 3" xfId="50669"/>
    <cellStyle name="Note 2 3 3 2" xfId="50670"/>
    <cellStyle name="Note 2 3 3 2 2" xfId="50671"/>
    <cellStyle name="Note 2 3 3 2 2 2" xfId="50672"/>
    <cellStyle name="Note 2 3 3 2 2 2 2" xfId="50673"/>
    <cellStyle name="Note 2 3 3 2 2 2 2 2" xfId="50674"/>
    <cellStyle name="Note 2 3 3 2 2 2 3" xfId="50675"/>
    <cellStyle name="Note 2 3 3 2 2 2 4" xfId="50676"/>
    <cellStyle name="Note 2 3 3 2 2 3" xfId="50677"/>
    <cellStyle name="Note 2 3 3 2 2 3 2" xfId="50678"/>
    <cellStyle name="Note 2 3 3 2 2 4" xfId="50679"/>
    <cellStyle name="Note 2 3 3 2 2 5" xfId="50680"/>
    <cellStyle name="Note 2 3 3 2 3" xfId="50681"/>
    <cellStyle name="Note 2 3 3 2 3 2" xfId="50682"/>
    <cellStyle name="Note 2 3 3 2 3 2 2" xfId="50683"/>
    <cellStyle name="Note 2 3 3 2 3 3" xfId="50684"/>
    <cellStyle name="Note 2 3 3 2 3 4" xfId="50685"/>
    <cellStyle name="Note 2 3 3 2 4" xfId="50686"/>
    <cellStyle name="Note 2 3 3 2 4 2" xfId="50687"/>
    <cellStyle name="Note 2 3 3 2 5" xfId="50688"/>
    <cellStyle name="Note 2 3 3 2 6" xfId="50689"/>
    <cellStyle name="Note 2 3 3 3" xfId="50690"/>
    <cellStyle name="Note 2 3 3 3 2" xfId="50691"/>
    <cellStyle name="Note 2 3 3 3 2 2" xfId="50692"/>
    <cellStyle name="Note 2 3 3 3 2 2 2" xfId="50693"/>
    <cellStyle name="Note 2 3 3 3 2 3" xfId="50694"/>
    <cellStyle name="Note 2 3 3 3 2 4" xfId="50695"/>
    <cellStyle name="Note 2 3 3 3 3" xfId="50696"/>
    <cellStyle name="Note 2 3 3 3 3 2" xfId="50697"/>
    <cellStyle name="Note 2 3 3 3 4" xfId="50698"/>
    <cellStyle name="Note 2 3 3 3 5" xfId="50699"/>
    <cellStyle name="Note 2 3 3 4" xfId="50700"/>
    <cellStyle name="Note 2 3 3 4 2" xfId="50701"/>
    <cellStyle name="Note 2 3 3 4 2 2" xfId="50702"/>
    <cellStyle name="Note 2 3 3 4 3" xfId="50703"/>
    <cellStyle name="Note 2 3 3 4 4" xfId="50704"/>
    <cellStyle name="Note 2 3 3 5" xfId="50705"/>
    <cellStyle name="Note 2 3 3 5 2" xfId="50706"/>
    <cellStyle name="Note 2 3 3 6" xfId="50707"/>
    <cellStyle name="Note 2 3 3 7" xfId="50708"/>
    <cellStyle name="Note 2 3 4" xfId="50709"/>
    <cellStyle name="Note 2 3 4 2" xfId="50710"/>
    <cellStyle name="Note 2 3 4 2 2" xfId="50711"/>
    <cellStyle name="Note 2 3 4 2 2 2" xfId="50712"/>
    <cellStyle name="Note 2 3 4 2 2 2 2" xfId="50713"/>
    <cellStyle name="Note 2 3 4 2 2 2 2 2" xfId="50714"/>
    <cellStyle name="Note 2 3 4 2 2 2 3" xfId="50715"/>
    <cellStyle name="Note 2 3 4 2 2 2 4" xfId="50716"/>
    <cellStyle name="Note 2 3 4 2 2 3" xfId="50717"/>
    <cellStyle name="Note 2 3 4 2 2 3 2" xfId="50718"/>
    <cellStyle name="Note 2 3 4 2 2 4" xfId="50719"/>
    <cellStyle name="Note 2 3 4 2 2 5" xfId="50720"/>
    <cellStyle name="Note 2 3 4 2 3" xfId="50721"/>
    <cellStyle name="Note 2 3 4 2 3 2" xfId="50722"/>
    <cellStyle name="Note 2 3 4 2 3 2 2" xfId="50723"/>
    <cellStyle name="Note 2 3 4 2 3 3" xfId="50724"/>
    <cellStyle name="Note 2 3 4 2 3 4" xfId="50725"/>
    <cellStyle name="Note 2 3 4 2 4" xfId="50726"/>
    <cellStyle name="Note 2 3 4 2 4 2" xfId="50727"/>
    <cellStyle name="Note 2 3 4 2 5" xfId="50728"/>
    <cellStyle name="Note 2 3 4 2 6" xfId="50729"/>
    <cellStyle name="Note 2 3 4 3" xfId="50730"/>
    <cellStyle name="Note 2 3 4 3 2" xfId="50731"/>
    <cellStyle name="Note 2 3 4 3 2 2" xfId="50732"/>
    <cellStyle name="Note 2 3 4 3 2 2 2" xfId="50733"/>
    <cellStyle name="Note 2 3 4 3 2 3" xfId="50734"/>
    <cellStyle name="Note 2 3 4 3 2 4" xfId="50735"/>
    <cellStyle name="Note 2 3 4 3 3" xfId="50736"/>
    <cellStyle name="Note 2 3 4 3 3 2" xfId="50737"/>
    <cellStyle name="Note 2 3 4 3 4" xfId="50738"/>
    <cellStyle name="Note 2 3 4 3 5" xfId="50739"/>
    <cellStyle name="Note 2 3 4 4" xfId="50740"/>
    <cellStyle name="Note 2 3 4 4 2" xfId="50741"/>
    <cellStyle name="Note 2 3 4 4 2 2" xfId="50742"/>
    <cellStyle name="Note 2 3 4 4 3" xfId="50743"/>
    <cellStyle name="Note 2 3 4 4 4" xfId="50744"/>
    <cellStyle name="Note 2 3 4 5" xfId="50745"/>
    <cellStyle name="Note 2 3 4 5 2" xfId="50746"/>
    <cellStyle name="Note 2 3 4 6" xfId="50747"/>
    <cellStyle name="Note 2 3 4 7" xfId="50748"/>
    <cellStyle name="Note 2 3 5" xfId="50749"/>
    <cellStyle name="Note 2 3 5 2" xfId="50750"/>
    <cellStyle name="Note 2 3 5 2 2" xfId="50751"/>
    <cellStyle name="Note 2 3 5 2 2 2" xfId="50752"/>
    <cellStyle name="Note 2 3 5 2 2 2 2" xfId="50753"/>
    <cellStyle name="Note 2 3 5 2 2 3" xfId="50754"/>
    <cellStyle name="Note 2 3 5 2 2 4" xfId="50755"/>
    <cellStyle name="Note 2 3 5 2 3" xfId="50756"/>
    <cellStyle name="Note 2 3 5 2 3 2" xfId="50757"/>
    <cellStyle name="Note 2 3 5 2 4" xfId="50758"/>
    <cellStyle name="Note 2 3 5 2 5" xfId="50759"/>
    <cellStyle name="Note 2 3 5 3" xfId="50760"/>
    <cellStyle name="Note 2 3 5 3 2" xfId="50761"/>
    <cellStyle name="Note 2 3 5 3 2 2" xfId="50762"/>
    <cellStyle name="Note 2 3 5 3 3" xfId="50763"/>
    <cellStyle name="Note 2 3 5 3 4" xfId="50764"/>
    <cellStyle name="Note 2 3 5 4" xfId="50765"/>
    <cellStyle name="Note 2 3 5 4 2" xfId="50766"/>
    <cellStyle name="Note 2 3 5 5" xfId="50767"/>
    <cellStyle name="Note 2 3 5 6" xfId="50768"/>
    <cellStyle name="Note 2 3 6" xfId="50769"/>
    <cellStyle name="Note 2 3 6 2" xfId="50770"/>
    <cellStyle name="Note 2 3 6 2 2" xfId="50771"/>
    <cellStyle name="Note 2 3 6 2 2 2" xfId="50772"/>
    <cellStyle name="Note 2 3 6 2 3" xfId="50773"/>
    <cellStyle name="Note 2 3 6 2 4" xfId="50774"/>
    <cellStyle name="Note 2 3 6 3" xfId="50775"/>
    <cellStyle name="Note 2 3 6 3 2" xfId="50776"/>
    <cellStyle name="Note 2 3 6 4" xfId="50777"/>
    <cellStyle name="Note 2 3 6 5" xfId="50778"/>
    <cellStyle name="Note 2 3 7" xfId="50779"/>
    <cellStyle name="Note 2 3 7 2" xfId="50780"/>
    <cellStyle name="Note 2 3 7 2 2" xfId="50781"/>
    <cellStyle name="Note 2 3 7 3" xfId="50782"/>
    <cellStyle name="Note 2 3 7 4" xfId="50783"/>
    <cellStyle name="Note 2 3 8" xfId="50784"/>
    <cellStyle name="Note 2 3 8 2" xfId="50785"/>
    <cellStyle name="Note 2 3 9" xfId="50786"/>
    <cellStyle name="Note 2 4" xfId="50787"/>
    <cellStyle name="Note 2 4 2" xfId="50788"/>
    <cellStyle name="Note 2 4 2 2" xfId="50789"/>
    <cellStyle name="Note 2 4 2 2 2" xfId="50790"/>
    <cellStyle name="Note 2 4 2 2 2 2" xfId="50791"/>
    <cellStyle name="Note 2 4 2 2 2 2 2" xfId="50792"/>
    <cellStyle name="Note 2 4 2 2 2 2 2 2" xfId="50793"/>
    <cellStyle name="Note 2 4 2 2 2 2 3" xfId="50794"/>
    <cellStyle name="Note 2 4 2 2 2 2 4" xfId="50795"/>
    <cellStyle name="Note 2 4 2 2 2 3" xfId="50796"/>
    <cellStyle name="Note 2 4 2 2 2 3 2" xfId="50797"/>
    <cellStyle name="Note 2 4 2 2 2 4" xfId="50798"/>
    <cellStyle name="Note 2 4 2 2 2 5" xfId="50799"/>
    <cellStyle name="Note 2 4 2 2 3" xfId="50800"/>
    <cellStyle name="Note 2 4 2 2 3 2" xfId="50801"/>
    <cellStyle name="Note 2 4 2 2 3 2 2" xfId="50802"/>
    <cellStyle name="Note 2 4 2 2 3 3" xfId="50803"/>
    <cellStyle name="Note 2 4 2 2 3 4" xfId="50804"/>
    <cellStyle name="Note 2 4 2 2 4" xfId="50805"/>
    <cellStyle name="Note 2 4 2 2 4 2" xfId="50806"/>
    <cellStyle name="Note 2 4 2 2 5" xfId="50807"/>
    <cellStyle name="Note 2 4 2 2 6" xfId="50808"/>
    <cellStyle name="Note 2 4 2 3" xfId="50809"/>
    <cellStyle name="Note 2 4 2 3 2" xfId="50810"/>
    <cellStyle name="Note 2 4 2 3 2 2" xfId="50811"/>
    <cellStyle name="Note 2 4 2 3 2 2 2" xfId="50812"/>
    <cellStyle name="Note 2 4 2 3 2 3" xfId="50813"/>
    <cellStyle name="Note 2 4 2 3 2 4" xfId="50814"/>
    <cellStyle name="Note 2 4 2 3 3" xfId="50815"/>
    <cellStyle name="Note 2 4 2 3 3 2" xfId="50816"/>
    <cellStyle name="Note 2 4 2 3 4" xfId="50817"/>
    <cellStyle name="Note 2 4 2 3 5" xfId="50818"/>
    <cellStyle name="Note 2 4 2 4" xfId="50819"/>
    <cellStyle name="Note 2 4 2 4 2" xfId="50820"/>
    <cellStyle name="Note 2 4 2 4 2 2" xfId="50821"/>
    <cellStyle name="Note 2 4 2 4 3" xfId="50822"/>
    <cellStyle name="Note 2 4 2 4 4" xfId="50823"/>
    <cellStyle name="Note 2 4 2 5" xfId="50824"/>
    <cellStyle name="Note 2 4 2 5 2" xfId="50825"/>
    <cellStyle name="Note 2 4 2 6" xfId="50826"/>
    <cellStyle name="Note 2 4 2 7" xfId="50827"/>
    <cellStyle name="Note 2 4 3" xfId="50828"/>
    <cellStyle name="Note 2 4 3 2" xfId="50829"/>
    <cellStyle name="Note 2 4 3 2 2" xfId="50830"/>
    <cellStyle name="Note 2 4 3 2 2 2" xfId="50831"/>
    <cellStyle name="Note 2 4 3 2 2 2 2" xfId="50832"/>
    <cellStyle name="Note 2 4 3 2 2 3" xfId="50833"/>
    <cellStyle name="Note 2 4 3 2 2 4" xfId="50834"/>
    <cellStyle name="Note 2 4 3 2 3" xfId="50835"/>
    <cellStyle name="Note 2 4 3 2 3 2" xfId="50836"/>
    <cellStyle name="Note 2 4 3 2 4" xfId="50837"/>
    <cellStyle name="Note 2 4 3 2 5" xfId="50838"/>
    <cellStyle name="Note 2 4 3 3" xfId="50839"/>
    <cellStyle name="Note 2 4 3 3 2" xfId="50840"/>
    <cellStyle name="Note 2 4 3 3 2 2" xfId="50841"/>
    <cellStyle name="Note 2 4 3 3 3" xfId="50842"/>
    <cellStyle name="Note 2 4 3 3 4" xfId="50843"/>
    <cellStyle name="Note 2 4 3 4" xfId="50844"/>
    <cellStyle name="Note 2 4 3 4 2" xfId="50845"/>
    <cellStyle name="Note 2 4 3 5" xfId="50846"/>
    <cellStyle name="Note 2 4 3 6" xfId="50847"/>
    <cellStyle name="Note 2 4 4" xfId="50848"/>
    <cellStyle name="Note 2 4 4 2" xfId="50849"/>
    <cellStyle name="Note 2 4 4 2 2" xfId="50850"/>
    <cellStyle name="Note 2 4 4 2 2 2" xfId="50851"/>
    <cellStyle name="Note 2 4 4 2 3" xfId="50852"/>
    <cellStyle name="Note 2 4 4 2 4" xfId="50853"/>
    <cellStyle name="Note 2 4 4 3" xfId="50854"/>
    <cellStyle name="Note 2 4 4 3 2" xfId="50855"/>
    <cellStyle name="Note 2 4 4 4" xfId="50856"/>
    <cellStyle name="Note 2 4 4 5" xfId="50857"/>
    <cellStyle name="Note 2 4 5" xfId="50858"/>
    <cellStyle name="Note 2 4 5 2" xfId="50859"/>
    <cellStyle name="Note 2 4 5 2 2" xfId="50860"/>
    <cellStyle name="Note 2 4 5 3" xfId="50861"/>
    <cellStyle name="Note 2 4 5 4" xfId="50862"/>
    <cellStyle name="Note 2 4 6" xfId="50863"/>
    <cellStyle name="Note 2 4 6 2" xfId="50864"/>
    <cellStyle name="Note 2 4 7" xfId="50865"/>
    <cellStyle name="Note 2 4 8" xfId="50866"/>
    <cellStyle name="Note 2 5" xfId="50867"/>
    <cellStyle name="Note 2 5 2" xfId="50868"/>
    <cellStyle name="Note 2 5 2 2" xfId="50869"/>
    <cellStyle name="Note 2 5 2 2 2" xfId="50870"/>
    <cellStyle name="Note 2 5 2 2 2 2" xfId="50871"/>
    <cellStyle name="Note 2 5 2 2 2 2 2" xfId="50872"/>
    <cellStyle name="Note 2 5 2 2 2 3" xfId="50873"/>
    <cellStyle name="Note 2 5 2 2 2 4" xfId="50874"/>
    <cellStyle name="Note 2 5 2 2 3" xfId="50875"/>
    <cellStyle name="Note 2 5 2 2 3 2" xfId="50876"/>
    <cellStyle name="Note 2 5 2 2 4" xfId="50877"/>
    <cellStyle name="Note 2 5 2 2 5" xfId="50878"/>
    <cellStyle name="Note 2 5 2 3" xfId="50879"/>
    <cellStyle name="Note 2 5 2 3 2" xfId="50880"/>
    <cellStyle name="Note 2 5 2 3 2 2" xfId="50881"/>
    <cellStyle name="Note 2 5 2 3 3" xfId="50882"/>
    <cellStyle name="Note 2 5 2 3 4" xfId="50883"/>
    <cellStyle name="Note 2 5 2 4" xfId="50884"/>
    <cellStyle name="Note 2 5 2 4 2" xfId="50885"/>
    <cellStyle name="Note 2 5 2 5" xfId="50886"/>
    <cellStyle name="Note 2 5 2 6" xfId="50887"/>
    <cellStyle name="Note 2 5 3" xfId="50888"/>
    <cellStyle name="Note 2 5 3 2" xfId="50889"/>
    <cellStyle name="Note 2 5 3 2 2" xfId="50890"/>
    <cellStyle name="Note 2 5 3 2 2 2" xfId="50891"/>
    <cellStyle name="Note 2 5 3 2 3" xfId="50892"/>
    <cellStyle name="Note 2 5 3 2 4" xfId="50893"/>
    <cellStyle name="Note 2 5 3 3" xfId="50894"/>
    <cellStyle name="Note 2 5 3 3 2" xfId="50895"/>
    <cellStyle name="Note 2 5 3 4" xfId="50896"/>
    <cellStyle name="Note 2 5 3 5" xfId="50897"/>
    <cellStyle name="Note 2 5 4" xfId="50898"/>
    <cellStyle name="Note 2 5 4 2" xfId="50899"/>
    <cellStyle name="Note 2 5 4 2 2" xfId="50900"/>
    <cellStyle name="Note 2 5 4 3" xfId="50901"/>
    <cellStyle name="Note 2 5 4 4" xfId="50902"/>
    <cellStyle name="Note 2 5 5" xfId="50903"/>
    <cellStyle name="Note 2 5 5 2" xfId="50904"/>
    <cellStyle name="Note 2 5 6" xfId="50905"/>
    <cellStyle name="Note 2 5 7" xfId="50906"/>
    <cellStyle name="Note 2 6" xfId="50907"/>
    <cellStyle name="Note 2 6 2" xfId="50908"/>
    <cellStyle name="Note 2 6 2 2" xfId="50909"/>
    <cellStyle name="Note 2 6 2 2 2" xfId="50910"/>
    <cellStyle name="Note 2 6 2 2 2 2" xfId="50911"/>
    <cellStyle name="Note 2 6 2 2 2 2 2" xfId="50912"/>
    <cellStyle name="Note 2 6 2 2 2 3" xfId="50913"/>
    <cellStyle name="Note 2 6 2 2 2 4" xfId="50914"/>
    <cellStyle name="Note 2 6 2 2 3" xfId="50915"/>
    <cellStyle name="Note 2 6 2 2 3 2" xfId="50916"/>
    <cellStyle name="Note 2 6 2 2 4" xfId="50917"/>
    <cellStyle name="Note 2 6 2 2 5" xfId="50918"/>
    <cellStyle name="Note 2 6 2 3" xfId="50919"/>
    <cellStyle name="Note 2 6 2 3 2" xfId="50920"/>
    <cellStyle name="Note 2 6 2 3 2 2" xfId="50921"/>
    <cellStyle name="Note 2 6 2 3 3" xfId="50922"/>
    <cellStyle name="Note 2 6 2 3 4" xfId="50923"/>
    <cellStyle name="Note 2 6 2 4" xfId="50924"/>
    <cellStyle name="Note 2 6 2 4 2" xfId="50925"/>
    <cellStyle name="Note 2 6 2 5" xfId="50926"/>
    <cellStyle name="Note 2 6 2 6" xfId="50927"/>
    <cellStyle name="Note 2 6 3" xfId="50928"/>
    <cellStyle name="Note 2 6 3 2" xfId="50929"/>
    <cellStyle name="Note 2 6 3 2 2" xfId="50930"/>
    <cellStyle name="Note 2 6 3 2 2 2" xfId="50931"/>
    <cellStyle name="Note 2 6 3 2 3" xfId="50932"/>
    <cellStyle name="Note 2 6 3 2 4" xfId="50933"/>
    <cellStyle name="Note 2 6 3 3" xfId="50934"/>
    <cellStyle name="Note 2 6 3 3 2" xfId="50935"/>
    <cellStyle name="Note 2 6 3 4" xfId="50936"/>
    <cellStyle name="Note 2 6 3 5" xfId="50937"/>
    <cellStyle name="Note 2 6 4" xfId="50938"/>
    <cellStyle name="Note 2 6 4 2" xfId="50939"/>
    <cellStyle name="Note 2 6 4 2 2" xfId="50940"/>
    <cellStyle name="Note 2 6 4 3" xfId="50941"/>
    <cellStyle name="Note 2 6 4 4" xfId="50942"/>
    <cellStyle name="Note 2 6 5" xfId="50943"/>
    <cellStyle name="Note 2 6 5 2" xfId="50944"/>
    <cellStyle name="Note 2 6 6" xfId="50945"/>
    <cellStyle name="Note 2 6 7" xfId="50946"/>
    <cellStyle name="Note 2 7" xfId="50947"/>
    <cellStyle name="Note 2 7 2" xfId="50948"/>
    <cellStyle name="Note 2 7 2 2" xfId="50949"/>
    <cellStyle name="Note 2 7 2 2 2" xfId="50950"/>
    <cellStyle name="Note 2 7 2 2 2 2" xfId="50951"/>
    <cellStyle name="Note 2 7 2 2 3" xfId="50952"/>
    <cellStyle name="Note 2 7 2 2 4" xfId="50953"/>
    <cellStyle name="Note 2 7 2 3" xfId="50954"/>
    <cellStyle name="Note 2 7 2 3 2" xfId="50955"/>
    <cellStyle name="Note 2 7 2 4" xfId="50956"/>
    <cellStyle name="Note 2 7 2 5" xfId="50957"/>
    <cellStyle name="Note 2 7 3" xfId="50958"/>
    <cellStyle name="Note 2 7 3 2" xfId="50959"/>
    <cellStyle name="Note 2 7 3 2 2" xfId="50960"/>
    <cellStyle name="Note 2 7 3 3" xfId="50961"/>
    <cellStyle name="Note 2 7 3 4" xfId="50962"/>
    <cellStyle name="Note 2 7 4" xfId="50963"/>
    <cellStyle name="Note 2 7 4 2" xfId="50964"/>
    <cellStyle name="Note 2 7 5" xfId="50965"/>
    <cellStyle name="Note 2 7 6" xfId="50966"/>
    <cellStyle name="Note 2 8" xfId="50967"/>
    <cellStyle name="Note 2 8 2" xfId="50968"/>
    <cellStyle name="Note 2 8 2 2" xfId="50969"/>
    <cellStyle name="Note 2 8 2 2 2" xfId="50970"/>
    <cellStyle name="Note 2 8 2 3" xfId="50971"/>
    <cellStyle name="Note 2 8 2 4" xfId="50972"/>
    <cellStyle name="Note 2 8 3" xfId="50973"/>
    <cellStyle name="Note 2 8 3 2" xfId="50974"/>
    <cellStyle name="Note 2 8 4" xfId="50975"/>
    <cellStyle name="Note 2 8 5" xfId="50976"/>
    <cellStyle name="Note 2 9" xfId="50977"/>
    <cellStyle name="Note 2 9 2" xfId="50978"/>
    <cellStyle name="Note 2 9 2 2" xfId="50979"/>
    <cellStyle name="Note 2 9 3" xfId="50980"/>
    <cellStyle name="Note 2 9 4" xfId="50981"/>
    <cellStyle name="Note 2_CA1 - Own funds" xfId="58375"/>
    <cellStyle name="Note 3" xfId="50982"/>
    <cellStyle name="Note 3 2" xfId="50983"/>
    <cellStyle name="Note 3 2 2" xfId="50984"/>
    <cellStyle name="Note 3 2 3" xfId="50985"/>
    <cellStyle name="Note 3 3" xfId="50986"/>
    <cellStyle name="Note 3 4" xfId="50987"/>
    <cellStyle name="Note 4" xfId="50988"/>
    <cellStyle name="Note 4 2" xfId="50989"/>
    <cellStyle name="Note 4 2 2" xfId="50990"/>
    <cellStyle name="Note 4 2 2 2" xfId="50991"/>
    <cellStyle name="Note 4 2 2 2 2" xfId="50992"/>
    <cellStyle name="Note 4 2 2 2 2 2" xfId="50993"/>
    <cellStyle name="Note 4 2 2 2 2 2 2" xfId="50994"/>
    <cellStyle name="Note 4 2 2 2 2 3" xfId="50995"/>
    <cellStyle name="Note 4 2 2 2 2 4" xfId="50996"/>
    <cellStyle name="Note 4 2 2 2 3" xfId="50997"/>
    <cellStyle name="Note 4 2 2 2 3 2" xfId="50998"/>
    <cellStyle name="Note 4 2 2 2 4" xfId="50999"/>
    <cellStyle name="Note 4 2 2 2 5" xfId="51000"/>
    <cellStyle name="Note 4 2 2 3" xfId="51001"/>
    <cellStyle name="Note 4 2 2 3 2" xfId="51002"/>
    <cellStyle name="Note 4 2 2 3 2 2" xfId="51003"/>
    <cellStyle name="Note 4 2 2 3 3" xfId="51004"/>
    <cellStyle name="Note 4 2 2 3 4" xfId="51005"/>
    <cellStyle name="Note 4 2 2 4" xfId="51006"/>
    <cellStyle name="Note 4 2 2 4 2" xfId="51007"/>
    <cellStyle name="Note 4 2 2 5" xfId="51008"/>
    <cellStyle name="Note 4 2 2 6" xfId="51009"/>
    <cellStyle name="Note 4 2 3" xfId="51010"/>
    <cellStyle name="Note 4 2 3 2" xfId="51011"/>
    <cellStyle name="Note 4 2 3 2 2" xfId="51012"/>
    <cellStyle name="Note 4 2 3 2 2 2" xfId="51013"/>
    <cellStyle name="Note 4 2 3 2 3" xfId="51014"/>
    <cellStyle name="Note 4 2 3 2 4" xfId="51015"/>
    <cellStyle name="Note 4 2 3 3" xfId="51016"/>
    <cellStyle name="Note 4 2 3 3 2" xfId="51017"/>
    <cellStyle name="Note 4 2 3 4" xfId="51018"/>
    <cellStyle name="Note 4 2 3 5" xfId="51019"/>
    <cellStyle name="Note 4 2 4" xfId="51020"/>
    <cellStyle name="Note 4 2 4 2" xfId="51021"/>
    <cellStyle name="Note 4 2 4 2 2" xfId="51022"/>
    <cellStyle name="Note 4 2 4 3" xfId="51023"/>
    <cellStyle name="Note 4 2 4 4" xfId="51024"/>
    <cellStyle name="Note 4 2 5" xfId="51025"/>
    <cellStyle name="Note 4 2 5 2" xfId="51026"/>
    <cellStyle name="Note 4 2 6" xfId="51027"/>
    <cellStyle name="Note 4 2 7" xfId="51028"/>
    <cellStyle name="Note 4 3" xfId="51029"/>
    <cellStyle name="Note 4 3 2" xfId="51030"/>
    <cellStyle name="Note 4 3 2 2" xfId="51031"/>
    <cellStyle name="Note 4 3 2 2 2" xfId="51032"/>
    <cellStyle name="Note 4 3 2 2 2 2" xfId="51033"/>
    <cellStyle name="Note 4 3 2 2 3" xfId="51034"/>
    <cellStyle name="Note 4 3 2 2 4" xfId="51035"/>
    <cellStyle name="Note 4 3 2 3" xfId="51036"/>
    <cellStyle name="Note 4 3 2 3 2" xfId="51037"/>
    <cellStyle name="Note 4 3 2 4" xfId="51038"/>
    <cellStyle name="Note 4 3 2 5" xfId="51039"/>
    <cellStyle name="Note 4 3 3" xfId="51040"/>
    <cellStyle name="Note 4 3 3 2" xfId="51041"/>
    <cellStyle name="Note 4 3 3 2 2" xfId="51042"/>
    <cellStyle name="Note 4 3 3 3" xfId="51043"/>
    <cellStyle name="Note 4 3 3 4" xfId="51044"/>
    <cellStyle name="Note 4 3 4" xfId="51045"/>
    <cellStyle name="Note 4 3 4 2" xfId="51046"/>
    <cellStyle name="Note 4 3 5" xfId="51047"/>
    <cellStyle name="Note 4 3 6" xfId="51048"/>
    <cellStyle name="Note 4 4" xfId="51049"/>
    <cellStyle name="Note 4 4 2" xfId="51050"/>
    <cellStyle name="Note 4 4 3" xfId="51051"/>
    <cellStyle name="Note 4 5" xfId="51052"/>
    <cellStyle name="Note 4 5 2" xfId="51053"/>
    <cellStyle name="Note 4 5 2 2" xfId="51054"/>
    <cellStyle name="Note 4 5 3" xfId="51055"/>
    <cellStyle name="Note 4 5 4" xfId="51056"/>
    <cellStyle name="Note 4 6" xfId="51057"/>
    <cellStyle name="Note 4 6 2" xfId="51058"/>
    <cellStyle name="Note 4 7" xfId="51059"/>
    <cellStyle name="Note 4 8" xfId="51060"/>
    <cellStyle name="Note 5" xfId="51061"/>
    <cellStyle name="Note 5 2" xfId="51062"/>
    <cellStyle name="Note 5 2 2" xfId="58376"/>
    <cellStyle name="Note 5 3" xfId="51063"/>
    <cellStyle name="Note 6" xfId="51064"/>
    <cellStyle name="Note 6 2" xfId="51065"/>
    <cellStyle name="Note 6 2 2" xfId="58377"/>
    <cellStyle name="Note 6 3" xfId="51066"/>
    <cellStyle name="Note 7" xfId="51067"/>
    <cellStyle name="Note 7 2" xfId="51068"/>
    <cellStyle name="Note 7 2 2" xfId="58378"/>
    <cellStyle name="Note 7 3" xfId="58379"/>
    <cellStyle name="Note 8" xfId="51069"/>
    <cellStyle name="Note 8 2" xfId="51070"/>
    <cellStyle name="Note 8 2 2" xfId="58380"/>
    <cellStyle name="Note 8 3" xfId="58381"/>
    <cellStyle name="Note 9" xfId="51071"/>
    <cellStyle name="Note 9 2" xfId="58382"/>
    <cellStyle name="Note 9 2 2" xfId="58383"/>
    <cellStyle name="Note 9 3" xfId="58384"/>
    <cellStyle name="Notiz" xfId="51072"/>
    <cellStyle name="Notiz 2" xfId="51073"/>
    <cellStyle name="Notiz 3" xfId="51074"/>
    <cellStyle name="NUMBER" xfId="51075"/>
    <cellStyle name="NUMBER 2" xfId="51076"/>
    <cellStyle name="NUMBER 3" xfId="51077"/>
    <cellStyle name="Nøytral" xfId="58021"/>
    <cellStyle name="OOO_Punkt" xfId="51078"/>
    <cellStyle name="optionalExposure" xfId="51079"/>
    <cellStyle name="optionalMaturity" xfId="58385"/>
    <cellStyle name="optionalPD" xfId="58386"/>
    <cellStyle name="optionalPercentage" xfId="58387"/>
    <cellStyle name="optionalPercentageL" xfId="58388"/>
    <cellStyle name="optionalPercentageS" xfId="58389"/>
    <cellStyle name="optionalSelection" xfId="58390"/>
    <cellStyle name="optionalText" xfId="58391"/>
    <cellStyle name="Otsikko" xfId="51080"/>
    <cellStyle name="Otsikko 1" xfId="51081"/>
    <cellStyle name="Otsikko 1 2" xfId="51082"/>
    <cellStyle name="Otsikko 2" xfId="51083"/>
    <cellStyle name="Otsikko 2 2" xfId="51084"/>
    <cellStyle name="Otsikko 3" xfId="51085"/>
    <cellStyle name="Otsikko 3 2" xfId="51086"/>
    <cellStyle name="Otsikko 4" xfId="51087"/>
    <cellStyle name="Otsikko 4 2" xfId="51088"/>
    <cellStyle name="Otsikko 5" xfId="51089"/>
    <cellStyle name="Output 2" xfId="51090"/>
    <cellStyle name="Output 2 2" xfId="51091"/>
    <cellStyle name="Output 2 2 2" xfId="51092"/>
    <cellStyle name="Output 2 2 3" xfId="51093"/>
    <cellStyle name="Output 2 3" xfId="51094"/>
    <cellStyle name="Output 2 4" xfId="51095"/>
    <cellStyle name="Output 2 5" xfId="51096"/>
    <cellStyle name="Output 2_Wealth Mgmt - Life &amp; Pension" xfId="58022"/>
    <cellStyle name="Output 3" xfId="51097"/>
    <cellStyle name="Output 3 2" xfId="51098"/>
    <cellStyle name="Output 3 3" xfId="51099"/>
    <cellStyle name="Output 4" xfId="51100"/>
    <cellStyle name="Output 4 2" xfId="51101"/>
    <cellStyle name="Output 4 3" xfId="51102"/>
    <cellStyle name="Output 5" xfId="51103"/>
    <cellStyle name="Output 5 2" xfId="51104"/>
    <cellStyle name="Output 5 3" xfId="51105"/>
    <cellStyle name="Output 6" xfId="51106"/>
    <cellStyle name="Output 6 2" xfId="51107"/>
    <cellStyle name="Output 7" xfId="51108"/>
    <cellStyle name="Output 8" xfId="51109"/>
    <cellStyle name="Overskrift 1" xfId="51110"/>
    <cellStyle name="Overskrift 1 2" xfId="51111"/>
    <cellStyle name="Overskrift 1 3" xfId="51112"/>
    <cellStyle name="Overskrift 1_PL split by product" xfId="58023"/>
    <cellStyle name="Overskrift 2" xfId="51113"/>
    <cellStyle name="Overskrift 2 2" xfId="51114"/>
    <cellStyle name="Overskrift 2 3" xfId="51115"/>
    <cellStyle name="Overskrift 2_PL split by product" xfId="58024"/>
    <cellStyle name="Overskrift 3" xfId="51116"/>
    <cellStyle name="Overskrift 3 2" xfId="51117"/>
    <cellStyle name="Overskrift 3 3" xfId="51118"/>
    <cellStyle name="Overskrift 3_PL split by product" xfId="58025"/>
    <cellStyle name="Overskrift 4" xfId="51119"/>
    <cellStyle name="Overskrift 4 2" xfId="51120"/>
    <cellStyle name="Overskrift 4 3" xfId="51121"/>
    <cellStyle name="Overskrift 4_PL split by product" xfId="58026"/>
    <cellStyle name="Percent" xfId="2" builtinId="5"/>
    <cellStyle name="Percent (2)" xfId="51122"/>
    <cellStyle name="Percent [0]" xfId="51123"/>
    <cellStyle name="Percent [0] 2" xfId="51124"/>
    <cellStyle name="Percent [0] 3" xfId="51125"/>
    <cellStyle name="Percent [00]" xfId="51126"/>
    <cellStyle name="Percent [00] 2" xfId="51127"/>
    <cellStyle name="Percent [00] 3" xfId="51128"/>
    <cellStyle name="Percent [2]" xfId="51129"/>
    <cellStyle name="Percent [2] 2" xfId="51130"/>
    <cellStyle name="Percent [2] 2 2" xfId="51131"/>
    <cellStyle name="Percent [2] 2 3" xfId="51132"/>
    <cellStyle name="Percent [2] 3" xfId="51133"/>
    <cellStyle name="Percent [2] 4" xfId="51134"/>
    <cellStyle name="Percent 10" xfId="51135"/>
    <cellStyle name="Percent 10 10" xfId="51136"/>
    <cellStyle name="Percent 10 2" xfId="51137"/>
    <cellStyle name="Percent 10 2 2" xfId="51138"/>
    <cellStyle name="Percent 10 2 2 2" xfId="51139"/>
    <cellStyle name="Percent 10 2 2 2 2" xfId="51140"/>
    <cellStyle name="Percent 10 2 2 2 2 2" xfId="51141"/>
    <cellStyle name="Percent 10 2 2 2 2 2 2" xfId="51142"/>
    <cellStyle name="Percent 10 2 2 2 2 2 2 2" xfId="51143"/>
    <cellStyle name="Percent 10 2 2 2 2 2 3" xfId="51144"/>
    <cellStyle name="Percent 10 2 2 2 2 2 4" xfId="51145"/>
    <cellStyle name="Percent 10 2 2 2 2 3" xfId="51146"/>
    <cellStyle name="Percent 10 2 2 2 2 3 2" xfId="51147"/>
    <cellStyle name="Percent 10 2 2 2 2 4" xfId="51148"/>
    <cellStyle name="Percent 10 2 2 2 2 5" xfId="51149"/>
    <cellStyle name="Percent 10 2 2 2 3" xfId="51150"/>
    <cellStyle name="Percent 10 2 2 2 3 2" xfId="51151"/>
    <cellStyle name="Percent 10 2 2 2 3 2 2" xfId="51152"/>
    <cellStyle name="Percent 10 2 2 2 3 3" xfId="51153"/>
    <cellStyle name="Percent 10 2 2 2 3 4" xfId="51154"/>
    <cellStyle name="Percent 10 2 2 2 4" xfId="51155"/>
    <cellStyle name="Percent 10 2 2 2 4 2" xfId="51156"/>
    <cellStyle name="Percent 10 2 2 2 5" xfId="51157"/>
    <cellStyle name="Percent 10 2 2 2 6" xfId="51158"/>
    <cellStyle name="Percent 10 2 2 3" xfId="51159"/>
    <cellStyle name="Percent 10 2 2 3 2" xfId="51160"/>
    <cellStyle name="Percent 10 2 2 3 2 2" xfId="51161"/>
    <cellStyle name="Percent 10 2 2 3 2 2 2" xfId="51162"/>
    <cellStyle name="Percent 10 2 2 3 2 3" xfId="51163"/>
    <cellStyle name="Percent 10 2 2 3 2 4" xfId="51164"/>
    <cellStyle name="Percent 10 2 2 3 3" xfId="51165"/>
    <cellStyle name="Percent 10 2 2 3 3 2" xfId="51166"/>
    <cellStyle name="Percent 10 2 2 3 4" xfId="51167"/>
    <cellStyle name="Percent 10 2 2 3 5" xfId="51168"/>
    <cellStyle name="Percent 10 2 2 4" xfId="51169"/>
    <cellStyle name="Percent 10 2 2 4 2" xfId="51170"/>
    <cellStyle name="Percent 10 2 2 4 2 2" xfId="51171"/>
    <cellStyle name="Percent 10 2 2 4 3" xfId="51172"/>
    <cellStyle name="Percent 10 2 2 4 4" xfId="51173"/>
    <cellStyle name="Percent 10 2 2 5" xfId="51174"/>
    <cellStyle name="Percent 10 2 2 5 2" xfId="51175"/>
    <cellStyle name="Percent 10 2 2 6" xfId="51176"/>
    <cellStyle name="Percent 10 2 2 7" xfId="51177"/>
    <cellStyle name="Percent 10 2 3" xfId="51178"/>
    <cellStyle name="Percent 10 2 3 2" xfId="51179"/>
    <cellStyle name="Percent 10 2 3 2 2" xfId="51180"/>
    <cellStyle name="Percent 10 2 3 2 2 2" xfId="51181"/>
    <cellStyle name="Percent 10 2 3 2 2 2 2" xfId="51182"/>
    <cellStyle name="Percent 10 2 3 2 2 3" xfId="51183"/>
    <cellStyle name="Percent 10 2 3 2 2 4" xfId="51184"/>
    <cellStyle name="Percent 10 2 3 2 3" xfId="51185"/>
    <cellStyle name="Percent 10 2 3 2 3 2" xfId="51186"/>
    <cellStyle name="Percent 10 2 3 2 4" xfId="51187"/>
    <cellStyle name="Percent 10 2 3 2 5" xfId="51188"/>
    <cellStyle name="Percent 10 2 3 3" xfId="51189"/>
    <cellStyle name="Percent 10 2 3 3 2" xfId="51190"/>
    <cellStyle name="Percent 10 2 3 3 2 2" xfId="51191"/>
    <cellStyle name="Percent 10 2 3 3 3" xfId="51192"/>
    <cellStyle name="Percent 10 2 3 3 4" xfId="51193"/>
    <cellStyle name="Percent 10 2 3 4" xfId="51194"/>
    <cellStyle name="Percent 10 2 3 4 2" xfId="51195"/>
    <cellStyle name="Percent 10 2 3 5" xfId="51196"/>
    <cellStyle name="Percent 10 2 3 6" xfId="51197"/>
    <cellStyle name="Percent 10 2 4" xfId="51198"/>
    <cellStyle name="Percent 10 2 4 2" xfId="51199"/>
    <cellStyle name="Percent 10 2 4 2 2" xfId="51200"/>
    <cellStyle name="Percent 10 2 4 2 2 2" xfId="51201"/>
    <cellStyle name="Percent 10 2 4 2 3" xfId="51202"/>
    <cellStyle name="Percent 10 2 4 2 4" xfId="51203"/>
    <cellStyle name="Percent 10 2 4 3" xfId="51204"/>
    <cellStyle name="Percent 10 2 4 3 2" xfId="51205"/>
    <cellStyle name="Percent 10 2 4 4" xfId="51206"/>
    <cellStyle name="Percent 10 2 4 5" xfId="51207"/>
    <cellStyle name="Percent 10 2 5" xfId="51208"/>
    <cellStyle name="Percent 10 2 5 2" xfId="51209"/>
    <cellStyle name="Percent 10 2 5 2 2" xfId="51210"/>
    <cellStyle name="Percent 10 2 5 3" xfId="51211"/>
    <cellStyle name="Percent 10 2 5 4" xfId="51212"/>
    <cellStyle name="Percent 10 2 6" xfId="51213"/>
    <cellStyle name="Percent 10 2 6 2" xfId="51214"/>
    <cellStyle name="Percent 10 2 7" xfId="51215"/>
    <cellStyle name="Percent 10 2 8" xfId="51216"/>
    <cellStyle name="Percent 10 3" xfId="51217"/>
    <cellStyle name="Percent 10 3 2" xfId="51218"/>
    <cellStyle name="Percent 10 3 2 2" xfId="51219"/>
    <cellStyle name="Percent 10 3 2 2 2" xfId="51220"/>
    <cellStyle name="Percent 10 3 2 2 2 2" xfId="51221"/>
    <cellStyle name="Percent 10 3 2 2 2 2 2" xfId="51222"/>
    <cellStyle name="Percent 10 3 2 2 2 3" xfId="51223"/>
    <cellStyle name="Percent 10 3 2 2 2 4" xfId="51224"/>
    <cellStyle name="Percent 10 3 2 2 3" xfId="51225"/>
    <cellStyle name="Percent 10 3 2 2 3 2" xfId="51226"/>
    <cellStyle name="Percent 10 3 2 2 4" xfId="51227"/>
    <cellStyle name="Percent 10 3 2 2 5" xfId="51228"/>
    <cellStyle name="Percent 10 3 2 3" xfId="51229"/>
    <cellStyle name="Percent 10 3 2 3 2" xfId="51230"/>
    <cellStyle name="Percent 10 3 2 3 2 2" xfId="51231"/>
    <cellStyle name="Percent 10 3 2 3 3" xfId="51232"/>
    <cellStyle name="Percent 10 3 2 3 4" xfId="51233"/>
    <cellStyle name="Percent 10 3 2 4" xfId="51234"/>
    <cellStyle name="Percent 10 3 2 4 2" xfId="51235"/>
    <cellStyle name="Percent 10 3 2 5" xfId="51236"/>
    <cellStyle name="Percent 10 3 2 6" xfId="51237"/>
    <cellStyle name="Percent 10 3 3" xfId="51238"/>
    <cellStyle name="Percent 10 3 3 2" xfId="51239"/>
    <cellStyle name="Percent 10 3 3 2 2" xfId="51240"/>
    <cellStyle name="Percent 10 3 3 2 2 2" xfId="51241"/>
    <cellStyle name="Percent 10 3 3 2 3" xfId="51242"/>
    <cellStyle name="Percent 10 3 3 2 4" xfId="51243"/>
    <cellStyle name="Percent 10 3 3 3" xfId="51244"/>
    <cellStyle name="Percent 10 3 3 3 2" xfId="51245"/>
    <cellStyle name="Percent 10 3 3 4" xfId="51246"/>
    <cellStyle name="Percent 10 3 3 5" xfId="51247"/>
    <cellStyle name="Percent 10 3 4" xfId="51248"/>
    <cellStyle name="Percent 10 3 4 2" xfId="51249"/>
    <cellStyle name="Percent 10 3 4 2 2" xfId="51250"/>
    <cellStyle name="Percent 10 3 4 3" xfId="51251"/>
    <cellStyle name="Percent 10 3 4 4" xfId="51252"/>
    <cellStyle name="Percent 10 3 5" xfId="51253"/>
    <cellStyle name="Percent 10 3 5 2" xfId="51254"/>
    <cellStyle name="Percent 10 3 6" xfId="51255"/>
    <cellStyle name="Percent 10 3 7" xfId="51256"/>
    <cellStyle name="Percent 10 4" xfId="51257"/>
    <cellStyle name="Percent 10 4 2" xfId="51258"/>
    <cellStyle name="Percent 10 4 2 2" xfId="51259"/>
    <cellStyle name="Percent 10 4 2 2 2" xfId="51260"/>
    <cellStyle name="Percent 10 4 2 2 2 2" xfId="51261"/>
    <cellStyle name="Percent 10 4 2 2 2 2 2" xfId="51262"/>
    <cellStyle name="Percent 10 4 2 2 2 3" xfId="51263"/>
    <cellStyle name="Percent 10 4 2 2 2 4" xfId="51264"/>
    <cellStyle name="Percent 10 4 2 2 3" xfId="51265"/>
    <cellStyle name="Percent 10 4 2 2 3 2" xfId="51266"/>
    <cellStyle name="Percent 10 4 2 2 4" xfId="51267"/>
    <cellStyle name="Percent 10 4 2 2 5" xfId="51268"/>
    <cellStyle name="Percent 10 4 2 3" xfId="51269"/>
    <cellStyle name="Percent 10 4 2 3 2" xfId="51270"/>
    <cellStyle name="Percent 10 4 2 3 2 2" xfId="51271"/>
    <cellStyle name="Percent 10 4 2 3 3" xfId="51272"/>
    <cellStyle name="Percent 10 4 2 3 4" xfId="51273"/>
    <cellStyle name="Percent 10 4 2 4" xfId="51274"/>
    <cellStyle name="Percent 10 4 2 4 2" xfId="51275"/>
    <cellStyle name="Percent 10 4 2 5" xfId="51276"/>
    <cellStyle name="Percent 10 4 2 6" xfId="51277"/>
    <cellStyle name="Percent 10 4 3" xfId="51278"/>
    <cellStyle name="Percent 10 4 3 2" xfId="51279"/>
    <cellStyle name="Percent 10 4 3 2 2" xfId="51280"/>
    <cellStyle name="Percent 10 4 3 2 2 2" xfId="51281"/>
    <cellStyle name="Percent 10 4 3 2 3" xfId="51282"/>
    <cellStyle name="Percent 10 4 3 2 4" xfId="51283"/>
    <cellStyle name="Percent 10 4 3 3" xfId="51284"/>
    <cellStyle name="Percent 10 4 3 3 2" xfId="51285"/>
    <cellStyle name="Percent 10 4 3 4" xfId="51286"/>
    <cellStyle name="Percent 10 4 3 5" xfId="51287"/>
    <cellStyle name="Percent 10 4 4" xfId="51288"/>
    <cellStyle name="Percent 10 4 4 2" xfId="51289"/>
    <cellStyle name="Percent 10 4 4 2 2" xfId="51290"/>
    <cellStyle name="Percent 10 4 4 3" xfId="51291"/>
    <cellStyle name="Percent 10 4 4 4" xfId="51292"/>
    <cellStyle name="Percent 10 4 5" xfId="51293"/>
    <cellStyle name="Percent 10 4 5 2" xfId="51294"/>
    <cellStyle name="Percent 10 4 6" xfId="51295"/>
    <cellStyle name="Percent 10 4 7" xfId="51296"/>
    <cellStyle name="Percent 10 5" xfId="51297"/>
    <cellStyle name="Percent 10 5 2" xfId="51298"/>
    <cellStyle name="Percent 10 5 2 2" xfId="51299"/>
    <cellStyle name="Percent 10 5 2 2 2" xfId="51300"/>
    <cellStyle name="Percent 10 5 2 2 2 2" xfId="51301"/>
    <cellStyle name="Percent 10 5 2 2 3" xfId="51302"/>
    <cellStyle name="Percent 10 5 2 2 4" xfId="51303"/>
    <cellStyle name="Percent 10 5 2 3" xfId="51304"/>
    <cellStyle name="Percent 10 5 2 3 2" xfId="51305"/>
    <cellStyle name="Percent 10 5 2 4" xfId="51306"/>
    <cellStyle name="Percent 10 5 2 5" xfId="51307"/>
    <cellStyle name="Percent 10 5 3" xfId="51308"/>
    <cellStyle name="Percent 10 5 3 2" xfId="51309"/>
    <cellStyle name="Percent 10 5 3 2 2" xfId="51310"/>
    <cellStyle name="Percent 10 5 3 3" xfId="51311"/>
    <cellStyle name="Percent 10 5 3 4" xfId="51312"/>
    <cellStyle name="Percent 10 5 4" xfId="51313"/>
    <cellStyle name="Percent 10 5 4 2" xfId="51314"/>
    <cellStyle name="Percent 10 5 5" xfId="51315"/>
    <cellStyle name="Percent 10 5 6" xfId="51316"/>
    <cellStyle name="Percent 10 6" xfId="51317"/>
    <cellStyle name="Percent 10 6 2" xfId="51318"/>
    <cellStyle name="Percent 10 6 3" xfId="51319"/>
    <cellStyle name="Percent 10 7" xfId="51320"/>
    <cellStyle name="Percent 10 7 2" xfId="51321"/>
    <cellStyle name="Percent 10 7 2 2" xfId="51322"/>
    <cellStyle name="Percent 10 7 3" xfId="51323"/>
    <cellStyle name="Percent 10 7 4" xfId="51324"/>
    <cellStyle name="Percent 10 8" xfId="51325"/>
    <cellStyle name="Percent 10 8 2" xfId="51326"/>
    <cellStyle name="Percent 10 9" xfId="51327"/>
    <cellStyle name="Percent 100" xfId="51328"/>
    <cellStyle name="Percent 100 2" xfId="51329"/>
    <cellStyle name="Percent 100 3" xfId="51330"/>
    <cellStyle name="Percent 101" xfId="51331"/>
    <cellStyle name="Percent 101 2" xfId="51332"/>
    <cellStyle name="Percent 101 3" xfId="51333"/>
    <cellStyle name="Percent 102" xfId="51334"/>
    <cellStyle name="Percent 102 2" xfId="51335"/>
    <cellStyle name="Percent 102 3" xfId="51336"/>
    <cellStyle name="Percent 103" xfId="51337"/>
    <cellStyle name="Percent 103 2" xfId="51338"/>
    <cellStyle name="Percent 103 3" xfId="51339"/>
    <cellStyle name="Percent 104" xfId="51340"/>
    <cellStyle name="Percent 104 2" xfId="51341"/>
    <cellStyle name="Percent 104 3" xfId="51342"/>
    <cellStyle name="Percent 105" xfId="51343"/>
    <cellStyle name="Percent 105 2" xfId="51344"/>
    <cellStyle name="Percent 105 3" xfId="51345"/>
    <cellStyle name="Percent 106" xfId="51346"/>
    <cellStyle name="Percent 106 2" xfId="51347"/>
    <cellStyle name="Percent 106 3" xfId="51348"/>
    <cellStyle name="Percent 107" xfId="51349"/>
    <cellStyle name="Percent 107 2" xfId="51350"/>
    <cellStyle name="Percent 107 3" xfId="51351"/>
    <cellStyle name="Percent 108" xfId="51352"/>
    <cellStyle name="Percent 108 2" xfId="51353"/>
    <cellStyle name="Percent 108 3" xfId="51354"/>
    <cellStyle name="Percent 109" xfId="51355"/>
    <cellStyle name="Percent 109 2" xfId="51356"/>
    <cellStyle name="Percent 109 3" xfId="51357"/>
    <cellStyle name="Percent 11" xfId="51358"/>
    <cellStyle name="Percent 11 10" xfId="51359"/>
    <cellStyle name="Percent 11 2" xfId="51360"/>
    <cellStyle name="Percent 11 2 2" xfId="51361"/>
    <cellStyle name="Percent 11 2 2 2" xfId="51362"/>
    <cellStyle name="Percent 11 2 2 2 2" xfId="51363"/>
    <cellStyle name="Percent 11 2 2 2 2 2" xfId="51364"/>
    <cellStyle name="Percent 11 2 2 2 2 2 2" xfId="51365"/>
    <cellStyle name="Percent 11 2 2 2 2 2 2 2" xfId="51366"/>
    <cellStyle name="Percent 11 2 2 2 2 2 3" xfId="51367"/>
    <cellStyle name="Percent 11 2 2 2 2 2 4" xfId="51368"/>
    <cellStyle name="Percent 11 2 2 2 2 3" xfId="51369"/>
    <cellStyle name="Percent 11 2 2 2 2 3 2" xfId="51370"/>
    <cellStyle name="Percent 11 2 2 2 2 4" xfId="51371"/>
    <cellStyle name="Percent 11 2 2 2 2 5" xfId="51372"/>
    <cellStyle name="Percent 11 2 2 2 3" xfId="51373"/>
    <cellStyle name="Percent 11 2 2 2 3 2" xfId="51374"/>
    <cellStyle name="Percent 11 2 2 2 3 2 2" xfId="51375"/>
    <cellStyle name="Percent 11 2 2 2 3 3" xfId="51376"/>
    <cellStyle name="Percent 11 2 2 2 3 4" xfId="51377"/>
    <cellStyle name="Percent 11 2 2 2 4" xfId="51378"/>
    <cellStyle name="Percent 11 2 2 2 4 2" xfId="51379"/>
    <cellStyle name="Percent 11 2 2 2 5" xfId="51380"/>
    <cellStyle name="Percent 11 2 2 2 6" xfId="51381"/>
    <cellStyle name="Percent 11 2 2 3" xfId="51382"/>
    <cellStyle name="Percent 11 2 2 3 2" xfId="51383"/>
    <cellStyle name="Percent 11 2 2 3 2 2" xfId="51384"/>
    <cellStyle name="Percent 11 2 2 3 2 2 2" xfId="51385"/>
    <cellStyle name="Percent 11 2 2 3 2 3" xfId="51386"/>
    <cellStyle name="Percent 11 2 2 3 2 4" xfId="51387"/>
    <cellStyle name="Percent 11 2 2 3 3" xfId="51388"/>
    <cellStyle name="Percent 11 2 2 3 3 2" xfId="51389"/>
    <cellStyle name="Percent 11 2 2 3 4" xfId="51390"/>
    <cellStyle name="Percent 11 2 2 3 5" xfId="51391"/>
    <cellStyle name="Percent 11 2 2 4" xfId="51392"/>
    <cellStyle name="Percent 11 2 2 4 2" xfId="51393"/>
    <cellStyle name="Percent 11 2 2 4 2 2" xfId="51394"/>
    <cellStyle name="Percent 11 2 2 4 3" xfId="51395"/>
    <cellStyle name="Percent 11 2 2 4 4" xfId="51396"/>
    <cellStyle name="Percent 11 2 2 5" xfId="51397"/>
    <cellStyle name="Percent 11 2 2 5 2" xfId="51398"/>
    <cellStyle name="Percent 11 2 2 6" xfId="51399"/>
    <cellStyle name="Percent 11 2 2 7" xfId="51400"/>
    <cellStyle name="Percent 11 2 3" xfId="51401"/>
    <cellStyle name="Percent 11 2 3 2" xfId="51402"/>
    <cellStyle name="Percent 11 2 3 2 2" xfId="51403"/>
    <cellStyle name="Percent 11 2 3 2 2 2" xfId="51404"/>
    <cellStyle name="Percent 11 2 3 2 2 2 2" xfId="51405"/>
    <cellStyle name="Percent 11 2 3 2 2 3" xfId="51406"/>
    <cellStyle name="Percent 11 2 3 2 2 4" xfId="51407"/>
    <cellStyle name="Percent 11 2 3 2 3" xfId="51408"/>
    <cellStyle name="Percent 11 2 3 2 3 2" xfId="51409"/>
    <cellStyle name="Percent 11 2 3 2 4" xfId="51410"/>
    <cellStyle name="Percent 11 2 3 2 5" xfId="51411"/>
    <cellStyle name="Percent 11 2 3 3" xfId="51412"/>
    <cellStyle name="Percent 11 2 3 3 2" xfId="51413"/>
    <cellStyle name="Percent 11 2 3 3 2 2" xfId="51414"/>
    <cellStyle name="Percent 11 2 3 3 3" xfId="51415"/>
    <cellStyle name="Percent 11 2 3 3 4" xfId="51416"/>
    <cellStyle name="Percent 11 2 3 4" xfId="51417"/>
    <cellStyle name="Percent 11 2 3 4 2" xfId="51418"/>
    <cellStyle name="Percent 11 2 3 5" xfId="51419"/>
    <cellStyle name="Percent 11 2 3 6" xfId="51420"/>
    <cellStyle name="Percent 11 2 4" xfId="51421"/>
    <cellStyle name="Percent 11 2 4 2" xfId="51422"/>
    <cellStyle name="Percent 11 2 4 2 2" xfId="51423"/>
    <cellStyle name="Percent 11 2 4 2 2 2" xfId="51424"/>
    <cellStyle name="Percent 11 2 4 2 3" xfId="51425"/>
    <cellStyle name="Percent 11 2 4 2 4" xfId="51426"/>
    <cellStyle name="Percent 11 2 4 3" xfId="51427"/>
    <cellStyle name="Percent 11 2 4 3 2" xfId="51428"/>
    <cellStyle name="Percent 11 2 4 4" xfId="51429"/>
    <cellStyle name="Percent 11 2 4 5" xfId="51430"/>
    <cellStyle name="Percent 11 2 5" xfId="51431"/>
    <cellStyle name="Percent 11 2 5 2" xfId="51432"/>
    <cellStyle name="Percent 11 2 5 2 2" xfId="51433"/>
    <cellStyle name="Percent 11 2 5 3" xfId="51434"/>
    <cellStyle name="Percent 11 2 5 4" xfId="51435"/>
    <cellStyle name="Percent 11 2 6" xfId="51436"/>
    <cellStyle name="Percent 11 2 6 2" xfId="51437"/>
    <cellStyle name="Percent 11 2 7" xfId="51438"/>
    <cellStyle name="Percent 11 2 8" xfId="51439"/>
    <cellStyle name="Percent 11 3" xfId="51440"/>
    <cellStyle name="Percent 11 3 2" xfId="51441"/>
    <cellStyle name="Percent 11 3 2 2" xfId="51442"/>
    <cellStyle name="Percent 11 3 2 2 2" xfId="51443"/>
    <cellStyle name="Percent 11 3 2 2 2 2" xfId="51444"/>
    <cellStyle name="Percent 11 3 2 2 2 2 2" xfId="51445"/>
    <cellStyle name="Percent 11 3 2 2 2 3" xfId="51446"/>
    <cellStyle name="Percent 11 3 2 2 2 4" xfId="51447"/>
    <cellStyle name="Percent 11 3 2 2 3" xfId="51448"/>
    <cellStyle name="Percent 11 3 2 2 3 2" xfId="51449"/>
    <cellStyle name="Percent 11 3 2 2 4" xfId="51450"/>
    <cellStyle name="Percent 11 3 2 2 5" xfId="51451"/>
    <cellStyle name="Percent 11 3 2 3" xfId="51452"/>
    <cellStyle name="Percent 11 3 2 3 2" xfId="51453"/>
    <cellStyle name="Percent 11 3 2 3 2 2" xfId="51454"/>
    <cellStyle name="Percent 11 3 2 3 3" xfId="51455"/>
    <cellStyle name="Percent 11 3 2 3 4" xfId="51456"/>
    <cellStyle name="Percent 11 3 2 4" xfId="51457"/>
    <cellStyle name="Percent 11 3 2 4 2" xfId="51458"/>
    <cellStyle name="Percent 11 3 2 5" xfId="51459"/>
    <cellStyle name="Percent 11 3 2 6" xfId="51460"/>
    <cellStyle name="Percent 11 3 3" xfId="51461"/>
    <cellStyle name="Percent 11 3 3 2" xfId="51462"/>
    <cellStyle name="Percent 11 3 3 2 2" xfId="51463"/>
    <cellStyle name="Percent 11 3 3 2 2 2" xfId="51464"/>
    <cellStyle name="Percent 11 3 3 2 3" xfId="51465"/>
    <cellStyle name="Percent 11 3 3 2 4" xfId="51466"/>
    <cellStyle name="Percent 11 3 3 3" xfId="51467"/>
    <cellStyle name="Percent 11 3 3 3 2" xfId="51468"/>
    <cellStyle name="Percent 11 3 3 4" xfId="51469"/>
    <cellStyle name="Percent 11 3 3 5" xfId="51470"/>
    <cellStyle name="Percent 11 3 4" xfId="51471"/>
    <cellStyle name="Percent 11 3 4 2" xfId="51472"/>
    <cellStyle name="Percent 11 3 4 2 2" xfId="51473"/>
    <cellStyle name="Percent 11 3 4 3" xfId="51474"/>
    <cellStyle name="Percent 11 3 4 4" xfId="51475"/>
    <cellStyle name="Percent 11 3 5" xfId="51476"/>
    <cellStyle name="Percent 11 3 5 2" xfId="51477"/>
    <cellStyle name="Percent 11 3 6" xfId="51478"/>
    <cellStyle name="Percent 11 3 7" xfId="51479"/>
    <cellStyle name="Percent 11 4" xfId="51480"/>
    <cellStyle name="Percent 11 4 2" xfId="51481"/>
    <cellStyle name="Percent 11 4 2 2" xfId="51482"/>
    <cellStyle name="Percent 11 4 2 2 2" xfId="51483"/>
    <cellStyle name="Percent 11 4 2 2 2 2" xfId="51484"/>
    <cellStyle name="Percent 11 4 2 2 2 2 2" xfId="51485"/>
    <cellStyle name="Percent 11 4 2 2 2 3" xfId="51486"/>
    <cellStyle name="Percent 11 4 2 2 2 4" xfId="51487"/>
    <cellStyle name="Percent 11 4 2 2 3" xfId="51488"/>
    <cellStyle name="Percent 11 4 2 2 3 2" xfId="51489"/>
    <cellStyle name="Percent 11 4 2 2 4" xfId="51490"/>
    <cellStyle name="Percent 11 4 2 2 5" xfId="51491"/>
    <cellStyle name="Percent 11 4 2 3" xfId="51492"/>
    <cellStyle name="Percent 11 4 2 3 2" xfId="51493"/>
    <cellStyle name="Percent 11 4 2 3 2 2" xfId="51494"/>
    <cellStyle name="Percent 11 4 2 3 3" xfId="51495"/>
    <cellStyle name="Percent 11 4 2 3 4" xfId="51496"/>
    <cellStyle name="Percent 11 4 2 4" xfId="51497"/>
    <cellStyle name="Percent 11 4 2 4 2" xfId="51498"/>
    <cellStyle name="Percent 11 4 2 5" xfId="51499"/>
    <cellStyle name="Percent 11 4 2 6" xfId="51500"/>
    <cellStyle name="Percent 11 4 3" xfId="51501"/>
    <cellStyle name="Percent 11 4 3 2" xfId="51502"/>
    <cellStyle name="Percent 11 4 3 2 2" xfId="51503"/>
    <cellStyle name="Percent 11 4 3 2 2 2" xfId="51504"/>
    <cellStyle name="Percent 11 4 3 2 3" xfId="51505"/>
    <cellStyle name="Percent 11 4 3 2 4" xfId="51506"/>
    <cellStyle name="Percent 11 4 3 3" xfId="51507"/>
    <cellStyle name="Percent 11 4 3 3 2" xfId="51508"/>
    <cellStyle name="Percent 11 4 3 4" xfId="51509"/>
    <cellStyle name="Percent 11 4 3 5" xfId="51510"/>
    <cellStyle name="Percent 11 4 4" xfId="51511"/>
    <cellStyle name="Percent 11 4 4 2" xfId="51512"/>
    <cellStyle name="Percent 11 4 4 2 2" xfId="51513"/>
    <cellStyle name="Percent 11 4 4 3" xfId="51514"/>
    <cellStyle name="Percent 11 4 4 4" xfId="51515"/>
    <cellStyle name="Percent 11 4 5" xfId="51516"/>
    <cellStyle name="Percent 11 4 5 2" xfId="51517"/>
    <cellStyle name="Percent 11 4 6" xfId="51518"/>
    <cellStyle name="Percent 11 4 7" xfId="51519"/>
    <cellStyle name="Percent 11 5" xfId="51520"/>
    <cellStyle name="Percent 11 5 2" xfId="51521"/>
    <cellStyle name="Percent 11 5 2 2" xfId="51522"/>
    <cellStyle name="Percent 11 5 2 2 2" xfId="51523"/>
    <cellStyle name="Percent 11 5 2 2 2 2" xfId="51524"/>
    <cellStyle name="Percent 11 5 2 2 3" xfId="51525"/>
    <cellStyle name="Percent 11 5 2 2 4" xfId="51526"/>
    <cellStyle name="Percent 11 5 2 3" xfId="51527"/>
    <cellStyle name="Percent 11 5 2 3 2" xfId="51528"/>
    <cellStyle name="Percent 11 5 2 4" xfId="51529"/>
    <cellStyle name="Percent 11 5 2 5" xfId="51530"/>
    <cellStyle name="Percent 11 5 3" xfId="51531"/>
    <cellStyle name="Percent 11 5 3 2" xfId="51532"/>
    <cellStyle name="Percent 11 5 3 2 2" xfId="51533"/>
    <cellStyle name="Percent 11 5 3 3" xfId="51534"/>
    <cellStyle name="Percent 11 5 3 4" xfId="51535"/>
    <cellStyle name="Percent 11 5 4" xfId="51536"/>
    <cellStyle name="Percent 11 5 4 2" xfId="51537"/>
    <cellStyle name="Percent 11 5 5" xfId="51538"/>
    <cellStyle name="Percent 11 5 6" xfId="51539"/>
    <cellStyle name="Percent 11 6" xfId="51540"/>
    <cellStyle name="Percent 11 6 2" xfId="51541"/>
    <cellStyle name="Percent 11 6 3" xfId="51542"/>
    <cellStyle name="Percent 11 7" xfId="51543"/>
    <cellStyle name="Percent 11 7 2" xfId="51544"/>
    <cellStyle name="Percent 11 7 2 2" xfId="51545"/>
    <cellStyle name="Percent 11 7 3" xfId="51546"/>
    <cellStyle name="Percent 11 7 4" xfId="51547"/>
    <cellStyle name="Percent 11 8" xfId="51548"/>
    <cellStyle name="Percent 11 8 2" xfId="51549"/>
    <cellStyle name="Percent 11 9" xfId="51550"/>
    <cellStyle name="Percent 110" xfId="51551"/>
    <cellStyle name="Percent 110 2" xfId="51552"/>
    <cellStyle name="Percent 110 3" xfId="51553"/>
    <cellStyle name="Percent 111" xfId="51554"/>
    <cellStyle name="Percent 111 2" xfId="51555"/>
    <cellStyle name="Percent 111 3" xfId="51556"/>
    <cellStyle name="Percent 112" xfId="51557"/>
    <cellStyle name="Percent 112 2" xfId="51558"/>
    <cellStyle name="Percent 112 3" xfId="51559"/>
    <cellStyle name="Percent 113" xfId="51560"/>
    <cellStyle name="Percent 113 2" xfId="51561"/>
    <cellStyle name="Percent 113 3" xfId="51562"/>
    <cellStyle name="Percent 114" xfId="51563"/>
    <cellStyle name="Percent 114 2" xfId="51564"/>
    <cellStyle name="Percent 114 3" xfId="51565"/>
    <cellStyle name="Percent 115" xfId="51566"/>
    <cellStyle name="Percent 115 2" xfId="51567"/>
    <cellStyle name="Percent 115 3" xfId="51568"/>
    <cellStyle name="Percent 116" xfId="51569"/>
    <cellStyle name="Percent 116 2" xfId="51570"/>
    <cellStyle name="Percent 116 3" xfId="51571"/>
    <cellStyle name="Percent 117" xfId="51572"/>
    <cellStyle name="Percent 117 2" xfId="51573"/>
    <cellStyle name="Percent 117 3" xfId="51574"/>
    <cellStyle name="Percent 118" xfId="51575"/>
    <cellStyle name="Percent 118 2" xfId="51576"/>
    <cellStyle name="Percent 118 3" xfId="51577"/>
    <cellStyle name="Percent 119" xfId="51578"/>
    <cellStyle name="Percent 119 2" xfId="51579"/>
    <cellStyle name="Percent 119 3" xfId="51580"/>
    <cellStyle name="Percent 12" xfId="51581"/>
    <cellStyle name="Percent 12 10" xfId="51582"/>
    <cellStyle name="Percent 12 2" xfId="51583"/>
    <cellStyle name="Percent 12 2 2" xfId="51584"/>
    <cellStyle name="Percent 12 2 2 2" xfId="51585"/>
    <cellStyle name="Percent 12 2 2 2 2" xfId="51586"/>
    <cellStyle name="Percent 12 2 2 2 2 2" xfId="51587"/>
    <cellStyle name="Percent 12 2 2 2 2 2 2" xfId="51588"/>
    <cellStyle name="Percent 12 2 2 2 2 2 2 2" xfId="51589"/>
    <cellStyle name="Percent 12 2 2 2 2 2 3" xfId="51590"/>
    <cellStyle name="Percent 12 2 2 2 2 2 4" xfId="51591"/>
    <cellStyle name="Percent 12 2 2 2 2 3" xfId="51592"/>
    <cellStyle name="Percent 12 2 2 2 2 3 2" xfId="51593"/>
    <cellStyle name="Percent 12 2 2 2 2 4" xfId="51594"/>
    <cellStyle name="Percent 12 2 2 2 2 5" xfId="51595"/>
    <cellStyle name="Percent 12 2 2 2 3" xfId="51596"/>
    <cellStyle name="Percent 12 2 2 2 3 2" xfId="51597"/>
    <cellStyle name="Percent 12 2 2 2 3 2 2" xfId="51598"/>
    <cellStyle name="Percent 12 2 2 2 3 3" xfId="51599"/>
    <cellStyle name="Percent 12 2 2 2 3 4" xfId="51600"/>
    <cellStyle name="Percent 12 2 2 2 4" xfId="51601"/>
    <cellStyle name="Percent 12 2 2 2 4 2" xfId="51602"/>
    <cellStyle name="Percent 12 2 2 2 5" xfId="51603"/>
    <cellStyle name="Percent 12 2 2 2 6" xfId="51604"/>
    <cellStyle name="Percent 12 2 2 3" xfId="51605"/>
    <cellStyle name="Percent 12 2 2 3 2" xfId="51606"/>
    <cellStyle name="Percent 12 2 2 3 2 2" xfId="51607"/>
    <cellStyle name="Percent 12 2 2 3 2 2 2" xfId="51608"/>
    <cellStyle name="Percent 12 2 2 3 2 3" xfId="51609"/>
    <cellStyle name="Percent 12 2 2 3 2 4" xfId="51610"/>
    <cellStyle name="Percent 12 2 2 3 3" xfId="51611"/>
    <cellStyle name="Percent 12 2 2 3 3 2" xfId="51612"/>
    <cellStyle name="Percent 12 2 2 3 4" xfId="51613"/>
    <cellStyle name="Percent 12 2 2 3 5" xfId="51614"/>
    <cellStyle name="Percent 12 2 2 4" xfId="51615"/>
    <cellStyle name="Percent 12 2 2 4 2" xfId="51616"/>
    <cellStyle name="Percent 12 2 2 4 2 2" xfId="51617"/>
    <cellStyle name="Percent 12 2 2 4 3" xfId="51618"/>
    <cellStyle name="Percent 12 2 2 4 4" xfId="51619"/>
    <cellStyle name="Percent 12 2 2 5" xfId="51620"/>
    <cellStyle name="Percent 12 2 2 5 2" xfId="51621"/>
    <cellStyle name="Percent 12 2 2 6" xfId="51622"/>
    <cellStyle name="Percent 12 2 2 7" xfId="51623"/>
    <cellStyle name="Percent 12 2 3" xfId="51624"/>
    <cellStyle name="Percent 12 2 3 2" xfId="51625"/>
    <cellStyle name="Percent 12 2 3 2 2" xfId="51626"/>
    <cellStyle name="Percent 12 2 3 2 2 2" xfId="51627"/>
    <cellStyle name="Percent 12 2 3 2 2 2 2" xfId="51628"/>
    <cellStyle name="Percent 12 2 3 2 2 3" xfId="51629"/>
    <cellStyle name="Percent 12 2 3 2 2 4" xfId="51630"/>
    <cellStyle name="Percent 12 2 3 2 3" xfId="51631"/>
    <cellStyle name="Percent 12 2 3 2 3 2" xfId="51632"/>
    <cellStyle name="Percent 12 2 3 2 4" xfId="51633"/>
    <cellStyle name="Percent 12 2 3 2 5" xfId="51634"/>
    <cellStyle name="Percent 12 2 3 3" xfId="51635"/>
    <cellStyle name="Percent 12 2 3 3 2" xfId="51636"/>
    <cellStyle name="Percent 12 2 3 3 2 2" xfId="51637"/>
    <cellStyle name="Percent 12 2 3 3 3" xfId="51638"/>
    <cellStyle name="Percent 12 2 3 3 4" xfId="51639"/>
    <cellStyle name="Percent 12 2 3 4" xfId="51640"/>
    <cellStyle name="Percent 12 2 3 4 2" xfId="51641"/>
    <cellStyle name="Percent 12 2 3 5" xfId="51642"/>
    <cellStyle name="Percent 12 2 3 6" xfId="51643"/>
    <cellStyle name="Percent 12 2 4" xfId="51644"/>
    <cellStyle name="Percent 12 2 4 2" xfId="51645"/>
    <cellStyle name="Percent 12 2 4 2 2" xfId="51646"/>
    <cellStyle name="Percent 12 2 4 2 2 2" xfId="51647"/>
    <cellStyle name="Percent 12 2 4 2 3" xfId="51648"/>
    <cellStyle name="Percent 12 2 4 2 4" xfId="51649"/>
    <cellStyle name="Percent 12 2 4 3" xfId="51650"/>
    <cellStyle name="Percent 12 2 4 3 2" xfId="51651"/>
    <cellStyle name="Percent 12 2 4 4" xfId="51652"/>
    <cellStyle name="Percent 12 2 4 5" xfId="51653"/>
    <cellStyle name="Percent 12 2 5" xfId="51654"/>
    <cellStyle name="Percent 12 2 5 2" xfId="51655"/>
    <cellStyle name="Percent 12 2 5 2 2" xfId="51656"/>
    <cellStyle name="Percent 12 2 5 3" xfId="51657"/>
    <cellStyle name="Percent 12 2 5 4" xfId="51658"/>
    <cellStyle name="Percent 12 2 6" xfId="51659"/>
    <cellStyle name="Percent 12 2 6 2" xfId="51660"/>
    <cellStyle name="Percent 12 2 7" xfId="51661"/>
    <cellStyle name="Percent 12 2 8" xfId="51662"/>
    <cellStyle name="Percent 12 3" xfId="51663"/>
    <cellStyle name="Percent 12 3 2" xfId="51664"/>
    <cellStyle name="Percent 12 3 2 2" xfId="51665"/>
    <cellStyle name="Percent 12 3 2 2 2" xfId="51666"/>
    <cellStyle name="Percent 12 3 2 2 2 2" xfId="51667"/>
    <cellStyle name="Percent 12 3 2 2 2 2 2" xfId="51668"/>
    <cellStyle name="Percent 12 3 2 2 2 3" xfId="51669"/>
    <cellStyle name="Percent 12 3 2 2 2 4" xfId="51670"/>
    <cellStyle name="Percent 12 3 2 2 3" xfId="51671"/>
    <cellStyle name="Percent 12 3 2 2 3 2" xfId="51672"/>
    <cellStyle name="Percent 12 3 2 2 4" xfId="51673"/>
    <cellStyle name="Percent 12 3 2 2 5" xfId="51674"/>
    <cellStyle name="Percent 12 3 2 3" xfId="51675"/>
    <cellStyle name="Percent 12 3 2 3 2" xfId="51676"/>
    <cellStyle name="Percent 12 3 2 3 2 2" xfId="51677"/>
    <cellStyle name="Percent 12 3 2 3 3" xfId="51678"/>
    <cellStyle name="Percent 12 3 2 3 4" xfId="51679"/>
    <cellStyle name="Percent 12 3 2 4" xfId="51680"/>
    <cellStyle name="Percent 12 3 2 4 2" xfId="51681"/>
    <cellStyle name="Percent 12 3 2 5" xfId="51682"/>
    <cellStyle name="Percent 12 3 2 6" xfId="51683"/>
    <cellStyle name="Percent 12 3 3" xfId="51684"/>
    <cellStyle name="Percent 12 3 3 2" xfId="51685"/>
    <cellStyle name="Percent 12 3 3 2 2" xfId="51686"/>
    <cellStyle name="Percent 12 3 3 2 2 2" xfId="51687"/>
    <cellStyle name="Percent 12 3 3 2 3" xfId="51688"/>
    <cellStyle name="Percent 12 3 3 2 4" xfId="51689"/>
    <cellStyle name="Percent 12 3 3 3" xfId="51690"/>
    <cellStyle name="Percent 12 3 3 3 2" xfId="51691"/>
    <cellStyle name="Percent 12 3 3 4" xfId="51692"/>
    <cellStyle name="Percent 12 3 3 5" xfId="51693"/>
    <cellStyle name="Percent 12 3 4" xfId="51694"/>
    <cellStyle name="Percent 12 3 4 2" xfId="51695"/>
    <cellStyle name="Percent 12 3 4 2 2" xfId="51696"/>
    <cellStyle name="Percent 12 3 4 3" xfId="51697"/>
    <cellStyle name="Percent 12 3 4 4" xfId="51698"/>
    <cellStyle name="Percent 12 3 5" xfId="51699"/>
    <cellStyle name="Percent 12 3 5 2" xfId="51700"/>
    <cellStyle name="Percent 12 3 6" xfId="51701"/>
    <cellStyle name="Percent 12 3 7" xfId="51702"/>
    <cellStyle name="Percent 12 4" xfId="51703"/>
    <cellStyle name="Percent 12 4 2" xfId="51704"/>
    <cellStyle name="Percent 12 4 2 2" xfId="51705"/>
    <cellStyle name="Percent 12 4 2 2 2" xfId="51706"/>
    <cellStyle name="Percent 12 4 2 2 2 2" xfId="51707"/>
    <cellStyle name="Percent 12 4 2 2 2 2 2" xfId="51708"/>
    <cellStyle name="Percent 12 4 2 2 2 3" xfId="51709"/>
    <cellStyle name="Percent 12 4 2 2 2 4" xfId="51710"/>
    <cellStyle name="Percent 12 4 2 2 3" xfId="51711"/>
    <cellStyle name="Percent 12 4 2 2 3 2" xfId="51712"/>
    <cellStyle name="Percent 12 4 2 2 4" xfId="51713"/>
    <cellStyle name="Percent 12 4 2 2 5" xfId="51714"/>
    <cellStyle name="Percent 12 4 2 3" xfId="51715"/>
    <cellStyle name="Percent 12 4 2 3 2" xfId="51716"/>
    <cellStyle name="Percent 12 4 2 3 2 2" xfId="51717"/>
    <cellStyle name="Percent 12 4 2 3 3" xfId="51718"/>
    <cellStyle name="Percent 12 4 2 3 4" xfId="51719"/>
    <cellStyle name="Percent 12 4 2 4" xfId="51720"/>
    <cellStyle name="Percent 12 4 2 4 2" xfId="51721"/>
    <cellStyle name="Percent 12 4 2 5" xfId="51722"/>
    <cellStyle name="Percent 12 4 2 6" xfId="51723"/>
    <cellStyle name="Percent 12 4 3" xfId="51724"/>
    <cellStyle name="Percent 12 4 3 2" xfId="51725"/>
    <cellStyle name="Percent 12 4 3 2 2" xfId="51726"/>
    <cellStyle name="Percent 12 4 3 2 2 2" xfId="51727"/>
    <cellStyle name="Percent 12 4 3 2 3" xfId="51728"/>
    <cellStyle name="Percent 12 4 3 2 4" xfId="51729"/>
    <cellStyle name="Percent 12 4 3 3" xfId="51730"/>
    <cellStyle name="Percent 12 4 3 3 2" xfId="51731"/>
    <cellStyle name="Percent 12 4 3 4" xfId="51732"/>
    <cellStyle name="Percent 12 4 3 5" xfId="51733"/>
    <cellStyle name="Percent 12 4 4" xfId="51734"/>
    <cellStyle name="Percent 12 4 4 2" xfId="51735"/>
    <cellStyle name="Percent 12 4 4 2 2" xfId="51736"/>
    <cellStyle name="Percent 12 4 4 3" xfId="51737"/>
    <cellStyle name="Percent 12 4 4 4" xfId="51738"/>
    <cellStyle name="Percent 12 4 5" xfId="51739"/>
    <cellStyle name="Percent 12 4 5 2" xfId="51740"/>
    <cellStyle name="Percent 12 4 6" xfId="51741"/>
    <cellStyle name="Percent 12 4 7" xfId="51742"/>
    <cellStyle name="Percent 12 5" xfId="51743"/>
    <cellStyle name="Percent 12 5 2" xfId="51744"/>
    <cellStyle name="Percent 12 5 2 2" xfId="51745"/>
    <cellStyle name="Percent 12 5 2 2 2" xfId="51746"/>
    <cellStyle name="Percent 12 5 2 2 2 2" xfId="51747"/>
    <cellStyle name="Percent 12 5 2 2 3" xfId="51748"/>
    <cellStyle name="Percent 12 5 2 2 4" xfId="51749"/>
    <cellStyle name="Percent 12 5 2 3" xfId="51750"/>
    <cellStyle name="Percent 12 5 2 3 2" xfId="51751"/>
    <cellStyle name="Percent 12 5 2 4" xfId="51752"/>
    <cellStyle name="Percent 12 5 2 5" xfId="51753"/>
    <cellStyle name="Percent 12 5 3" xfId="51754"/>
    <cellStyle name="Percent 12 5 3 2" xfId="51755"/>
    <cellStyle name="Percent 12 5 3 2 2" xfId="51756"/>
    <cellStyle name="Percent 12 5 3 3" xfId="51757"/>
    <cellStyle name="Percent 12 5 3 4" xfId="51758"/>
    <cellStyle name="Percent 12 5 4" xfId="51759"/>
    <cellStyle name="Percent 12 5 4 2" xfId="51760"/>
    <cellStyle name="Percent 12 5 5" xfId="51761"/>
    <cellStyle name="Percent 12 5 6" xfId="51762"/>
    <cellStyle name="Percent 12 6" xfId="51763"/>
    <cellStyle name="Percent 12 6 2" xfId="51764"/>
    <cellStyle name="Percent 12 6 3" xfId="51765"/>
    <cellStyle name="Percent 12 7" xfId="51766"/>
    <cellStyle name="Percent 12 7 2" xfId="51767"/>
    <cellStyle name="Percent 12 7 2 2" xfId="51768"/>
    <cellStyle name="Percent 12 7 3" xfId="51769"/>
    <cellStyle name="Percent 12 7 4" xfId="51770"/>
    <cellStyle name="Percent 12 8" xfId="51771"/>
    <cellStyle name="Percent 12 8 2" xfId="51772"/>
    <cellStyle name="Percent 12 9" xfId="51773"/>
    <cellStyle name="Percent 120" xfId="51774"/>
    <cellStyle name="Percent 120 2" xfId="51775"/>
    <cellStyle name="Percent 120 3" xfId="51776"/>
    <cellStyle name="Percent 121" xfId="51777"/>
    <cellStyle name="Percent 121 2" xfId="51778"/>
    <cellStyle name="Percent 121 3" xfId="51779"/>
    <cellStyle name="Percent 122" xfId="51780"/>
    <cellStyle name="Percent 122 2" xfId="51781"/>
    <cellStyle name="Percent 122 3" xfId="51782"/>
    <cellStyle name="Percent 123" xfId="51783"/>
    <cellStyle name="Percent 123 2" xfId="51784"/>
    <cellStyle name="Percent 123 3" xfId="51785"/>
    <cellStyle name="Percent 124" xfId="51786"/>
    <cellStyle name="Percent 124 2" xfId="51787"/>
    <cellStyle name="Percent 124 3" xfId="51788"/>
    <cellStyle name="Percent 125" xfId="51789"/>
    <cellStyle name="Percent 125 2" xfId="51790"/>
    <cellStyle name="Percent 125 3" xfId="51791"/>
    <cellStyle name="Percent 126" xfId="51792"/>
    <cellStyle name="Percent 126 2" xfId="51793"/>
    <cellStyle name="Percent 126 3" xfId="51794"/>
    <cellStyle name="Percent 127" xfId="51795"/>
    <cellStyle name="Percent 127 2" xfId="51796"/>
    <cellStyle name="Percent 127 3" xfId="51797"/>
    <cellStyle name="Percent 128" xfId="51798"/>
    <cellStyle name="Percent 128 2" xfId="51799"/>
    <cellStyle name="Percent 128 3" xfId="51800"/>
    <cellStyle name="Percent 129" xfId="51801"/>
    <cellStyle name="Percent 129 2" xfId="51802"/>
    <cellStyle name="Percent 129 3" xfId="51803"/>
    <cellStyle name="Percent 13" xfId="51804"/>
    <cellStyle name="Percent 13 10" xfId="51805"/>
    <cellStyle name="Percent 13 2" xfId="51806"/>
    <cellStyle name="Percent 13 2 2" xfId="51807"/>
    <cellStyle name="Percent 13 2 2 2" xfId="51808"/>
    <cellStyle name="Percent 13 2 2 2 2" xfId="51809"/>
    <cellStyle name="Percent 13 2 2 2 2 2" xfId="51810"/>
    <cellStyle name="Percent 13 2 2 2 2 2 2" xfId="51811"/>
    <cellStyle name="Percent 13 2 2 2 2 2 2 2" xfId="51812"/>
    <cellStyle name="Percent 13 2 2 2 2 2 3" xfId="51813"/>
    <cellStyle name="Percent 13 2 2 2 2 2 4" xfId="51814"/>
    <cellStyle name="Percent 13 2 2 2 2 3" xfId="51815"/>
    <cellStyle name="Percent 13 2 2 2 2 3 2" xfId="51816"/>
    <cellStyle name="Percent 13 2 2 2 2 4" xfId="51817"/>
    <cellStyle name="Percent 13 2 2 2 2 5" xfId="51818"/>
    <cellStyle name="Percent 13 2 2 2 3" xfId="51819"/>
    <cellStyle name="Percent 13 2 2 2 3 2" xfId="51820"/>
    <cellStyle name="Percent 13 2 2 2 3 2 2" xfId="51821"/>
    <cellStyle name="Percent 13 2 2 2 3 3" xfId="51822"/>
    <cellStyle name="Percent 13 2 2 2 3 4" xfId="51823"/>
    <cellStyle name="Percent 13 2 2 2 4" xfId="51824"/>
    <cellStyle name="Percent 13 2 2 2 4 2" xfId="51825"/>
    <cellStyle name="Percent 13 2 2 2 5" xfId="51826"/>
    <cellStyle name="Percent 13 2 2 2 6" xfId="51827"/>
    <cellStyle name="Percent 13 2 2 3" xfId="51828"/>
    <cellStyle name="Percent 13 2 2 3 2" xfId="51829"/>
    <cellStyle name="Percent 13 2 2 3 2 2" xfId="51830"/>
    <cellStyle name="Percent 13 2 2 3 2 2 2" xfId="51831"/>
    <cellStyle name="Percent 13 2 2 3 2 3" xfId="51832"/>
    <cellStyle name="Percent 13 2 2 3 2 4" xfId="51833"/>
    <cellStyle name="Percent 13 2 2 3 3" xfId="51834"/>
    <cellStyle name="Percent 13 2 2 3 3 2" xfId="51835"/>
    <cellStyle name="Percent 13 2 2 3 4" xfId="51836"/>
    <cellStyle name="Percent 13 2 2 3 5" xfId="51837"/>
    <cellStyle name="Percent 13 2 2 4" xfId="51838"/>
    <cellStyle name="Percent 13 2 2 4 2" xfId="51839"/>
    <cellStyle name="Percent 13 2 2 4 2 2" xfId="51840"/>
    <cellStyle name="Percent 13 2 2 4 3" xfId="51841"/>
    <cellStyle name="Percent 13 2 2 4 4" xfId="51842"/>
    <cellStyle name="Percent 13 2 2 5" xfId="51843"/>
    <cellStyle name="Percent 13 2 2 5 2" xfId="51844"/>
    <cellStyle name="Percent 13 2 2 6" xfId="51845"/>
    <cellStyle name="Percent 13 2 2 7" xfId="51846"/>
    <cellStyle name="Percent 13 2 3" xfId="51847"/>
    <cellStyle name="Percent 13 2 3 2" xfId="51848"/>
    <cellStyle name="Percent 13 2 3 2 2" xfId="51849"/>
    <cellStyle name="Percent 13 2 3 2 2 2" xfId="51850"/>
    <cellStyle name="Percent 13 2 3 2 2 2 2" xfId="51851"/>
    <cellStyle name="Percent 13 2 3 2 2 3" xfId="51852"/>
    <cellStyle name="Percent 13 2 3 2 2 4" xfId="51853"/>
    <cellStyle name="Percent 13 2 3 2 3" xfId="51854"/>
    <cellStyle name="Percent 13 2 3 2 3 2" xfId="51855"/>
    <cellStyle name="Percent 13 2 3 2 4" xfId="51856"/>
    <cellStyle name="Percent 13 2 3 2 5" xfId="51857"/>
    <cellStyle name="Percent 13 2 3 3" xfId="51858"/>
    <cellStyle name="Percent 13 2 3 3 2" xfId="51859"/>
    <cellStyle name="Percent 13 2 3 3 2 2" xfId="51860"/>
    <cellStyle name="Percent 13 2 3 3 3" xfId="51861"/>
    <cellStyle name="Percent 13 2 3 3 4" xfId="51862"/>
    <cellStyle name="Percent 13 2 3 4" xfId="51863"/>
    <cellStyle name="Percent 13 2 3 4 2" xfId="51864"/>
    <cellStyle name="Percent 13 2 3 5" xfId="51865"/>
    <cellStyle name="Percent 13 2 3 6" xfId="51866"/>
    <cellStyle name="Percent 13 2 4" xfId="51867"/>
    <cellStyle name="Percent 13 2 4 2" xfId="51868"/>
    <cellStyle name="Percent 13 2 4 2 2" xfId="51869"/>
    <cellStyle name="Percent 13 2 4 2 2 2" xfId="51870"/>
    <cellStyle name="Percent 13 2 4 2 3" xfId="51871"/>
    <cellStyle name="Percent 13 2 4 2 4" xfId="51872"/>
    <cellStyle name="Percent 13 2 4 3" xfId="51873"/>
    <cellStyle name="Percent 13 2 4 3 2" xfId="51874"/>
    <cellStyle name="Percent 13 2 4 4" xfId="51875"/>
    <cellStyle name="Percent 13 2 4 5" xfId="51876"/>
    <cellStyle name="Percent 13 2 5" xfId="51877"/>
    <cellStyle name="Percent 13 2 5 2" xfId="51878"/>
    <cellStyle name="Percent 13 2 5 2 2" xfId="51879"/>
    <cellStyle name="Percent 13 2 5 3" xfId="51880"/>
    <cellStyle name="Percent 13 2 5 4" xfId="51881"/>
    <cellStyle name="Percent 13 2 6" xfId="51882"/>
    <cellStyle name="Percent 13 2 6 2" xfId="51883"/>
    <cellStyle name="Percent 13 2 7" xfId="51884"/>
    <cellStyle name="Percent 13 2 8" xfId="51885"/>
    <cellStyle name="Percent 13 3" xfId="51886"/>
    <cellStyle name="Percent 13 3 2" xfId="51887"/>
    <cellStyle name="Percent 13 3 2 2" xfId="51888"/>
    <cellStyle name="Percent 13 3 2 2 2" xfId="51889"/>
    <cellStyle name="Percent 13 3 2 2 2 2" xfId="51890"/>
    <cellStyle name="Percent 13 3 2 2 2 2 2" xfId="51891"/>
    <cellStyle name="Percent 13 3 2 2 2 3" xfId="51892"/>
    <cellStyle name="Percent 13 3 2 2 2 4" xfId="51893"/>
    <cellStyle name="Percent 13 3 2 2 3" xfId="51894"/>
    <cellStyle name="Percent 13 3 2 2 3 2" xfId="51895"/>
    <cellStyle name="Percent 13 3 2 2 4" xfId="51896"/>
    <cellStyle name="Percent 13 3 2 2 5" xfId="51897"/>
    <cellStyle name="Percent 13 3 2 3" xfId="51898"/>
    <cellStyle name="Percent 13 3 2 3 2" xfId="51899"/>
    <cellStyle name="Percent 13 3 2 3 2 2" xfId="51900"/>
    <cellStyle name="Percent 13 3 2 3 3" xfId="51901"/>
    <cellStyle name="Percent 13 3 2 3 4" xfId="51902"/>
    <cellStyle name="Percent 13 3 2 4" xfId="51903"/>
    <cellStyle name="Percent 13 3 2 4 2" xfId="51904"/>
    <cellStyle name="Percent 13 3 2 5" xfId="51905"/>
    <cellStyle name="Percent 13 3 2 6" xfId="51906"/>
    <cellStyle name="Percent 13 3 3" xfId="51907"/>
    <cellStyle name="Percent 13 3 3 2" xfId="51908"/>
    <cellStyle name="Percent 13 3 3 2 2" xfId="51909"/>
    <cellStyle name="Percent 13 3 3 2 2 2" xfId="51910"/>
    <cellStyle name="Percent 13 3 3 2 3" xfId="51911"/>
    <cellStyle name="Percent 13 3 3 2 4" xfId="51912"/>
    <cellStyle name="Percent 13 3 3 3" xfId="51913"/>
    <cellStyle name="Percent 13 3 3 3 2" xfId="51914"/>
    <cellStyle name="Percent 13 3 3 4" xfId="51915"/>
    <cellStyle name="Percent 13 3 3 5" xfId="51916"/>
    <cellStyle name="Percent 13 3 4" xfId="51917"/>
    <cellStyle name="Percent 13 3 4 2" xfId="51918"/>
    <cellStyle name="Percent 13 3 4 2 2" xfId="51919"/>
    <cellStyle name="Percent 13 3 4 3" xfId="51920"/>
    <cellStyle name="Percent 13 3 4 4" xfId="51921"/>
    <cellStyle name="Percent 13 3 5" xfId="51922"/>
    <cellStyle name="Percent 13 3 5 2" xfId="51923"/>
    <cellStyle name="Percent 13 3 6" xfId="51924"/>
    <cellStyle name="Percent 13 3 7" xfId="51925"/>
    <cellStyle name="Percent 13 4" xfId="51926"/>
    <cellStyle name="Percent 13 4 2" xfId="51927"/>
    <cellStyle name="Percent 13 4 2 2" xfId="51928"/>
    <cellStyle name="Percent 13 4 2 2 2" xfId="51929"/>
    <cellStyle name="Percent 13 4 2 2 2 2" xfId="51930"/>
    <cellStyle name="Percent 13 4 2 2 2 2 2" xfId="51931"/>
    <cellStyle name="Percent 13 4 2 2 2 3" xfId="51932"/>
    <cellStyle name="Percent 13 4 2 2 2 4" xfId="51933"/>
    <cellStyle name="Percent 13 4 2 2 3" xfId="51934"/>
    <cellStyle name="Percent 13 4 2 2 3 2" xfId="51935"/>
    <cellStyle name="Percent 13 4 2 2 4" xfId="51936"/>
    <cellStyle name="Percent 13 4 2 2 5" xfId="51937"/>
    <cellStyle name="Percent 13 4 2 3" xfId="51938"/>
    <cellStyle name="Percent 13 4 2 3 2" xfId="51939"/>
    <cellStyle name="Percent 13 4 2 3 2 2" xfId="51940"/>
    <cellStyle name="Percent 13 4 2 3 3" xfId="51941"/>
    <cellStyle name="Percent 13 4 2 3 4" xfId="51942"/>
    <cellStyle name="Percent 13 4 2 4" xfId="51943"/>
    <cellStyle name="Percent 13 4 2 4 2" xfId="51944"/>
    <cellStyle name="Percent 13 4 2 5" xfId="51945"/>
    <cellStyle name="Percent 13 4 2 6" xfId="51946"/>
    <cellStyle name="Percent 13 4 3" xfId="51947"/>
    <cellStyle name="Percent 13 4 3 2" xfId="51948"/>
    <cellStyle name="Percent 13 4 3 2 2" xfId="51949"/>
    <cellStyle name="Percent 13 4 3 2 2 2" xfId="51950"/>
    <cellStyle name="Percent 13 4 3 2 3" xfId="51951"/>
    <cellStyle name="Percent 13 4 3 2 4" xfId="51952"/>
    <cellStyle name="Percent 13 4 3 3" xfId="51953"/>
    <cellStyle name="Percent 13 4 3 3 2" xfId="51954"/>
    <cellStyle name="Percent 13 4 3 4" xfId="51955"/>
    <cellStyle name="Percent 13 4 3 5" xfId="51956"/>
    <cellStyle name="Percent 13 4 4" xfId="51957"/>
    <cellStyle name="Percent 13 4 4 2" xfId="51958"/>
    <cellStyle name="Percent 13 4 4 2 2" xfId="51959"/>
    <cellStyle name="Percent 13 4 4 3" xfId="51960"/>
    <cellStyle name="Percent 13 4 4 4" xfId="51961"/>
    <cellStyle name="Percent 13 4 5" xfId="51962"/>
    <cellStyle name="Percent 13 4 5 2" xfId="51963"/>
    <cellStyle name="Percent 13 4 6" xfId="51964"/>
    <cellStyle name="Percent 13 4 7" xfId="51965"/>
    <cellStyle name="Percent 13 5" xfId="51966"/>
    <cellStyle name="Percent 13 5 2" xfId="51967"/>
    <cellStyle name="Percent 13 5 2 2" xfId="51968"/>
    <cellStyle name="Percent 13 5 2 2 2" xfId="51969"/>
    <cellStyle name="Percent 13 5 2 2 2 2" xfId="51970"/>
    <cellStyle name="Percent 13 5 2 2 3" xfId="51971"/>
    <cellStyle name="Percent 13 5 2 2 4" xfId="51972"/>
    <cellStyle name="Percent 13 5 2 3" xfId="51973"/>
    <cellStyle name="Percent 13 5 2 3 2" xfId="51974"/>
    <cellStyle name="Percent 13 5 2 4" xfId="51975"/>
    <cellStyle name="Percent 13 5 2 5" xfId="51976"/>
    <cellStyle name="Percent 13 5 3" xfId="51977"/>
    <cellStyle name="Percent 13 5 3 2" xfId="51978"/>
    <cellStyle name="Percent 13 5 3 2 2" xfId="51979"/>
    <cellStyle name="Percent 13 5 3 3" xfId="51980"/>
    <cellStyle name="Percent 13 5 3 4" xfId="51981"/>
    <cellStyle name="Percent 13 5 4" xfId="51982"/>
    <cellStyle name="Percent 13 5 4 2" xfId="51983"/>
    <cellStyle name="Percent 13 5 5" xfId="51984"/>
    <cellStyle name="Percent 13 5 6" xfId="51985"/>
    <cellStyle name="Percent 13 6" xfId="51986"/>
    <cellStyle name="Percent 13 6 2" xfId="51987"/>
    <cellStyle name="Percent 13 6 3" xfId="51988"/>
    <cellStyle name="Percent 13 7" xfId="51989"/>
    <cellStyle name="Percent 13 7 2" xfId="51990"/>
    <cellStyle name="Percent 13 7 2 2" xfId="51991"/>
    <cellStyle name="Percent 13 7 3" xfId="51992"/>
    <cellStyle name="Percent 13 7 4" xfId="51993"/>
    <cellStyle name="Percent 13 8" xfId="51994"/>
    <cellStyle name="Percent 13 8 2" xfId="51995"/>
    <cellStyle name="Percent 13 9" xfId="51996"/>
    <cellStyle name="Percent 130" xfId="51997"/>
    <cellStyle name="Percent 130 2" xfId="51998"/>
    <cellStyle name="Percent 130 3" xfId="51999"/>
    <cellStyle name="Percent 131" xfId="52000"/>
    <cellStyle name="Percent 131 2" xfId="52001"/>
    <cellStyle name="Percent 131 3" xfId="52002"/>
    <cellStyle name="Percent 132" xfId="52003"/>
    <cellStyle name="Percent 132 2" xfId="52004"/>
    <cellStyle name="Percent 132 3" xfId="52005"/>
    <cellStyle name="Percent 133" xfId="52006"/>
    <cellStyle name="Percent 133 2" xfId="52007"/>
    <cellStyle name="Percent 133 3" xfId="52008"/>
    <cellStyle name="Percent 134" xfId="52009"/>
    <cellStyle name="Percent 134 2" xfId="52010"/>
    <cellStyle name="Percent 134 3" xfId="52011"/>
    <cellStyle name="Percent 135" xfId="52012"/>
    <cellStyle name="Percent 135 2" xfId="52013"/>
    <cellStyle name="Percent 135 3" xfId="52014"/>
    <cellStyle name="Percent 136" xfId="52015"/>
    <cellStyle name="Percent 136 2" xfId="52016"/>
    <cellStyle name="Percent 136 3" xfId="52017"/>
    <cellStyle name="Percent 137" xfId="52018"/>
    <cellStyle name="Percent 137 2" xfId="52019"/>
    <cellStyle name="Percent 137 3" xfId="52020"/>
    <cellStyle name="Percent 138" xfId="52021"/>
    <cellStyle name="Percent 138 2" xfId="52022"/>
    <cellStyle name="Percent 138 3" xfId="52023"/>
    <cellStyle name="Percent 139" xfId="52024"/>
    <cellStyle name="Percent 139 2" xfId="52025"/>
    <cellStyle name="Percent 139 3" xfId="52026"/>
    <cellStyle name="Percent 14" xfId="52027"/>
    <cellStyle name="Percent 14 10" xfId="52028"/>
    <cellStyle name="Percent 14 2" xfId="52029"/>
    <cellStyle name="Percent 14 2 2" xfId="52030"/>
    <cellStyle name="Percent 14 2 2 2" xfId="52031"/>
    <cellStyle name="Percent 14 2 2 2 2" xfId="52032"/>
    <cellStyle name="Percent 14 2 2 2 2 2" xfId="52033"/>
    <cellStyle name="Percent 14 2 2 2 2 2 2" xfId="52034"/>
    <cellStyle name="Percent 14 2 2 2 2 2 2 2" xfId="52035"/>
    <cellStyle name="Percent 14 2 2 2 2 2 3" xfId="52036"/>
    <cellStyle name="Percent 14 2 2 2 2 2 4" xfId="52037"/>
    <cellStyle name="Percent 14 2 2 2 2 3" xfId="52038"/>
    <cellStyle name="Percent 14 2 2 2 2 3 2" xfId="52039"/>
    <cellStyle name="Percent 14 2 2 2 2 4" xfId="52040"/>
    <cellStyle name="Percent 14 2 2 2 2 5" xfId="52041"/>
    <cellStyle name="Percent 14 2 2 2 3" xfId="52042"/>
    <cellStyle name="Percent 14 2 2 2 3 2" xfId="52043"/>
    <cellStyle name="Percent 14 2 2 2 3 2 2" xfId="52044"/>
    <cellStyle name="Percent 14 2 2 2 3 3" xfId="52045"/>
    <cellStyle name="Percent 14 2 2 2 3 4" xfId="52046"/>
    <cellStyle name="Percent 14 2 2 2 4" xfId="52047"/>
    <cellStyle name="Percent 14 2 2 2 4 2" xfId="52048"/>
    <cellStyle name="Percent 14 2 2 2 5" xfId="52049"/>
    <cellStyle name="Percent 14 2 2 2 6" xfId="52050"/>
    <cellStyle name="Percent 14 2 2 3" xfId="52051"/>
    <cellStyle name="Percent 14 2 2 3 2" xfId="52052"/>
    <cellStyle name="Percent 14 2 2 3 2 2" xfId="52053"/>
    <cellStyle name="Percent 14 2 2 3 2 2 2" xfId="52054"/>
    <cellStyle name="Percent 14 2 2 3 2 3" xfId="52055"/>
    <cellStyle name="Percent 14 2 2 3 2 4" xfId="52056"/>
    <cellStyle name="Percent 14 2 2 3 3" xfId="52057"/>
    <cellStyle name="Percent 14 2 2 3 3 2" xfId="52058"/>
    <cellStyle name="Percent 14 2 2 3 4" xfId="52059"/>
    <cellStyle name="Percent 14 2 2 3 5" xfId="52060"/>
    <cellStyle name="Percent 14 2 2 4" xfId="52061"/>
    <cellStyle name="Percent 14 2 2 4 2" xfId="52062"/>
    <cellStyle name="Percent 14 2 2 4 2 2" xfId="52063"/>
    <cellStyle name="Percent 14 2 2 4 3" xfId="52064"/>
    <cellStyle name="Percent 14 2 2 4 4" xfId="52065"/>
    <cellStyle name="Percent 14 2 2 5" xfId="52066"/>
    <cellStyle name="Percent 14 2 2 5 2" xfId="52067"/>
    <cellStyle name="Percent 14 2 2 6" xfId="52068"/>
    <cellStyle name="Percent 14 2 2 7" xfId="52069"/>
    <cellStyle name="Percent 14 2 3" xfId="52070"/>
    <cellStyle name="Percent 14 2 3 2" xfId="52071"/>
    <cellStyle name="Percent 14 2 3 2 2" xfId="52072"/>
    <cellStyle name="Percent 14 2 3 2 2 2" xfId="52073"/>
    <cellStyle name="Percent 14 2 3 2 2 2 2" xfId="52074"/>
    <cellStyle name="Percent 14 2 3 2 2 3" xfId="52075"/>
    <cellStyle name="Percent 14 2 3 2 2 4" xfId="52076"/>
    <cellStyle name="Percent 14 2 3 2 3" xfId="52077"/>
    <cellStyle name="Percent 14 2 3 2 3 2" xfId="52078"/>
    <cellStyle name="Percent 14 2 3 2 4" xfId="52079"/>
    <cellStyle name="Percent 14 2 3 2 5" xfId="52080"/>
    <cellStyle name="Percent 14 2 3 3" xfId="52081"/>
    <cellStyle name="Percent 14 2 3 3 2" xfId="52082"/>
    <cellStyle name="Percent 14 2 3 3 2 2" xfId="52083"/>
    <cellStyle name="Percent 14 2 3 3 3" xfId="52084"/>
    <cellStyle name="Percent 14 2 3 3 4" xfId="52085"/>
    <cellStyle name="Percent 14 2 3 4" xfId="52086"/>
    <cellStyle name="Percent 14 2 3 4 2" xfId="52087"/>
    <cellStyle name="Percent 14 2 3 5" xfId="52088"/>
    <cellStyle name="Percent 14 2 3 6" xfId="52089"/>
    <cellStyle name="Percent 14 2 4" xfId="52090"/>
    <cellStyle name="Percent 14 2 4 2" xfId="52091"/>
    <cellStyle name="Percent 14 2 4 2 2" xfId="52092"/>
    <cellStyle name="Percent 14 2 4 2 2 2" xfId="52093"/>
    <cellStyle name="Percent 14 2 4 2 3" xfId="52094"/>
    <cellStyle name="Percent 14 2 4 2 4" xfId="52095"/>
    <cellStyle name="Percent 14 2 4 3" xfId="52096"/>
    <cellStyle name="Percent 14 2 4 3 2" xfId="52097"/>
    <cellStyle name="Percent 14 2 4 4" xfId="52098"/>
    <cellStyle name="Percent 14 2 4 5" xfId="52099"/>
    <cellStyle name="Percent 14 2 5" xfId="52100"/>
    <cellStyle name="Percent 14 2 5 2" xfId="52101"/>
    <cellStyle name="Percent 14 2 5 2 2" xfId="52102"/>
    <cellStyle name="Percent 14 2 5 3" xfId="52103"/>
    <cellStyle name="Percent 14 2 5 4" xfId="52104"/>
    <cellStyle name="Percent 14 2 6" xfId="52105"/>
    <cellStyle name="Percent 14 2 6 2" xfId="52106"/>
    <cellStyle name="Percent 14 2 7" xfId="52107"/>
    <cellStyle name="Percent 14 2 8" xfId="52108"/>
    <cellStyle name="Percent 14 3" xfId="52109"/>
    <cellStyle name="Percent 14 3 2" xfId="52110"/>
    <cellStyle name="Percent 14 3 2 2" xfId="52111"/>
    <cellStyle name="Percent 14 3 2 2 2" xfId="52112"/>
    <cellStyle name="Percent 14 3 2 2 2 2" xfId="52113"/>
    <cellStyle name="Percent 14 3 2 2 2 2 2" xfId="52114"/>
    <cellStyle name="Percent 14 3 2 2 2 3" xfId="52115"/>
    <cellStyle name="Percent 14 3 2 2 2 4" xfId="52116"/>
    <cellStyle name="Percent 14 3 2 2 3" xfId="52117"/>
    <cellStyle name="Percent 14 3 2 2 3 2" xfId="52118"/>
    <cellStyle name="Percent 14 3 2 2 4" xfId="52119"/>
    <cellStyle name="Percent 14 3 2 2 5" xfId="52120"/>
    <cellStyle name="Percent 14 3 2 3" xfId="52121"/>
    <cellStyle name="Percent 14 3 2 3 2" xfId="52122"/>
    <cellStyle name="Percent 14 3 2 3 2 2" xfId="52123"/>
    <cellStyle name="Percent 14 3 2 3 3" xfId="52124"/>
    <cellStyle name="Percent 14 3 2 3 4" xfId="52125"/>
    <cellStyle name="Percent 14 3 2 4" xfId="52126"/>
    <cellStyle name="Percent 14 3 2 4 2" xfId="52127"/>
    <cellStyle name="Percent 14 3 2 5" xfId="52128"/>
    <cellStyle name="Percent 14 3 2 6" xfId="52129"/>
    <cellStyle name="Percent 14 3 3" xfId="52130"/>
    <cellStyle name="Percent 14 3 3 2" xfId="52131"/>
    <cellStyle name="Percent 14 3 3 2 2" xfId="52132"/>
    <cellStyle name="Percent 14 3 3 2 2 2" xfId="52133"/>
    <cellStyle name="Percent 14 3 3 2 3" xfId="52134"/>
    <cellStyle name="Percent 14 3 3 2 4" xfId="52135"/>
    <cellStyle name="Percent 14 3 3 3" xfId="52136"/>
    <cellStyle name="Percent 14 3 3 3 2" xfId="52137"/>
    <cellStyle name="Percent 14 3 3 4" xfId="52138"/>
    <cellStyle name="Percent 14 3 3 5" xfId="52139"/>
    <cellStyle name="Percent 14 3 4" xfId="52140"/>
    <cellStyle name="Percent 14 3 4 2" xfId="52141"/>
    <cellStyle name="Percent 14 3 4 2 2" xfId="52142"/>
    <cellStyle name="Percent 14 3 4 3" xfId="52143"/>
    <cellStyle name="Percent 14 3 4 4" xfId="52144"/>
    <cellStyle name="Percent 14 3 5" xfId="52145"/>
    <cellStyle name="Percent 14 3 5 2" xfId="52146"/>
    <cellStyle name="Percent 14 3 6" xfId="52147"/>
    <cellStyle name="Percent 14 3 7" xfId="52148"/>
    <cellStyle name="Percent 14 4" xfId="52149"/>
    <cellStyle name="Percent 14 4 2" xfId="52150"/>
    <cellStyle name="Percent 14 4 2 2" xfId="52151"/>
    <cellStyle name="Percent 14 4 2 2 2" xfId="52152"/>
    <cellStyle name="Percent 14 4 2 2 2 2" xfId="52153"/>
    <cellStyle name="Percent 14 4 2 2 2 2 2" xfId="52154"/>
    <cellStyle name="Percent 14 4 2 2 2 3" xfId="52155"/>
    <cellStyle name="Percent 14 4 2 2 2 4" xfId="52156"/>
    <cellStyle name="Percent 14 4 2 2 3" xfId="52157"/>
    <cellStyle name="Percent 14 4 2 2 3 2" xfId="52158"/>
    <cellStyle name="Percent 14 4 2 2 4" xfId="52159"/>
    <cellStyle name="Percent 14 4 2 2 5" xfId="52160"/>
    <cellStyle name="Percent 14 4 2 3" xfId="52161"/>
    <cellStyle name="Percent 14 4 2 3 2" xfId="52162"/>
    <cellStyle name="Percent 14 4 2 3 2 2" xfId="52163"/>
    <cellStyle name="Percent 14 4 2 3 3" xfId="52164"/>
    <cellStyle name="Percent 14 4 2 3 4" xfId="52165"/>
    <cellStyle name="Percent 14 4 2 4" xfId="52166"/>
    <cellStyle name="Percent 14 4 2 4 2" xfId="52167"/>
    <cellStyle name="Percent 14 4 2 5" xfId="52168"/>
    <cellStyle name="Percent 14 4 2 6" xfId="52169"/>
    <cellStyle name="Percent 14 4 3" xfId="52170"/>
    <cellStyle name="Percent 14 4 3 2" xfId="52171"/>
    <cellStyle name="Percent 14 4 3 2 2" xfId="52172"/>
    <cellStyle name="Percent 14 4 3 2 2 2" xfId="52173"/>
    <cellStyle name="Percent 14 4 3 2 3" xfId="52174"/>
    <cellStyle name="Percent 14 4 3 2 4" xfId="52175"/>
    <cellStyle name="Percent 14 4 3 3" xfId="52176"/>
    <cellStyle name="Percent 14 4 3 3 2" xfId="52177"/>
    <cellStyle name="Percent 14 4 3 4" xfId="52178"/>
    <cellStyle name="Percent 14 4 3 5" xfId="52179"/>
    <cellStyle name="Percent 14 4 4" xfId="52180"/>
    <cellStyle name="Percent 14 4 4 2" xfId="52181"/>
    <cellStyle name="Percent 14 4 4 2 2" xfId="52182"/>
    <cellStyle name="Percent 14 4 4 3" xfId="52183"/>
    <cellStyle name="Percent 14 4 4 4" xfId="52184"/>
    <cellStyle name="Percent 14 4 5" xfId="52185"/>
    <cellStyle name="Percent 14 4 5 2" xfId="52186"/>
    <cellStyle name="Percent 14 4 6" xfId="52187"/>
    <cellStyle name="Percent 14 4 7" xfId="52188"/>
    <cellStyle name="Percent 14 5" xfId="52189"/>
    <cellStyle name="Percent 14 5 2" xfId="52190"/>
    <cellStyle name="Percent 14 5 2 2" xfId="52191"/>
    <cellStyle name="Percent 14 5 2 2 2" xfId="52192"/>
    <cellStyle name="Percent 14 5 2 2 2 2" xfId="52193"/>
    <cellStyle name="Percent 14 5 2 2 3" xfId="52194"/>
    <cellStyle name="Percent 14 5 2 2 4" xfId="52195"/>
    <cellStyle name="Percent 14 5 2 3" xfId="52196"/>
    <cellStyle name="Percent 14 5 2 3 2" xfId="52197"/>
    <cellStyle name="Percent 14 5 2 4" xfId="52198"/>
    <cellStyle name="Percent 14 5 2 5" xfId="52199"/>
    <cellStyle name="Percent 14 5 3" xfId="52200"/>
    <cellStyle name="Percent 14 5 3 2" xfId="52201"/>
    <cellStyle name="Percent 14 5 3 2 2" xfId="52202"/>
    <cellStyle name="Percent 14 5 3 3" xfId="52203"/>
    <cellStyle name="Percent 14 5 3 4" xfId="52204"/>
    <cellStyle name="Percent 14 5 4" xfId="52205"/>
    <cellStyle name="Percent 14 5 4 2" xfId="52206"/>
    <cellStyle name="Percent 14 5 5" xfId="52207"/>
    <cellStyle name="Percent 14 5 6" xfId="52208"/>
    <cellStyle name="Percent 14 6" xfId="52209"/>
    <cellStyle name="Percent 14 6 2" xfId="52210"/>
    <cellStyle name="Percent 14 6 3" xfId="52211"/>
    <cellStyle name="Percent 14 7" xfId="52212"/>
    <cellStyle name="Percent 14 7 2" xfId="52213"/>
    <cellStyle name="Percent 14 7 2 2" xfId="52214"/>
    <cellStyle name="Percent 14 7 3" xfId="52215"/>
    <cellStyle name="Percent 14 7 4" xfId="52216"/>
    <cellStyle name="Percent 14 8" xfId="52217"/>
    <cellStyle name="Percent 14 8 2" xfId="52218"/>
    <cellStyle name="Percent 14 9" xfId="52219"/>
    <cellStyle name="Percent 140" xfId="52220"/>
    <cellStyle name="Percent 140 2" xfId="52221"/>
    <cellStyle name="Percent 140 3" xfId="52222"/>
    <cellStyle name="Percent 141" xfId="52223"/>
    <cellStyle name="Percent 141 2" xfId="52224"/>
    <cellStyle name="Percent 141 3" xfId="52225"/>
    <cellStyle name="Percent 142" xfId="52226"/>
    <cellStyle name="Percent 142 2" xfId="52227"/>
    <cellStyle name="Percent 142 3" xfId="52228"/>
    <cellStyle name="Percent 143" xfId="52229"/>
    <cellStyle name="Percent 143 2" xfId="52230"/>
    <cellStyle name="Percent 143 3" xfId="52231"/>
    <cellStyle name="Percent 144" xfId="52232"/>
    <cellStyle name="Percent 144 2" xfId="52233"/>
    <cellStyle name="Percent 144 3" xfId="52234"/>
    <cellStyle name="Percent 145" xfId="52235"/>
    <cellStyle name="Percent 145 2" xfId="52236"/>
    <cellStyle name="Percent 145 3" xfId="52237"/>
    <cellStyle name="Percent 146" xfId="52238"/>
    <cellStyle name="Percent 146 2" xfId="52239"/>
    <cellStyle name="Percent 146 3" xfId="52240"/>
    <cellStyle name="Percent 147" xfId="52241"/>
    <cellStyle name="Percent 147 2" xfId="52242"/>
    <cellStyle name="Percent 147 3" xfId="52243"/>
    <cellStyle name="Percent 148" xfId="52244"/>
    <cellStyle name="Percent 148 2" xfId="52245"/>
    <cellStyle name="Percent 148 3" xfId="52246"/>
    <cellStyle name="Percent 149" xfId="52247"/>
    <cellStyle name="Percent 149 2" xfId="52248"/>
    <cellStyle name="Percent 149 3" xfId="52249"/>
    <cellStyle name="Percent 15" xfId="52250"/>
    <cellStyle name="Percent 15 10" xfId="52251"/>
    <cellStyle name="Percent 15 2" xfId="52252"/>
    <cellStyle name="Percent 15 2 2" xfId="52253"/>
    <cellStyle name="Percent 15 2 2 2" xfId="52254"/>
    <cellStyle name="Percent 15 2 2 2 2" xfId="52255"/>
    <cellStyle name="Percent 15 2 2 2 2 2" xfId="52256"/>
    <cellStyle name="Percent 15 2 2 2 2 2 2" xfId="52257"/>
    <cellStyle name="Percent 15 2 2 2 2 2 2 2" xfId="52258"/>
    <cellStyle name="Percent 15 2 2 2 2 2 3" xfId="52259"/>
    <cellStyle name="Percent 15 2 2 2 2 2 4" xfId="52260"/>
    <cellStyle name="Percent 15 2 2 2 2 3" xfId="52261"/>
    <cellStyle name="Percent 15 2 2 2 2 3 2" xfId="52262"/>
    <cellStyle name="Percent 15 2 2 2 2 4" xfId="52263"/>
    <cellStyle name="Percent 15 2 2 2 2 5" xfId="52264"/>
    <cellStyle name="Percent 15 2 2 2 3" xfId="52265"/>
    <cellStyle name="Percent 15 2 2 2 3 2" xfId="52266"/>
    <cellStyle name="Percent 15 2 2 2 3 2 2" xfId="52267"/>
    <cellStyle name="Percent 15 2 2 2 3 3" xfId="52268"/>
    <cellStyle name="Percent 15 2 2 2 3 4" xfId="52269"/>
    <cellStyle name="Percent 15 2 2 2 4" xfId="52270"/>
    <cellStyle name="Percent 15 2 2 2 4 2" xfId="52271"/>
    <cellStyle name="Percent 15 2 2 2 5" xfId="52272"/>
    <cellStyle name="Percent 15 2 2 2 6" xfId="52273"/>
    <cellStyle name="Percent 15 2 2 3" xfId="52274"/>
    <cellStyle name="Percent 15 2 2 3 2" xfId="52275"/>
    <cellStyle name="Percent 15 2 2 3 2 2" xfId="52276"/>
    <cellStyle name="Percent 15 2 2 3 2 2 2" xfId="52277"/>
    <cellStyle name="Percent 15 2 2 3 2 3" xfId="52278"/>
    <cellStyle name="Percent 15 2 2 3 2 4" xfId="52279"/>
    <cellStyle name="Percent 15 2 2 3 3" xfId="52280"/>
    <cellStyle name="Percent 15 2 2 3 3 2" xfId="52281"/>
    <cellStyle name="Percent 15 2 2 3 4" xfId="52282"/>
    <cellStyle name="Percent 15 2 2 3 5" xfId="52283"/>
    <cellStyle name="Percent 15 2 2 4" xfId="52284"/>
    <cellStyle name="Percent 15 2 2 4 2" xfId="52285"/>
    <cellStyle name="Percent 15 2 2 4 2 2" xfId="52286"/>
    <cellStyle name="Percent 15 2 2 4 3" xfId="52287"/>
    <cellStyle name="Percent 15 2 2 4 4" xfId="52288"/>
    <cellStyle name="Percent 15 2 2 5" xfId="52289"/>
    <cellStyle name="Percent 15 2 2 5 2" xfId="52290"/>
    <cellStyle name="Percent 15 2 2 6" xfId="52291"/>
    <cellStyle name="Percent 15 2 2 7" xfId="52292"/>
    <cellStyle name="Percent 15 2 3" xfId="52293"/>
    <cellStyle name="Percent 15 2 3 2" xfId="52294"/>
    <cellStyle name="Percent 15 2 3 2 2" xfId="52295"/>
    <cellStyle name="Percent 15 2 3 2 2 2" xfId="52296"/>
    <cellStyle name="Percent 15 2 3 2 2 2 2" xfId="52297"/>
    <cellStyle name="Percent 15 2 3 2 2 3" xfId="52298"/>
    <cellStyle name="Percent 15 2 3 2 2 4" xfId="52299"/>
    <cellStyle name="Percent 15 2 3 2 3" xfId="52300"/>
    <cellStyle name="Percent 15 2 3 2 3 2" xfId="52301"/>
    <cellStyle name="Percent 15 2 3 2 4" xfId="52302"/>
    <cellStyle name="Percent 15 2 3 2 5" xfId="52303"/>
    <cellStyle name="Percent 15 2 3 3" xfId="52304"/>
    <cellStyle name="Percent 15 2 3 3 2" xfId="52305"/>
    <cellStyle name="Percent 15 2 3 3 2 2" xfId="52306"/>
    <cellStyle name="Percent 15 2 3 3 3" xfId="52307"/>
    <cellStyle name="Percent 15 2 3 3 4" xfId="52308"/>
    <cellStyle name="Percent 15 2 3 4" xfId="52309"/>
    <cellStyle name="Percent 15 2 3 4 2" xfId="52310"/>
    <cellStyle name="Percent 15 2 3 5" xfId="52311"/>
    <cellStyle name="Percent 15 2 3 6" xfId="52312"/>
    <cellStyle name="Percent 15 2 4" xfId="52313"/>
    <cellStyle name="Percent 15 2 4 2" xfId="52314"/>
    <cellStyle name="Percent 15 2 4 2 2" xfId="52315"/>
    <cellStyle name="Percent 15 2 4 2 2 2" xfId="52316"/>
    <cellStyle name="Percent 15 2 4 2 3" xfId="52317"/>
    <cellStyle name="Percent 15 2 4 2 4" xfId="52318"/>
    <cellStyle name="Percent 15 2 4 3" xfId="52319"/>
    <cellStyle name="Percent 15 2 4 3 2" xfId="52320"/>
    <cellStyle name="Percent 15 2 4 4" xfId="52321"/>
    <cellStyle name="Percent 15 2 4 5" xfId="52322"/>
    <cellStyle name="Percent 15 2 5" xfId="52323"/>
    <cellStyle name="Percent 15 2 5 2" xfId="52324"/>
    <cellStyle name="Percent 15 2 5 2 2" xfId="52325"/>
    <cellStyle name="Percent 15 2 5 3" xfId="52326"/>
    <cellStyle name="Percent 15 2 5 4" xfId="52327"/>
    <cellStyle name="Percent 15 2 6" xfId="52328"/>
    <cellStyle name="Percent 15 2 6 2" xfId="52329"/>
    <cellStyle name="Percent 15 2 7" xfId="52330"/>
    <cellStyle name="Percent 15 2 8" xfId="52331"/>
    <cellStyle name="Percent 15 3" xfId="52332"/>
    <cellStyle name="Percent 15 3 2" xfId="52333"/>
    <cellStyle name="Percent 15 3 2 2" xfId="52334"/>
    <cellStyle name="Percent 15 3 2 2 2" xfId="52335"/>
    <cellStyle name="Percent 15 3 2 2 2 2" xfId="52336"/>
    <cellStyle name="Percent 15 3 2 2 2 2 2" xfId="52337"/>
    <cellStyle name="Percent 15 3 2 2 2 3" xfId="52338"/>
    <cellStyle name="Percent 15 3 2 2 2 4" xfId="52339"/>
    <cellStyle name="Percent 15 3 2 2 3" xfId="52340"/>
    <cellStyle name="Percent 15 3 2 2 3 2" xfId="52341"/>
    <cellStyle name="Percent 15 3 2 2 4" xfId="52342"/>
    <cellStyle name="Percent 15 3 2 2 5" xfId="52343"/>
    <cellStyle name="Percent 15 3 2 3" xfId="52344"/>
    <cellStyle name="Percent 15 3 2 3 2" xfId="52345"/>
    <cellStyle name="Percent 15 3 2 3 2 2" xfId="52346"/>
    <cellStyle name="Percent 15 3 2 3 3" xfId="52347"/>
    <cellStyle name="Percent 15 3 2 3 4" xfId="52348"/>
    <cellStyle name="Percent 15 3 2 4" xfId="52349"/>
    <cellStyle name="Percent 15 3 2 4 2" xfId="52350"/>
    <cellStyle name="Percent 15 3 2 5" xfId="52351"/>
    <cellStyle name="Percent 15 3 2 6" xfId="52352"/>
    <cellStyle name="Percent 15 3 3" xfId="52353"/>
    <cellStyle name="Percent 15 3 3 2" xfId="52354"/>
    <cellStyle name="Percent 15 3 3 2 2" xfId="52355"/>
    <cellStyle name="Percent 15 3 3 2 2 2" xfId="52356"/>
    <cellStyle name="Percent 15 3 3 2 3" xfId="52357"/>
    <cellStyle name="Percent 15 3 3 2 4" xfId="52358"/>
    <cellStyle name="Percent 15 3 3 3" xfId="52359"/>
    <cellStyle name="Percent 15 3 3 3 2" xfId="52360"/>
    <cellStyle name="Percent 15 3 3 4" xfId="52361"/>
    <cellStyle name="Percent 15 3 3 5" xfId="52362"/>
    <cellStyle name="Percent 15 3 4" xfId="52363"/>
    <cellStyle name="Percent 15 3 4 2" xfId="52364"/>
    <cellStyle name="Percent 15 3 4 2 2" xfId="52365"/>
    <cellStyle name="Percent 15 3 4 3" xfId="52366"/>
    <cellStyle name="Percent 15 3 4 4" xfId="52367"/>
    <cellStyle name="Percent 15 3 5" xfId="52368"/>
    <cellStyle name="Percent 15 3 5 2" xfId="52369"/>
    <cellStyle name="Percent 15 3 6" xfId="52370"/>
    <cellStyle name="Percent 15 3 7" xfId="52371"/>
    <cellStyle name="Percent 15 4" xfId="52372"/>
    <cellStyle name="Percent 15 4 2" xfId="52373"/>
    <cellStyle name="Percent 15 4 2 2" xfId="52374"/>
    <cellStyle name="Percent 15 4 2 2 2" xfId="52375"/>
    <cellStyle name="Percent 15 4 2 2 2 2" xfId="52376"/>
    <cellStyle name="Percent 15 4 2 2 2 2 2" xfId="52377"/>
    <cellStyle name="Percent 15 4 2 2 2 3" xfId="52378"/>
    <cellStyle name="Percent 15 4 2 2 2 4" xfId="52379"/>
    <cellStyle name="Percent 15 4 2 2 3" xfId="52380"/>
    <cellStyle name="Percent 15 4 2 2 3 2" xfId="52381"/>
    <cellStyle name="Percent 15 4 2 2 4" xfId="52382"/>
    <cellStyle name="Percent 15 4 2 2 5" xfId="52383"/>
    <cellStyle name="Percent 15 4 2 3" xfId="52384"/>
    <cellStyle name="Percent 15 4 2 3 2" xfId="52385"/>
    <cellStyle name="Percent 15 4 2 3 2 2" xfId="52386"/>
    <cellStyle name="Percent 15 4 2 3 3" xfId="52387"/>
    <cellStyle name="Percent 15 4 2 3 4" xfId="52388"/>
    <cellStyle name="Percent 15 4 2 4" xfId="52389"/>
    <cellStyle name="Percent 15 4 2 4 2" xfId="52390"/>
    <cellStyle name="Percent 15 4 2 5" xfId="52391"/>
    <cellStyle name="Percent 15 4 2 6" xfId="52392"/>
    <cellStyle name="Percent 15 4 3" xfId="52393"/>
    <cellStyle name="Percent 15 4 3 2" xfId="52394"/>
    <cellStyle name="Percent 15 4 3 2 2" xfId="52395"/>
    <cellStyle name="Percent 15 4 3 2 2 2" xfId="52396"/>
    <cellStyle name="Percent 15 4 3 2 3" xfId="52397"/>
    <cellStyle name="Percent 15 4 3 2 4" xfId="52398"/>
    <cellStyle name="Percent 15 4 3 3" xfId="52399"/>
    <cellStyle name="Percent 15 4 3 3 2" xfId="52400"/>
    <cellStyle name="Percent 15 4 3 4" xfId="52401"/>
    <cellStyle name="Percent 15 4 3 5" xfId="52402"/>
    <cellStyle name="Percent 15 4 4" xfId="52403"/>
    <cellStyle name="Percent 15 4 4 2" xfId="52404"/>
    <cellStyle name="Percent 15 4 4 2 2" xfId="52405"/>
    <cellStyle name="Percent 15 4 4 3" xfId="52406"/>
    <cellStyle name="Percent 15 4 4 4" xfId="52407"/>
    <cellStyle name="Percent 15 4 5" xfId="52408"/>
    <cellStyle name="Percent 15 4 5 2" xfId="52409"/>
    <cellStyle name="Percent 15 4 6" xfId="52410"/>
    <cellStyle name="Percent 15 4 7" xfId="52411"/>
    <cellStyle name="Percent 15 5" xfId="52412"/>
    <cellStyle name="Percent 15 5 2" xfId="52413"/>
    <cellStyle name="Percent 15 5 2 2" xfId="52414"/>
    <cellStyle name="Percent 15 5 2 2 2" xfId="52415"/>
    <cellStyle name="Percent 15 5 2 2 2 2" xfId="52416"/>
    <cellStyle name="Percent 15 5 2 2 3" xfId="52417"/>
    <cellStyle name="Percent 15 5 2 2 4" xfId="52418"/>
    <cellStyle name="Percent 15 5 2 3" xfId="52419"/>
    <cellStyle name="Percent 15 5 2 3 2" xfId="52420"/>
    <cellStyle name="Percent 15 5 2 4" xfId="52421"/>
    <cellStyle name="Percent 15 5 2 5" xfId="52422"/>
    <cellStyle name="Percent 15 5 3" xfId="52423"/>
    <cellStyle name="Percent 15 5 3 2" xfId="52424"/>
    <cellStyle name="Percent 15 5 3 2 2" xfId="52425"/>
    <cellStyle name="Percent 15 5 3 3" xfId="52426"/>
    <cellStyle name="Percent 15 5 3 4" xfId="52427"/>
    <cellStyle name="Percent 15 5 4" xfId="52428"/>
    <cellStyle name="Percent 15 5 4 2" xfId="52429"/>
    <cellStyle name="Percent 15 5 5" xfId="52430"/>
    <cellStyle name="Percent 15 5 6" xfId="52431"/>
    <cellStyle name="Percent 15 6" xfId="52432"/>
    <cellStyle name="Percent 15 6 2" xfId="52433"/>
    <cellStyle name="Percent 15 6 3" xfId="52434"/>
    <cellStyle name="Percent 15 7" xfId="52435"/>
    <cellStyle name="Percent 15 7 2" xfId="52436"/>
    <cellStyle name="Percent 15 7 2 2" xfId="52437"/>
    <cellStyle name="Percent 15 7 3" xfId="52438"/>
    <cellStyle name="Percent 15 7 4" xfId="52439"/>
    <cellStyle name="Percent 15 8" xfId="52440"/>
    <cellStyle name="Percent 15 8 2" xfId="52441"/>
    <cellStyle name="Percent 15 9" xfId="52442"/>
    <cellStyle name="Percent 150" xfId="52443"/>
    <cellStyle name="Percent 150 2" xfId="52444"/>
    <cellStyle name="Percent 150 3" xfId="52445"/>
    <cellStyle name="Percent 151" xfId="52446"/>
    <cellStyle name="Percent 151 2" xfId="52447"/>
    <cellStyle name="Percent 151 3" xfId="52448"/>
    <cellStyle name="Percent 152" xfId="52449"/>
    <cellStyle name="Percent 152 2" xfId="52450"/>
    <cellStyle name="Percent 152 3" xfId="52451"/>
    <cellStyle name="Percent 153" xfId="52452"/>
    <cellStyle name="Percent 153 2" xfId="52453"/>
    <cellStyle name="Percent 153 3" xfId="52454"/>
    <cellStyle name="Percent 154" xfId="52455"/>
    <cellStyle name="Percent 154 2" xfId="52456"/>
    <cellStyle name="Percent 154 3" xfId="52457"/>
    <cellStyle name="Percent 155" xfId="52458"/>
    <cellStyle name="Percent 155 2" xfId="52459"/>
    <cellStyle name="Percent 155 3" xfId="52460"/>
    <cellStyle name="Percent 156" xfId="52461"/>
    <cellStyle name="Percent 156 2" xfId="52462"/>
    <cellStyle name="Percent 156 3" xfId="52463"/>
    <cellStyle name="Percent 157" xfId="52464"/>
    <cellStyle name="Percent 157 2" xfId="52465"/>
    <cellStyle name="Percent 157 3" xfId="52466"/>
    <cellStyle name="Percent 158" xfId="52467"/>
    <cellStyle name="Percent 158 2" xfId="52468"/>
    <cellStyle name="Percent 158 3" xfId="52469"/>
    <cellStyle name="Percent 159" xfId="52470"/>
    <cellStyle name="Percent 159 2" xfId="52471"/>
    <cellStyle name="Percent 159 3" xfId="52472"/>
    <cellStyle name="Percent 16" xfId="52473"/>
    <cellStyle name="Percent 16 10" xfId="52474"/>
    <cellStyle name="Percent 16 2" xfId="52475"/>
    <cellStyle name="Percent 16 2 2" xfId="52476"/>
    <cellStyle name="Percent 16 2 2 2" xfId="52477"/>
    <cellStyle name="Percent 16 2 2 2 2" xfId="52478"/>
    <cellStyle name="Percent 16 2 2 2 2 2" xfId="52479"/>
    <cellStyle name="Percent 16 2 2 2 2 2 2" xfId="52480"/>
    <cellStyle name="Percent 16 2 2 2 2 2 2 2" xfId="52481"/>
    <cellStyle name="Percent 16 2 2 2 2 2 3" xfId="52482"/>
    <cellStyle name="Percent 16 2 2 2 2 2 4" xfId="52483"/>
    <cellStyle name="Percent 16 2 2 2 2 3" xfId="52484"/>
    <cellStyle name="Percent 16 2 2 2 2 3 2" xfId="52485"/>
    <cellStyle name="Percent 16 2 2 2 2 4" xfId="52486"/>
    <cellStyle name="Percent 16 2 2 2 2 5" xfId="52487"/>
    <cellStyle name="Percent 16 2 2 2 3" xfId="52488"/>
    <cellStyle name="Percent 16 2 2 2 3 2" xfId="52489"/>
    <cellStyle name="Percent 16 2 2 2 3 2 2" xfId="52490"/>
    <cellStyle name="Percent 16 2 2 2 3 3" xfId="52491"/>
    <cellStyle name="Percent 16 2 2 2 3 4" xfId="52492"/>
    <cellStyle name="Percent 16 2 2 2 4" xfId="52493"/>
    <cellStyle name="Percent 16 2 2 2 4 2" xfId="52494"/>
    <cellStyle name="Percent 16 2 2 2 5" xfId="52495"/>
    <cellStyle name="Percent 16 2 2 2 6" xfId="52496"/>
    <cellStyle name="Percent 16 2 2 3" xfId="52497"/>
    <cellStyle name="Percent 16 2 2 3 2" xfId="52498"/>
    <cellStyle name="Percent 16 2 2 3 2 2" xfId="52499"/>
    <cellStyle name="Percent 16 2 2 3 2 2 2" xfId="52500"/>
    <cellStyle name="Percent 16 2 2 3 2 3" xfId="52501"/>
    <cellStyle name="Percent 16 2 2 3 2 4" xfId="52502"/>
    <cellStyle name="Percent 16 2 2 3 3" xfId="52503"/>
    <cellStyle name="Percent 16 2 2 3 3 2" xfId="52504"/>
    <cellStyle name="Percent 16 2 2 3 4" xfId="52505"/>
    <cellStyle name="Percent 16 2 2 3 5" xfId="52506"/>
    <cellStyle name="Percent 16 2 2 4" xfId="52507"/>
    <cellStyle name="Percent 16 2 2 4 2" xfId="52508"/>
    <cellStyle name="Percent 16 2 2 4 2 2" xfId="52509"/>
    <cellStyle name="Percent 16 2 2 4 3" xfId="52510"/>
    <cellStyle name="Percent 16 2 2 4 4" xfId="52511"/>
    <cellStyle name="Percent 16 2 2 5" xfId="52512"/>
    <cellStyle name="Percent 16 2 2 5 2" xfId="52513"/>
    <cellStyle name="Percent 16 2 2 6" xfId="52514"/>
    <cellStyle name="Percent 16 2 2 7" xfId="52515"/>
    <cellStyle name="Percent 16 2 3" xfId="52516"/>
    <cellStyle name="Percent 16 2 3 2" xfId="52517"/>
    <cellStyle name="Percent 16 2 3 2 2" xfId="52518"/>
    <cellStyle name="Percent 16 2 3 2 2 2" xfId="52519"/>
    <cellStyle name="Percent 16 2 3 2 2 2 2" xfId="52520"/>
    <cellStyle name="Percent 16 2 3 2 2 3" xfId="52521"/>
    <cellStyle name="Percent 16 2 3 2 2 4" xfId="52522"/>
    <cellStyle name="Percent 16 2 3 2 3" xfId="52523"/>
    <cellStyle name="Percent 16 2 3 2 3 2" xfId="52524"/>
    <cellStyle name="Percent 16 2 3 2 4" xfId="52525"/>
    <cellStyle name="Percent 16 2 3 2 5" xfId="52526"/>
    <cellStyle name="Percent 16 2 3 3" xfId="52527"/>
    <cellStyle name="Percent 16 2 3 3 2" xfId="52528"/>
    <cellStyle name="Percent 16 2 3 3 2 2" xfId="52529"/>
    <cellStyle name="Percent 16 2 3 3 3" xfId="52530"/>
    <cellStyle name="Percent 16 2 3 3 4" xfId="52531"/>
    <cellStyle name="Percent 16 2 3 4" xfId="52532"/>
    <cellStyle name="Percent 16 2 3 4 2" xfId="52533"/>
    <cellStyle name="Percent 16 2 3 5" xfId="52534"/>
    <cellStyle name="Percent 16 2 3 6" xfId="52535"/>
    <cellStyle name="Percent 16 2 4" xfId="52536"/>
    <cellStyle name="Percent 16 2 4 2" xfId="52537"/>
    <cellStyle name="Percent 16 2 4 2 2" xfId="52538"/>
    <cellStyle name="Percent 16 2 4 2 2 2" xfId="52539"/>
    <cellStyle name="Percent 16 2 4 2 3" xfId="52540"/>
    <cellStyle name="Percent 16 2 4 2 4" xfId="52541"/>
    <cellStyle name="Percent 16 2 4 3" xfId="52542"/>
    <cellStyle name="Percent 16 2 4 3 2" xfId="52543"/>
    <cellStyle name="Percent 16 2 4 4" xfId="52544"/>
    <cellStyle name="Percent 16 2 4 5" xfId="52545"/>
    <cellStyle name="Percent 16 2 5" xfId="52546"/>
    <cellStyle name="Percent 16 2 5 2" xfId="52547"/>
    <cellStyle name="Percent 16 2 5 2 2" xfId="52548"/>
    <cellStyle name="Percent 16 2 5 3" xfId="52549"/>
    <cellStyle name="Percent 16 2 5 4" xfId="52550"/>
    <cellStyle name="Percent 16 2 6" xfId="52551"/>
    <cellStyle name="Percent 16 2 6 2" xfId="52552"/>
    <cellStyle name="Percent 16 2 7" xfId="52553"/>
    <cellStyle name="Percent 16 2 8" xfId="52554"/>
    <cellStyle name="Percent 16 3" xfId="52555"/>
    <cellStyle name="Percent 16 3 2" xfId="52556"/>
    <cellStyle name="Percent 16 3 2 2" xfId="52557"/>
    <cellStyle name="Percent 16 3 2 2 2" xfId="52558"/>
    <cellStyle name="Percent 16 3 2 2 2 2" xfId="52559"/>
    <cellStyle name="Percent 16 3 2 2 2 2 2" xfId="52560"/>
    <cellStyle name="Percent 16 3 2 2 2 3" xfId="52561"/>
    <cellStyle name="Percent 16 3 2 2 2 4" xfId="52562"/>
    <cellStyle name="Percent 16 3 2 2 3" xfId="52563"/>
    <cellStyle name="Percent 16 3 2 2 3 2" xfId="52564"/>
    <cellStyle name="Percent 16 3 2 2 4" xfId="52565"/>
    <cellStyle name="Percent 16 3 2 2 5" xfId="52566"/>
    <cellStyle name="Percent 16 3 2 3" xfId="52567"/>
    <cellStyle name="Percent 16 3 2 3 2" xfId="52568"/>
    <cellStyle name="Percent 16 3 2 3 2 2" xfId="52569"/>
    <cellStyle name="Percent 16 3 2 3 3" xfId="52570"/>
    <cellStyle name="Percent 16 3 2 3 4" xfId="52571"/>
    <cellStyle name="Percent 16 3 2 4" xfId="52572"/>
    <cellStyle name="Percent 16 3 2 4 2" xfId="52573"/>
    <cellStyle name="Percent 16 3 2 5" xfId="52574"/>
    <cellStyle name="Percent 16 3 2 6" xfId="52575"/>
    <cellStyle name="Percent 16 3 3" xfId="52576"/>
    <cellStyle name="Percent 16 3 3 2" xfId="52577"/>
    <cellStyle name="Percent 16 3 3 2 2" xfId="52578"/>
    <cellStyle name="Percent 16 3 3 2 2 2" xfId="52579"/>
    <cellStyle name="Percent 16 3 3 2 3" xfId="52580"/>
    <cellStyle name="Percent 16 3 3 2 4" xfId="52581"/>
    <cellStyle name="Percent 16 3 3 3" xfId="52582"/>
    <cellStyle name="Percent 16 3 3 3 2" xfId="52583"/>
    <cellStyle name="Percent 16 3 3 4" xfId="52584"/>
    <cellStyle name="Percent 16 3 3 5" xfId="52585"/>
    <cellStyle name="Percent 16 3 4" xfId="52586"/>
    <cellStyle name="Percent 16 3 4 2" xfId="52587"/>
    <cellStyle name="Percent 16 3 4 2 2" xfId="52588"/>
    <cellStyle name="Percent 16 3 4 3" xfId="52589"/>
    <cellStyle name="Percent 16 3 4 4" xfId="52590"/>
    <cellStyle name="Percent 16 3 5" xfId="52591"/>
    <cellStyle name="Percent 16 3 5 2" xfId="52592"/>
    <cellStyle name="Percent 16 3 6" xfId="52593"/>
    <cellStyle name="Percent 16 3 7" xfId="52594"/>
    <cellStyle name="Percent 16 4" xfId="52595"/>
    <cellStyle name="Percent 16 4 2" xfId="52596"/>
    <cellStyle name="Percent 16 4 2 2" xfId="52597"/>
    <cellStyle name="Percent 16 4 2 2 2" xfId="52598"/>
    <cellStyle name="Percent 16 4 2 2 2 2" xfId="52599"/>
    <cellStyle name="Percent 16 4 2 2 2 2 2" xfId="52600"/>
    <cellStyle name="Percent 16 4 2 2 2 3" xfId="52601"/>
    <cellStyle name="Percent 16 4 2 2 2 4" xfId="52602"/>
    <cellStyle name="Percent 16 4 2 2 3" xfId="52603"/>
    <cellStyle name="Percent 16 4 2 2 3 2" xfId="52604"/>
    <cellStyle name="Percent 16 4 2 2 4" xfId="52605"/>
    <cellStyle name="Percent 16 4 2 2 5" xfId="52606"/>
    <cellStyle name="Percent 16 4 2 3" xfId="52607"/>
    <cellStyle name="Percent 16 4 2 3 2" xfId="52608"/>
    <cellStyle name="Percent 16 4 2 3 2 2" xfId="52609"/>
    <cellStyle name="Percent 16 4 2 3 3" xfId="52610"/>
    <cellStyle name="Percent 16 4 2 3 4" xfId="52611"/>
    <cellStyle name="Percent 16 4 2 4" xfId="52612"/>
    <cellStyle name="Percent 16 4 2 4 2" xfId="52613"/>
    <cellStyle name="Percent 16 4 2 5" xfId="52614"/>
    <cellStyle name="Percent 16 4 2 6" xfId="52615"/>
    <cellStyle name="Percent 16 4 3" xfId="52616"/>
    <cellStyle name="Percent 16 4 3 2" xfId="52617"/>
    <cellStyle name="Percent 16 4 3 2 2" xfId="52618"/>
    <cellStyle name="Percent 16 4 3 2 2 2" xfId="52619"/>
    <cellStyle name="Percent 16 4 3 2 3" xfId="52620"/>
    <cellStyle name="Percent 16 4 3 2 4" xfId="52621"/>
    <cellStyle name="Percent 16 4 3 3" xfId="52622"/>
    <cellStyle name="Percent 16 4 3 3 2" xfId="52623"/>
    <cellStyle name="Percent 16 4 3 4" xfId="52624"/>
    <cellStyle name="Percent 16 4 3 5" xfId="52625"/>
    <cellStyle name="Percent 16 4 4" xfId="52626"/>
    <cellStyle name="Percent 16 4 4 2" xfId="52627"/>
    <cellStyle name="Percent 16 4 4 2 2" xfId="52628"/>
    <cellStyle name="Percent 16 4 4 3" xfId="52629"/>
    <cellStyle name="Percent 16 4 4 4" xfId="52630"/>
    <cellStyle name="Percent 16 4 5" xfId="52631"/>
    <cellStyle name="Percent 16 4 5 2" xfId="52632"/>
    <cellStyle name="Percent 16 4 6" xfId="52633"/>
    <cellStyle name="Percent 16 4 7" xfId="52634"/>
    <cellStyle name="Percent 16 5" xfId="52635"/>
    <cellStyle name="Percent 16 5 2" xfId="52636"/>
    <cellStyle name="Percent 16 5 2 2" xfId="52637"/>
    <cellStyle name="Percent 16 5 2 2 2" xfId="52638"/>
    <cellStyle name="Percent 16 5 2 2 2 2" xfId="52639"/>
    <cellStyle name="Percent 16 5 2 2 3" xfId="52640"/>
    <cellStyle name="Percent 16 5 2 2 4" xfId="52641"/>
    <cellStyle name="Percent 16 5 2 3" xfId="52642"/>
    <cellStyle name="Percent 16 5 2 3 2" xfId="52643"/>
    <cellStyle name="Percent 16 5 2 4" xfId="52644"/>
    <cellStyle name="Percent 16 5 2 5" xfId="52645"/>
    <cellStyle name="Percent 16 5 3" xfId="52646"/>
    <cellStyle name="Percent 16 5 3 2" xfId="52647"/>
    <cellStyle name="Percent 16 5 3 2 2" xfId="52648"/>
    <cellStyle name="Percent 16 5 3 3" xfId="52649"/>
    <cellStyle name="Percent 16 5 3 4" xfId="52650"/>
    <cellStyle name="Percent 16 5 4" xfId="52651"/>
    <cellStyle name="Percent 16 5 4 2" xfId="52652"/>
    <cellStyle name="Percent 16 5 5" xfId="52653"/>
    <cellStyle name="Percent 16 5 6" xfId="52654"/>
    <cellStyle name="Percent 16 6" xfId="52655"/>
    <cellStyle name="Percent 16 6 2" xfId="52656"/>
    <cellStyle name="Percent 16 6 3" xfId="52657"/>
    <cellStyle name="Percent 16 7" xfId="52658"/>
    <cellStyle name="Percent 16 7 2" xfId="52659"/>
    <cellStyle name="Percent 16 7 2 2" xfId="52660"/>
    <cellStyle name="Percent 16 7 3" xfId="52661"/>
    <cellStyle name="Percent 16 7 4" xfId="52662"/>
    <cellStyle name="Percent 16 8" xfId="52663"/>
    <cellStyle name="Percent 16 8 2" xfId="52664"/>
    <cellStyle name="Percent 16 9" xfId="52665"/>
    <cellStyle name="Percent 160" xfId="52666"/>
    <cellStyle name="Percent 160 2" xfId="52667"/>
    <cellStyle name="Percent 160 3" xfId="52668"/>
    <cellStyle name="Percent 161" xfId="52669"/>
    <cellStyle name="Percent 161 2" xfId="52670"/>
    <cellStyle name="Percent 161 3" xfId="52671"/>
    <cellStyle name="Percent 162" xfId="52672"/>
    <cellStyle name="Percent 162 2" xfId="52673"/>
    <cellStyle name="Percent 162 3" xfId="52674"/>
    <cellStyle name="Percent 163" xfId="52675"/>
    <cellStyle name="Percent 163 2" xfId="52676"/>
    <cellStyle name="Percent 163 3" xfId="52677"/>
    <cellStyle name="Percent 164" xfId="52678"/>
    <cellStyle name="Percent 164 2" xfId="52679"/>
    <cellStyle name="Percent 164 3" xfId="52680"/>
    <cellStyle name="Percent 165" xfId="52681"/>
    <cellStyle name="Percent 165 2" xfId="52682"/>
    <cellStyle name="Percent 165 3" xfId="52683"/>
    <cellStyle name="Percent 166" xfId="52684"/>
    <cellStyle name="Percent 166 2" xfId="52685"/>
    <cellStyle name="Percent 166 3" xfId="52686"/>
    <cellStyle name="Percent 167" xfId="52687"/>
    <cellStyle name="Percent 167 2" xfId="52688"/>
    <cellStyle name="Percent 167 3" xfId="52689"/>
    <cellStyle name="Percent 168" xfId="52690"/>
    <cellStyle name="Percent 168 2" xfId="52691"/>
    <cellStyle name="Percent 168 3" xfId="52692"/>
    <cellStyle name="Percent 169" xfId="52693"/>
    <cellStyle name="Percent 169 2" xfId="52694"/>
    <cellStyle name="Percent 169 3" xfId="52695"/>
    <cellStyle name="Percent 17" xfId="52696"/>
    <cellStyle name="Percent 17 10" xfId="52697"/>
    <cellStyle name="Percent 17 2" xfId="52698"/>
    <cellStyle name="Percent 17 2 2" xfId="52699"/>
    <cellStyle name="Percent 17 2 2 2" xfId="52700"/>
    <cellStyle name="Percent 17 2 2 2 2" xfId="52701"/>
    <cellStyle name="Percent 17 2 2 2 2 2" xfId="52702"/>
    <cellStyle name="Percent 17 2 2 2 2 2 2" xfId="52703"/>
    <cellStyle name="Percent 17 2 2 2 2 2 2 2" xfId="52704"/>
    <cellStyle name="Percent 17 2 2 2 2 2 3" xfId="52705"/>
    <cellStyle name="Percent 17 2 2 2 2 2 4" xfId="52706"/>
    <cellStyle name="Percent 17 2 2 2 2 3" xfId="52707"/>
    <cellStyle name="Percent 17 2 2 2 2 3 2" xfId="52708"/>
    <cellStyle name="Percent 17 2 2 2 2 4" xfId="52709"/>
    <cellStyle name="Percent 17 2 2 2 2 5" xfId="52710"/>
    <cellStyle name="Percent 17 2 2 2 3" xfId="52711"/>
    <cellStyle name="Percent 17 2 2 2 3 2" xfId="52712"/>
    <cellStyle name="Percent 17 2 2 2 3 2 2" xfId="52713"/>
    <cellStyle name="Percent 17 2 2 2 3 3" xfId="52714"/>
    <cellStyle name="Percent 17 2 2 2 3 4" xfId="52715"/>
    <cellStyle name="Percent 17 2 2 2 4" xfId="52716"/>
    <cellStyle name="Percent 17 2 2 2 4 2" xfId="52717"/>
    <cellStyle name="Percent 17 2 2 2 5" xfId="52718"/>
    <cellStyle name="Percent 17 2 2 2 6" xfId="52719"/>
    <cellStyle name="Percent 17 2 2 3" xfId="52720"/>
    <cellStyle name="Percent 17 2 2 3 2" xfId="52721"/>
    <cellStyle name="Percent 17 2 2 3 2 2" xfId="52722"/>
    <cellStyle name="Percent 17 2 2 3 2 2 2" xfId="52723"/>
    <cellStyle name="Percent 17 2 2 3 2 3" xfId="52724"/>
    <cellStyle name="Percent 17 2 2 3 2 4" xfId="52725"/>
    <cellStyle name="Percent 17 2 2 3 3" xfId="52726"/>
    <cellStyle name="Percent 17 2 2 3 3 2" xfId="52727"/>
    <cellStyle name="Percent 17 2 2 3 4" xfId="52728"/>
    <cellStyle name="Percent 17 2 2 3 5" xfId="52729"/>
    <cellStyle name="Percent 17 2 2 4" xfId="52730"/>
    <cellStyle name="Percent 17 2 2 4 2" xfId="52731"/>
    <cellStyle name="Percent 17 2 2 4 2 2" xfId="52732"/>
    <cellStyle name="Percent 17 2 2 4 3" xfId="52733"/>
    <cellStyle name="Percent 17 2 2 4 4" xfId="52734"/>
    <cellStyle name="Percent 17 2 2 5" xfId="52735"/>
    <cellStyle name="Percent 17 2 2 5 2" xfId="52736"/>
    <cellStyle name="Percent 17 2 2 6" xfId="52737"/>
    <cellStyle name="Percent 17 2 2 7" xfId="52738"/>
    <cellStyle name="Percent 17 2 3" xfId="52739"/>
    <cellStyle name="Percent 17 2 3 2" xfId="52740"/>
    <cellStyle name="Percent 17 2 3 2 2" xfId="52741"/>
    <cellStyle name="Percent 17 2 3 2 2 2" xfId="52742"/>
    <cellStyle name="Percent 17 2 3 2 2 2 2" xfId="52743"/>
    <cellStyle name="Percent 17 2 3 2 2 3" xfId="52744"/>
    <cellStyle name="Percent 17 2 3 2 2 4" xfId="52745"/>
    <cellStyle name="Percent 17 2 3 2 3" xfId="52746"/>
    <cellStyle name="Percent 17 2 3 2 3 2" xfId="52747"/>
    <cellStyle name="Percent 17 2 3 2 4" xfId="52748"/>
    <cellStyle name="Percent 17 2 3 2 5" xfId="52749"/>
    <cellStyle name="Percent 17 2 3 3" xfId="52750"/>
    <cellStyle name="Percent 17 2 3 3 2" xfId="52751"/>
    <cellStyle name="Percent 17 2 3 3 2 2" xfId="52752"/>
    <cellStyle name="Percent 17 2 3 3 3" xfId="52753"/>
    <cellStyle name="Percent 17 2 3 3 4" xfId="52754"/>
    <cellStyle name="Percent 17 2 3 4" xfId="52755"/>
    <cellStyle name="Percent 17 2 3 4 2" xfId="52756"/>
    <cellStyle name="Percent 17 2 3 5" xfId="52757"/>
    <cellStyle name="Percent 17 2 3 6" xfId="52758"/>
    <cellStyle name="Percent 17 2 4" xfId="52759"/>
    <cellStyle name="Percent 17 2 4 2" xfId="52760"/>
    <cellStyle name="Percent 17 2 4 2 2" xfId="52761"/>
    <cellStyle name="Percent 17 2 4 2 2 2" xfId="52762"/>
    <cellStyle name="Percent 17 2 4 2 3" xfId="52763"/>
    <cellStyle name="Percent 17 2 4 2 4" xfId="52764"/>
    <cellStyle name="Percent 17 2 4 3" xfId="52765"/>
    <cellStyle name="Percent 17 2 4 3 2" xfId="52766"/>
    <cellStyle name="Percent 17 2 4 4" xfId="52767"/>
    <cellStyle name="Percent 17 2 4 5" xfId="52768"/>
    <cellStyle name="Percent 17 2 5" xfId="52769"/>
    <cellStyle name="Percent 17 2 5 2" xfId="52770"/>
    <cellStyle name="Percent 17 2 5 2 2" xfId="52771"/>
    <cellStyle name="Percent 17 2 5 3" xfId="52772"/>
    <cellStyle name="Percent 17 2 5 4" xfId="52773"/>
    <cellStyle name="Percent 17 2 6" xfId="52774"/>
    <cellStyle name="Percent 17 2 6 2" xfId="52775"/>
    <cellStyle name="Percent 17 2 7" xfId="52776"/>
    <cellStyle name="Percent 17 2 8" xfId="52777"/>
    <cellStyle name="Percent 17 3" xfId="52778"/>
    <cellStyle name="Percent 17 3 2" xfId="52779"/>
    <cellStyle name="Percent 17 3 2 2" xfId="52780"/>
    <cellStyle name="Percent 17 3 2 2 2" xfId="52781"/>
    <cellStyle name="Percent 17 3 2 2 2 2" xfId="52782"/>
    <cellStyle name="Percent 17 3 2 2 2 2 2" xfId="52783"/>
    <cellStyle name="Percent 17 3 2 2 2 3" xfId="52784"/>
    <cellStyle name="Percent 17 3 2 2 2 4" xfId="52785"/>
    <cellStyle name="Percent 17 3 2 2 3" xfId="52786"/>
    <cellStyle name="Percent 17 3 2 2 3 2" xfId="52787"/>
    <cellStyle name="Percent 17 3 2 2 4" xfId="52788"/>
    <cellStyle name="Percent 17 3 2 2 5" xfId="52789"/>
    <cellStyle name="Percent 17 3 2 3" xfId="52790"/>
    <cellStyle name="Percent 17 3 2 3 2" xfId="52791"/>
    <cellStyle name="Percent 17 3 2 3 2 2" xfId="52792"/>
    <cellStyle name="Percent 17 3 2 3 3" xfId="52793"/>
    <cellStyle name="Percent 17 3 2 3 4" xfId="52794"/>
    <cellStyle name="Percent 17 3 2 4" xfId="52795"/>
    <cellStyle name="Percent 17 3 2 4 2" xfId="52796"/>
    <cellStyle name="Percent 17 3 2 5" xfId="52797"/>
    <cellStyle name="Percent 17 3 2 6" xfId="52798"/>
    <cellStyle name="Percent 17 3 3" xfId="52799"/>
    <cellStyle name="Percent 17 3 3 2" xfId="52800"/>
    <cellStyle name="Percent 17 3 3 2 2" xfId="52801"/>
    <cellStyle name="Percent 17 3 3 2 2 2" xfId="52802"/>
    <cellStyle name="Percent 17 3 3 2 3" xfId="52803"/>
    <cellStyle name="Percent 17 3 3 2 4" xfId="52804"/>
    <cellStyle name="Percent 17 3 3 3" xfId="52805"/>
    <cellStyle name="Percent 17 3 3 3 2" xfId="52806"/>
    <cellStyle name="Percent 17 3 3 4" xfId="52807"/>
    <cellStyle name="Percent 17 3 3 5" xfId="52808"/>
    <cellStyle name="Percent 17 3 4" xfId="52809"/>
    <cellStyle name="Percent 17 3 4 2" xfId="52810"/>
    <cellStyle name="Percent 17 3 4 2 2" xfId="52811"/>
    <cellStyle name="Percent 17 3 4 3" xfId="52812"/>
    <cellStyle name="Percent 17 3 4 4" xfId="52813"/>
    <cellStyle name="Percent 17 3 5" xfId="52814"/>
    <cellStyle name="Percent 17 3 5 2" xfId="52815"/>
    <cellStyle name="Percent 17 3 6" xfId="52816"/>
    <cellStyle name="Percent 17 3 7" xfId="52817"/>
    <cellStyle name="Percent 17 4" xfId="52818"/>
    <cellStyle name="Percent 17 4 2" xfId="52819"/>
    <cellStyle name="Percent 17 4 2 2" xfId="52820"/>
    <cellStyle name="Percent 17 4 2 2 2" xfId="52821"/>
    <cellStyle name="Percent 17 4 2 2 2 2" xfId="52822"/>
    <cellStyle name="Percent 17 4 2 2 2 2 2" xfId="52823"/>
    <cellStyle name="Percent 17 4 2 2 2 3" xfId="52824"/>
    <cellStyle name="Percent 17 4 2 2 2 4" xfId="52825"/>
    <cellStyle name="Percent 17 4 2 2 3" xfId="52826"/>
    <cellStyle name="Percent 17 4 2 2 3 2" xfId="52827"/>
    <cellStyle name="Percent 17 4 2 2 4" xfId="52828"/>
    <cellStyle name="Percent 17 4 2 2 5" xfId="52829"/>
    <cellStyle name="Percent 17 4 2 3" xfId="52830"/>
    <cellStyle name="Percent 17 4 2 3 2" xfId="52831"/>
    <cellStyle name="Percent 17 4 2 3 2 2" xfId="52832"/>
    <cellStyle name="Percent 17 4 2 3 3" xfId="52833"/>
    <cellStyle name="Percent 17 4 2 3 4" xfId="52834"/>
    <cellStyle name="Percent 17 4 2 4" xfId="52835"/>
    <cellStyle name="Percent 17 4 2 4 2" xfId="52836"/>
    <cellStyle name="Percent 17 4 2 5" xfId="52837"/>
    <cellStyle name="Percent 17 4 2 6" xfId="52838"/>
    <cellStyle name="Percent 17 4 3" xfId="52839"/>
    <cellStyle name="Percent 17 4 3 2" xfId="52840"/>
    <cellStyle name="Percent 17 4 3 2 2" xfId="52841"/>
    <cellStyle name="Percent 17 4 3 2 2 2" xfId="52842"/>
    <cellStyle name="Percent 17 4 3 2 3" xfId="52843"/>
    <cellStyle name="Percent 17 4 3 2 4" xfId="52844"/>
    <cellStyle name="Percent 17 4 3 3" xfId="52845"/>
    <cellStyle name="Percent 17 4 3 3 2" xfId="52846"/>
    <cellStyle name="Percent 17 4 3 4" xfId="52847"/>
    <cellStyle name="Percent 17 4 3 5" xfId="52848"/>
    <cellStyle name="Percent 17 4 4" xfId="52849"/>
    <cellStyle name="Percent 17 4 4 2" xfId="52850"/>
    <cellStyle name="Percent 17 4 4 2 2" xfId="52851"/>
    <cellStyle name="Percent 17 4 4 3" xfId="52852"/>
    <cellStyle name="Percent 17 4 4 4" xfId="52853"/>
    <cellStyle name="Percent 17 4 5" xfId="52854"/>
    <cellStyle name="Percent 17 4 5 2" xfId="52855"/>
    <cellStyle name="Percent 17 4 6" xfId="52856"/>
    <cellStyle name="Percent 17 4 7" xfId="52857"/>
    <cellStyle name="Percent 17 5" xfId="52858"/>
    <cellStyle name="Percent 17 5 2" xfId="52859"/>
    <cellStyle name="Percent 17 5 2 2" xfId="52860"/>
    <cellStyle name="Percent 17 5 2 2 2" xfId="52861"/>
    <cellStyle name="Percent 17 5 2 2 2 2" xfId="52862"/>
    <cellStyle name="Percent 17 5 2 2 3" xfId="52863"/>
    <cellStyle name="Percent 17 5 2 2 4" xfId="52864"/>
    <cellStyle name="Percent 17 5 2 3" xfId="52865"/>
    <cellStyle name="Percent 17 5 2 3 2" xfId="52866"/>
    <cellStyle name="Percent 17 5 2 4" xfId="52867"/>
    <cellStyle name="Percent 17 5 2 5" xfId="52868"/>
    <cellStyle name="Percent 17 5 3" xfId="52869"/>
    <cellStyle name="Percent 17 5 3 2" xfId="52870"/>
    <cellStyle name="Percent 17 5 3 2 2" xfId="52871"/>
    <cellStyle name="Percent 17 5 3 3" xfId="52872"/>
    <cellStyle name="Percent 17 5 3 4" xfId="52873"/>
    <cellStyle name="Percent 17 5 4" xfId="52874"/>
    <cellStyle name="Percent 17 5 4 2" xfId="52875"/>
    <cellStyle name="Percent 17 5 5" xfId="52876"/>
    <cellStyle name="Percent 17 5 6" xfId="52877"/>
    <cellStyle name="Percent 17 6" xfId="52878"/>
    <cellStyle name="Percent 17 6 2" xfId="52879"/>
    <cellStyle name="Percent 17 6 3" xfId="52880"/>
    <cellStyle name="Percent 17 7" xfId="52881"/>
    <cellStyle name="Percent 17 7 2" xfId="52882"/>
    <cellStyle name="Percent 17 7 2 2" xfId="52883"/>
    <cellStyle name="Percent 17 7 3" xfId="52884"/>
    <cellStyle name="Percent 17 7 4" xfId="52885"/>
    <cellStyle name="Percent 17 8" xfId="52886"/>
    <cellStyle name="Percent 17 8 2" xfId="52887"/>
    <cellStyle name="Percent 17 9" xfId="52888"/>
    <cellStyle name="Percent 170" xfId="52889"/>
    <cellStyle name="Percent 170 2" xfId="52890"/>
    <cellStyle name="Percent 170 3" xfId="52891"/>
    <cellStyle name="Percent 171" xfId="52892"/>
    <cellStyle name="Percent 171 2" xfId="52893"/>
    <cellStyle name="Percent 171 3" xfId="52894"/>
    <cellStyle name="Percent 172" xfId="52895"/>
    <cellStyle name="Percent 172 2" xfId="52896"/>
    <cellStyle name="Percent 172 3" xfId="52897"/>
    <cellStyle name="Percent 173" xfId="52898"/>
    <cellStyle name="Percent 173 2" xfId="52899"/>
    <cellStyle name="Percent 173 3" xfId="52900"/>
    <cellStyle name="Percent 174" xfId="52901"/>
    <cellStyle name="Percent 174 2" xfId="52902"/>
    <cellStyle name="Percent 174 3" xfId="52903"/>
    <cellStyle name="Percent 175" xfId="52904"/>
    <cellStyle name="Percent 175 2" xfId="52905"/>
    <cellStyle name="Percent 175 3" xfId="52906"/>
    <cellStyle name="Percent 176" xfId="52907"/>
    <cellStyle name="Percent 176 2" xfId="52908"/>
    <cellStyle name="Percent 176 3" xfId="52909"/>
    <cellStyle name="Percent 177" xfId="52910"/>
    <cellStyle name="Percent 177 2" xfId="52911"/>
    <cellStyle name="Percent 177 3" xfId="52912"/>
    <cellStyle name="Percent 178" xfId="52913"/>
    <cellStyle name="Percent 178 2" xfId="52914"/>
    <cellStyle name="Percent 178 3" xfId="52915"/>
    <cellStyle name="Percent 179" xfId="52916"/>
    <cellStyle name="Percent 179 2" xfId="52917"/>
    <cellStyle name="Percent 179 3" xfId="52918"/>
    <cellStyle name="Percent 18" xfId="52919"/>
    <cellStyle name="Percent 18 2" xfId="52920"/>
    <cellStyle name="Percent 18 2 2" xfId="52921"/>
    <cellStyle name="Percent 18 2 2 2" xfId="52922"/>
    <cellStyle name="Percent 18 2 2 2 2" xfId="52923"/>
    <cellStyle name="Percent 18 2 2 2 2 2" xfId="52924"/>
    <cellStyle name="Percent 18 2 2 2 2 2 2" xfId="52925"/>
    <cellStyle name="Percent 18 2 2 2 2 3" xfId="52926"/>
    <cellStyle name="Percent 18 2 2 2 2 4" xfId="52927"/>
    <cellStyle name="Percent 18 2 2 2 3" xfId="52928"/>
    <cellStyle name="Percent 18 2 2 2 3 2" xfId="52929"/>
    <cellStyle name="Percent 18 2 2 2 4" xfId="52930"/>
    <cellStyle name="Percent 18 2 2 2 5" xfId="52931"/>
    <cellStyle name="Percent 18 2 2 3" xfId="52932"/>
    <cellStyle name="Percent 18 2 2 3 2" xfId="52933"/>
    <cellStyle name="Percent 18 2 2 3 2 2" xfId="52934"/>
    <cellStyle name="Percent 18 2 2 3 3" xfId="52935"/>
    <cellStyle name="Percent 18 2 2 3 4" xfId="52936"/>
    <cellStyle name="Percent 18 2 2 4" xfId="52937"/>
    <cellStyle name="Percent 18 2 2 4 2" xfId="52938"/>
    <cellStyle name="Percent 18 2 2 5" xfId="52939"/>
    <cellStyle name="Percent 18 2 2 6" xfId="52940"/>
    <cellStyle name="Percent 18 2 3" xfId="52941"/>
    <cellStyle name="Percent 18 2 3 2" xfId="52942"/>
    <cellStyle name="Percent 18 2 3 2 2" xfId="52943"/>
    <cellStyle name="Percent 18 2 3 2 2 2" xfId="52944"/>
    <cellStyle name="Percent 18 2 3 2 3" xfId="52945"/>
    <cellStyle name="Percent 18 2 3 2 4" xfId="52946"/>
    <cellStyle name="Percent 18 2 3 3" xfId="52947"/>
    <cellStyle name="Percent 18 2 3 3 2" xfId="52948"/>
    <cellStyle name="Percent 18 2 3 4" xfId="52949"/>
    <cellStyle name="Percent 18 2 3 5" xfId="52950"/>
    <cellStyle name="Percent 18 2 4" xfId="52951"/>
    <cellStyle name="Percent 18 2 4 2" xfId="52952"/>
    <cellStyle name="Percent 18 2 4 2 2" xfId="52953"/>
    <cellStyle name="Percent 18 2 4 3" xfId="52954"/>
    <cellStyle name="Percent 18 2 4 4" xfId="52955"/>
    <cellStyle name="Percent 18 2 5" xfId="52956"/>
    <cellStyle name="Percent 18 2 5 2" xfId="52957"/>
    <cellStyle name="Percent 18 2 6" xfId="52958"/>
    <cellStyle name="Percent 18 2 7" xfId="52959"/>
    <cellStyle name="Percent 18 3" xfId="52960"/>
    <cellStyle name="Percent 18 3 2" xfId="52961"/>
    <cellStyle name="Percent 18 3 2 2" xfId="52962"/>
    <cellStyle name="Percent 18 3 2 2 2" xfId="52963"/>
    <cellStyle name="Percent 18 3 2 2 2 2" xfId="52964"/>
    <cellStyle name="Percent 18 3 2 2 3" xfId="52965"/>
    <cellStyle name="Percent 18 3 2 2 4" xfId="52966"/>
    <cellStyle name="Percent 18 3 2 3" xfId="52967"/>
    <cellStyle name="Percent 18 3 2 3 2" xfId="52968"/>
    <cellStyle name="Percent 18 3 2 4" xfId="52969"/>
    <cellStyle name="Percent 18 3 2 5" xfId="52970"/>
    <cellStyle name="Percent 18 3 3" xfId="52971"/>
    <cellStyle name="Percent 18 3 3 2" xfId="52972"/>
    <cellStyle name="Percent 18 3 3 2 2" xfId="52973"/>
    <cellStyle name="Percent 18 3 3 3" xfId="52974"/>
    <cellStyle name="Percent 18 3 3 4" xfId="52975"/>
    <cellStyle name="Percent 18 3 4" xfId="52976"/>
    <cellStyle name="Percent 18 3 4 2" xfId="52977"/>
    <cellStyle name="Percent 18 3 5" xfId="52978"/>
    <cellStyle name="Percent 18 3 6" xfId="52979"/>
    <cellStyle name="Percent 18 4" xfId="52980"/>
    <cellStyle name="Percent 18 4 2" xfId="52981"/>
    <cellStyle name="Percent 18 4 3" xfId="52982"/>
    <cellStyle name="Percent 18 5" xfId="52983"/>
    <cellStyle name="Percent 18 5 2" xfId="52984"/>
    <cellStyle name="Percent 18 5 2 2" xfId="52985"/>
    <cellStyle name="Percent 18 5 2 3" xfId="52986"/>
    <cellStyle name="Percent 18 5 3" xfId="52987"/>
    <cellStyle name="Percent 18 5 4" xfId="52988"/>
    <cellStyle name="Percent 18 6" xfId="52989"/>
    <cellStyle name="Percent 18 6 2" xfId="52990"/>
    <cellStyle name="Percent 18 6 3" xfId="52991"/>
    <cellStyle name="Percent 18 7" xfId="52992"/>
    <cellStyle name="Percent 18 8" xfId="52993"/>
    <cellStyle name="Percent 180" xfId="52994"/>
    <cellStyle name="Percent 180 2" xfId="52995"/>
    <cellStyle name="Percent 180 3" xfId="52996"/>
    <cellStyle name="Percent 181" xfId="52997"/>
    <cellStyle name="Percent 181 2" xfId="52998"/>
    <cellStyle name="Percent 181 3" xfId="52999"/>
    <cellStyle name="Percent 182" xfId="53000"/>
    <cellStyle name="Percent 182 2" xfId="53001"/>
    <cellStyle name="Percent 182 3" xfId="53002"/>
    <cellStyle name="Percent 183" xfId="53003"/>
    <cellStyle name="Percent 183 2" xfId="53004"/>
    <cellStyle name="Percent 183 3" xfId="53005"/>
    <cellStyle name="Percent 184" xfId="53006"/>
    <cellStyle name="Percent 184 2" xfId="53007"/>
    <cellStyle name="Percent 184 3" xfId="53008"/>
    <cellStyle name="Percent 185" xfId="53009"/>
    <cellStyle name="Percent 185 2" xfId="53010"/>
    <cellStyle name="Percent 185 3" xfId="53011"/>
    <cellStyle name="Percent 186" xfId="53012"/>
    <cellStyle name="Percent 186 2" xfId="53013"/>
    <cellStyle name="Percent 186 3" xfId="53014"/>
    <cellStyle name="Percent 187" xfId="53015"/>
    <cellStyle name="Percent 187 2" xfId="53016"/>
    <cellStyle name="Percent 187 3" xfId="53017"/>
    <cellStyle name="Percent 188" xfId="53018"/>
    <cellStyle name="Percent 188 2" xfId="53019"/>
    <cellStyle name="Percent 188 3" xfId="53020"/>
    <cellStyle name="Percent 189" xfId="53021"/>
    <cellStyle name="Percent 189 2" xfId="53022"/>
    <cellStyle name="Percent 189 3" xfId="53023"/>
    <cellStyle name="Percent 19" xfId="53024"/>
    <cellStyle name="Percent 19 2" xfId="53025"/>
    <cellStyle name="Percent 19 2 2" xfId="53026"/>
    <cellStyle name="Percent 19 2 2 2" xfId="53027"/>
    <cellStyle name="Percent 19 2 2 2 2" xfId="53028"/>
    <cellStyle name="Percent 19 2 2 2 2 2" xfId="53029"/>
    <cellStyle name="Percent 19 2 2 2 2 2 2" xfId="53030"/>
    <cellStyle name="Percent 19 2 2 2 2 3" xfId="53031"/>
    <cellStyle name="Percent 19 2 2 2 2 4" xfId="53032"/>
    <cellStyle name="Percent 19 2 2 2 3" xfId="53033"/>
    <cellStyle name="Percent 19 2 2 2 3 2" xfId="53034"/>
    <cellStyle name="Percent 19 2 2 2 4" xfId="53035"/>
    <cellStyle name="Percent 19 2 2 2 5" xfId="53036"/>
    <cellStyle name="Percent 19 2 2 3" xfId="53037"/>
    <cellStyle name="Percent 19 2 2 3 2" xfId="53038"/>
    <cellStyle name="Percent 19 2 2 3 2 2" xfId="53039"/>
    <cellStyle name="Percent 19 2 2 3 3" xfId="53040"/>
    <cellStyle name="Percent 19 2 2 3 4" xfId="53041"/>
    <cellStyle name="Percent 19 2 2 4" xfId="53042"/>
    <cellStyle name="Percent 19 2 2 4 2" xfId="53043"/>
    <cellStyle name="Percent 19 2 2 5" xfId="53044"/>
    <cellStyle name="Percent 19 2 2 6" xfId="53045"/>
    <cellStyle name="Percent 19 2 3" xfId="53046"/>
    <cellStyle name="Percent 19 2 3 2" xfId="53047"/>
    <cellStyle name="Percent 19 2 3 2 2" xfId="53048"/>
    <cellStyle name="Percent 19 2 3 2 2 2" xfId="53049"/>
    <cellStyle name="Percent 19 2 3 2 3" xfId="53050"/>
    <cellStyle name="Percent 19 2 3 2 4" xfId="53051"/>
    <cellStyle name="Percent 19 2 3 3" xfId="53052"/>
    <cellStyle name="Percent 19 2 3 3 2" xfId="53053"/>
    <cellStyle name="Percent 19 2 3 4" xfId="53054"/>
    <cellStyle name="Percent 19 2 3 5" xfId="53055"/>
    <cellStyle name="Percent 19 2 4" xfId="53056"/>
    <cellStyle name="Percent 19 2 4 2" xfId="53057"/>
    <cellStyle name="Percent 19 2 4 2 2" xfId="53058"/>
    <cellStyle name="Percent 19 2 4 3" xfId="53059"/>
    <cellStyle name="Percent 19 2 4 4" xfId="53060"/>
    <cellStyle name="Percent 19 2 5" xfId="53061"/>
    <cellStyle name="Percent 19 2 5 2" xfId="53062"/>
    <cellStyle name="Percent 19 2 6" xfId="53063"/>
    <cellStyle name="Percent 19 2 7" xfId="53064"/>
    <cellStyle name="Percent 19 3" xfId="53065"/>
    <cellStyle name="Percent 19 3 2" xfId="53066"/>
    <cellStyle name="Percent 19 3 2 2" xfId="53067"/>
    <cellStyle name="Percent 19 3 2 2 2" xfId="53068"/>
    <cellStyle name="Percent 19 3 2 2 2 2" xfId="53069"/>
    <cellStyle name="Percent 19 3 2 2 3" xfId="53070"/>
    <cellStyle name="Percent 19 3 2 2 4" xfId="53071"/>
    <cellStyle name="Percent 19 3 2 3" xfId="53072"/>
    <cellStyle name="Percent 19 3 2 3 2" xfId="53073"/>
    <cellStyle name="Percent 19 3 2 4" xfId="53074"/>
    <cellStyle name="Percent 19 3 2 5" xfId="53075"/>
    <cellStyle name="Percent 19 3 3" xfId="53076"/>
    <cellStyle name="Percent 19 3 3 2" xfId="53077"/>
    <cellStyle name="Percent 19 3 3 2 2" xfId="53078"/>
    <cellStyle name="Percent 19 3 3 3" xfId="53079"/>
    <cellStyle name="Percent 19 3 3 4" xfId="53080"/>
    <cellStyle name="Percent 19 3 4" xfId="53081"/>
    <cellStyle name="Percent 19 3 4 2" xfId="53082"/>
    <cellStyle name="Percent 19 3 5" xfId="53083"/>
    <cellStyle name="Percent 19 3 6" xfId="53084"/>
    <cellStyle name="Percent 19 4" xfId="53085"/>
    <cellStyle name="Percent 19 4 2" xfId="53086"/>
    <cellStyle name="Percent 19 4 3" xfId="53087"/>
    <cellStyle name="Percent 19 5" xfId="53088"/>
    <cellStyle name="Percent 19 5 2" xfId="53089"/>
    <cellStyle name="Percent 19 5 2 2" xfId="53090"/>
    <cellStyle name="Percent 19 5 2 3" xfId="53091"/>
    <cellStyle name="Percent 19 5 3" xfId="53092"/>
    <cellStyle name="Percent 19 5 4" xfId="53093"/>
    <cellStyle name="Percent 19 6" xfId="53094"/>
    <cellStyle name="Percent 19 6 2" xfId="53095"/>
    <cellStyle name="Percent 19 6 3" xfId="53096"/>
    <cellStyle name="Percent 19 7" xfId="53097"/>
    <cellStyle name="Percent 19 8" xfId="53098"/>
    <cellStyle name="Percent 190" xfId="53099"/>
    <cellStyle name="Percent 190 2" xfId="53100"/>
    <cellStyle name="Percent 190 3" xfId="53101"/>
    <cellStyle name="Percent 191" xfId="53102"/>
    <cellStyle name="Percent 191 2" xfId="53103"/>
    <cellStyle name="Percent 191 3" xfId="53104"/>
    <cellStyle name="Percent 192" xfId="53105"/>
    <cellStyle name="Percent 192 2" xfId="53106"/>
    <cellStyle name="Percent 192 3" xfId="53107"/>
    <cellStyle name="Percent 193" xfId="53108"/>
    <cellStyle name="Percent 193 2" xfId="53109"/>
    <cellStyle name="Percent 193 3" xfId="53110"/>
    <cellStyle name="Percent 194" xfId="53111"/>
    <cellStyle name="Percent 194 2" xfId="53112"/>
    <cellStyle name="Percent 194 3" xfId="53113"/>
    <cellStyle name="Percent 195" xfId="53114"/>
    <cellStyle name="Percent 195 2" xfId="53115"/>
    <cellStyle name="Percent 195 3" xfId="53116"/>
    <cellStyle name="Percent 196" xfId="53117"/>
    <cellStyle name="Percent 196 2" xfId="53118"/>
    <cellStyle name="Percent 196 3" xfId="53119"/>
    <cellStyle name="Percent 197" xfId="53120"/>
    <cellStyle name="Percent 197 2" xfId="53121"/>
    <cellStyle name="Percent 197 3" xfId="53122"/>
    <cellStyle name="Percent 198" xfId="53123"/>
    <cellStyle name="Percent 198 2" xfId="53124"/>
    <cellStyle name="Percent 198 3" xfId="53125"/>
    <cellStyle name="Percent 199" xfId="53126"/>
    <cellStyle name="Percent 199 2" xfId="53127"/>
    <cellStyle name="Percent 199 3" xfId="53128"/>
    <cellStyle name="Percent 2" xfId="53129"/>
    <cellStyle name="Percent 2 2" xfId="53130"/>
    <cellStyle name="Percent 2 2 2" xfId="53131"/>
    <cellStyle name="Percent 2 2 2 2" xfId="53132"/>
    <cellStyle name="Percent 2 2 2 3" xfId="53133"/>
    <cellStyle name="Percent 2 2 3" xfId="53134"/>
    <cellStyle name="Percent 2 2 3 2" xfId="53135"/>
    <cellStyle name="Percent 2 2 3 3" xfId="53136"/>
    <cellStyle name="Percent 2 2 4" xfId="53137"/>
    <cellStyle name="Percent 2 2 5" xfId="53138"/>
    <cellStyle name="Percent 2 2 6" xfId="53139"/>
    <cellStyle name="Percent 2 2 7" xfId="58512"/>
    <cellStyle name="Percent 2 3" xfId="53140"/>
    <cellStyle name="Percent 2 3 2" xfId="53141"/>
    <cellStyle name="Percent 2 3 2 2" xfId="53142"/>
    <cellStyle name="Percent 2 3 2 3" xfId="53143"/>
    <cellStyle name="Percent 2 3 3" xfId="53144"/>
    <cellStyle name="Percent 2 3 4" xfId="53145"/>
    <cellStyle name="Percent 2 4" xfId="53146"/>
    <cellStyle name="Percent 2 4 2" xfId="53147"/>
    <cellStyle name="Percent 2 4 3" xfId="53148"/>
    <cellStyle name="Percent 2 5" xfId="53149"/>
    <cellStyle name="Percent 2 6" xfId="53150"/>
    <cellStyle name="Percent 2_Wealth Mgmt - Life &amp; Pension" xfId="58027"/>
    <cellStyle name="Percent 20" xfId="53151"/>
    <cellStyle name="Percent 20 2" xfId="53152"/>
    <cellStyle name="Percent 20 3" xfId="53153"/>
    <cellStyle name="Percent 200" xfId="53154"/>
    <cellStyle name="Percent 200 2" xfId="53155"/>
    <cellStyle name="Percent 200 3" xfId="53156"/>
    <cellStyle name="Percent 201" xfId="53157"/>
    <cellStyle name="Percent 201 2" xfId="53158"/>
    <cellStyle name="Percent 201 3" xfId="53159"/>
    <cellStyle name="Percent 202" xfId="53160"/>
    <cellStyle name="Percent 202 2" xfId="53161"/>
    <cellStyle name="Percent 202 3" xfId="53162"/>
    <cellStyle name="Percent 203" xfId="53163"/>
    <cellStyle name="Percent 203 2" xfId="53164"/>
    <cellStyle name="Percent 203 3" xfId="53165"/>
    <cellStyle name="Percent 204" xfId="53166"/>
    <cellStyle name="Percent 204 2" xfId="53167"/>
    <cellStyle name="Percent 204 3" xfId="53168"/>
    <cellStyle name="Percent 205" xfId="53169"/>
    <cellStyle name="Percent 205 2" xfId="53170"/>
    <cellStyle name="Percent 205 3" xfId="53171"/>
    <cellStyle name="Percent 206" xfId="53172"/>
    <cellStyle name="Percent 206 2" xfId="53173"/>
    <cellStyle name="Percent 206 3" xfId="53174"/>
    <cellStyle name="Percent 207" xfId="53175"/>
    <cellStyle name="Percent 207 2" xfId="53176"/>
    <cellStyle name="Percent 207 3" xfId="53177"/>
    <cellStyle name="Percent 208" xfId="53178"/>
    <cellStyle name="Percent 208 2" xfId="53179"/>
    <cellStyle name="Percent 208 3" xfId="53180"/>
    <cellStyle name="Percent 209" xfId="53181"/>
    <cellStyle name="Percent 209 2" xfId="53182"/>
    <cellStyle name="Percent 209 3" xfId="53183"/>
    <cellStyle name="Percent 21" xfId="53184"/>
    <cellStyle name="Percent 21 2" xfId="53185"/>
    <cellStyle name="Percent 21 3" xfId="53186"/>
    <cellStyle name="Percent 210" xfId="53187"/>
    <cellStyle name="Percent 210 2" xfId="53188"/>
    <cellStyle name="Percent 210 3" xfId="53189"/>
    <cellStyle name="Percent 211" xfId="53190"/>
    <cellStyle name="Percent 211 2" xfId="53191"/>
    <cellStyle name="Percent 211 3" xfId="53192"/>
    <cellStyle name="Percent 212" xfId="53193"/>
    <cellStyle name="Percent 212 2" xfId="53194"/>
    <cellStyle name="Percent 212 3" xfId="53195"/>
    <cellStyle name="Percent 213" xfId="53196"/>
    <cellStyle name="Percent 213 2" xfId="53197"/>
    <cellStyle name="Percent 213 3" xfId="53198"/>
    <cellStyle name="Percent 214" xfId="53199"/>
    <cellStyle name="Percent 214 2" xfId="53200"/>
    <cellStyle name="Percent 214 3" xfId="53201"/>
    <cellStyle name="Percent 215" xfId="53202"/>
    <cellStyle name="Percent 215 2" xfId="53203"/>
    <cellStyle name="Percent 215 3" xfId="53204"/>
    <cellStyle name="Percent 216" xfId="53205"/>
    <cellStyle name="Percent 216 2" xfId="53206"/>
    <cellStyle name="Percent 216 3" xfId="53207"/>
    <cellStyle name="Percent 217" xfId="53208"/>
    <cellStyle name="Percent 217 2" xfId="53209"/>
    <cellStyle name="Percent 217 3" xfId="53210"/>
    <cellStyle name="Percent 218" xfId="53211"/>
    <cellStyle name="Percent 218 2" xfId="53212"/>
    <cellStyle name="Percent 218 3" xfId="53213"/>
    <cellStyle name="Percent 219" xfId="53214"/>
    <cellStyle name="Percent 219 2" xfId="53215"/>
    <cellStyle name="Percent 219 3" xfId="53216"/>
    <cellStyle name="Percent 22" xfId="53217"/>
    <cellStyle name="Percent 22 2" xfId="53218"/>
    <cellStyle name="Percent 22 2 2" xfId="53219"/>
    <cellStyle name="Percent 22 2 2 2" xfId="53220"/>
    <cellStyle name="Percent 22 2 2 2 2" xfId="53221"/>
    <cellStyle name="Percent 22 2 2 2 2 2" xfId="53222"/>
    <cellStyle name="Percent 22 2 2 2 3" xfId="53223"/>
    <cellStyle name="Percent 22 2 2 2 4" xfId="53224"/>
    <cellStyle name="Percent 22 2 2 3" xfId="53225"/>
    <cellStyle name="Percent 22 2 2 3 2" xfId="53226"/>
    <cellStyle name="Percent 22 2 2 4" xfId="53227"/>
    <cellStyle name="Percent 22 2 2 5" xfId="53228"/>
    <cellStyle name="Percent 22 2 3" xfId="53229"/>
    <cellStyle name="Percent 22 2 3 2" xfId="53230"/>
    <cellStyle name="Percent 22 2 3 2 2" xfId="53231"/>
    <cellStyle name="Percent 22 2 3 3" xfId="53232"/>
    <cellStyle name="Percent 22 2 3 4" xfId="53233"/>
    <cellStyle name="Percent 22 2 4" xfId="53234"/>
    <cellStyle name="Percent 22 2 4 2" xfId="53235"/>
    <cellStyle name="Percent 22 2 5" xfId="53236"/>
    <cellStyle name="Percent 22 2 6" xfId="53237"/>
    <cellStyle name="Percent 22 3" xfId="53238"/>
    <cellStyle name="Percent 22 3 2" xfId="53239"/>
    <cellStyle name="Percent 22 3 2 2" xfId="53240"/>
    <cellStyle name="Percent 22 3 2 2 2" xfId="53241"/>
    <cellStyle name="Percent 22 3 2 3" xfId="53242"/>
    <cellStyle name="Percent 22 3 2 4" xfId="53243"/>
    <cellStyle name="Percent 22 3 3" xfId="53244"/>
    <cellStyle name="Percent 22 3 3 2" xfId="53245"/>
    <cellStyle name="Percent 22 3 4" xfId="53246"/>
    <cellStyle name="Percent 22 3 5" xfId="53247"/>
    <cellStyle name="Percent 22 4" xfId="53248"/>
    <cellStyle name="Percent 22 4 2" xfId="53249"/>
    <cellStyle name="Percent 22 4 3" xfId="53250"/>
    <cellStyle name="Percent 22 5" xfId="53251"/>
    <cellStyle name="Percent 22 5 2" xfId="53252"/>
    <cellStyle name="Percent 22 5 2 2" xfId="53253"/>
    <cellStyle name="Percent 22 5 2 3" xfId="53254"/>
    <cellStyle name="Percent 22 5 3" xfId="53255"/>
    <cellStyle name="Percent 22 5 4" xfId="53256"/>
    <cellStyle name="Percent 22 6" xfId="53257"/>
    <cellStyle name="Percent 22 6 2" xfId="53258"/>
    <cellStyle name="Percent 22 6 3" xfId="53259"/>
    <cellStyle name="Percent 22 7" xfId="53260"/>
    <cellStyle name="Percent 22 8" xfId="53261"/>
    <cellStyle name="Percent 220" xfId="53262"/>
    <cellStyle name="Percent 220 2" xfId="53263"/>
    <cellStyle name="Percent 220 3" xfId="53264"/>
    <cellStyle name="Percent 221" xfId="53265"/>
    <cellStyle name="Percent 221 2" xfId="53266"/>
    <cellStyle name="Percent 221 3" xfId="53267"/>
    <cellStyle name="Percent 222" xfId="53268"/>
    <cellStyle name="Percent 222 2" xfId="53269"/>
    <cellStyle name="Percent 222 3" xfId="53270"/>
    <cellStyle name="Percent 223" xfId="53271"/>
    <cellStyle name="Percent 223 2" xfId="53272"/>
    <cellStyle name="Percent 223 3" xfId="53273"/>
    <cellStyle name="Percent 224" xfId="53274"/>
    <cellStyle name="Percent 224 2" xfId="53275"/>
    <cellStyle name="Percent 224 3" xfId="53276"/>
    <cellStyle name="Percent 225" xfId="53277"/>
    <cellStyle name="Percent 225 2" xfId="53278"/>
    <cellStyle name="Percent 225 3" xfId="53279"/>
    <cellStyle name="Percent 226" xfId="53280"/>
    <cellStyle name="Percent 226 2" xfId="53281"/>
    <cellStyle name="Percent 226 3" xfId="53282"/>
    <cellStyle name="Percent 227" xfId="53283"/>
    <cellStyle name="Percent 227 2" xfId="53284"/>
    <cellStyle name="Percent 227 3" xfId="53285"/>
    <cellStyle name="Percent 228" xfId="53286"/>
    <cellStyle name="Percent 228 2" xfId="53287"/>
    <cellStyle name="Percent 228 3" xfId="53288"/>
    <cellStyle name="Percent 229" xfId="53289"/>
    <cellStyle name="Percent 229 2" xfId="53290"/>
    <cellStyle name="Percent 229 3" xfId="53291"/>
    <cellStyle name="Percent 23" xfId="53292"/>
    <cellStyle name="Percent 23 2" xfId="53293"/>
    <cellStyle name="Percent 23 2 2" xfId="53294"/>
    <cellStyle name="Percent 23 2 2 2" xfId="53295"/>
    <cellStyle name="Percent 23 2 2 2 2" xfId="53296"/>
    <cellStyle name="Percent 23 2 2 2 2 2" xfId="53297"/>
    <cellStyle name="Percent 23 2 2 2 3" xfId="53298"/>
    <cellStyle name="Percent 23 2 2 2 4" xfId="53299"/>
    <cellStyle name="Percent 23 2 2 3" xfId="53300"/>
    <cellStyle name="Percent 23 2 2 3 2" xfId="53301"/>
    <cellStyle name="Percent 23 2 2 4" xfId="53302"/>
    <cellStyle name="Percent 23 2 2 5" xfId="53303"/>
    <cellStyle name="Percent 23 2 3" xfId="53304"/>
    <cellStyle name="Percent 23 2 3 2" xfId="53305"/>
    <cellStyle name="Percent 23 2 3 2 2" xfId="53306"/>
    <cellStyle name="Percent 23 2 3 3" xfId="53307"/>
    <cellStyle name="Percent 23 2 3 4" xfId="53308"/>
    <cellStyle name="Percent 23 2 4" xfId="53309"/>
    <cellStyle name="Percent 23 2 4 2" xfId="53310"/>
    <cellStyle name="Percent 23 2 5" xfId="53311"/>
    <cellStyle name="Percent 23 2 6" xfId="53312"/>
    <cellStyle name="Percent 23 3" xfId="53313"/>
    <cellStyle name="Percent 23 3 2" xfId="53314"/>
    <cellStyle name="Percent 23 3 2 2" xfId="53315"/>
    <cellStyle name="Percent 23 3 2 2 2" xfId="53316"/>
    <cellStyle name="Percent 23 3 2 3" xfId="53317"/>
    <cellStyle name="Percent 23 3 2 4" xfId="53318"/>
    <cellStyle name="Percent 23 3 3" xfId="53319"/>
    <cellStyle name="Percent 23 3 3 2" xfId="53320"/>
    <cellStyle name="Percent 23 3 4" xfId="53321"/>
    <cellStyle name="Percent 23 3 5" xfId="53322"/>
    <cellStyle name="Percent 23 4" xfId="53323"/>
    <cellStyle name="Percent 23 4 2" xfId="53324"/>
    <cellStyle name="Percent 23 4 3" xfId="53325"/>
    <cellStyle name="Percent 23 5" xfId="53326"/>
    <cellStyle name="Percent 23 5 2" xfId="53327"/>
    <cellStyle name="Percent 23 5 2 2" xfId="53328"/>
    <cellStyle name="Percent 23 5 2 3" xfId="53329"/>
    <cellStyle name="Percent 23 5 3" xfId="53330"/>
    <cellStyle name="Percent 23 5 4" xfId="53331"/>
    <cellStyle name="Percent 23 6" xfId="53332"/>
    <cellStyle name="Percent 23 6 2" xfId="53333"/>
    <cellStyle name="Percent 23 6 3" xfId="53334"/>
    <cellStyle name="Percent 23 7" xfId="53335"/>
    <cellStyle name="Percent 23 8" xfId="53336"/>
    <cellStyle name="Percent 230" xfId="53337"/>
    <cellStyle name="Percent 230 2" xfId="53338"/>
    <cellStyle name="Percent 230 3" xfId="53339"/>
    <cellStyle name="Percent 231" xfId="53340"/>
    <cellStyle name="Percent 231 2" xfId="53341"/>
    <cellStyle name="Percent 231 3" xfId="53342"/>
    <cellStyle name="Percent 232" xfId="53343"/>
    <cellStyle name="Percent 232 2" xfId="53344"/>
    <cellStyle name="Percent 232 3" xfId="53345"/>
    <cellStyle name="Percent 233" xfId="53346"/>
    <cellStyle name="Percent 233 2" xfId="53347"/>
    <cellStyle name="Percent 233 3" xfId="53348"/>
    <cellStyle name="Percent 234" xfId="53349"/>
    <cellStyle name="Percent 234 2" xfId="53350"/>
    <cellStyle name="Percent 234 3" xfId="53351"/>
    <cellStyle name="Percent 235" xfId="53352"/>
    <cellStyle name="Percent 235 2" xfId="53353"/>
    <cellStyle name="Percent 235 3" xfId="53354"/>
    <cellStyle name="Percent 236" xfId="53355"/>
    <cellStyle name="Percent 236 2" xfId="53356"/>
    <cellStyle name="Percent 236 3" xfId="53357"/>
    <cellStyle name="Percent 237" xfId="53358"/>
    <cellStyle name="Percent 237 2" xfId="53359"/>
    <cellStyle name="Percent 237 3" xfId="53360"/>
    <cellStyle name="Percent 238" xfId="53361"/>
    <cellStyle name="Percent 238 2" xfId="53362"/>
    <cellStyle name="Percent 238 3" xfId="53363"/>
    <cellStyle name="Percent 239" xfId="53364"/>
    <cellStyle name="Percent 239 2" xfId="53365"/>
    <cellStyle name="Percent 239 3" xfId="53366"/>
    <cellStyle name="Percent 24" xfId="53367"/>
    <cellStyle name="Percent 24 2" xfId="53368"/>
    <cellStyle name="Percent 24 3" xfId="53369"/>
    <cellStyle name="Percent 240" xfId="53370"/>
    <cellStyle name="Percent 240 2" xfId="53371"/>
    <cellStyle name="Percent 240 3" xfId="53372"/>
    <cellStyle name="Percent 241" xfId="53373"/>
    <cellStyle name="Percent 241 2" xfId="53374"/>
    <cellStyle name="Percent 241 3" xfId="53375"/>
    <cellStyle name="Percent 242" xfId="53376"/>
    <cellStyle name="Percent 242 2" xfId="53377"/>
    <cellStyle name="Percent 242 3" xfId="53378"/>
    <cellStyle name="Percent 243" xfId="53379"/>
    <cellStyle name="Percent 243 2" xfId="53380"/>
    <cellStyle name="Percent 243 3" xfId="53381"/>
    <cellStyle name="Percent 244" xfId="53382"/>
    <cellStyle name="Percent 244 2" xfId="53383"/>
    <cellStyle name="Percent 244 3" xfId="53384"/>
    <cellStyle name="Percent 245" xfId="53385"/>
    <cellStyle name="Percent 245 2" xfId="53386"/>
    <cellStyle name="Percent 245 3" xfId="53387"/>
    <cellStyle name="Percent 246" xfId="53388"/>
    <cellStyle name="Percent 246 2" xfId="53389"/>
    <cellStyle name="Percent 246 3" xfId="53390"/>
    <cellStyle name="Percent 247" xfId="53391"/>
    <cellStyle name="Percent 247 2" xfId="53392"/>
    <cellStyle name="Percent 247 3" xfId="53393"/>
    <cellStyle name="Percent 248" xfId="53394"/>
    <cellStyle name="Percent 248 2" xfId="53395"/>
    <cellStyle name="Percent 248 3" xfId="53396"/>
    <cellStyle name="Percent 249" xfId="53397"/>
    <cellStyle name="Percent 249 2" xfId="53398"/>
    <cellStyle name="Percent 249 3" xfId="53399"/>
    <cellStyle name="Percent 25" xfId="53400"/>
    <cellStyle name="Percent 25 2" xfId="53401"/>
    <cellStyle name="Percent 25 3" xfId="53402"/>
    <cellStyle name="Percent 250" xfId="53403"/>
    <cellStyle name="Percent 250 2" xfId="53404"/>
    <cellStyle name="Percent 250 3" xfId="53405"/>
    <cellStyle name="Percent 251" xfId="53406"/>
    <cellStyle name="Percent 251 2" xfId="53407"/>
    <cellStyle name="Percent 251 3" xfId="53408"/>
    <cellStyle name="Percent 252" xfId="53409"/>
    <cellStyle name="Percent 252 2" xfId="53410"/>
    <cellStyle name="Percent 252 3" xfId="53411"/>
    <cellStyle name="Percent 253" xfId="53412"/>
    <cellStyle name="Percent 253 2" xfId="53413"/>
    <cellStyle name="Percent 253 3" xfId="53414"/>
    <cellStyle name="Percent 254" xfId="53415"/>
    <cellStyle name="Percent 254 2" xfId="53416"/>
    <cellStyle name="Percent 254 3" xfId="53417"/>
    <cellStyle name="Percent 255" xfId="53418"/>
    <cellStyle name="Percent 255 2" xfId="53419"/>
    <cellStyle name="Percent 255 3" xfId="53420"/>
    <cellStyle name="Percent 256" xfId="53421"/>
    <cellStyle name="Percent 256 2" xfId="53422"/>
    <cellStyle name="Percent 256 3" xfId="53423"/>
    <cellStyle name="Percent 257" xfId="53424"/>
    <cellStyle name="Percent 257 2" xfId="53425"/>
    <cellStyle name="Percent 257 3" xfId="53426"/>
    <cellStyle name="Percent 258" xfId="53427"/>
    <cellStyle name="Percent 258 2" xfId="53428"/>
    <cellStyle name="Percent 258 3" xfId="53429"/>
    <cellStyle name="Percent 259" xfId="53430"/>
    <cellStyle name="Percent 259 2" xfId="53431"/>
    <cellStyle name="Percent 259 3" xfId="53432"/>
    <cellStyle name="Percent 26" xfId="53433"/>
    <cellStyle name="Percent 26 2" xfId="53434"/>
    <cellStyle name="Percent 26 3" xfId="53435"/>
    <cellStyle name="Percent 260" xfId="53436"/>
    <cellStyle name="Percent 260 2" xfId="53437"/>
    <cellStyle name="Percent 260 3" xfId="53438"/>
    <cellStyle name="Percent 261" xfId="53439"/>
    <cellStyle name="Percent 261 2" xfId="53440"/>
    <cellStyle name="Percent 261 3" xfId="53441"/>
    <cellStyle name="Percent 262" xfId="53442"/>
    <cellStyle name="Percent 262 2" xfId="53443"/>
    <cellStyle name="Percent 262 3" xfId="53444"/>
    <cellStyle name="Percent 263" xfId="53445"/>
    <cellStyle name="Percent 263 2" xfId="53446"/>
    <cellStyle name="Percent 263 3" xfId="53447"/>
    <cellStyle name="Percent 264" xfId="53448"/>
    <cellStyle name="Percent 264 2" xfId="53449"/>
    <cellStyle name="Percent 264 3" xfId="53450"/>
    <cellStyle name="Percent 265" xfId="53451"/>
    <cellStyle name="Percent 265 2" xfId="53452"/>
    <cellStyle name="Percent 265 3" xfId="53453"/>
    <cellStyle name="Percent 266" xfId="53454"/>
    <cellStyle name="Percent 266 2" xfId="53455"/>
    <cellStyle name="Percent 266 3" xfId="53456"/>
    <cellStyle name="Percent 267" xfId="53457"/>
    <cellStyle name="Percent 267 2" xfId="53458"/>
    <cellStyle name="Percent 267 3" xfId="53459"/>
    <cellStyle name="Percent 268" xfId="53460"/>
    <cellStyle name="Percent 268 2" xfId="53461"/>
    <cellStyle name="Percent 268 3" xfId="53462"/>
    <cellStyle name="Percent 269" xfId="53463"/>
    <cellStyle name="Percent 269 2" xfId="53464"/>
    <cellStyle name="Percent 269 3" xfId="53465"/>
    <cellStyle name="Percent 27" xfId="53466"/>
    <cellStyle name="Percent 27 2" xfId="53467"/>
    <cellStyle name="Percent 27 3" xfId="53468"/>
    <cellStyle name="Percent 270" xfId="53469"/>
    <cellStyle name="Percent 270 2" xfId="53470"/>
    <cellStyle name="Percent 270 3" xfId="53471"/>
    <cellStyle name="Percent 271" xfId="53472"/>
    <cellStyle name="Percent 271 2" xfId="53473"/>
    <cellStyle name="Percent 271 3" xfId="53474"/>
    <cellStyle name="Percent 272" xfId="53475"/>
    <cellStyle name="Percent 272 2" xfId="53476"/>
    <cellStyle name="Percent 272 3" xfId="53477"/>
    <cellStyle name="Percent 273" xfId="53478"/>
    <cellStyle name="Percent 273 2" xfId="53479"/>
    <cellStyle name="Percent 273 3" xfId="53480"/>
    <cellStyle name="Percent 274" xfId="53481"/>
    <cellStyle name="Percent 274 2" xfId="53482"/>
    <cellStyle name="Percent 274 3" xfId="53483"/>
    <cellStyle name="Percent 275" xfId="53484"/>
    <cellStyle name="Percent 275 2" xfId="53485"/>
    <cellStyle name="Percent 275 3" xfId="53486"/>
    <cellStyle name="Percent 276" xfId="53487"/>
    <cellStyle name="Percent 276 2" xfId="53488"/>
    <cellStyle name="Percent 276 3" xfId="53489"/>
    <cellStyle name="Percent 277" xfId="53490"/>
    <cellStyle name="Percent 277 2" xfId="53491"/>
    <cellStyle name="Percent 277 3" xfId="53492"/>
    <cellStyle name="Percent 278" xfId="53493"/>
    <cellStyle name="Percent 278 2" xfId="53494"/>
    <cellStyle name="Percent 278 3" xfId="53495"/>
    <cellStyle name="Percent 279" xfId="53496"/>
    <cellStyle name="Percent 279 2" xfId="53497"/>
    <cellStyle name="Percent 279 3" xfId="53498"/>
    <cellStyle name="Percent 28" xfId="53499"/>
    <cellStyle name="Percent 28 2" xfId="53500"/>
    <cellStyle name="Percent 28 3" xfId="53501"/>
    <cellStyle name="Percent 280" xfId="53502"/>
    <cellStyle name="Percent 280 2" xfId="53503"/>
    <cellStyle name="Percent 280 3" xfId="53504"/>
    <cellStyle name="Percent 281" xfId="53505"/>
    <cellStyle name="Percent 281 2" xfId="53506"/>
    <cellStyle name="Percent 281 3" xfId="53507"/>
    <cellStyle name="Percent 282" xfId="53508"/>
    <cellStyle name="Percent 282 2" xfId="53509"/>
    <cellStyle name="Percent 282 3" xfId="53510"/>
    <cellStyle name="Percent 283" xfId="53511"/>
    <cellStyle name="Percent 283 2" xfId="53512"/>
    <cellStyle name="Percent 283 3" xfId="53513"/>
    <cellStyle name="Percent 284" xfId="53514"/>
    <cellStyle name="Percent 284 2" xfId="53515"/>
    <cellStyle name="Percent 284 3" xfId="53516"/>
    <cellStyle name="Percent 285" xfId="53517"/>
    <cellStyle name="Percent 285 2" xfId="53518"/>
    <cellStyle name="Percent 285 3" xfId="53519"/>
    <cellStyle name="Percent 286" xfId="53520"/>
    <cellStyle name="Percent 286 2" xfId="53521"/>
    <cellStyle name="Percent 286 3" xfId="53522"/>
    <cellStyle name="Percent 287" xfId="53523"/>
    <cellStyle name="Percent 287 2" xfId="53524"/>
    <cellStyle name="Percent 287 3" xfId="53525"/>
    <cellStyle name="Percent 288" xfId="53526"/>
    <cellStyle name="Percent 288 2" xfId="53527"/>
    <cellStyle name="Percent 288 3" xfId="53528"/>
    <cellStyle name="Percent 289" xfId="53529"/>
    <cellStyle name="Percent 289 2" xfId="53530"/>
    <cellStyle name="Percent 289 3" xfId="53531"/>
    <cellStyle name="Percent 29" xfId="53532"/>
    <cellStyle name="Percent 29 2" xfId="53533"/>
    <cellStyle name="Percent 29 3" xfId="53534"/>
    <cellStyle name="Percent 290" xfId="53535"/>
    <cellStyle name="Percent 290 2" xfId="53536"/>
    <cellStyle name="Percent 290 3" xfId="53537"/>
    <cellStyle name="Percent 291" xfId="53538"/>
    <cellStyle name="Percent 291 2" xfId="53539"/>
    <cellStyle name="Percent 291 3" xfId="53540"/>
    <cellStyle name="Percent 292" xfId="53541"/>
    <cellStyle name="Percent 292 2" xfId="53542"/>
    <cellStyle name="Percent 292 3" xfId="53543"/>
    <cellStyle name="Percent 293" xfId="53544"/>
    <cellStyle name="Percent 293 2" xfId="53545"/>
    <cellStyle name="Percent 293 3" xfId="53546"/>
    <cellStyle name="Percent 294" xfId="53547"/>
    <cellStyle name="Percent 294 2" xfId="53548"/>
    <cellStyle name="Percent 294 3" xfId="53549"/>
    <cellStyle name="Percent 295" xfId="53550"/>
    <cellStyle name="Percent 295 2" xfId="53551"/>
    <cellStyle name="Percent 295 3" xfId="53552"/>
    <cellStyle name="Percent 296" xfId="53553"/>
    <cellStyle name="Percent 296 2" xfId="53554"/>
    <cellStyle name="Percent 296 3" xfId="53555"/>
    <cellStyle name="Percent 297" xfId="53556"/>
    <cellStyle name="Percent 297 2" xfId="53557"/>
    <cellStyle name="Percent 297 3" xfId="53558"/>
    <cellStyle name="Percent 298" xfId="53559"/>
    <cellStyle name="Percent 298 2" xfId="53560"/>
    <cellStyle name="Percent 298 3" xfId="53561"/>
    <cellStyle name="Percent 299" xfId="53562"/>
    <cellStyle name="Percent 299 2" xfId="53563"/>
    <cellStyle name="Percent 299 3" xfId="53564"/>
    <cellStyle name="Percent 3" xfId="53565"/>
    <cellStyle name="Percent 3 10" xfId="53566"/>
    <cellStyle name="Percent 3 10 2" xfId="53567"/>
    <cellStyle name="Percent 3 10 2 2" xfId="53568"/>
    <cellStyle name="Percent 3 10 2 2 2" xfId="53569"/>
    <cellStyle name="Percent 3 10 2 3" xfId="53570"/>
    <cellStyle name="Percent 3 10 2 4" xfId="53571"/>
    <cellStyle name="Percent 3 10 3" xfId="53572"/>
    <cellStyle name="Percent 3 10 3 2" xfId="53573"/>
    <cellStyle name="Percent 3 10 4" xfId="53574"/>
    <cellStyle name="Percent 3 10 5" xfId="53575"/>
    <cellStyle name="Percent 3 11" xfId="4"/>
    <cellStyle name="Percent 3 11 2" xfId="53576"/>
    <cellStyle name="Percent 3 11 2 2" xfId="53577"/>
    <cellStyle name="Percent 3 11 2 3" xfId="53578"/>
    <cellStyle name="Percent 3 11 3" xfId="53579"/>
    <cellStyle name="Percent 3 11 4" xfId="53580"/>
    <cellStyle name="Percent 3 12" xfId="53581"/>
    <cellStyle name="Percent 3 12 2" xfId="53582"/>
    <cellStyle name="Percent 3 12 3" xfId="53583"/>
    <cellStyle name="Percent 3 13" xfId="53584"/>
    <cellStyle name="Percent 3 14" xfId="53585"/>
    <cellStyle name="Percent 3 2" xfId="53586"/>
    <cellStyle name="Percent 3 2 10" xfId="53587"/>
    <cellStyle name="Percent 3 2 11" xfId="53588"/>
    <cellStyle name="Percent 3 2 2" xfId="53589"/>
    <cellStyle name="Percent 3 2 2 10" xfId="53590"/>
    <cellStyle name="Percent 3 2 2 2" xfId="53591"/>
    <cellStyle name="Percent 3 2 2 2 2" xfId="53592"/>
    <cellStyle name="Percent 3 2 2 2 2 2" xfId="53593"/>
    <cellStyle name="Percent 3 2 2 2 2 2 2" xfId="53594"/>
    <cellStyle name="Percent 3 2 2 2 2 2 2 2" xfId="53595"/>
    <cellStyle name="Percent 3 2 2 2 2 2 2 2 2" xfId="53596"/>
    <cellStyle name="Percent 3 2 2 2 2 2 2 2 2 2" xfId="53597"/>
    <cellStyle name="Percent 3 2 2 2 2 2 2 2 3" xfId="53598"/>
    <cellStyle name="Percent 3 2 2 2 2 2 2 2 4" xfId="53599"/>
    <cellStyle name="Percent 3 2 2 2 2 2 2 3" xfId="53600"/>
    <cellStyle name="Percent 3 2 2 2 2 2 2 3 2" xfId="53601"/>
    <cellStyle name="Percent 3 2 2 2 2 2 2 4" xfId="53602"/>
    <cellStyle name="Percent 3 2 2 2 2 2 2 5" xfId="53603"/>
    <cellStyle name="Percent 3 2 2 2 2 2 3" xfId="53604"/>
    <cellStyle name="Percent 3 2 2 2 2 2 3 2" xfId="53605"/>
    <cellStyle name="Percent 3 2 2 2 2 2 3 2 2" xfId="53606"/>
    <cellStyle name="Percent 3 2 2 2 2 2 3 3" xfId="53607"/>
    <cellStyle name="Percent 3 2 2 2 2 2 3 4" xfId="53608"/>
    <cellStyle name="Percent 3 2 2 2 2 2 4" xfId="53609"/>
    <cellStyle name="Percent 3 2 2 2 2 2 4 2" xfId="53610"/>
    <cellStyle name="Percent 3 2 2 2 2 2 5" xfId="53611"/>
    <cellStyle name="Percent 3 2 2 2 2 2 6" xfId="53612"/>
    <cellStyle name="Percent 3 2 2 2 2 3" xfId="53613"/>
    <cellStyle name="Percent 3 2 2 2 2 3 2" xfId="53614"/>
    <cellStyle name="Percent 3 2 2 2 2 3 2 2" xfId="53615"/>
    <cellStyle name="Percent 3 2 2 2 2 3 2 2 2" xfId="53616"/>
    <cellStyle name="Percent 3 2 2 2 2 3 2 3" xfId="53617"/>
    <cellStyle name="Percent 3 2 2 2 2 3 2 4" xfId="53618"/>
    <cellStyle name="Percent 3 2 2 2 2 3 3" xfId="53619"/>
    <cellStyle name="Percent 3 2 2 2 2 3 3 2" xfId="53620"/>
    <cellStyle name="Percent 3 2 2 2 2 3 4" xfId="53621"/>
    <cellStyle name="Percent 3 2 2 2 2 3 5" xfId="53622"/>
    <cellStyle name="Percent 3 2 2 2 2 4" xfId="53623"/>
    <cellStyle name="Percent 3 2 2 2 2 4 2" xfId="53624"/>
    <cellStyle name="Percent 3 2 2 2 2 4 2 2" xfId="53625"/>
    <cellStyle name="Percent 3 2 2 2 2 4 3" xfId="53626"/>
    <cellStyle name="Percent 3 2 2 2 2 4 4" xfId="53627"/>
    <cellStyle name="Percent 3 2 2 2 2 5" xfId="53628"/>
    <cellStyle name="Percent 3 2 2 2 2 5 2" xfId="53629"/>
    <cellStyle name="Percent 3 2 2 2 2 6" xfId="53630"/>
    <cellStyle name="Percent 3 2 2 2 2 7" xfId="53631"/>
    <cellStyle name="Percent 3 2 2 2 3" xfId="53632"/>
    <cellStyle name="Percent 3 2 2 2 3 2" xfId="53633"/>
    <cellStyle name="Percent 3 2 2 2 3 2 2" xfId="53634"/>
    <cellStyle name="Percent 3 2 2 2 3 2 2 2" xfId="53635"/>
    <cellStyle name="Percent 3 2 2 2 3 2 2 2 2" xfId="53636"/>
    <cellStyle name="Percent 3 2 2 2 3 2 2 3" xfId="53637"/>
    <cellStyle name="Percent 3 2 2 2 3 2 2 4" xfId="53638"/>
    <cellStyle name="Percent 3 2 2 2 3 2 3" xfId="53639"/>
    <cellStyle name="Percent 3 2 2 2 3 2 3 2" xfId="53640"/>
    <cellStyle name="Percent 3 2 2 2 3 2 4" xfId="53641"/>
    <cellStyle name="Percent 3 2 2 2 3 2 5" xfId="53642"/>
    <cellStyle name="Percent 3 2 2 2 3 3" xfId="53643"/>
    <cellStyle name="Percent 3 2 2 2 3 3 2" xfId="53644"/>
    <cellStyle name="Percent 3 2 2 2 3 3 2 2" xfId="53645"/>
    <cellStyle name="Percent 3 2 2 2 3 3 3" xfId="53646"/>
    <cellStyle name="Percent 3 2 2 2 3 3 4" xfId="53647"/>
    <cellStyle name="Percent 3 2 2 2 3 4" xfId="53648"/>
    <cellStyle name="Percent 3 2 2 2 3 4 2" xfId="53649"/>
    <cellStyle name="Percent 3 2 2 2 3 5" xfId="53650"/>
    <cellStyle name="Percent 3 2 2 2 3 6" xfId="53651"/>
    <cellStyle name="Percent 3 2 2 2 4" xfId="53652"/>
    <cellStyle name="Percent 3 2 2 2 4 2" xfId="53653"/>
    <cellStyle name="Percent 3 2 2 2 4 2 2" xfId="53654"/>
    <cellStyle name="Percent 3 2 2 2 4 2 2 2" xfId="53655"/>
    <cellStyle name="Percent 3 2 2 2 4 2 3" xfId="53656"/>
    <cellStyle name="Percent 3 2 2 2 4 2 4" xfId="53657"/>
    <cellStyle name="Percent 3 2 2 2 4 3" xfId="53658"/>
    <cellStyle name="Percent 3 2 2 2 4 3 2" xfId="53659"/>
    <cellStyle name="Percent 3 2 2 2 4 4" xfId="53660"/>
    <cellStyle name="Percent 3 2 2 2 4 5" xfId="53661"/>
    <cellStyle name="Percent 3 2 2 2 5" xfId="53662"/>
    <cellStyle name="Percent 3 2 2 2 5 2" xfId="53663"/>
    <cellStyle name="Percent 3 2 2 2 5 2 2" xfId="53664"/>
    <cellStyle name="Percent 3 2 2 2 5 3" xfId="53665"/>
    <cellStyle name="Percent 3 2 2 2 5 4" xfId="53666"/>
    <cellStyle name="Percent 3 2 2 2 6" xfId="53667"/>
    <cellStyle name="Percent 3 2 2 2 6 2" xfId="53668"/>
    <cellStyle name="Percent 3 2 2 2 7" xfId="53669"/>
    <cellStyle name="Percent 3 2 2 2 8" xfId="53670"/>
    <cellStyle name="Percent 3 2 2 3" xfId="53671"/>
    <cellStyle name="Percent 3 2 2 3 2" xfId="53672"/>
    <cellStyle name="Percent 3 2 2 3 2 2" xfId="53673"/>
    <cellStyle name="Percent 3 2 2 3 2 2 2" xfId="53674"/>
    <cellStyle name="Percent 3 2 2 3 2 2 2 2" xfId="53675"/>
    <cellStyle name="Percent 3 2 2 3 2 2 2 2 2" xfId="53676"/>
    <cellStyle name="Percent 3 2 2 3 2 2 2 3" xfId="53677"/>
    <cellStyle name="Percent 3 2 2 3 2 2 2 4" xfId="53678"/>
    <cellStyle name="Percent 3 2 2 3 2 2 3" xfId="53679"/>
    <cellStyle name="Percent 3 2 2 3 2 2 3 2" xfId="53680"/>
    <cellStyle name="Percent 3 2 2 3 2 2 4" xfId="53681"/>
    <cellStyle name="Percent 3 2 2 3 2 2 5" xfId="53682"/>
    <cellStyle name="Percent 3 2 2 3 2 3" xfId="53683"/>
    <cellStyle name="Percent 3 2 2 3 2 3 2" xfId="53684"/>
    <cellStyle name="Percent 3 2 2 3 2 3 2 2" xfId="53685"/>
    <cellStyle name="Percent 3 2 2 3 2 3 3" xfId="53686"/>
    <cellStyle name="Percent 3 2 2 3 2 3 4" xfId="53687"/>
    <cellStyle name="Percent 3 2 2 3 2 4" xfId="53688"/>
    <cellStyle name="Percent 3 2 2 3 2 4 2" xfId="53689"/>
    <cellStyle name="Percent 3 2 2 3 2 5" xfId="53690"/>
    <cellStyle name="Percent 3 2 2 3 2 6" xfId="53691"/>
    <cellStyle name="Percent 3 2 2 3 3" xfId="53692"/>
    <cellStyle name="Percent 3 2 2 3 3 2" xfId="53693"/>
    <cellStyle name="Percent 3 2 2 3 3 2 2" xfId="53694"/>
    <cellStyle name="Percent 3 2 2 3 3 2 2 2" xfId="53695"/>
    <cellStyle name="Percent 3 2 2 3 3 2 3" xfId="53696"/>
    <cellStyle name="Percent 3 2 2 3 3 2 4" xfId="53697"/>
    <cellStyle name="Percent 3 2 2 3 3 3" xfId="53698"/>
    <cellStyle name="Percent 3 2 2 3 3 3 2" xfId="53699"/>
    <cellStyle name="Percent 3 2 2 3 3 4" xfId="53700"/>
    <cellStyle name="Percent 3 2 2 3 3 5" xfId="53701"/>
    <cellStyle name="Percent 3 2 2 3 4" xfId="53702"/>
    <cellStyle name="Percent 3 2 2 3 4 2" xfId="53703"/>
    <cellStyle name="Percent 3 2 2 3 4 2 2" xfId="53704"/>
    <cellStyle name="Percent 3 2 2 3 4 3" xfId="53705"/>
    <cellStyle name="Percent 3 2 2 3 4 4" xfId="53706"/>
    <cellStyle name="Percent 3 2 2 3 5" xfId="53707"/>
    <cellStyle name="Percent 3 2 2 3 5 2" xfId="53708"/>
    <cellStyle name="Percent 3 2 2 3 6" xfId="53709"/>
    <cellStyle name="Percent 3 2 2 3 7" xfId="53710"/>
    <cellStyle name="Percent 3 2 2 4" xfId="53711"/>
    <cellStyle name="Percent 3 2 2 4 2" xfId="53712"/>
    <cellStyle name="Percent 3 2 2 4 2 2" xfId="53713"/>
    <cellStyle name="Percent 3 2 2 4 2 2 2" xfId="53714"/>
    <cellStyle name="Percent 3 2 2 4 2 2 2 2" xfId="53715"/>
    <cellStyle name="Percent 3 2 2 4 2 2 2 2 2" xfId="53716"/>
    <cellStyle name="Percent 3 2 2 4 2 2 2 3" xfId="53717"/>
    <cellStyle name="Percent 3 2 2 4 2 2 2 4" xfId="53718"/>
    <cellStyle name="Percent 3 2 2 4 2 2 3" xfId="53719"/>
    <cellStyle name="Percent 3 2 2 4 2 2 3 2" xfId="53720"/>
    <cellStyle name="Percent 3 2 2 4 2 2 4" xfId="53721"/>
    <cellStyle name="Percent 3 2 2 4 2 2 5" xfId="53722"/>
    <cellStyle name="Percent 3 2 2 4 2 3" xfId="53723"/>
    <cellStyle name="Percent 3 2 2 4 2 3 2" xfId="53724"/>
    <cellStyle name="Percent 3 2 2 4 2 3 2 2" xfId="53725"/>
    <cellStyle name="Percent 3 2 2 4 2 3 3" xfId="53726"/>
    <cellStyle name="Percent 3 2 2 4 2 3 4" xfId="53727"/>
    <cellStyle name="Percent 3 2 2 4 2 4" xfId="53728"/>
    <cellStyle name="Percent 3 2 2 4 2 4 2" xfId="53729"/>
    <cellStyle name="Percent 3 2 2 4 2 5" xfId="53730"/>
    <cellStyle name="Percent 3 2 2 4 2 6" xfId="53731"/>
    <cellStyle name="Percent 3 2 2 4 3" xfId="53732"/>
    <cellStyle name="Percent 3 2 2 4 3 2" xfId="53733"/>
    <cellStyle name="Percent 3 2 2 4 3 2 2" xfId="53734"/>
    <cellStyle name="Percent 3 2 2 4 3 2 2 2" xfId="53735"/>
    <cellStyle name="Percent 3 2 2 4 3 2 3" xfId="53736"/>
    <cellStyle name="Percent 3 2 2 4 3 2 4" xfId="53737"/>
    <cellStyle name="Percent 3 2 2 4 3 3" xfId="53738"/>
    <cellStyle name="Percent 3 2 2 4 3 3 2" xfId="53739"/>
    <cellStyle name="Percent 3 2 2 4 3 4" xfId="53740"/>
    <cellStyle name="Percent 3 2 2 4 3 5" xfId="53741"/>
    <cellStyle name="Percent 3 2 2 4 4" xfId="53742"/>
    <cellStyle name="Percent 3 2 2 4 4 2" xfId="53743"/>
    <cellStyle name="Percent 3 2 2 4 4 2 2" xfId="53744"/>
    <cellStyle name="Percent 3 2 2 4 4 3" xfId="53745"/>
    <cellStyle name="Percent 3 2 2 4 4 4" xfId="53746"/>
    <cellStyle name="Percent 3 2 2 4 5" xfId="53747"/>
    <cellStyle name="Percent 3 2 2 4 5 2" xfId="53748"/>
    <cellStyle name="Percent 3 2 2 4 6" xfId="53749"/>
    <cellStyle name="Percent 3 2 2 4 7" xfId="53750"/>
    <cellStyle name="Percent 3 2 2 5" xfId="53751"/>
    <cellStyle name="Percent 3 2 2 5 2" xfId="53752"/>
    <cellStyle name="Percent 3 2 2 5 2 2" xfId="53753"/>
    <cellStyle name="Percent 3 2 2 5 2 2 2" xfId="53754"/>
    <cellStyle name="Percent 3 2 2 5 2 2 2 2" xfId="53755"/>
    <cellStyle name="Percent 3 2 2 5 2 2 3" xfId="53756"/>
    <cellStyle name="Percent 3 2 2 5 2 2 4" xfId="53757"/>
    <cellStyle name="Percent 3 2 2 5 2 3" xfId="53758"/>
    <cellStyle name="Percent 3 2 2 5 2 3 2" xfId="53759"/>
    <cellStyle name="Percent 3 2 2 5 2 4" xfId="53760"/>
    <cellStyle name="Percent 3 2 2 5 2 5" xfId="53761"/>
    <cellStyle name="Percent 3 2 2 5 3" xfId="53762"/>
    <cellStyle name="Percent 3 2 2 5 3 2" xfId="53763"/>
    <cellStyle name="Percent 3 2 2 5 3 2 2" xfId="53764"/>
    <cellStyle name="Percent 3 2 2 5 3 3" xfId="53765"/>
    <cellStyle name="Percent 3 2 2 5 3 4" xfId="53766"/>
    <cellStyle name="Percent 3 2 2 5 4" xfId="53767"/>
    <cellStyle name="Percent 3 2 2 5 4 2" xfId="53768"/>
    <cellStyle name="Percent 3 2 2 5 5" xfId="53769"/>
    <cellStyle name="Percent 3 2 2 5 6" xfId="53770"/>
    <cellStyle name="Percent 3 2 2 6" xfId="53771"/>
    <cellStyle name="Percent 3 2 2 6 2" xfId="53772"/>
    <cellStyle name="Percent 3 2 2 6 2 2" xfId="53773"/>
    <cellStyle name="Percent 3 2 2 6 2 2 2" xfId="53774"/>
    <cellStyle name="Percent 3 2 2 6 2 3" xfId="53775"/>
    <cellStyle name="Percent 3 2 2 6 2 4" xfId="53776"/>
    <cellStyle name="Percent 3 2 2 6 3" xfId="53777"/>
    <cellStyle name="Percent 3 2 2 6 3 2" xfId="53778"/>
    <cellStyle name="Percent 3 2 2 6 4" xfId="53779"/>
    <cellStyle name="Percent 3 2 2 6 5" xfId="53780"/>
    <cellStyle name="Percent 3 2 2 7" xfId="53781"/>
    <cellStyle name="Percent 3 2 2 7 2" xfId="53782"/>
    <cellStyle name="Percent 3 2 2 7 2 2" xfId="53783"/>
    <cellStyle name="Percent 3 2 2 7 3" xfId="53784"/>
    <cellStyle name="Percent 3 2 2 7 4" xfId="53785"/>
    <cellStyle name="Percent 3 2 2 8" xfId="53786"/>
    <cellStyle name="Percent 3 2 2 8 2" xfId="53787"/>
    <cellStyle name="Percent 3 2 2 9" xfId="53788"/>
    <cellStyle name="Percent 3 2 3" xfId="53789"/>
    <cellStyle name="Percent 3 2 3 2" xfId="53790"/>
    <cellStyle name="Percent 3 2 3 2 2" xfId="53791"/>
    <cellStyle name="Percent 3 2 3 2 2 2" xfId="53792"/>
    <cellStyle name="Percent 3 2 3 2 2 2 2" xfId="53793"/>
    <cellStyle name="Percent 3 2 3 2 2 2 2 2" xfId="53794"/>
    <cellStyle name="Percent 3 2 3 2 2 2 2 2 2" xfId="53795"/>
    <cellStyle name="Percent 3 2 3 2 2 2 2 3" xfId="53796"/>
    <cellStyle name="Percent 3 2 3 2 2 2 2 4" xfId="53797"/>
    <cellStyle name="Percent 3 2 3 2 2 2 3" xfId="53798"/>
    <cellStyle name="Percent 3 2 3 2 2 2 3 2" xfId="53799"/>
    <cellStyle name="Percent 3 2 3 2 2 2 4" xfId="53800"/>
    <cellStyle name="Percent 3 2 3 2 2 2 5" xfId="53801"/>
    <cellStyle name="Percent 3 2 3 2 2 3" xfId="53802"/>
    <cellStyle name="Percent 3 2 3 2 2 3 2" xfId="53803"/>
    <cellStyle name="Percent 3 2 3 2 2 3 2 2" xfId="53804"/>
    <cellStyle name="Percent 3 2 3 2 2 3 3" xfId="53805"/>
    <cellStyle name="Percent 3 2 3 2 2 3 4" xfId="53806"/>
    <cellStyle name="Percent 3 2 3 2 2 4" xfId="53807"/>
    <cellStyle name="Percent 3 2 3 2 2 4 2" xfId="53808"/>
    <cellStyle name="Percent 3 2 3 2 2 5" xfId="53809"/>
    <cellStyle name="Percent 3 2 3 2 2 6" xfId="53810"/>
    <cellStyle name="Percent 3 2 3 2 3" xfId="53811"/>
    <cellStyle name="Percent 3 2 3 2 3 2" xfId="53812"/>
    <cellStyle name="Percent 3 2 3 2 3 2 2" xfId="53813"/>
    <cellStyle name="Percent 3 2 3 2 3 2 2 2" xfId="53814"/>
    <cellStyle name="Percent 3 2 3 2 3 2 3" xfId="53815"/>
    <cellStyle name="Percent 3 2 3 2 3 2 4" xfId="53816"/>
    <cellStyle name="Percent 3 2 3 2 3 3" xfId="53817"/>
    <cellStyle name="Percent 3 2 3 2 3 3 2" xfId="53818"/>
    <cellStyle name="Percent 3 2 3 2 3 4" xfId="53819"/>
    <cellStyle name="Percent 3 2 3 2 3 5" xfId="53820"/>
    <cellStyle name="Percent 3 2 3 2 4" xfId="53821"/>
    <cellStyle name="Percent 3 2 3 2 4 2" xfId="53822"/>
    <cellStyle name="Percent 3 2 3 2 4 2 2" xfId="53823"/>
    <cellStyle name="Percent 3 2 3 2 4 3" xfId="53824"/>
    <cellStyle name="Percent 3 2 3 2 4 4" xfId="53825"/>
    <cellStyle name="Percent 3 2 3 2 5" xfId="53826"/>
    <cellStyle name="Percent 3 2 3 2 5 2" xfId="53827"/>
    <cellStyle name="Percent 3 2 3 2 6" xfId="53828"/>
    <cellStyle name="Percent 3 2 3 2 7" xfId="53829"/>
    <cellStyle name="Percent 3 2 3 3" xfId="53830"/>
    <cellStyle name="Percent 3 2 3 3 2" xfId="53831"/>
    <cellStyle name="Percent 3 2 3 3 2 2" xfId="53832"/>
    <cellStyle name="Percent 3 2 3 3 2 2 2" xfId="53833"/>
    <cellStyle name="Percent 3 2 3 3 2 2 2 2" xfId="53834"/>
    <cellStyle name="Percent 3 2 3 3 2 2 3" xfId="53835"/>
    <cellStyle name="Percent 3 2 3 3 2 2 4" xfId="53836"/>
    <cellStyle name="Percent 3 2 3 3 2 3" xfId="53837"/>
    <cellStyle name="Percent 3 2 3 3 2 3 2" xfId="53838"/>
    <cellStyle name="Percent 3 2 3 3 2 4" xfId="53839"/>
    <cellStyle name="Percent 3 2 3 3 2 5" xfId="53840"/>
    <cellStyle name="Percent 3 2 3 3 3" xfId="53841"/>
    <cellStyle name="Percent 3 2 3 3 3 2" xfId="53842"/>
    <cellStyle name="Percent 3 2 3 3 3 2 2" xfId="53843"/>
    <cellStyle name="Percent 3 2 3 3 3 3" xfId="53844"/>
    <cellStyle name="Percent 3 2 3 3 3 4" xfId="53845"/>
    <cellStyle name="Percent 3 2 3 3 4" xfId="53846"/>
    <cellStyle name="Percent 3 2 3 3 4 2" xfId="53847"/>
    <cellStyle name="Percent 3 2 3 3 5" xfId="53848"/>
    <cellStyle name="Percent 3 2 3 3 6" xfId="53849"/>
    <cellStyle name="Percent 3 2 3 4" xfId="53850"/>
    <cellStyle name="Percent 3 2 3 4 2" xfId="53851"/>
    <cellStyle name="Percent 3 2 3 4 2 2" xfId="53852"/>
    <cellStyle name="Percent 3 2 3 4 2 2 2" xfId="53853"/>
    <cellStyle name="Percent 3 2 3 4 2 3" xfId="53854"/>
    <cellStyle name="Percent 3 2 3 4 2 4" xfId="53855"/>
    <cellStyle name="Percent 3 2 3 4 3" xfId="53856"/>
    <cellStyle name="Percent 3 2 3 4 3 2" xfId="53857"/>
    <cellStyle name="Percent 3 2 3 4 4" xfId="53858"/>
    <cellStyle name="Percent 3 2 3 4 5" xfId="53859"/>
    <cellStyle name="Percent 3 2 3 5" xfId="53860"/>
    <cellStyle name="Percent 3 2 3 5 2" xfId="53861"/>
    <cellStyle name="Percent 3 2 3 5 2 2" xfId="53862"/>
    <cellStyle name="Percent 3 2 3 5 3" xfId="53863"/>
    <cellStyle name="Percent 3 2 3 5 4" xfId="53864"/>
    <cellStyle name="Percent 3 2 3 6" xfId="53865"/>
    <cellStyle name="Percent 3 2 3 6 2" xfId="53866"/>
    <cellStyle name="Percent 3 2 3 7" xfId="53867"/>
    <cellStyle name="Percent 3 2 3 8" xfId="53868"/>
    <cellStyle name="Percent 3 2 4" xfId="53869"/>
    <cellStyle name="Percent 3 2 4 2" xfId="53870"/>
    <cellStyle name="Percent 3 2 4 2 2" xfId="53871"/>
    <cellStyle name="Percent 3 2 4 2 2 2" xfId="53872"/>
    <cellStyle name="Percent 3 2 4 2 2 2 2" xfId="53873"/>
    <cellStyle name="Percent 3 2 4 2 2 2 2 2" xfId="53874"/>
    <cellStyle name="Percent 3 2 4 2 2 2 3" xfId="53875"/>
    <cellStyle name="Percent 3 2 4 2 2 2 4" xfId="53876"/>
    <cellStyle name="Percent 3 2 4 2 2 3" xfId="53877"/>
    <cellStyle name="Percent 3 2 4 2 2 3 2" xfId="53878"/>
    <cellStyle name="Percent 3 2 4 2 2 4" xfId="53879"/>
    <cellStyle name="Percent 3 2 4 2 2 5" xfId="53880"/>
    <cellStyle name="Percent 3 2 4 2 3" xfId="53881"/>
    <cellStyle name="Percent 3 2 4 2 3 2" xfId="53882"/>
    <cellStyle name="Percent 3 2 4 2 3 2 2" xfId="53883"/>
    <cellStyle name="Percent 3 2 4 2 3 3" xfId="53884"/>
    <cellStyle name="Percent 3 2 4 2 3 4" xfId="53885"/>
    <cellStyle name="Percent 3 2 4 2 4" xfId="53886"/>
    <cellStyle name="Percent 3 2 4 2 4 2" xfId="53887"/>
    <cellStyle name="Percent 3 2 4 2 5" xfId="53888"/>
    <cellStyle name="Percent 3 2 4 2 6" xfId="53889"/>
    <cellStyle name="Percent 3 2 4 3" xfId="53890"/>
    <cellStyle name="Percent 3 2 4 3 2" xfId="53891"/>
    <cellStyle name="Percent 3 2 4 3 2 2" xfId="53892"/>
    <cellStyle name="Percent 3 2 4 3 2 2 2" xfId="53893"/>
    <cellStyle name="Percent 3 2 4 3 2 3" xfId="53894"/>
    <cellStyle name="Percent 3 2 4 3 2 4" xfId="53895"/>
    <cellStyle name="Percent 3 2 4 3 3" xfId="53896"/>
    <cellStyle name="Percent 3 2 4 3 3 2" xfId="53897"/>
    <cellStyle name="Percent 3 2 4 3 4" xfId="53898"/>
    <cellStyle name="Percent 3 2 4 3 5" xfId="53899"/>
    <cellStyle name="Percent 3 2 4 4" xfId="53900"/>
    <cellStyle name="Percent 3 2 4 4 2" xfId="53901"/>
    <cellStyle name="Percent 3 2 4 4 2 2" xfId="53902"/>
    <cellStyle name="Percent 3 2 4 4 3" xfId="53903"/>
    <cellStyle name="Percent 3 2 4 4 4" xfId="53904"/>
    <cellStyle name="Percent 3 2 4 5" xfId="53905"/>
    <cellStyle name="Percent 3 2 4 5 2" xfId="53906"/>
    <cellStyle name="Percent 3 2 4 6" xfId="53907"/>
    <cellStyle name="Percent 3 2 4 7" xfId="53908"/>
    <cellStyle name="Percent 3 2 5" xfId="53909"/>
    <cellStyle name="Percent 3 2 5 2" xfId="53910"/>
    <cellStyle name="Percent 3 2 5 2 2" xfId="53911"/>
    <cellStyle name="Percent 3 2 5 2 2 2" xfId="53912"/>
    <cellStyle name="Percent 3 2 5 2 2 2 2" xfId="53913"/>
    <cellStyle name="Percent 3 2 5 2 2 2 2 2" xfId="53914"/>
    <cellStyle name="Percent 3 2 5 2 2 2 3" xfId="53915"/>
    <cellStyle name="Percent 3 2 5 2 2 2 4" xfId="53916"/>
    <cellStyle name="Percent 3 2 5 2 2 3" xfId="53917"/>
    <cellStyle name="Percent 3 2 5 2 2 3 2" xfId="53918"/>
    <cellStyle name="Percent 3 2 5 2 2 4" xfId="53919"/>
    <cellStyle name="Percent 3 2 5 2 2 5" xfId="53920"/>
    <cellStyle name="Percent 3 2 5 2 3" xfId="53921"/>
    <cellStyle name="Percent 3 2 5 2 3 2" xfId="53922"/>
    <cellStyle name="Percent 3 2 5 2 3 2 2" xfId="53923"/>
    <cellStyle name="Percent 3 2 5 2 3 3" xfId="53924"/>
    <cellStyle name="Percent 3 2 5 2 3 4" xfId="53925"/>
    <cellStyle name="Percent 3 2 5 2 4" xfId="53926"/>
    <cellStyle name="Percent 3 2 5 2 4 2" xfId="53927"/>
    <cellStyle name="Percent 3 2 5 2 5" xfId="53928"/>
    <cellStyle name="Percent 3 2 5 2 6" xfId="53929"/>
    <cellStyle name="Percent 3 2 5 3" xfId="53930"/>
    <cellStyle name="Percent 3 2 5 3 2" xfId="53931"/>
    <cellStyle name="Percent 3 2 5 3 2 2" xfId="53932"/>
    <cellStyle name="Percent 3 2 5 3 2 2 2" xfId="53933"/>
    <cellStyle name="Percent 3 2 5 3 2 3" xfId="53934"/>
    <cellStyle name="Percent 3 2 5 3 2 4" xfId="53935"/>
    <cellStyle name="Percent 3 2 5 3 3" xfId="53936"/>
    <cellStyle name="Percent 3 2 5 3 3 2" xfId="53937"/>
    <cellStyle name="Percent 3 2 5 3 4" xfId="53938"/>
    <cellStyle name="Percent 3 2 5 3 5" xfId="53939"/>
    <cellStyle name="Percent 3 2 5 4" xfId="53940"/>
    <cellStyle name="Percent 3 2 5 4 2" xfId="53941"/>
    <cellStyle name="Percent 3 2 5 4 2 2" xfId="53942"/>
    <cellStyle name="Percent 3 2 5 4 3" xfId="53943"/>
    <cellStyle name="Percent 3 2 5 4 4" xfId="53944"/>
    <cellStyle name="Percent 3 2 5 5" xfId="53945"/>
    <cellStyle name="Percent 3 2 5 5 2" xfId="53946"/>
    <cellStyle name="Percent 3 2 5 6" xfId="53947"/>
    <cellStyle name="Percent 3 2 5 7" xfId="53948"/>
    <cellStyle name="Percent 3 2 6" xfId="53949"/>
    <cellStyle name="Percent 3 2 6 2" xfId="53950"/>
    <cellStyle name="Percent 3 2 6 2 2" xfId="53951"/>
    <cellStyle name="Percent 3 2 6 2 2 2" xfId="53952"/>
    <cellStyle name="Percent 3 2 6 2 2 2 2" xfId="53953"/>
    <cellStyle name="Percent 3 2 6 2 2 3" xfId="53954"/>
    <cellStyle name="Percent 3 2 6 2 2 4" xfId="53955"/>
    <cellStyle name="Percent 3 2 6 2 3" xfId="53956"/>
    <cellStyle name="Percent 3 2 6 2 3 2" xfId="53957"/>
    <cellStyle name="Percent 3 2 6 2 4" xfId="53958"/>
    <cellStyle name="Percent 3 2 6 2 5" xfId="53959"/>
    <cellStyle name="Percent 3 2 6 3" xfId="53960"/>
    <cellStyle name="Percent 3 2 6 3 2" xfId="53961"/>
    <cellStyle name="Percent 3 2 6 3 2 2" xfId="53962"/>
    <cellStyle name="Percent 3 2 6 3 3" xfId="53963"/>
    <cellStyle name="Percent 3 2 6 3 4" xfId="53964"/>
    <cellStyle name="Percent 3 2 6 4" xfId="53965"/>
    <cellStyle name="Percent 3 2 6 4 2" xfId="53966"/>
    <cellStyle name="Percent 3 2 6 5" xfId="53967"/>
    <cellStyle name="Percent 3 2 6 6" xfId="53968"/>
    <cellStyle name="Percent 3 2 7" xfId="53969"/>
    <cellStyle name="Percent 3 2 7 2" xfId="53970"/>
    <cellStyle name="Percent 3 2 7 2 2" xfId="53971"/>
    <cellStyle name="Percent 3 2 7 2 2 2" xfId="53972"/>
    <cellStyle name="Percent 3 2 7 2 3" xfId="53973"/>
    <cellStyle name="Percent 3 2 7 2 4" xfId="53974"/>
    <cellStyle name="Percent 3 2 7 3" xfId="53975"/>
    <cellStyle name="Percent 3 2 7 3 2" xfId="53976"/>
    <cellStyle name="Percent 3 2 7 4" xfId="53977"/>
    <cellStyle name="Percent 3 2 7 5" xfId="53978"/>
    <cellStyle name="Percent 3 2 8" xfId="53979"/>
    <cellStyle name="Percent 3 2 8 2" xfId="53980"/>
    <cellStyle name="Percent 3 2 8 2 2" xfId="53981"/>
    <cellStyle name="Percent 3 2 8 3" xfId="53982"/>
    <cellStyle name="Percent 3 2 8 4" xfId="53983"/>
    <cellStyle name="Percent 3 2 9" xfId="53984"/>
    <cellStyle name="Percent 3 2 9 2" xfId="53985"/>
    <cellStyle name="Percent 3 3" xfId="53986"/>
    <cellStyle name="Percent 3 3 10" xfId="53987"/>
    <cellStyle name="Percent 3 3 11" xfId="53988"/>
    <cellStyle name="Percent 3 3 2" xfId="53989"/>
    <cellStyle name="Percent 3 3 2 10" xfId="53990"/>
    <cellStyle name="Percent 3 3 2 2" xfId="53991"/>
    <cellStyle name="Percent 3 3 2 2 2" xfId="53992"/>
    <cellStyle name="Percent 3 3 2 2 2 2" xfId="53993"/>
    <cellStyle name="Percent 3 3 2 2 2 2 2" xfId="53994"/>
    <cellStyle name="Percent 3 3 2 2 2 2 2 2" xfId="53995"/>
    <cellStyle name="Percent 3 3 2 2 2 2 2 2 2" xfId="53996"/>
    <cellStyle name="Percent 3 3 2 2 2 2 2 2 2 2" xfId="53997"/>
    <cellStyle name="Percent 3 3 2 2 2 2 2 2 3" xfId="53998"/>
    <cellStyle name="Percent 3 3 2 2 2 2 2 2 4" xfId="53999"/>
    <cellStyle name="Percent 3 3 2 2 2 2 2 3" xfId="54000"/>
    <cellStyle name="Percent 3 3 2 2 2 2 2 3 2" xfId="54001"/>
    <cellStyle name="Percent 3 3 2 2 2 2 2 4" xfId="54002"/>
    <cellStyle name="Percent 3 3 2 2 2 2 2 5" xfId="54003"/>
    <cellStyle name="Percent 3 3 2 2 2 2 3" xfId="54004"/>
    <cellStyle name="Percent 3 3 2 2 2 2 3 2" xfId="54005"/>
    <cellStyle name="Percent 3 3 2 2 2 2 3 2 2" xfId="54006"/>
    <cellStyle name="Percent 3 3 2 2 2 2 3 3" xfId="54007"/>
    <cellStyle name="Percent 3 3 2 2 2 2 3 4" xfId="54008"/>
    <cellStyle name="Percent 3 3 2 2 2 2 4" xfId="54009"/>
    <cellStyle name="Percent 3 3 2 2 2 2 4 2" xfId="54010"/>
    <cellStyle name="Percent 3 3 2 2 2 2 5" xfId="54011"/>
    <cellStyle name="Percent 3 3 2 2 2 2 6" xfId="54012"/>
    <cellStyle name="Percent 3 3 2 2 2 3" xfId="54013"/>
    <cellStyle name="Percent 3 3 2 2 2 3 2" xfId="54014"/>
    <cellStyle name="Percent 3 3 2 2 2 3 2 2" xfId="54015"/>
    <cellStyle name="Percent 3 3 2 2 2 3 2 2 2" xfId="54016"/>
    <cellStyle name="Percent 3 3 2 2 2 3 2 3" xfId="54017"/>
    <cellStyle name="Percent 3 3 2 2 2 3 2 4" xfId="54018"/>
    <cellStyle name="Percent 3 3 2 2 2 3 3" xfId="54019"/>
    <cellStyle name="Percent 3 3 2 2 2 3 3 2" xfId="54020"/>
    <cellStyle name="Percent 3 3 2 2 2 3 4" xfId="54021"/>
    <cellStyle name="Percent 3 3 2 2 2 3 5" xfId="54022"/>
    <cellStyle name="Percent 3 3 2 2 2 4" xfId="54023"/>
    <cellStyle name="Percent 3 3 2 2 2 4 2" xfId="54024"/>
    <cellStyle name="Percent 3 3 2 2 2 4 2 2" xfId="54025"/>
    <cellStyle name="Percent 3 3 2 2 2 4 3" xfId="54026"/>
    <cellStyle name="Percent 3 3 2 2 2 4 4" xfId="54027"/>
    <cellStyle name="Percent 3 3 2 2 2 5" xfId="54028"/>
    <cellStyle name="Percent 3 3 2 2 2 5 2" xfId="54029"/>
    <cellStyle name="Percent 3 3 2 2 2 6" xfId="54030"/>
    <cellStyle name="Percent 3 3 2 2 2 7" xfId="54031"/>
    <cellStyle name="Percent 3 3 2 2 3" xfId="54032"/>
    <cellStyle name="Percent 3 3 2 2 3 2" xfId="54033"/>
    <cellStyle name="Percent 3 3 2 2 3 2 2" xfId="54034"/>
    <cellStyle name="Percent 3 3 2 2 3 2 2 2" xfId="54035"/>
    <cellStyle name="Percent 3 3 2 2 3 2 2 2 2" xfId="54036"/>
    <cellStyle name="Percent 3 3 2 2 3 2 2 3" xfId="54037"/>
    <cellStyle name="Percent 3 3 2 2 3 2 2 4" xfId="54038"/>
    <cellStyle name="Percent 3 3 2 2 3 2 3" xfId="54039"/>
    <cellStyle name="Percent 3 3 2 2 3 2 3 2" xfId="54040"/>
    <cellStyle name="Percent 3 3 2 2 3 2 4" xfId="54041"/>
    <cellStyle name="Percent 3 3 2 2 3 2 5" xfId="54042"/>
    <cellStyle name="Percent 3 3 2 2 3 3" xfId="54043"/>
    <cellStyle name="Percent 3 3 2 2 3 3 2" xfId="54044"/>
    <cellStyle name="Percent 3 3 2 2 3 3 2 2" xfId="54045"/>
    <cellStyle name="Percent 3 3 2 2 3 3 3" xfId="54046"/>
    <cellStyle name="Percent 3 3 2 2 3 3 4" xfId="54047"/>
    <cellStyle name="Percent 3 3 2 2 3 4" xfId="54048"/>
    <cellStyle name="Percent 3 3 2 2 3 4 2" xfId="54049"/>
    <cellStyle name="Percent 3 3 2 2 3 5" xfId="54050"/>
    <cellStyle name="Percent 3 3 2 2 3 6" xfId="54051"/>
    <cellStyle name="Percent 3 3 2 2 4" xfId="54052"/>
    <cellStyle name="Percent 3 3 2 2 4 2" xfId="54053"/>
    <cellStyle name="Percent 3 3 2 2 4 2 2" xfId="54054"/>
    <cellStyle name="Percent 3 3 2 2 4 2 2 2" xfId="54055"/>
    <cellStyle name="Percent 3 3 2 2 4 2 3" xfId="54056"/>
    <cellStyle name="Percent 3 3 2 2 4 2 4" xfId="54057"/>
    <cellStyle name="Percent 3 3 2 2 4 3" xfId="54058"/>
    <cellStyle name="Percent 3 3 2 2 4 3 2" xfId="54059"/>
    <cellStyle name="Percent 3 3 2 2 4 4" xfId="54060"/>
    <cellStyle name="Percent 3 3 2 2 4 5" xfId="54061"/>
    <cellStyle name="Percent 3 3 2 2 5" xfId="54062"/>
    <cellStyle name="Percent 3 3 2 2 5 2" xfId="54063"/>
    <cellStyle name="Percent 3 3 2 2 5 2 2" xfId="54064"/>
    <cellStyle name="Percent 3 3 2 2 5 3" xfId="54065"/>
    <cellStyle name="Percent 3 3 2 2 5 4" xfId="54066"/>
    <cellStyle name="Percent 3 3 2 2 6" xfId="54067"/>
    <cellStyle name="Percent 3 3 2 2 6 2" xfId="54068"/>
    <cellStyle name="Percent 3 3 2 2 7" xfId="54069"/>
    <cellStyle name="Percent 3 3 2 2 8" xfId="54070"/>
    <cellStyle name="Percent 3 3 2 3" xfId="54071"/>
    <cellStyle name="Percent 3 3 2 3 2" xfId="54072"/>
    <cellStyle name="Percent 3 3 2 3 2 2" xfId="54073"/>
    <cellStyle name="Percent 3 3 2 3 2 2 2" xfId="54074"/>
    <cellStyle name="Percent 3 3 2 3 2 2 2 2" xfId="54075"/>
    <cellStyle name="Percent 3 3 2 3 2 2 2 2 2" xfId="54076"/>
    <cellStyle name="Percent 3 3 2 3 2 2 2 3" xfId="54077"/>
    <cellStyle name="Percent 3 3 2 3 2 2 2 4" xfId="54078"/>
    <cellStyle name="Percent 3 3 2 3 2 2 3" xfId="54079"/>
    <cellStyle name="Percent 3 3 2 3 2 2 3 2" xfId="54080"/>
    <cellStyle name="Percent 3 3 2 3 2 2 4" xfId="54081"/>
    <cellStyle name="Percent 3 3 2 3 2 2 5" xfId="54082"/>
    <cellStyle name="Percent 3 3 2 3 2 3" xfId="54083"/>
    <cellStyle name="Percent 3 3 2 3 2 3 2" xfId="54084"/>
    <cellStyle name="Percent 3 3 2 3 2 3 2 2" xfId="54085"/>
    <cellStyle name="Percent 3 3 2 3 2 3 3" xfId="54086"/>
    <cellStyle name="Percent 3 3 2 3 2 3 4" xfId="54087"/>
    <cellStyle name="Percent 3 3 2 3 2 4" xfId="54088"/>
    <cellStyle name="Percent 3 3 2 3 2 4 2" xfId="54089"/>
    <cellStyle name="Percent 3 3 2 3 2 5" xfId="54090"/>
    <cellStyle name="Percent 3 3 2 3 2 6" xfId="54091"/>
    <cellStyle name="Percent 3 3 2 3 3" xfId="54092"/>
    <cellStyle name="Percent 3 3 2 3 3 2" xfId="54093"/>
    <cellStyle name="Percent 3 3 2 3 3 2 2" xfId="54094"/>
    <cellStyle name="Percent 3 3 2 3 3 2 2 2" xfId="54095"/>
    <cellStyle name="Percent 3 3 2 3 3 2 3" xfId="54096"/>
    <cellStyle name="Percent 3 3 2 3 3 2 4" xfId="54097"/>
    <cellStyle name="Percent 3 3 2 3 3 3" xfId="54098"/>
    <cellStyle name="Percent 3 3 2 3 3 3 2" xfId="54099"/>
    <cellStyle name="Percent 3 3 2 3 3 4" xfId="54100"/>
    <cellStyle name="Percent 3 3 2 3 3 5" xfId="54101"/>
    <cellStyle name="Percent 3 3 2 3 4" xfId="54102"/>
    <cellStyle name="Percent 3 3 2 3 4 2" xfId="54103"/>
    <cellStyle name="Percent 3 3 2 3 4 2 2" xfId="54104"/>
    <cellStyle name="Percent 3 3 2 3 4 3" xfId="54105"/>
    <cellStyle name="Percent 3 3 2 3 4 4" xfId="54106"/>
    <cellStyle name="Percent 3 3 2 3 5" xfId="54107"/>
    <cellStyle name="Percent 3 3 2 3 5 2" xfId="54108"/>
    <cellStyle name="Percent 3 3 2 3 6" xfId="54109"/>
    <cellStyle name="Percent 3 3 2 3 7" xfId="54110"/>
    <cellStyle name="Percent 3 3 2 4" xfId="54111"/>
    <cellStyle name="Percent 3 3 2 4 2" xfId="54112"/>
    <cellStyle name="Percent 3 3 2 4 2 2" xfId="54113"/>
    <cellStyle name="Percent 3 3 2 4 2 2 2" xfId="54114"/>
    <cellStyle name="Percent 3 3 2 4 2 2 2 2" xfId="54115"/>
    <cellStyle name="Percent 3 3 2 4 2 2 2 2 2" xfId="54116"/>
    <cellStyle name="Percent 3 3 2 4 2 2 2 3" xfId="54117"/>
    <cellStyle name="Percent 3 3 2 4 2 2 2 4" xfId="54118"/>
    <cellStyle name="Percent 3 3 2 4 2 2 3" xfId="54119"/>
    <cellStyle name="Percent 3 3 2 4 2 2 3 2" xfId="54120"/>
    <cellStyle name="Percent 3 3 2 4 2 2 4" xfId="54121"/>
    <cellStyle name="Percent 3 3 2 4 2 2 5" xfId="54122"/>
    <cellStyle name="Percent 3 3 2 4 2 3" xfId="54123"/>
    <cellStyle name="Percent 3 3 2 4 2 3 2" xfId="54124"/>
    <cellStyle name="Percent 3 3 2 4 2 3 2 2" xfId="54125"/>
    <cellStyle name="Percent 3 3 2 4 2 3 3" xfId="54126"/>
    <cellStyle name="Percent 3 3 2 4 2 3 4" xfId="54127"/>
    <cellStyle name="Percent 3 3 2 4 2 4" xfId="54128"/>
    <cellStyle name="Percent 3 3 2 4 2 4 2" xfId="54129"/>
    <cellStyle name="Percent 3 3 2 4 2 5" xfId="54130"/>
    <cellStyle name="Percent 3 3 2 4 2 6" xfId="54131"/>
    <cellStyle name="Percent 3 3 2 4 3" xfId="54132"/>
    <cellStyle name="Percent 3 3 2 4 3 2" xfId="54133"/>
    <cellStyle name="Percent 3 3 2 4 3 2 2" xfId="54134"/>
    <cellStyle name="Percent 3 3 2 4 3 2 2 2" xfId="54135"/>
    <cellStyle name="Percent 3 3 2 4 3 2 3" xfId="54136"/>
    <cellStyle name="Percent 3 3 2 4 3 2 4" xfId="54137"/>
    <cellStyle name="Percent 3 3 2 4 3 3" xfId="54138"/>
    <cellStyle name="Percent 3 3 2 4 3 3 2" xfId="54139"/>
    <cellStyle name="Percent 3 3 2 4 3 4" xfId="54140"/>
    <cellStyle name="Percent 3 3 2 4 3 5" xfId="54141"/>
    <cellStyle name="Percent 3 3 2 4 4" xfId="54142"/>
    <cellStyle name="Percent 3 3 2 4 4 2" xfId="54143"/>
    <cellStyle name="Percent 3 3 2 4 4 2 2" xfId="54144"/>
    <cellStyle name="Percent 3 3 2 4 4 3" xfId="54145"/>
    <cellStyle name="Percent 3 3 2 4 4 4" xfId="54146"/>
    <cellStyle name="Percent 3 3 2 4 5" xfId="54147"/>
    <cellStyle name="Percent 3 3 2 4 5 2" xfId="54148"/>
    <cellStyle name="Percent 3 3 2 4 6" xfId="54149"/>
    <cellStyle name="Percent 3 3 2 4 7" xfId="54150"/>
    <cellStyle name="Percent 3 3 2 5" xfId="54151"/>
    <cellStyle name="Percent 3 3 2 5 2" xfId="54152"/>
    <cellStyle name="Percent 3 3 2 5 2 2" xfId="54153"/>
    <cellStyle name="Percent 3 3 2 5 2 2 2" xfId="54154"/>
    <cellStyle name="Percent 3 3 2 5 2 2 2 2" xfId="54155"/>
    <cellStyle name="Percent 3 3 2 5 2 2 3" xfId="54156"/>
    <cellStyle name="Percent 3 3 2 5 2 2 4" xfId="54157"/>
    <cellStyle name="Percent 3 3 2 5 2 3" xfId="54158"/>
    <cellStyle name="Percent 3 3 2 5 2 3 2" xfId="54159"/>
    <cellStyle name="Percent 3 3 2 5 2 4" xfId="54160"/>
    <cellStyle name="Percent 3 3 2 5 2 5" xfId="54161"/>
    <cellStyle name="Percent 3 3 2 5 3" xfId="54162"/>
    <cellStyle name="Percent 3 3 2 5 3 2" xfId="54163"/>
    <cellStyle name="Percent 3 3 2 5 3 2 2" xfId="54164"/>
    <cellStyle name="Percent 3 3 2 5 3 3" xfId="54165"/>
    <cellStyle name="Percent 3 3 2 5 3 4" xfId="54166"/>
    <cellStyle name="Percent 3 3 2 5 4" xfId="54167"/>
    <cellStyle name="Percent 3 3 2 5 4 2" xfId="54168"/>
    <cellStyle name="Percent 3 3 2 5 5" xfId="54169"/>
    <cellStyle name="Percent 3 3 2 5 6" xfId="54170"/>
    <cellStyle name="Percent 3 3 2 6" xfId="54171"/>
    <cellStyle name="Percent 3 3 2 6 2" xfId="54172"/>
    <cellStyle name="Percent 3 3 2 6 2 2" xfId="54173"/>
    <cellStyle name="Percent 3 3 2 6 2 2 2" xfId="54174"/>
    <cellStyle name="Percent 3 3 2 6 2 3" xfId="54175"/>
    <cellStyle name="Percent 3 3 2 6 2 4" xfId="54176"/>
    <cellStyle name="Percent 3 3 2 6 3" xfId="54177"/>
    <cellStyle name="Percent 3 3 2 6 3 2" xfId="54178"/>
    <cellStyle name="Percent 3 3 2 6 4" xfId="54179"/>
    <cellStyle name="Percent 3 3 2 6 5" xfId="54180"/>
    <cellStyle name="Percent 3 3 2 7" xfId="54181"/>
    <cellStyle name="Percent 3 3 2 7 2" xfId="54182"/>
    <cellStyle name="Percent 3 3 2 7 2 2" xfId="54183"/>
    <cellStyle name="Percent 3 3 2 7 3" xfId="54184"/>
    <cellStyle name="Percent 3 3 2 7 4" xfId="54185"/>
    <cellStyle name="Percent 3 3 2 8" xfId="54186"/>
    <cellStyle name="Percent 3 3 2 8 2" xfId="54187"/>
    <cellStyle name="Percent 3 3 2 9" xfId="54188"/>
    <cellStyle name="Percent 3 3 3" xfId="54189"/>
    <cellStyle name="Percent 3 3 3 2" xfId="54190"/>
    <cellStyle name="Percent 3 3 3 2 2" xfId="54191"/>
    <cellStyle name="Percent 3 3 3 2 2 2" xfId="54192"/>
    <cellStyle name="Percent 3 3 3 2 2 2 2" xfId="54193"/>
    <cellStyle name="Percent 3 3 3 2 2 2 2 2" xfId="54194"/>
    <cellStyle name="Percent 3 3 3 2 2 2 2 2 2" xfId="54195"/>
    <cellStyle name="Percent 3 3 3 2 2 2 2 3" xfId="54196"/>
    <cellStyle name="Percent 3 3 3 2 2 2 2 4" xfId="54197"/>
    <cellStyle name="Percent 3 3 3 2 2 2 3" xfId="54198"/>
    <cellStyle name="Percent 3 3 3 2 2 2 3 2" xfId="54199"/>
    <cellStyle name="Percent 3 3 3 2 2 2 4" xfId="54200"/>
    <cellStyle name="Percent 3 3 3 2 2 2 5" xfId="54201"/>
    <cellStyle name="Percent 3 3 3 2 2 3" xfId="54202"/>
    <cellStyle name="Percent 3 3 3 2 2 3 2" xfId="54203"/>
    <cellStyle name="Percent 3 3 3 2 2 3 2 2" xfId="54204"/>
    <cellStyle name="Percent 3 3 3 2 2 3 3" xfId="54205"/>
    <cellStyle name="Percent 3 3 3 2 2 3 4" xfId="54206"/>
    <cellStyle name="Percent 3 3 3 2 2 4" xfId="54207"/>
    <cellStyle name="Percent 3 3 3 2 2 4 2" xfId="54208"/>
    <cellStyle name="Percent 3 3 3 2 2 5" xfId="54209"/>
    <cellStyle name="Percent 3 3 3 2 2 6" xfId="54210"/>
    <cellStyle name="Percent 3 3 3 2 3" xfId="54211"/>
    <cellStyle name="Percent 3 3 3 2 3 2" xfId="54212"/>
    <cellStyle name="Percent 3 3 3 2 3 2 2" xfId="54213"/>
    <cellStyle name="Percent 3 3 3 2 3 2 2 2" xfId="54214"/>
    <cellStyle name="Percent 3 3 3 2 3 2 3" xfId="54215"/>
    <cellStyle name="Percent 3 3 3 2 3 2 4" xfId="54216"/>
    <cellStyle name="Percent 3 3 3 2 3 3" xfId="54217"/>
    <cellStyle name="Percent 3 3 3 2 3 3 2" xfId="54218"/>
    <cellStyle name="Percent 3 3 3 2 3 4" xfId="54219"/>
    <cellStyle name="Percent 3 3 3 2 3 5" xfId="54220"/>
    <cellStyle name="Percent 3 3 3 2 4" xfId="54221"/>
    <cellStyle name="Percent 3 3 3 2 4 2" xfId="54222"/>
    <cellStyle name="Percent 3 3 3 2 4 2 2" xfId="54223"/>
    <cellStyle name="Percent 3 3 3 2 4 3" xfId="54224"/>
    <cellStyle name="Percent 3 3 3 2 4 4" xfId="54225"/>
    <cellStyle name="Percent 3 3 3 2 5" xfId="54226"/>
    <cellStyle name="Percent 3 3 3 2 5 2" xfId="54227"/>
    <cellStyle name="Percent 3 3 3 2 6" xfId="54228"/>
    <cellStyle name="Percent 3 3 3 2 7" xfId="54229"/>
    <cellStyle name="Percent 3 3 3 3" xfId="54230"/>
    <cellStyle name="Percent 3 3 3 3 2" xfId="54231"/>
    <cellStyle name="Percent 3 3 3 3 2 2" xfId="54232"/>
    <cellStyle name="Percent 3 3 3 3 2 2 2" xfId="54233"/>
    <cellStyle name="Percent 3 3 3 3 2 2 2 2" xfId="54234"/>
    <cellStyle name="Percent 3 3 3 3 2 2 3" xfId="54235"/>
    <cellStyle name="Percent 3 3 3 3 2 2 4" xfId="54236"/>
    <cellStyle name="Percent 3 3 3 3 2 3" xfId="54237"/>
    <cellStyle name="Percent 3 3 3 3 2 3 2" xfId="54238"/>
    <cellStyle name="Percent 3 3 3 3 2 4" xfId="54239"/>
    <cellStyle name="Percent 3 3 3 3 2 5" xfId="54240"/>
    <cellStyle name="Percent 3 3 3 3 3" xfId="54241"/>
    <cellStyle name="Percent 3 3 3 3 3 2" xfId="54242"/>
    <cellStyle name="Percent 3 3 3 3 3 2 2" xfId="54243"/>
    <cellStyle name="Percent 3 3 3 3 3 3" xfId="54244"/>
    <cellStyle name="Percent 3 3 3 3 3 4" xfId="54245"/>
    <cellStyle name="Percent 3 3 3 3 4" xfId="54246"/>
    <cellStyle name="Percent 3 3 3 3 4 2" xfId="54247"/>
    <cellStyle name="Percent 3 3 3 3 5" xfId="54248"/>
    <cellStyle name="Percent 3 3 3 3 6" xfId="54249"/>
    <cellStyle name="Percent 3 3 3 4" xfId="54250"/>
    <cellStyle name="Percent 3 3 3 4 2" xfId="54251"/>
    <cellStyle name="Percent 3 3 3 4 2 2" xfId="54252"/>
    <cellStyle name="Percent 3 3 3 4 2 2 2" xfId="54253"/>
    <cellStyle name="Percent 3 3 3 4 2 3" xfId="54254"/>
    <cellStyle name="Percent 3 3 3 4 2 4" xfId="54255"/>
    <cellStyle name="Percent 3 3 3 4 3" xfId="54256"/>
    <cellStyle name="Percent 3 3 3 4 3 2" xfId="54257"/>
    <cellStyle name="Percent 3 3 3 4 4" xfId="54258"/>
    <cellStyle name="Percent 3 3 3 4 5" xfId="54259"/>
    <cellStyle name="Percent 3 3 3 5" xfId="54260"/>
    <cellStyle name="Percent 3 3 3 5 2" xfId="54261"/>
    <cellStyle name="Percent 3 3 3 5 2 2" xfId="54262"/>
    <cellStyle name="Percent 3 3 3 5 3" xfId="54263"/>
    <cellStyle name="Percent 3 3 3 5 4" xfId="54264"/>
    <cellStyle name="Percent 3 3 3 6" xfId="54265"/>
    <cellStyle name="Percent 3 3 3 6 2" xfId="54266"/>
    <cellStyle name="Percent 3 3 3 7" xfId="54267"/>
    <cellStyle name="Percent 3 3 3 8" xfId="54268"/>
    <cellStyle name="Percent 3 3 4" xfId="54269"/>
    <cellStyle name="Percent 3 3 4 2" xfId="54270"/>
    <cellStyle name="Percent 3 3 4 2 2" xfId="54271"/>
    <cellStyle name="Percent 3 3 4 2 2 2" xfId="54272"/>
    <cellStyle name="Percent 3 3 4 2 2 2 2" xfId="54273"/>
    <cellStyle name="Percent 3 3 4 2 2 2 2 2" xfId="54274"/>
    <cellStyle name="Percent 3 3 4 2 2 2 3" xfId="54275"/>
    <cellStyle name="Percent 3 3 4 2 2 2 4" xfId="54276"/>
    <cellStyle name="Percent 3 3 4 2 2 3" xfId="54277"/>
    <cellStyle name="Percent 3 3 4 2 2 3 2" xfId="54278"/>
    <cellStyle name="Percent 3 3 4 2 2 4" xfId="54279"/>
    <cellStyle name="Percent 3 3 4 2 2 5" xfId="54280"/>
    <cellStyle name="Percent 3 3 4 2 3" xfId="54281"/>
    <cellStyle name="Percent 3 3 4 2 3 2" xfId="54282"/>
    <cellStyle name="Percent 3 3 4 2 3 2 2" xfId="54283"/>
    <cellStyle name="Percent 3 3 4 2 3 3" xfId="54284"/>
    <cellStyle name="Percent 3 3 4 2 3 4" xfId="54285"/>
    <cellStyle name="Percent 3 3 4 2 4" xfId="54286"/>
    <cellStyle name="Percent 3 3 4 2 4 2" xfId="54287"/>
    <cellStyle name="Percent 3 3 4 2 5" xfId="54288"/>
    <cellStyle name="Percent 3 3 4 2 6" xfId="54289"/>
    <cellStyle name="Percent 3 3 4 3" xfId="54290"/>
    <cellStyle name="Percent 3 3 4 3 2" xfId="54291"/>
    <cellStyle name="Percent 3 3 4 3 2 2" xfId="54292"/>
    <cellStyle name="Percent 3 3 4 3 2 2 2" xfId="54293"/>
    <cellStyle name="Percent 3 3 4 3 2 3" xfId="54294"/>
    <cellStyle name="Percent 3 3 4 3 2 4" xfId="54295"/>
    <cellStyle name="Percent 3 3 4 3 3" xfId="54296"/>
    <cellStyle name="Percent 3 3 4 3 3 2" xfId="54297"/>
    <cellStyle name="Percent 3 3 4 3 4" xfId="54298"/>
    <cellStyle name="Percent 3 3 4 3 5" xfId="54299"/>
    <cellStyle name="Percent 3 3 4 4" xfId="54300"/>
    <cellStyle name="Percent 3 3 4 4 2" xfId="54301"/>
    <cellStyle name="Percent 3 3 4 4 2 2" xfId="54302"/>
    <cellStyle name="Percent 3 3 4 4 3" xfId="54303"/>
    <cellStyle name="Percent 3 3 4 4 4" xfId="54304"/>
    <cellStyle name="Percent 3 3 4 5" xfId="54305"/>
    <cellStyle name="Percent 3 3 4 5 2" xfId="54306"/>
    <cellStyle name="Percent 3 3 4 6" xfId="54307"/>
    <cellStyle name="Percent 3 3 4 7" xfId="54308"/>
    <cellStyle name="Percent 3 3 5" xfId="54309"/>
    <cellStyle name="Percent 3 3 5 2" xfId="54310"/>
    <cellStyle name="Percent 3 3 5 2 2" xfId="54311"/>
    <cellStyle name="Percent 3 3 5 2 2 2" xfId="54312"/>
    <cellStyle name="Percent 3 3 5 2 2 2 2" xfId="54313"/>
    <cellStyle name="Percent 3 3 5 2 2 2 2 2" xfId="54314"/>
    <cellStyle name="Percent 3 3 5 2 2 2 3" xfId="54315"/>
    <cellStyle name="Percent 3 3 5 2 2 2 4" xfId="54316"/>
    <cellStyle name="Percent 3 3 5 2 2 3" xfId="54317"/>
    <cellStyle name="Percent 3 3 5 2 2 3 2" xfId="54318"/>
    <cellStyle name="Percent 3 3 5 2 2 4" xfId="54319"/>
    <cellStyle name="Percent 3 3 5 2 2 5" xfId="54320"/>
    <cellStyle name="Percent 3 3 5 2 3" xfId="54321"/>
    <cellStyle name="Percent 3 3 5 2 3 2" xfId="54322"/>
    <cellStyle name="Percent 3 3 5 2 3 2 2" xfId="54323"/>
    <cellStyle name="Percent 3 3 5 2 3 3" xfId="54324"/>
    <cellStyle name="Percent 3 3 5 2 3 4" xfId="54325"/>
    <cellStyle name="Percent 3 3 5 2 4" xfId="54326"/>
    <cellStyle name="Percent 3 3 5 2 4 2" xfId="54327"/>
    <cellStyle name="Percent 3 3 5 2 5" xfId="54328"/>
    <cellStyle name="Percent 3 3 5 2 6" xfId="54329"/>
    <cellStyle name="Percent 3 3 5 3" xfId="54330"/>
    <cellStyle name="Percent 3 3 5 3 2" xfId="54331"/>
    <cellStyle name="Percent 3 3 5 3 2 2" xfId="54332"/>
    <cellStyle name="Percent 3 3 5 3 2 2 2" xfId="54333"/>
    <cellStyle name="Percent 3 3 5 3 2 3" xfId="54334"/>
    <cellStyle name="Percent 3 3 5 3 2 4" xfId="54335"/>
    <cellStyle name="Percent 3 3 5 3 3" xfId="54336"/>
    <cellStyle name="Percent 3 3 5 3 3 2" xfId="54337"/>
    <cellStyle name="Percent 3 3 5 3 4" xfId="54338"/>
    <cellStyle name="Percent 3 3 5 3 5" xfId="54339"/>
    <cellStyle name="Percent 3 3 5 4" xfId="54340"/>
    <cellStyle name="Percent 3 3 5 4 2" xfId="54341"/>
    <cellStyle name="Percent 3 3 5 4 2 2" xfId="54342"/>
    <cellStyle name="Percent 3 3 5 4 3" xfId="54343"/>
    <cellStyle name="Percent 3 3 5 4 4" xfId="54344"/>
    <cellStyle name="Percent 3 3 5 5" xfId="54345"/>
    <cellStyle name="Percent 3 3 5 5 2" xfId="54346"/>
    <cellStyle name="Percent 3 3 5 6" xfId="54347"/>
    <cellStyle name="Percent 3 3 5 7" xfId="54348"/>
    <cellStyle name="Percent 3 3 6" xfId="54349"/>
    <cellStyle name="Percent 3 3 6 2" xfId="54350"/>
    <cellStyle name="Percent 3 3 6 2 2" xfId="54351"/>
    <cellStyle name="Percent 3 3 6 2 2 2" xfId="54352"/>
    <cellStyle name="Percent 3 3 6 2 2 2 2" xfId="54353"/>
    <cellStyle name="Percent 3 3 6 2 2 3" xfId="54354"/>
    <cellStyle name="Percent 3 3 6 2 2 4" xfId="54355"/>
    <cellStyle name="Percent 3 3 6 2 3" xfId="54356"/>
    <cellStyle name="Percent 3 3 6 2 3 2" xfId="54357"/>
    <cellStyle name="Percent 3 3 6 2 4" xfId="54358"/>
    <cellStyle name="Percent 3 3 6 2 5" xfId="54359"/>
    <cellStyle name="Percent 3 3 6 3" xfId="54360"/>
    <cellStyle name="Percent 3 3 6 3 2" xfId="54361"/>
    <cellStyle name="Percent 3 3 6 3 2 2" xfId="54362"/>
    <cellStyle name="Percent 3 3 6 3 3" xfId="54363"/>
    <cellStyle name="Percent 3 3 6 3 4" xfId="54364"/>
    <cellStyle name="Percent 3 3 6 4" xfId="54365"/>
    <cellStyle name="Percent 3 3 6 4 2" xfId="54366"/>
    <cellStyle name="Percent 3 3 6 5" xfId="54367"/>
    <cellStyle name="Percent 3 3 6 6" xfId="54368"/>
    <cellStyle name="Percent 3 3 7" xfId="54369"/>
    <cellStyle name="Percent 3 3 7 2" xfId="54370"/>
    <cellStyle name="Percent 3 3 7 2 2" xfId="54371"/>
    <cellStyle name="Percent 3 3 7 2 2 2" xfId="54372"/>
    <cellStyle name="Percent 3 3 7 2 3" xfId="54373"/>
    <cellStyle name="Percent 3 3 7 2 4" xfId="54374"/>
    <cellStyle name="Percent 3 3 7 3" xfId="54375"/>
    <cellStyle name="Percent 3 3 7 3 2" xfId="54376"/>
    <cellStyle name="Percent 3 3 7 4" xfId="54377"/>
    <cellStyle name="Percent 3 3 7 5" xfId="54378"/>
    <cellStyle name="Percent 3 3 8" xfId="54379"/>
    <cellStyle name="Percent 3 3 8 2" xfId="54380"/>
    <cellStyle name="Percent 3 3 8 2 2" xfId="54381"/>
    <cellStyle name="Percent 3 3 8 3" xfId="54382"/>
    <cellStyle name="Percent 3 3 8 4" xfId="54383"/>
    <cellStyle name="Percent 3 3 9" xfId="54384"/>
    <cellStyle name="Percent 3 3 9 2" xfId="54385"/>
    <cellStyle name="Percent 3 4" xfId="54386"/>
    <cellStyle name="Percent 3 4 2" xfId="54387"/>
    <cellStyle name="Percent 3 4 2 2" xfId="54388"/>
    <cellStyle name="Percent 3 4 2 3" xfId="54389"/>
    <cellStyle name="Percent 3 4 3" xfId="54390"/>
    <cellStyle name="Percent 3 4 3 2" xfId="54391"/>
    <cellStyle name="Percent 3 4 3 2 2" xfId="54392"/>
    <cellStyle name="Percent 3 4 3 2 2 2" xfId="54393"/>
    <cellStyle name="Percent 3 4 3 2 3" xfId="54394"/>
    <cellStyle name="Percent 3 4 3 2 4" xfId="54395"/>
    <cellStyle name="Percent 3 4 3 3" xfId="54396"/>
    <cellStyle name="Percent 3 4 3 3 2" xfId="54397"/>
    <cellStyle name="Percent 3 4 3 4" xfId="54398"/>
    <cellStyle name="Percent 3 4 3 5" xfId="54399"/>
    <cellStyle name="Percent 3 4 4" xfId="54400"/>
    <cellStyle name="Percent 3 4 5" xfId="54401"/>
    <cellStyle name="Percent 3 5" xfId="54402"/>
    <cellStyle name="Percent 3 5 10" xfId="54403"/>
    <cellStyle name="Percent 3 5 2" xfId="54404"/>
    <cellStyle name="Percent 3 5 2 2" xfId="54405"/>
    <cellStyle name="Percent 3 5 2 2 2" xfId="54406"/>
    <cellStyle name="Percent 3 5 2 2 2 2" xfId="54407"/>
    <cellStyle name="Percent 3 5 2 2 2 2 2" xfId="54408"/>
    <cellStyle name="Percent 3 5 2 2 2 2 2 2" xfId="54409"/>
    <cellStyle name="Percent 3 5 2 2 2 2 2 2 2" xfId="54410"/>
    <cellStyle name="Percent 3 5 2 2 2 2 2 3" xfId="54411"/>
    <cellStyle name="Percent 3 5 2 2 2 2 2 4" xfId="54412"/>
    <cellStyle name="Percent 3 5 2 2 2 2 3" xfId="54413"/>
    <cellStyle name="Percent 3 5 2 2 2 2 3 2" xfId="54414"/>
    <cellStyle name="Percent 3 5 2 2 2 2 4" xfId="54415"/>
    <cellStyle name="Percent 3 5 2 2 2 2 5" xfId="54416"/>
    <cellStyle name="Percent 3 5 2 2 2 3" xfId="54417"/>
    <cellStyle name="Percent 3 5 2 2 2 3 2" xfId="54418"/>
    <cellStyle name="Percent 3 5 2 2 2 3 2 2" xfId="54419"/>
    <cellStyle name="Percent 3 5 2 2 2 3 3" xfId="54420"/>
    <cellStyle name="Percent 3 5 2 2 2 3 4" xfId="54421"/>
    <cellStyle name="Percent 3 5 2 2 2 4" xfId="54422"/>
    <cellStyle name="Percent 3 5 2 2 2 4 2" xfId="54423"/>
    <cellStyle name="Percent 3 5 2 2 2 5" xfId="54424"/>
    <cellStyle name="Percent 3 5 2 2 2 6" xfId="54425"/>
    <cellStyle name="Percent 3 5 2 2 3" xfId="54426"/>
    <cellStyle name="Percent 3 5 2 2 3 2" xfId="54427"/>
    <cellStyle name="Percent 3 5 2 2 3 2 2" xfId="54428"/>
    <cellStyle name="Percent 3 5 2 2 3 2 2 2" xfId="54429"/>
    <cellStyle name="Percent 3 5 2 2 3 2 3" xfId="54430"/>
    <cellStyle name="Percent 3 5 2 2 3 2 4" xfId="54431"/>
    <cellStyle name="Percent 3 5 2 2 3 3" xfId="54432"/>
    <cellStyle name="Percent 3 5 2 2 3 3 2" xfId="54433"/>
    <cellStyle name="Percent 3 5 2 2 3 4" xfId="54434"/>
    <cellStyle name="Percent 3 5 2 2 3 5" xfId="54435"/>
    <cellStyle name="Percent 3 5 2 2 4" xfId="54436"/>
    <cellStyle name="Percent 3 5 2 2 4 2" xfId="54437"/>
    <cellStyle name="Percent 3 5 2 2 4 2 2" xfId="54438"/>
    <cellStyle name="Percent 3 5 2 2 4 3" xfId="54439"/>
    <cellStyle name="Percent 3 5 2 2 4 4" xfId="54440"/>
    <cellStyle name="Percent 3 5 2 2 5" xfId="54441"/>
    <cellStyle name="Percent 3 5 2 2 5 2" xfId="54442"/>
    <cellStyle name="Percent 3 5 2 2 6" xfId="54443"/>
    <cellStyle name="Percent 3 5 2 2 7" xfId="54444"/>
    <cellStyle name="Percent 3 5 2 3" xfId="54445"/>
    <cellStyle name="Percent 3 5 2 3 2" xfId="54446"/>
    <cellStyle name="Percent 3 5 2 3 2 2" xfId="54447"/>
    <cellStyle name="Percent 3 5 2 3 2 2 2" xfId="54448"/>
    <cellStyle name="Percent 3 5 2 3 2 2 2 2" xfId="54449"/>
    <cellStyle name="Percent 3 5 2 3 2 2 3" xfId="54450"/>
    <cellStyle name="Percent 3 5 2 3 2 2 4" xfId="54451"/>
    <cellStyle name="Percent 3 5 2 3 2 3" xfId="54452"/>
    <cellStyle name="Percent 3 5 2 3 2 3 2" xfId="54453"/>
    <cellStyle name="Percent 3 5 2 3 2 4" xfId="54454"/>
    <cellStyle name="Percent 3 5 2 3 2 5" xfId="54455"/>
    <cellStyle name="Percent 3 5 2 3 3" xfId="54456"/>
    <cellStyle name="Percent 3 5 2 3 3 2" xfId="54457"/>
    <cellStyle name="Percent 3 5 2 3 3 2 2" xfId="54458"/>
    <cellStyle name="Percent 3 5 2 3 3 3" xfId="54459"/>
    <cellStyle name="Percent 3 5 2 3 3 4" xfId="54460"/>
    <cellStyle name="Percent 3 5 2 3 4" xfId="54461"/>
    <cellStyle name="Percent 3 5 2 3 4 2" xfId="54462"/>
    <cellStyle name="Percent 3 5 2 3 5" xfId="54463"/>
    <cellStyle name="Percent 3 5 2 3 6" xfId="54464"/>
    <cellStyle name="Percent 3 5 2 4" xfId="54465"/>
    <cellStyle name="Percent 3 5 2 4 2" xfId="54466"/>
    <cellStyle name="Percent 3 5 2 4 2 2" xfId="54467"/>
    <cellStyle name="Percent 3 5 2 4 2 2 2" xfId="54468"/>
    <cellStyle name="Percent 3 5 2 4 2 3" xfId="54469"/>
    <cellStyle name="Percent 3 5 2 4 2 4" xfId="54470"/>
    <cellStyle name="Percent 3 5 2 4 3" xfId="54471"/>
    <cellStyle name="Percent 3 5 2 4 3 2" xfId="54472"/>
    <cellStyle name="Percent 3 5 2 4 4" xfId="54473"/>
    <cellStyle name="Percent 3 5 2 4 5" xfId="54474"/>
    <cellStyle name="Percent 3 5 2 5" xfId="54475"/>
    <cellStyle name="Percent 3 5 2 5 2" xfId="54476"/>
    <cellStyle name="Percent 3 5 2 5 2 2" xfId="54477"/>
    <cellStyle name="Percent 3 5 2 5 3" xfId="54478"/>
    <cellStyle name="Percent 3 5 2 5 4" xfId="54479"/>
    <cellStyle name="Percent 3 5 2 6" xfId="54480"/>
    <cellStyle name="Percent 3 5 2 6 2" xfId="54481"/>
    <cellStyle name="Percent 3 5 2 7" xfId="54482"/>
    <cellStyle name="Percent 3 5 2 8" xfId="54483"/>
    <cellStyle name="Percent 3 5 3" xfId="54484"/>
    <cellStyle name="Percent 3 5 3 2" xfId="54485"/>
    <cellStyle name="Percent 3 5 3 2 2" xfId="54486"/>
    <cellStyle name="Percent 3 5 3 2 2 2" xfId="54487"/>
    <cellStyle name="Percent 3 5 3 2 2 2 2" xfId="54488"/>
    <cellStyle name="Percent 3 5 3 2 2 2 2 2" xfId="54489"/>
    <cellStyle name="Percent 3 5 3 2 2 2 3" xfId="54490"/>
    <cellStyle name="Percent 3 5 3 2 2 2 4" xfId="54491"/>
    <cellStyle name="Percent 3 5 3 2 2 3" xfId="54492"/>
    <cellStyle name="Percent 3 5 3 2 2 3 2" xfId="54493"/>
    <cellStyle name="Percent 3 5 3 2 2 4" xfId="54494"/>
    <cellStyle name="Percent 3 5 3 2 2 5" xfId="54495"/>
    <cellStyle name="Percent 3 5 3 2 3" xfId="54496"/>
    <cellStyle name="Percent 3 5 3 2 3 2" xfId="54497"/>
    <cellStyle name="Percent 3 5 3 2 3 2 2" xfId="54498"/>
    <cellStyle name="Percent 3 5 3 2 3 3" xfId="54499"/>
    <cellStyle name="Percent 3 5 3 2 3 4" xfId="54500"/>
    <cellStyle name="Percent 3 5 3 2 4" xfId="54501"/>
    <cellStyle name="Percent 3 5 3 2 4 2" xfId="54502"/>
    <cellStyle name="Percent 3 5 3 2 5" xfId="54503"/>
    <cellStyle name="Percent 3 5 3 2 6" xfId="54504"/>
    <cellStyle name="Percent 3 5 3 3" xfId="54505"/>
    <cellStyle name="Percent 3 5 3 3 2" xfId="54506"/>
    <cellStyle name="Percent 3 5 3 3 2 2" xfId="54507"/>
    <cellStyle name="Percent 3 5 3 3 2 2 2" xfId="54508"/>
    <cellStyle name="Percent 3 5 3 3 2 3" xfId="54509"/>
    <cellStyle name="Percent 3 5 3 3 2 4" xfId="54510"/>
    <cellStyle name="Percent 3 5 3 3 3" xfId="54511"/>
    <cellStyle name="Percent 3 5 3 3 3 2" xfId="54512"/>
    <cellStyle name="Percent 3 5 3 3 4" xfId="54513"/>
    <cellStyle name="Percent 3 5 3 3 5" xfId="54514"/>
    <cellStyle name="Percent 3 5 3 4" xfId="54515"/>
    <cellStyle name="Percent 3 5 3 4 2" xfId="54516"/>
    <cellStyle name="Percent 3 5 3 4 2 2" xfId="54517"/>
    <cellStyle name="Percent 3 5 3 4 3" xfId="54518"/>
    <cellStyle name="Percent 3 5 3 4 4" xfId="54519"/>
    <cellStyle name="Percent 3 5 3 5" xfId="54520"/>
    <cellStyle name="Percent 3 5 3 5 2" xfId="54521"/>
    <cellStyle name="Percent 3 5 3 6" xfId="54522"/>
    <cellStyle name="Percent 3 5 3 7" xfId="54523"/>
    <cellStyle name="Percent 3 5 4" xfId="54524"/>
    <cellStyle name="Percent 3 5 4 2" xfId="54525"/>
    <cellStyle name="Percent 3 5 4 2 2" xfId="54526"/>
    <cellStyle name="Percent 3 5 4 2 2 2" xfId="54527"/>
    <cellStyle name="Percent 3 5 4 2 2 2 2" xfId="54528"/>
    <cellStyle name="Percent 3 5 4 2 2 2 2 2" xfId="54529"/>
    <cellStyle name="Percent 3 5 4 2 2 2 3" xfId="54530"/>
    <cellStyle name="Percent 3 5 4 2 2 2 4" xfId="54531"/>
    <cellStyle name="Percent 3 5 4 2 2 3" xfId="54532"/>
    <cellStyle name="Percent 3 5 4 2 2 3 2" xfId="54533"/>
    <cellStyle name="Percent 3 5 4 2 2 4" xfId="54534"/>
    <cellStyle name="Percent 3 5 4 2 2 5" xfId="54535"/>
    <cellStyle name="Percent 3 5 4 2 3" xfId="54536"/>
    <cellStyle name="Percent 3 5 4 2 3 2" xfId="54537"/>
    <cellStyle name="Percent 3 5 4 2 3 2 2" xfId="54538"/>
    <cellStyle name="Percent 3 5 4 2 3 3" xfId="54539"/>
    <cellStyle name="Percent 3 5 4 2 3 4" xfId="54540"/>
    <cellStyle name="Percent 3 5 4 2 4" xfId="54541"/>
    <cellStyle name="Percent 3 5 4 2 4 2" xfId="54542"/>
    <cellStyle name="Percent 3 5 4 2 5" xfId="54543"/>
    <cellStyle name="Percent 3 5 4 2 6" xfId="54544"/>
    <cellStyle name="Percent 3 5 4 3" xfId="54545"/>
    <cellStyle name="Percent 3 5 4 3 2" xfId="54546"/>
    <cellStyle name="Percent 3 5 4 3 2 2" xfId="54547"/>
    <cellStyle name="Percent 3 5 4 3 2 2 2" xfId="54548"/>
    <cellStyle name="Percent 3 5 4 3 2 3" xfId="54549"/>
    <cellStyle name="Percent 3 5 4 3 2 4" xfId="54550"/>
    <cellStyle name="Percent 3 5 4 3 3" xfId="54551"/>
    <cellStyle name="Percent 3 5 4 3 3 2" xfId="54552"/>
    <cellStyle name="Percent 3 5 4 3 4" xfId="54553"/>
    <cellStyle name="Percent 3 5 4 3 5" xfId="54554"/>
    <cellStyle name="Percent 3 5 4 4" xfId="54555"/>
    <cellStyle name="Percent 3 5 4 4 2" xfId="54556"/>
    <cellStyle name="Percent 3 5 4 4 2 2" xfId="54557"/>
    <cellStyle name="Percent 3 5 4 4 3" xfId="54558"/>
    <cellStyle name="Percent 3 5 4 4 4" xfId="54559"/>
    <cellStyle name="Percent 3 5 4 5" xfId="54560"/>
    <cellStyle name="Percent 3 5 4 5 2" xfId="54561"/>
    <cellStyle name="Percent 3 5 4 6" xfId="54562"/>
    <cellStyle name="Percent 3 5 4 7" xfId="54563"/>
    <cellStyle name="Percent 3 5 5" xfId="54564"/>
    <cellStyle name="Percent 3 5 5 2" xfId="54565"/>
    <cellStyle name="Percent 3 5 5 2 2" xfId="54566"/>
    <cellStyle name="Percent 3 5 5 2 2 2" xfId="54567"/>
    <cellStyle name="Percent 3 5 5 2 2 2 2" xfId="54568"/>
    <cellStyle name="Percent 3 5 5 2 2 3" xfId="54569"/>
    <cellStyle name="Percent 3 5 5 2 2 4" xfId="54570"/>
    <cellStyle name="Percent 3 5 5 2 3" xfId="54571"/>
    <cellStyle name="Percent 3 5 5 2 3 2" xfId="54572"/>
    <cellStyle name="Percent 3 5 5 2 4" xfId="54573"/>
    <cellStyle name="Percent 3 5 5 2 5" xfId="54574"/>
    <cellStyle name="Percent 3 5 5 3" xfId="54575"/>
    <cellStyle name="Percent 3 5 5 3 2" xfId="54576"/>
    <cellStyle name="Percent 3 5 5 3 2 2" xfId="54577"/>
    <cellStyle name="Percent 3 5 5 3 3" xfId="54578"/>
    <cellStyle name="Percent 3 5 5 3 4" xfId="54579"/>
    <cellStyle name="Percent 3 5 5 4" xfId="54580"/>
    <cellStyle name="Percent 3 5 5 4 2" xfId="54581"/>
    <cellStyle name="Percent 3 5 5 5" xfId="54582"/>
    <cellStyle name="Percent 3 5 5 6" xfId="54583"/>
    <cellStyle name="Percent 3 5 6" xfId="54584"/>
    <cellStyle name="Percent 3 5 6 2" xfId="54585"/>
    <cellStyle name="Percent 3 5 6 3" xfId="54586"/>
    <cellStyle name="Percent 3 5 7" xfId="54587"/>
    <cellStyle name="Percent 3 5 7 2" xfId="54588"/>
    <cellStyle name="Percent 3 5 7 2 2" xfId="54589"/>
    <cellStyle name="Percent 3 5 7 3" xfId="54590"/>
    <cellStyle name="Percent 3 5 7 4" xfId="54591"/>
    <cellStyle name="Percent 3 5 8" xfId="54592"/>
    <cellStyle name="Percent 3 5 8 2" xfId="54593"/>
    <cellStyle name="Percent 3 5 9" xfId="54594"/>
    <cellStyle name="Percent 3 6" xfId="54595"/>
    <cellStyle name="Percent 3 6 2" xfId="54596"/>
    <cellStyle name="Percent 3 6 2 2" xfId="54597"/>
    <cellStyle name="Percent 3 6 2 2 2" xfId="54598"/>
    <cellStyle name="Percent 3 6 2 2 2 2" xfId="54599"/>
    <cellStyle name="Percent 3 6 2 2 2 2 2" xfId="54600"/>
    <cellStyle name="Percent 3 6 2 2 2 2 2 2" xfId="54601"/>
    <cellStyle name="Percent 3 6 2 2 2 2 3" xfId="54602"/>
    <cellStyle name="Percent 3 6 2 2 2 2 4" xfId="54603"/>
    <cellStyle name="Percent 3 6 2 2 2 3" xfId="54604"/>
    <cellStyle name="Percent 3 6 2 2 2 3 2" xfId="54605"/>
    <cellStyle name="Percent 3 6 2 2 2 4" xfId="54606"/>
    <cellStyle name="Percent 3 6 2 2 2 5" xfId="54607"/>
    <cellStyle name="Percent 3 6 2 2 3" xfId="54608"/>
    <cellStyle name="Percent 3 6 2 2 3 2" xfId="54609"/>
    <cellStyle name="Percent 3 6 2 2 3 2 2" xfId="54610"/>
    <cellStyle name="Percent 3 6 2 2 3 3" xfId="54611"/>
    <cellStyle name="Percent 3 6 2 2 3 4" xfId="54612"/>
    <cellStyle name="Percent 3 6 2 2 4" xfId="54613"/>
    <cellStyle name="Percent 3 6 2 2 4 2" xfId="54614"/>
    <cellStyle name="Percent 3 6 2 2 5" xfId="54615"/>
    <cellStyle name="Percent 3 6 2 2 6" xfId="54616"/>
    <cellStyle name="Percent 3 6 2 3" xfId="54617"/>
    <cellStyle name="Percent 3 6 2 3 2" xfId="54618"/>
    <cellStyle name="Percent 3 6 2 3 2 2" xfId="54619"/>
    <cellStyle name="Percent 3 6 2 3 2 2 2" xfId="54620"/>
    <cellStyle name="Percent 3 6 2 3 2 3" xfId="54621"/>
    <cellStyle name="Percent 3 6 2 3 2 4" xfId="54622"/>
    <cellStyle name="Percent 3 6 2 3 3" xfId="54623"/>
    <cellStyle name="Percent 3 6 2 3 3 2" xfId="54624"/>
    <cellStyle name="Percent 3 6 2 3 4" xfId="54625"/>
    <cellStyle name="Percent 3 6 2 3 5" xfId="54626"/>
    <cellStyle name="Percent 3 6 2 4" xfId="54627"/>
    <cellStyle name="Percent 3 6 2 4 2" xfId="54628"/>
    <cellStyle name="Percent 3 6 2 4 2 2" xfId="54629"/>
    <cellStyle name="Percent 3 6 2 4 3" xfId="54630"/>
    <cellStyle name="Percent 3 6 2 4 4" xfId="54631"/>
    <cellStyle name="Percent 3 6 2 5" xfId="54632"/>
    <cellStyle name="Percent 3 6 2 5 2" xfId="54633"/>
    <cellStyle name="Percent 3 6 2 6" xfId="54634"/>
    <cellStyle name="Percent 3 6 2 7" xfId="54635"/>
    <cellStyle name="Percent 3 6 3" xfId="54636"/>
    <cellStyle name="Percent 3 6 3 2" xfId="54637"/>
    <cellStyle name="Percent 3 6 3 2 2" xfId="54638"/>
    <cellStyle name="Percent 3 6 3 2 2 2" xfId="54639"/>
    <cellStyle name="Percent 3 6 3 2 2 2 2" xfId="54640"/>
    <cellStyle name="Percent 3 6 3 2 2 3" xfId="54641"/>
    <cellStyle name="Percent 3 6 3 2 2 4" xfId="54642"/>
    <cellStyle name="Percent 3 6 3 2 3" xfId="54643"/>
    <cellStyle name="Percent 3 6 3 2 3 2" xfId="54644"/>
    <cellStyle name="Percent 3 6 3 2 4" xfId="54645"/>
    <cellStyle name="Percent 3 6 3 2 5" xfId="54646"/>
    <cellStyle name="Percent 3 6 3 3" xfId="54647"/>
    <cellStyle name="Percent 3 6 3 3 2" xfId="54648"/>
    <cellStyle name="Percent 3 6 3 3 2 2" xfId="54649"/>
    <cellStyle name="Percent 3 6 3 3 3" xfId="54650"/>
    <cellStyle name="Percent 3 6 3 3 4" xfId="54651"/>
    <cellStyle name="Percent 3 6 3 4" xfId="54652"/>
    <cellStyle name="Percent 3 6 3 4 2" xfId="54653"/>
    <cellStyle name="Percent 3 6 3 5" xfId="54654"/>
    <cellStyle name="Percent 3 6 3 6" xfId="54655"/>
    <cellStyle name="Percent 3 6 4" xfId="54656"/>
    <cellStyle name="Percent 3 6 4 2" xfId="54657"/>
    <cellStyle name="Percent 3 6 4 2 2" xfId="54658"/>
    <cellStyle name="Percent 3 6 4 2 2 2" xfId="54659"/>
    <cellStyle name="Percent 3 6 4 2 3" xfId="54660"/>
    <cellStyle name="Percent 3 6 4 2 4" xfId="54661"/>
    <cellStyle name="Percent 3 6 4 3" xfId="54662"/>
    <cellStyle name="Percent 3 6 4 3 2" xfId="54663"/>
    <cellStyle name="Percent 3 6 4 4" xfId="54664"/>
    <cellStyle name="Percent 3 6 4 5" xfId="54665"/>
    <cellStyle name="Percent 3 6 5" xfId="54666"/>
    <cellStyle name="Percent 3 6 5 2" xfId="54667"/>
    <cellStyle name="Percent 3 6 5 2 2" xfId="54668"/>
    <cellStyle name="Percent 3 6 5 3" xfId="54669"/>
    <cellStyle name="Percent 3 6 5 4" xfId="54670"/>
    <cellStyle name="Percent 3 6 6" xfId="54671"/>
    <cellStyle name="Percent 3 6 6 2" xfId="54672"/>
    <cellStyle name="Percent 3 6 7" xfId="54673"/>
    <cellStyle name="Percent 3 6 8" xfId="54674"/>
    <cellStyle name="Percent 3 7" xfId="54675"/>
    <cellStyle name="Percent 3 7 2" xfId="54676"/>
    <cellStyle name="Percent 3 7 2 2" xfId="54677"/>
    <cellStyle name="Percent 3 7 2 2 2" xfId="54678"/>
    <cellStyle name="Percent 3 7 2 2 2 2" xfId="54679"/>
    <cellStyle name="Percent 3 7 2 2 2 2 2" xfId="54680"/>
    <cellStyle name="Percent 3 7 2 2 2 3" xfId="54681"/>
    <cellStyle name="Percent 3 7 2 2 2 4" xfId="54682"/>
    <cellStyle name="Percent 3 7 2 2 3" xfId="54683"/>
    <cellStyle name="Percent 3 7 2 2 3 2" xfId="54684"/>
    <cellStyle name="Percent 3 7 2 2 4" xfId="54685"/>
    <cellStyle name="Percent 3 7 2 2 5" xfId="54686"/>
    <cellStyle name="Percent 3 7 2 3" xfId="54687"/>
    <cellStyle name="Percent 3 7 2 3 2" xfId="54688"/>
    <cellStyle name="Percent 3 7 2 3 2 2" xfId="54689"/>
    <cellStyle name="Percent 3 7 2 3 3" xfId="54690"/>
    <cellStyle name="Percent 3 7 2 3 4" xfId="54691"/>
    <cellStyle name="Percent 3 7 2 4" xfId="54692"/>
    <cellStyle name="Percent 3 7 2 4 2" xfId="54693"/>
    <cellStyle name="Percent 3 7 2 5" xfId="54694"/>
    <cellStyle name="Percent 3 7 2 6" xfId="54695"/>
    <cellStyle name="Percent 3 7 3" xfId="54696"/>
    <cellStyle name="Percent 3 7 3 2" xfId="54697"/>
    <cellStyle name="Percent 3 7 3 2 2" xfId="54698"/>
    <cellStyle name="Percent 3 7 3 2 2 2" xfId="54699"/>
    <cellStyle name="Percent 3 7 3 2 3" xfId="54700"/>
    <cellStyle name="Percent 3 7 3 2 4" xfId="54701"/>
    <cellStyle name="Percent 3 7 3 3" xfId="54702"/>
    <cellStyle name="Percent 3 7 3 3 2" xfId="54703"/>
    <cellStyle name="Percent 3 7 3 4" xfId="54704"/>
    <cellStyle name="Percent 3 7 3 5" xfId="54705"/>
    <cellStyle name="Percent 3 7 4" xfId="54706"/>
    <cellStyle name="Percent 3 7 4 2" xfId="54707"/>
    <cellStyle name="Percent 3 7 4 2 2" xfId="54708"/>
    <cellStyle name="Percent 3 7 4 3" xfId="54709"/>
    <cellStyle name="Percent 3 7 4 4" xfId="54710"/>
    <cellStyle name="Percent 3 7 5" xfId="54711"/>
    <cellStyle name="Percent 3 7 5 2" xfId="54712"/>
    <cellStyle name="Percent 3 7 6" xfId="54713"/>
    <cellStyle name="Percent 3 7 7" xfId="54714"/>
    <cellStyle name="Percent 3 8" xfId="54715"/>
    <cellStyle name="Percent 3 8 2" xfId="54716"/>
    <cellStyle name="Percent 3 8 2 2" xfId="54717"/>
    <cellStyle name="Percent 3 8 2 2 2" xfId="54718"/>
    <cellStyle name="Percent 3 8 2 2 2 2" xfId="54719"/>
    <cellStyle name="Percent 3 8 2 2 2 2 2" xfId="54720"/>
    <cellStyle name="Percent 3 8 2 2 2 3" xfId="54721"/>
    <cellStyle name="Percent 3 8 2 2 2 4" xfId="54722"/>
    <cellStyle name="Percent 3 8 2 2 3" xfId="54723"/>
    <cellStyle name="Percent 3 8 2 2 3 2" xfId="54724"/>
    <cellStyle name="Percent 3 8 2 2 4" xfId="54725"/>
    <cellStyle name="Percent 3 8 2 2 5" xfId="54726"/>
    <cellStyle name="Percent 3 8 2 3" xfId="54727"/>
    <cellStyle name="Percent 3 8 2 3 2" xfId="54728"/>
    <cellStyle name="Percent 3 8 2 3 2 2" xfId="54729"/>
    <cellStyle name="Percent 3 8 2 3 3" xfId="54730"/>
    <cellStyle name="Percent 3 8 2 3 4" xfId="54731"/>
    <cellStyle name="Percent 3 8 2 4" xfId="54732"/>
    <cellStyle name="Percent 3 8 2 4 2" xfId="54733"/>
    <cellStyle name="Percent 3 8 2 5" xfId="54734"/>
    <cellStyle name="Percent 3 8 2 6" xfId="54735"/>
    <cellStyle name="Percent 3 8 3" xfId="54736"/>
    <cellStyle name="Percent 3 8 3 2" xfId="54737"/>
    <cellStyle name="Percent 3 8 3 2 2" xfId="54738"/>
    <cellStyle name="Percent 3 8 3 2 2 2" xfId="54739"/>
    <cellStyle name="Percent 3 8 3 2 3" xfId="54740"/>
    <cellStyle name="Percent 3 8 3 2 4" xfId="54741"/>
    <cellStyle name="Percent 3 8 3 3" xfId="54742"/>
    <cellStyle name="Percent 3 8 3 3 2" xfId="54743"/>
    <cellStyle name="Percent 3 8 3 4" xfId="54744"/>
    <cellStyle name="Percent 3 8 3 5" xfId="54745"/>
    <cellStyle name="Percent 3 8 4" xfId="54746"/>
    <cellStyle name="Percent 3 8 4 2" xfId="54747"/>
    <cellStyle name="Percent 3 8 4 2 2" xfId="54748"/>
    <cellStyle name="Percent 3 8 4 3" xfId="54749"/>
    <cellStyle name="Percent 3 8 4 4" xfId="54750"/>
    <cellStyle name="Percent 3 8 5" xfId="54751"/>
    <cellStyle name="Percent 3 8 5 2" xfId="54752"/>
    <cellStyle name="Percent 3 8 6" xfId="54753"/>
    <cellStyle name="Percent 3 8 7" xfId="54754"/>
    <cellStyle name="Percent 3 9" xfId="54755"/>
    <cellStyle name="Percent 3 9 2" xfId="54756"/>
    <cellStyle name="Percent 3 9 2 2" xfId="54757"/>
    <cellStyle name="Percent 3 9 2 2 2" xfId="54758"/>
    <cellStyle name="Percent 3 9 2 2 2 2" xfId="54759"/>
    <cellStyle name="Percent 3 9 2 2 3" xfId="54760"/>
    <cellStyle name="Percent 3 9 2 2 4" xfId="54761"/>
    <cellStyle name="Percent 3 9 2 3" xfId="54762"/>
    <cellStyle name="Percent 3 9 2 3 2" xfId="54763"/>
    <cellStyle name="Percent 3 9 2 4" xfId="54764"/>
    <cellStyle name="Percent 3 9 2 5" xfId="54765"/>
    <cellStyle name="Percent 3 9 3" xfId="54766"/>
    <cellStyle name="Percent 3 9 3 2" xfId="54767"/>
    <cellStyle name="Percent 3 9 3 2 2" xfId="54768"/>
    <cellStyle name="Percent 3 9 3 3" xfId="54769"/>
    <cellStyle name="Percent 3 9 3 4" xfId="54770"/>
    <cellStyle name="Percent 3 9 4" xfId="54771"/>
    <cellStyle name="Percent 3 9 4 2" xfId="54772"/>
    <cellStyle name="Percent 3 9 5" xfId="54773"/>
    <cellStyle name="Percent 3 9 6" xfId="54774"/>
    <cellStyle name="Percent 3_Wealth Mgmt - Life &amp; Pension" xfId="58028"/>
    <cellStyle name="Percent 30" xfId="54775"/>
    <cellStyle name="Percent 30 2" xfId="54776"/>
    <cellStyle name="Percent 30 3" xfId="54777"/>
    <cellStyle name="Percent 300" xfId="54778"/>
    <cellStyle name="Percent 300 2" xfId="54779"/>
    <cellStyle name="Percent 300 3" xfId="54780"/>
    <cellStyle name="Percent 301" xfId="54781"/>
    <cellStyle name="Percent 301 2" xfId="54782"/>
    <cellStyle name="Percent 301 3" xfId="54783"/>
    <cellStyle name="Percent 302" xfId="54784"/>
    <cellStyle name="Percent 302 2" xfId="54785"/>
    <cellStyle name="Percent 302 3" xfId="54786"/>
    <cellStyle name="Percent 303" xfId="54787"/>
    <cellStyle name="Percent 303 2" xfId="54788"/>
    <cellStyle name="Percent 303 3" xfId="54789"/>
    <cellStyle name="Percent 304" xfId="54790"/>
    <cellStyle name="Percent 304 2" xfId="54791"/>
    <cellStyle name="Percent 304 3" xfId="54792"/>
    <cellStyle name="Percent 305" xfId="54793"/>
    <cellStyle name="Percent 305 2" xfId="54794"/>
    <cellStyle name="Percent 305 3" xfId="54795"/>
    <cellStyle name="Percent 306" xfId="54796"/>
    <cellStyle name="Percent 306 2" xfId="54797"/>
    <cellStyle name="Percent 306 3" xfId="54798"/>
    <cellStyle name="Percent 307" xfId="54799"/>
    <cellStyle name="Percent 307 2" xfId="54800"/>
    <cellStyle name="Percent 307 3" xfId="54801"/>
    <cellStyle name="Percent 308" xfId="54802"/>
    <cellStyle name="Percent 308 2" xfId="54803"/>
    <cellStyle name="Percent 308 3" xfId="54804"/>
    <cellStyle name="Percent 309" xfId="54805"/>
    <cellStyle name="Percent 309 2" xfId="54806"/>
    <cellStyle name="Percent 309 3" xfId="54807"/>
    <cellStyle name="Percent 31" xfId="54808"/>
    <cellStyle name="Percent 31 2" xfId="54809"/>
    <cellStyle name="Percent 31 3" xfId="54810"/>
    <cellStyle name="Percent 310" xfId="54811"/>
    <cellStyle name="Percent 310 2" xfId="54812"/>
    <cellStyle name="Percent 310 3" xfId="54813"/>
    <cellStyle name="Percent 311" xfId="54814"/>
    <cellStyle name="Percent 311 2" xfId="54815"/>
    <cellStyle name="Percent 311 3" xfId="54816"/>
    <cellStyle name="Percent 312" xfId="54817"/>
    <cellStyle name="Percent 312 2" xfId="54818"/>
    <cellStyle name="Percent 312 3" xfId="54819"/>
    <cellStyle name="Percent 313" xfId="54820"/>
    <cellStyle name="Percent 313 2" xfId="54821"/>
    <cellStyle name="Percent 313 3" xfId="54822"/>
    <cellStyle name="Percent 314" xfId="54823"/>
    <cellStyle name="Percent 314 2" xfId="54824"/>
    <cellStyle name="Percent 314 3" xfId="54825"/>
    <cellStyle name="Percent 315" xfId="54826"/>
    <cellStyle name="Percent 315 2" xfId="54827"/>
    <cellStyle name="Percent 315 3" xfId="54828"/>
    <cellStyle name="Percent 316" xfId="54829"/>
    <cellStyle name="Percent 316 2" xfId="54830"/>
    <cellStyle name="Percent 316 3" xfId="54831"/>
    <cellStyle name="Percent 317" xfId="54832"/>
    <cellStyle name="Percent 317 2" xfId="54833"/>
    <cellStyle name="Percent 317 3" xfId="54834"/>
    <cellStyle name="Percent 318" xfId="54835"/>
    <cellStyle name="Percent 318 2" xfId="54836"/>
    <cellStyle name="Percent 318 3" xfId="54837"/>
    <cellStyle name="Percent 319" xfId="54838"/>
    <cellStyle name="Percent 319 2" xfId="54839"/>
    <cellStyle name="Percent 319 3" xfId="54840"/>
    <cellStyle name="Percent 32" xfId="54841"/>
    <cellStyle name="Percent 32 2" xfId="54842"/>
    <cellStyle name="Percent 32 3" xfId="54843"/>
    <cellStyle name="Percent 320" xfId="54844"/>
    <cellStyle name="Percent 320 2" xfId="54845"/>
    <cellStyle name="Percent 320 3" xfId="54846"/>
    <cellStyle name="Percent 321" xfId="54847"/>
    <cellStyle name="Percent 321 2" xfId="54848"/>
    <cellStyle name="Percent 321 3" xfId="54849"/>
    <cellStyle name="Percent 322" xfId="54850"/>
    <cellStyle name="Percent 322 2" xfId="54851"/>
    <cellStyle name="Percent 322 3" xfId="54852"/>
    <cellStyle name="Percent 323" xfId="54853"/>
    <cellStyle name="Percent 323 2" xfId="54854"/>
    <cellStyle name="Percent 323 3" xfId="54855"/>
    <cellStyle name="Percent 324" xfId="54856"/>
    <cellStyle name="Percent 324 2" xfId="54857"/>
    <cellStyle name="Percent 324 3" xfId="54858"/>
    <cellStyle name="Percent 325" xfId="54859"/>
    <cellStyle name="Percent 325 2" xfId="54860"/>
    <cellStyle name="Percent 325 3" xfId="54861"/>
    <cellStyle name="Percent 326" xfId="54862"/>
    <cellStyle name="Percent 326 2" xfId="54863"/>
    <cellStyle name="Percent 326 3" xfId="54864"/>
    <cellStyle name="Percent 327" xfId="54865"/>
    <cellStyle name="Percent 327 2" xfId="54866"/>
    <cellStyle name="Percent 327 3" xfId="54867"/>
    <cellStyle name="Percent 328" xfId="54868"/>
    <cellStyle name="Percent 328 2" xfId="54869"/>
    <cellStyle name="Percent 328 3" xfId="54870"/>
    <cellStyle name="Percent 329" xfId="54871"/>
    <cellStyle name="Percent 329 2" xfId="54872"/>
    <cellStyle name="Percent 329 3" xfId="54873"/>
    <cellStyle name="Percent 33" xfId="54874"/>
    <cellStyle name="Percent 33 2" xfId="54875"/>
    <cellStyle name="Percent 33 3" xfId="54876"/>
    <cellStyle name="Percent 330" xfId="54877"/>
    <cellStyle name="Percent 330 2" xfId="54878"/>
    <cellStyle name="Percent 330 3" xfId="54879"/>
    <cellStyle name="Percent 331" xfId="54880"/>
    <cellStyle name="Percent 331 2" xfId="54881"/>
    <cellStyle name="Percent 331 3" xfId="54882"/>
    <cellStyle name="Percent 332" xfId="54883"/>
    <cellStyle name="Percent 332 2" xfId="54884"/>
    <cellStyle name="Percent 332 3" xfId="54885"/>
    <cellStyle name="Percent 333" xfId="54886"/>
    <cellStyle name="Percent 333 2" xfId="54887"/>
    <cellStyle name="Percent 333 3" xfId="54888"/>
    <cellStyle name="Percent 334" xfId="54889"/>
    <cellStyle name="Percent 334 2" xfId="54890"/>
    <cellStyle name="Percent 334 3" xfId="54891"/>
    <cellStyle name="Percent 335" xfId="54892"/>
    <cellStyle name="Percent 335 2" xfId="54893"/>
    <cellStyle name="Percent 335 3" xfId="54894"/>
    <cellStyle name="Percent 336" xfId="54895"/>
    <cellStyle name="Percent 336 2" xfId="54896"/>
    <cellStyle name="Percent 336 3" xfId="54897"/>
    <cellStyle name="Percent 337" xfId="54898"/>
    <cellStyle name="Percent 337 2" xfId="54899"/>
    <cellStyle name="Percent 337 3" xfId="54900"/>
    <cellStyle name="Percent 338" xfId="54901"/>
    <cellStyle name="Percent 338 2" xfId="54902"/>
    <cellStyle name="Percent 338 3" xfId="54903"/>
    <cellStyle name="Percent 339" xfId="54904"/>
    <cellStyle name="Percent 339 2" xfId="54905"/>
    <cellStyle name="Percent 339 3" xfId="54906"/>
    <cellStyle name="Percent 34" xfId="54907"/>
    <cellStyle name="Percent 34 2" xfId="54908"/>
    <cellStyle name="Percent 34 3" xfId="54909"/>
    <cellStyle name="Percent 340" xfId="54910"/>
    <cellStyle name="Percent 340 2" xfId="54911"/>
    <cellStyle name="Percent 340 3" xfId="54912"/>
    <cellStyle name="Percent 341" xfId="54913"/>
    <cellStyle name="Percent 341 2" xfId="54914"/>
    <cellStyle name="Percent 341 3" xfId="54915"/>
    <cellStyle name="Percent 342" xfId="54916"/>
    <cellStyle name="Percent 342 2" xfId="54917"/>
    <cellStyle name="Percent 342 3" xfId="54918"/>
    <cellStyle name="Percent 343" xfId="54919"/>
    <cellStyle name="Percent 343 2" xfId="54920"/>
    <cellStyle name="Percent 343 3" xfId="54921"/>
    <cellStyle name="Percent 344" xfId="54922"/>
    <cellStyle name="Percent 344 2" xfId="54923"/>
    <cellStyle name="Percent 344 3" xfId="54924"/>
    <cellStyle name="Percent 345" xfId="54925"/>
    <cellStyle name="Percent 345 2" xfId="54926"/>
    <cellStyle name="Percent 346" xfId="54927"/>
    <cellStyle name="Percent 346 2" xfId="54928"/>
    <cellStyle name="Percent 347" xfId="54929"/>
    <cellStyle name="Percent 348" xfId="54930"/>
    <cellStyle name="Percent 349" xfId="54931"/>
    <cellStyle name="Percent 35" xfId="54932"/>
    <cellStyle name="Percent 35 2" xfId="54933"/>
    <cellStyle name="Percent 35 3" xfId="54934"/>
    <cellStyle name="Percent 350" xfId="54935"/>
    <cellStyle name="Percent 353" xfId="17"/>
    <cellStyle name="Percent 354" xfId="15"/>
    <cellStyle name="Percent 355" xfId="10"/>
    <cellStyle name="Percent 356" xfId="19"/>
    <cellStyle name="Percent 357" xfId="18"/>
    <cellStyle name="Percent 358" xfId="16"/>
    <cellStyle name="Percent 359" xfId="14"/>
    <cellStyle name="Percent 36" xfId="54936"/>
    <cellStyle name="Percent 36 2" xfId="54937"/>
    <cellStyle name="Percent 36 3" xfId="54938"/>
    <cellStyle name="Percent 360" xfId="9"/>
    <cellStyle name="Percent 361" xfId="12"/>
    <cellStyle name="Percent 362" xfId="13"/>
    <cellStyle name="Percent 37" xfId="54939"/>
    <cellStyle name="Percent 37 2" xfId="54940"/>
    <cellStyle name="Percent 37 3" xfId="54941"/>
    <cellStyle name="Percent 38" xfId="54942"/>
    <cellStyle name="Percent 38 2" xfId="54943"/>
    <cellStyle name="Percent 38 3" xfId="54944"/>
    <cellStyle name="Percent 39" xfId="54945"/>
    <cellStyle name="Percent 39 2" xfId="54946"/>
    <cellStyle name="Percent 39 3" xfId="54947"/>
    <cellStyle name="Percent 4" xfId="54948"/>
    <cellStyle name="Percent 4 2" xfId="54949"/>
    <cellStyle name="Percent 4 2 2" xfId="54950"/>
    <cellStyle name="Percent 4 2 3" xfId="54951"/>
    <cellStyle name="Percent 4 3" xfId="54952"/>
    <cellStyle name="Percent 4 4" xfId="54953"/>
    <cellStyle name="Percent 4 5" xfId="54954"/>
    <cellStyle name="Percent 40" xfId="54955"/>
    <cellStyle name="Percent 40 2" xfId="54956"/>
    <cellStyle name="Percent 40 3" xfId="54957"/>
    <cellStyle name="Percent 41" xfId="54958"/>
    <cellStyle name="Percent 41 2" xfId="54959"/>
    <cellStyle name="Percent 41 3" xfId="54960"/>
    <cellStyle name="Percent 42" xfId="54961"/>
    <cellStyle name="Percent 42 2" xfId="54962"/>
    <cellStyle name="Percent 42 3" xfId="54963"/>
    <cellStyle name="Percent 43" xfId="54964"/>
    <cellStyle name="Percent 43 2" xfId="54965"/>
    <cellStyle name="Percent 43 3" xfId="54966"/>
    <cellStyle name="Percent 44" xfId="54967"/>
    <cellStyle name="Percent 44 2" xfId="54968"/>
    <cellStyle name="Percent 44 3" xfId="54969"/>
    <cellStyle name="Percent 45" xfId="54970"/>
    <cellStyle name="Percent 45 2" xfId="54971"/>
    <cellStyle name="Percent 45 3" xfId="54972"/>
    <cellStyle name="Percent 46" xfId="54973"/>
    <cellStyle name="Percent 46 2" xfId="54974"/>
    <cellStyle name="Percent 46 3" xfId="54975"/>
    <cellStyle name="Percent 47" xfId="54976"/>
    <cellStyle name="Percent 47 2" xfId="54977"/>
    <cellStyle name="Percent 47 3" xfId="54978"/>
    <cellStyle name="Percent 48" xfId="54979"/>
    <cellStyle name="Percent 48 2" xfId="54980"/>
    <cellStyle name="Percent 48 3" xfId="54981"/>
    <cellStyle name="Percent 49" xfId="54982"/>
    <cellStyle name="Percent 49 2" xfId="54983"/>
    <cellStyle name="Percent 49 3" xfId="54984"/>
    <cellStyle name="Percent 5" xfId="54985"/>
    <cellStyle name="Percent 5 10" xfId="54986"/>
    <cellStyle name="Percent 5 10 2" xfId="54987"/>
    <cellStyle name="Percent 5 11" xfId="54988"/>
    <cellStyle name="Percent 5 12" xfId="54989"/>
    <cellStyle name="Percent 5 2" xfId="54990"/>
    <cellStyle name="Percent 5 2 10" xfId="54991"/>
    <cellStyle name="Percent 5 2 2" xfId="54992"/>
    <cellStyle name="Percent 5 2 2 2" xfId="54993"/>
    <cellStyle name="Percent 5 2 2 2 2" xfId="54994"/>
    <cellStyle name="Percent 5 2 2 2 2 2" xfId="54995"/>
    <cellStyle name="Percent 5 2 2 2 2 2 2" xfId="54996"/>
    <cellStyle name="Percent 5 2 2 2 2 2 2 2" xfId="54997"/>
    <cellStyle name="Percent 5 2 2 2 2 2 2 2 2" xfId="54998"/>
    <cellStyle name="Percent 5 2 2 2 2 2 2 3" xfId="54999"/>
    <cellStyle name="Percent 5 2 2 2 2 2 2 4" xfId="55000"/>
    <cellStyle name="Percent 5 2 2 2 2 2 3" xfId="55001"/>
    <cellStyle name="Percent 5 2 2 2 2 2 3 2" xfId="55002"/>
    <cellStyle name="Percent 5 2 2 2 2 2 4" xfId="55003"/>
    <cellStyle name="Percent 5 2 2 2 2 2 5" xfId="55004"/>
    <cellStyle name="Percent 5 2 2 2 2 3" xfId="55005"/>
    <cellStyle name="Percent 5 2 2 2 2 3 2" xfId="55006"/>
    <cellStyle name="Percent 5 2 2 2 2 3 2 2" xfId="55007"/>
    <cellStyle name="Percent 5 2 2 2 2 3 3" xfId="55008"/>
    <cellStyle name="Percent 5 2 2 2 2 3 4" xfId="55009"/>
    <cellStyle name="Percent 5 2 2 2 2 4" xfId="55010"/>
    <cellStyle name="Percent 5 2 2 2 2 4 2" xfId="55011"/>
    <cellStyle name="Percent 5 2 2 2 2 5" xfId="55012"/>
    <cellStyle name="Percent 5 2 2 2 2 6" xfId="55013"/>
    <cellStyle name="Percent 5 2 2 2 3" xfId="55014"/>
    <cellStyle name="Percent 5 2 2 2 3 2" xfId="55015"/>
    <cellStyle name="Percent 5 2 2 2 3 2 2" xfId="55016"/>
    <cellStyle name="Percent 5 2 2 2 3 2 2 2" xfId="55017"/>
    <cellStyle name="Percent 5 2 2 2 3 2 3" xfId="55018"/>
    <cellStyle name="Percent 5 2 2 2 3 2 4" xfId="55019"/>
    <cellStyle name="Percent 5 2 2 2 3 3" xfId="55020"/>
    <cellStyle name="Percent 5 2 2 2 3 3 2" xfId="55021"/>
    <cellStyle name="Percent 5 2 2 2 3 4" xfId="55022"/>
    <cellStyle name="Percent 5 2 2 2 3 5" xfId="55023"/>
    <cellStyle name="Percent 5 2 2 2 4" xfId="55024"/>
    <cellStyle name="Percent 5 2 2 2 4 2" xfId="55025"/>
    <cellStyle name="Percent 5 2 2 2 4 2 2" xfId="55026"/>
    <cellStyle name="Percent 5 2 2 2 4 3" xfId="55027"/>
    <cellStyle name="Percent 5 2 2 2 4 4" xfId="55028"/>
    <cellStyle name="Percent 5 2 2 2 5" xfId="55029"/>
    <cellStyle name="Percent 5 2 2 2 5 2" xfId="55030"/>
    <cellStyle name="Percent 5 2 2 2 6" xfId="55031"/>
    <cellStyle name="Percent 5 2 2 2 7" xfId="55032"/>
    <cellStyle name="Percent 5 2 2 3" xfId="55033"/>
    <cellStyle name="Percent 5 2 2 3 2" xfId="55034"/>
    <cellStyle name="Percent 5 2 2 3 2 2" xfId="55035"/>
    <cellStyle name="Percent 5 2 2 3 2 2 2" xfId="55036"/>
    <cellStyle name="Percent 5 2 2 3 2 2 2 2" xfId="55037"/>
    <cellStyle name="Percent 5 2 2 3 2 2 3" xfId="55038"/>
    <cellStyle name="Percent 5 2 2 3 2 2 4" xfId="55039"/>
    <cellStyle name="Percent 5 2 2 3 2 3" xfId="55040"/>
    <cellStyle name="Percent 5 2 2 3 2 3 2" xfId="55041"/>
    <cellStyle name="Percent 5 2 2 3 2 4" xfId="55042"/>
    <cellStyle name="Percent 5 2 2 3 2 5" xfId="55043"/>
    <cellStyle name="Percent 5 2 2 3 3" xfId="55044"/>
    <cellStyle name="Percent 5 2 2 3 3 2" xfId="55045"/>
    <cellStyle name="Percent 5 2 2 3 3 2 2" xfId="55046"/>
    <cellStyle name="Percent 5 2 2 3 3 3" xfId="55047"/>
    <cellStyle name="Percent 5 2 2 3 3 4" xfId="55048"/>
    <cellStyle name="Percent 5 2 2 3 4" xfId="55049"/>
    <cellStyle name="Percent 5 2 2 3 4 2" xfId="55050"/>
    <cellStyle name="Percent 5 2 2 3 5" xfId="55051"/>
    <cellStyle name="Percent 5 2 2 3 6" xfId="55052"/>
    <cellStyle name="Percent 5 2 2 4" xfId="55053"/>
    <cellStyle name="Percent 5 2 2 4 2" xfId="55054"/>
    <cellStyle name="Percent 5 2 2 4 2 2" xfId="55055"/>
    <cellStyle name="Percent 5 2 2 4 2 2 2" xfId="55056"/>
    <cellStyle name="Percent 5 2 2 4 2 3" xfId="55057"/>
    <cellStyle name="Percent 5 2 2 4 2 4" xfId="55058"/>
    <cellStyle name="Percent 5 2 2 4 3" xfId="55059"/>
    <cellStyle name="Percent 5 2 2 4 3 2" xfId="55060"/>
    <cellStyle name="Percent 5 2 2 4 4" xfId="55061"/>
    <cellStyle name="Percent 5 2 2 4 5" xfId="55062"/>
    <cellStyle name="Percent 5 2 2 5" xfId="55063"/>
    <cellStyle name="Percent 5 2 2 5 2" xfId="55064"/>
    <cellStyle name="Percent 5 2 2 5 2 2" xfId="55065"/>
    <cellStyle name="Percent 5 2 2 5 3" xfId="55066"/>
    <cellStyle name="Percent 5 2 2 5 4" xfId="55067"/>
    <cellStyle name="Percent 5 2 2 6" xfId="55068"/>
    <cellStyle name="Percent 5 2 2 6 2" xfId="55069"/>
    <cellStyle name="Percent 5 2 2 7" xfId="55070"/>
    <cellStyle name="Percent 5 2 2 8" xfId="55071"/>
    <cellStyle name="Percent 5 2 3" xfId="55072"/>
    <cellStyle name="Percent 5 2 3 2" xfId="55073"/>
    <cellStyle name="Percent 5 2 3 2 2" xfId="55074"/>
    <cellStyle name="Percent 5 2 3 2 2 2" xfId="55075"/>
    <cellStyle name="Percent 5 2 3 2 2 2 2" xfId="55076"/>
    <cellStyle name="Percent 5 2 3 2 2 2 2 2" xfId="55077"/>
    <cellStyle name="Percent 5 2 3 2 2 2 3" xfId="55078"/>
    <cellStyle name="Percent 5 2 3 2 2 2 4" xfId="55079"/>
    <cellStyle name="Percent 5 2 3 2 2 3" xfId="55080"/>
    <cellStyle name="Percent 5 2 3 2 2 3 2" xfId="55081"/>
    <cellStyle name="Percent 5 2 3 2 2 4" xfId="55082"/>
    <cellStyle name="Percent 5 2 3 2 2 5" xfId="55083"/>
    <cellStyle name="Percent 5 2 3 2 3" xfId="55084"/>
    <cellStyle name="Percent 5 2 3 2 3 2" xfId="55085"/>
    <cellStyle name="Percent 5 2 3 2 3 2 2" xfId="55086"/>
    <cellStyle name="Percent 5 2 3 2 3 3" xfId="55087"/>
    <cellStyle name="Percent 5 2 3 2 3 4" xfId="55088"/>
    <cellStyle name="Percent 5 2 3 2 4" xfId="55089"/>
    <cellStyle name="Percent 5 2 3 2 4 2" xfId="55090"/>
    <cellStyle name="Percent 5 2 3 2 5" xfId="55091"/>
    <cellStyle name="Percent 5 2 3 2 6" xfId="55092"/>
    <cellStyle name="Percent 5 2 3 3" xfId="55093"/>
    <cellStyle name="Percent 5 2 3 3 2" xfId="55094"/>
    <cellStyle name="Percent 5 2 3 3 2 2" xfId="55095"/>
    <cellStyle name="Percent 5 2 3 3 2 2 2" xfId="55096"/>
    <cellStyle name="Percent 5 2 3 3 2 3" xfId="55097"/>
    <cellStyle name="Percent 5 2 3 3 2 4" xfId="55098"/>
    <cellStyle name="Percent 5 2 3 3 3" xfId="55099"/>
    <cellStyle name="Percent 5 2 3 3 3 2" xfId="55100"/>
    <cellStyle name="Percent 5 2 3 3 4" xfId="55101"/>
    <cellStyle name="Percent 5 2 3 3 5" xfId="55102"/>
    <cellStyle name="Percent 5 2 3 4" xfId="55103"/>
    <cellStyle name="Percent 5 2 3 4 2" xfId="55104"/>
    <cellStyle name="Percent 5 2 3 4 2 2" xfId="55105"/>
    <cellStyle name="Percent 5 2 3 4 3" xfId="55106"/>
    <cellStyle name="Percent 5 2 3 4 4" xfId="55107"/>
    <cellStyle name="Percent 5 2 3 5" xfId="55108"/>
    <cellStyle name="Percent 5 2 3 5 2" xfId="55109"/>
    <cellStyle name="Percent 5 2 3 6" xfId="55110"/>
    <cellStyle name="Percent 5 2 3 7" xfId="55111"/>
    <cellStyle name="Percent 5 2 4" xfId="55112"/>
    <cellStyle name="Percent 5 2 4 2" xfId="55113"/>
    <cellStyle name="Percent 5 2 4 2 2" xfId="55114"/>
    <cellStyle name="Percent 5 2 4 2 2 2" xfId="55115"/>
    <cellStyle name="Percent 5 2 4 2 2 2 2" xfId="55116"/>
    <cellStyle name="Percent 5 2 4 2 2 2 2 2" xfId="55117"/>
    <cellStyle name="Percent 5 2 4 2 2 2 3" xfId="55118"/>
    <cellStyle name="Percent 5 2 4 2 2 2 4" xfId="55119"/>
    <cellStyle name="Percent 5 2 4 2 2 3" xfId="55120"/>
    <cellStyle name="Percent 5 2 4 2 2 3 2" xfId="55121"/>
    <cellStyle name="Percent 5 2 4 2 2 4" xfId="55122"/>
    <cellStyle name="Percent 5 2 4 2 2 5" xfId="55123"/>
    <cellStyle name="Percent 5 2 4 2 3" xfId="55124"/>
    <cellStyle name="Percent 5 2 4 2 3 2" xfId="55125"/>
    <cellStyle name="Percent 5 2 4 2 3 2 2" xfId="55126"/>
    <cellStyle name="Percent 5 2 4 2 3 3" xfId="55127"/>
    <cellStyle name="Percent 5 2 4 2 3 4" xfId="55128"/>
    <cellStyle name="Percent 5 2 4 2 4" xfId="55129"/>
    <cellStyle name="Percent 5 2 4 2 4 2" xfId="55130"/>
    <cellStyle name="Percent 5 2 4 2 5" xfId="55131"/>
    <cellStyle name="Percent 5 2 4 2 6" xfId="55132"/>
    <cellStyle name="Percent 5 2 4 3" xfId="55133"/>
    <cellStyle name="Percent 5 2 4 3 2" xfId="55134"/>
    <cellStyle name="Percent 5 2 4 3 2 2" xfId="55135"/>
    <cellStyle name="Percent 5 2 4 3 2 2 2" xfId="55136"/>
    <cellStyle name="Percent 5 2 4 3 2 3" xfId="55137"/>
    <cellStyle name="Percent 5 2 4 3 2 4" xfId="55138"/>
    <cellStyle name="Percent 5 2 4 3 3" xfId="55139"/>
    <cellStyle name="Percent 5 2 4 3 3 2" xfId="55140"/>
    <cellStyle name="Percent 5 2 4 3 4" xfId="55141"/>
    <cellStyle name="Percent 5 2 4 3 5" xfId="55142"/>
    <cellStyle name="Percent 5 2 4 4" xfId="55143"/>
    <cellStyle name="Percent 5 2 4 4 2" xfId="55144"/>
    <cellStyle name="Percent 5 2 4 4 2 2" xfId="55145"/>
    <cellStyle name="Percent 5 2 4 4 3" xfId="55146"/>
    <cellStyle name="Percent 5 2 4 4 4" xfId="55147"/>
    <cellStyle name="Percent 5 2 4 5" xfId="55148"/>
    <cellStyle name="Percent 5 2 4 5 2" xfId="55149"/>
    <cellStyle name="Percent 5 2 4 6" xfId="55150"/>
    <cellStyle name="Percent 5 2 4 7" xfId="55151"/>
    <cellStyle name="Percent 5 2 5" xfId="55152"/>
    <cellStyle name="Percent 5 2 5 2" xfId="55153"/>
    <cellStyle name="Percent 5 2 5 2 2" xfId="55154"/>
    <cellStyle name="Percent 5 2 5 2 2 2" xfId="55155"/>
    <cellStyle name="Percent 5 2 5 2 2 2 2" xfId="55156"/>
    <cellStyle name="Percent 5 2 5 2 2 3" xfId="55157"/>
    <cellStyle name="Percent 5 2 5 2 2 4" xfId="55158"/>
    <cellStyle name="Percent 5 2 5 2 3" xfId="55159"/>
    <cellStyle name="Percent 5 2 5 2 3 2" xfId="55160"/>
    <cellStyle name="Percent 5 2 5 2 4" xfId="55161"/>
    <cellStyle name="Percent 5 2 5 2 5" xfId="55162"/>
    <cellStyle name="Percent 5 2 5 3" xfId="55163"/>
    <cellStyle name="Percent 5 2 5 3 2" xfId="55164"/>
    <cellStyle name="Percent 5 2 5 3 2 2" xfId="55165"/>
    <cellStyle name="Percent 5 2 5 3 3" xfId="55166"/>
    <cellStyle name="Percent 5 2 5 3 4" xfId="55167"/>
    <cellStyle name="Percent 5 2 5 4" xfId="55168"/>
    <cellStyle name="Percent 5 2 5 4 2" xfId="55169"/>
    <cellStyle name="Percent 5 2 5 5" xfId="55170"/>
    <cellStyle name="Percent 5 2 5 6" xfId="55171"/>
    <cellStyle name="Percent 5 2 6" xfId="55172"/>
    <cellStyle name="Percent 5 2 6 2" xfId="55173"/>
    <cellStyle name="Percent 5 2 6 2 2" xfId="55174"/>
    <cellStyle name="Percent 5 2 6 2 2 2" xfId="55175"/>
    <cellStyle name="Percent 5 2 6 2 3" xfId="55176"/>
    <cellStyle name="Percent 5 2 6 2 4" xfId="55177"/>
    <cellStyle name="Percent 5 2 6 3" xfId="55178"/>
    <cellStyle name="Percent 5 2 6 3 2" xfId="55179"/>
    <cellStyle name="Percent 5 2 6 4" xfId="55180"/>
    <cellStyle name="Percent 5 2 6 5" xfId="55181"/>
    <cellStyle name="Percent 5 2 7" xfId="55182"/>
    <cellStyle name="Percent 5 2 7 2" xfId="55183"/>
    <cellStyle name="Percent 5 2 7 2 2" xfId="55184"/>
    <cellStyle name="Percent 5 2 7 3" xfId="55185"/>
    <cellStyle name="Percent 5 2 7 4" xfId="55186"/>
    <cellStyle name="Percent 5 2 8" xfId="55187"/>
    <cellStyle name="Percent 5 2 8 2" xfId="55188"/>
    <cellStyle name="Percent 5 2 9" xfId="55189"/>
    <cellStyle name="Percent 5 3" xfId="55190"/>
    <cellStyle name="Percent 5 3 2" xfId="55191"/>
    <cellStyle name="Percent 5 3 2 2" xfId="55192"/>
    <cellStyle name="Percent 5 3 2 2 2" xfId="55193"/>
    <cellStyle name="Percent 5 3 2 2 2 2" xfId="55194"/>
    <cellStyle name="Percent 5 3 2 2 2 2 2" xfId="55195"/>
    <cellStyle name="Percent 5 3 2 2 2 2 2 2" xfId="55196"/>
    <cellStyle name="Percent 5 3 2 2 2 2 3" xfId="55197"/>
    <cellStyle name="Percent 5 3 2 2 2 2 4" xfId="55198"/>
    <cellStyle name="Percent 5 3 2 2 2 3" xfId="55199"/>
    <cellStyle name="Percent 5 3 2 2 2 3 2" xfId="55200"/>
    <cellStyle name="Percent 5 3 2 2 2 4" xfId="55201"/>
    <cellStyle name="Percent 5 3 2 2 2 5" xfId="55202"/>
    <cellStyle name="Percent 5 3 2 2 3" xfId="55203"/>
    <cellStyle name="Percent 5 3 2 2 3 2" xfId="55204"/>
    <cellStyle name="Percent 5 3 2 2 3 2 2" xfId="55205"/>
    <cellStyle name="Percent 5 3 2 2 3 3" xfId="55206"/>
    <cellStyle name="Percent 5 3 2 2 3 4" xfId="55207"/>
    <cellStyle name="Percent 5 3 2 2 4" xfId="55208"/>
    <cellStyle name="Percent 5 3 2 2 4 2" xfId="55209"/>
    <cellStyle name="Percent 5 3 2 2 5" xfId="55210"/>
    <cellStyle name="Percent 5 3 2 2 6" xfId="55211"/>
    <cellStyle name="Percent 5 3 2 3" xfId="55212"/>
    <cellStyle name="Percent 5 3 2 3 2" xfId="55213"/>
    <cellStyle name="Percent 5 3 2 3 2 2" xfId="55214"/>
    <cellStyle name="Percent 5 3 2 3 2 2 2" xfId="55215"/>
    <cellStyle name="Percent 5 3 2 3 2 3" xfId="55216"/>
    <cellStyle name="Percent 5 3 2 3 2 4" xfId="55217"/>
    <cellStyle name="Percent 5 3 2 3 3" xfId="55218"/>
    <cellStyle name="Percent 5 3 2 3 3 2" xfId="55219"/>
    <cellStyle name="Percent 5 3 2 3 4" xfId="55220"/>
    <cellStyle name="Percent 5 3 2 3 5" xfId="55221"/>
    <cellStyle name="Percent 5 3 2 4" xfId="55222"/>
    <cellStyle name="Percent 5 3 2 4 2" xfId="55223"/>
    <cellStyle name="Percent 5 3 2 4 2 2" xfId="55224"/>
    <cellStyle name="Percent 5 3 2 4 3" xfId="55225"/>
    <cellStyle name="Percent 5 3 2 4 4" xfId="55226"/>
    <cellStyle name="Percent 5 3 2 5" xfId="55227"/>
    <cellStyle name="Percent 5 3 2 5 2" xfId="55228"/>
    <cellStyle name="Percent 5 3 2 6" xfId="55229"/>
    <cellStyle name="Percent 5 3 2 7" xfId="55230"/>
    <cellStyle name="Percent 5 3 3" xfId="55231"/>
    <cellStyle name="Percent 5 3 3 2" xfId="55232"/>
    <cellStyle name="Percent 5 3 3 2 2" xfId="55233"/>
    <cellStyle name="Percent 5 3 3 2 2 2" xfId="55234"/>
    <cellStyle name="Percent 5 3 3 2 2 2 2" xfId="55235"/>
    <cellStyle name="Percent 5 3 3 2 2 3" xfId="55236"/>
    <cellStyle name="Percent 5 3 3 2 2 4" xfId="55237"/>
    <cellStyle name="Percent 5 3 3 2 3" xfId="55238"/>
    <cellStyle name="Percent 5 3 3 2 3 2" xfId="55239"/>
    <cellStyle name="Percent 5 3 3 2 4" xfId="55240"/>
    <cellStyle name="Percent 5 3 3 2 5" xfId="55241"/>
    <cellStyle name="Percent 5 3 3 3" xfId="55242"/>
    <cellStyle name="Percent 5 3 3 3 2" xfId="55243"/>
    <cellStyle name="Percent 5 3 3 3 2 2" xfId="55244"/>
    <cellStyle name="Percent 5 3 3 3 3" xfId="55245"/>
    <cellStyle name="Percent 5 3 3 3 4" xfId="55246"/>
    <cellStyle name="Percent 5 3 3 4" xfId="55247"/>
    <cellStyle name="Percent 5 3 3 4 2" xfId="55248"/>
    <cellStyle name="Percent 5 3 3 5" xfId="55249"/>
    <cellStyle name="Percent 5 3 3 6" xfId="55250"/>
    <cellStyle name="Percent 5 3 4" xfId="55251"/>
    <cellStyle name="Percent 5 3 4 2" xfId="55252"/>
    <cellStyle name="Percent 5 3 4 2 2" xfId="55253"/>
    <cellStyle name="Percent 5 3 4 2 2 2" xfId="55254"/>
    <cellStyle name="Percent 5 3 4 2 3" xfId="55255"/>
    <cellStyle name="Percent 5 3 4 2 4" xfId="55256"/>
    <cellStyle name="Percent 5 3 4 3" xfId="55257"/>
    <cellStyle name="Percent 5 3 4 3 2" xfId="55258"/>
    <cellStyle name="Percent 5 3 4 4" xfId="55259"/>
    <cellStyle name="Percent 5 3 4 5" xfId="55260"/>
    <cellStyle name="Percent 5 3 5" xfId="55261"/>
    <cellStyle name="Percent 5 3 5 2" xfId="55262"/>
    <cellStyle name="Percent 5 3 5 2 2" xfId="55263"/>
    <cellStyle name="Percent 5 3 5 3" xfId="55264"/>
    <cellStyle name="Percent 5 3 5 4" xfId="55265"/>
    <cellStyle name="Percent 5 3 6" xfId="55266"/>
    <cellStyle name="Percent 5 3 6 2" xfId="55267"/>
    <cellStyle name="Percent 5 3 7" xfId="55268"/>
    <cellStyle name="Percent 5 3 8" xfId="55269"/>
    <cellStyle name="Percent 5 4" xfId="55270"/>
    <cellStyle name="Percent 5 4 2" xfId="55271"/>
    <cellStyle name="Percent 5 4 2 2" xfId="55272"/>
    <cellStyle name="Percent 5 4 2 2 2" xfId="55273"/>
    <cellStyle name="Percent 5 4 2 2 2 2" xfId="55274"/>
    <cellStyle name="Percent 5 4 2 2 2 2 2" xfId="55275"/>
    <cellStyle name="Percent 5 4 2 2 2 3" xfId="55276"/>
    <cellStyle name="Percent 5 4 2 2 2 4" xfId="55277"/>
    <cellStyle name="Percent 5 4 2 2 3" xfId="55278"/>
    <cellStyle name="Percent 5 4 2 2 3 2" xfId="55279"/>
    <cellStyle name="Percent 5 4 2 2 4" xfId="55280"/>
    <cellStyle name="Percent 5 4 2 2 5" xfId="55281"/>
    <cellStyle name="Percent 5 4 2 3" xfId="55282"/>
    <cellStyle name="Percent 5 4 2 3 2" xfId="55283"/>
    <cellStyle name="Percent 5 4 2 3 2 2" xfId="55284"/>
    <cellStyle name="Percent 5 4 2 3 3" xfId="55285"/>
    <cellStyle name="Percent 5 4 2 3 4" xfId="55286"/>
    <cellStyle name="Percent 5 4 2 4" xfId="55287"/>
    <cellStyle name="Percent 5 4 2 4 2" xfId="55288"/>
    <cellStyle name="Percent 5 4 2 5" xfId="55289"/>
    <cellStyle name="Percent 5 4 2 6" xfId="55290"/>
    <cellStyle name="Percent 5 4 3" xfId="55291"/>
    <cellStyle name="Percent 5 4 3 2" xfId="55292"/>
    <cellStyle name="Percent 5 4 3 2 2" xfId="55293"/>
    <cellStyle name="Percent 5 4 3 2 2 2" xfId="55294"/>
    <cellStyle name="Percent 5 4 3 2 3" xfId="55295"/>
    <cellStyle name="Percent 5 4 3 2 4" xfId="55296"/>
    <cellStyle name="Percent 5 4 3 3" xfId="55297"/>
    <cellStyle name="Percent 5 4 3 3 2" xfId="55298"/>
    <cellStyle name="Percent 5 4 3 4" xfId="55299"/>
    <cellStyle name="Percent 5 4 3 5" xfId="55300"/>
    <cellStyle name="Percent 5 4 4" xfId="55301"/>
    <cellStyle name="Percent 5 4 4 2" xfId="55302"/>
    <cellStyle name="Percent 5 4 4 2 2" xfId="55303"/>
    <cellStyle name="Percent 5 4 4 3" xfId="55304"/>
    <cellStyle name="Percent 5 4 4 4" xfId="55305"/>
    <cellStyle name="Percent 5 4 5" xfId="55306"/>
    <cellStyle name="Percent 5 4 5 2" xfId="55307"/>
    <cellStyle name="Percent 5 4 6" xfId="55308"/>
    <cellStyle name="Percent 5 4 7" xfId="55309"/>
    <cellStyle name="Percent 5 5" xfId="55310"/>
    <cellStyle name="Percent 5 5 2" xfId="55311"/>
    <cellStyle name="Percent 5 5 3" xfId="55312"/>
    <cellStyle name="Percent 5 6" xfId="55313"/>
    <cellStyle name="Percent 5 6 2" xfId="55314"/>
    <cellStyle name="Percent 5 6 2 2" xfId="55315"/>
    <cellStyle name="Percent 5 6 2 2 2" xfId="55316"/>
    <cellStyle name="Percent 5 6 2 2 2 2" xfId="55317"/>
    <cellStyle name="Percent 5 6 2 2 2 2 2" xfId="55318"/>
    <cellStyle name="Percent 5 6 2 2 2 3" xfId="55319"/>
    <cellStyle name="Percent 5 6 2 2 2 4" xfId="55320"/>
    <cellStyle name="Percent 5 6 2 2 3" xfId="55321"/>
    <cellStyle name="Percent 5 6 2 2 3 2" xfId="55322"/>
    <cellStyle name="Percent 5 6 2 2 4" xfId="55323"/>
    <cellStyle name="Percent 5 6 2 2 5" xfId="55324"/>
    <cellStyle name="Percent 5 6 2 3" xfId="55325"/>
    <cellStyle name="Percent 5 6 2 3 2" xfId="55326"/>
    <cellStyle name="Percent 5 6 2 3 2 2" xfId="55327"/>
    <cellStyle name="Percent 5 6 2 3 3" xfId="55328"/>
    <cellStyle name="Percent 5 6 2 3 4" xfId="55329"/>
    <cellStyle name="Percent 5 6 2 4" xfId="55330"/>
    <cellStyle name="Percent 5 6 2 4 2" xfId="55331"/>
    <cellStyle name="Percent 5 6 2 5" xfId="55332"/>
    <cellStyle name="Percent 5 6 2 6" xfId="55333"/>
    <cellStyle name="Percent 5 6 3" xfId="55334"/>
    <cellStyle name="Percent 5 6 3 2" xfId="55335"/>
    <cellStyle name="Percent 5 6 3 2 2" xfId="55336"/>
    <cellStyle name="Percent 5 6 3 2 2 2" xfId="55337"/>
    <cellStyle name="Percent 5 6 3 2 3" xfId="55338"/>
    <cellStyle name="Percent 5 6 3 2 4" xfId="55339"/>
    <cellStyle name="Percent 5 6 3 3" xfId="55340"/>
    <cellStyle name="Percent 5 6 3 3 2" xfId="55341"/>
    <cellStyle name="Percent 5 6 3 4" xfId="55342"/>
    <cellStyle name="Percent 5 6 3 5" xfId="55343"/>
    <cellStyle name="Percent 5 6 4" xfId="55344"/>
    <cellStyle name="Percent 5 6 4 2" xfId="55345"/>
    <cellStyle name="Percent 5 6 4 2 2" xfId="55346"/>
    <cellStyle name="Percent 5 6 4 3" xfId="55347"/>
    <cellStyle name="Percent 5 6 4 4" xfId="55348"/>
    <cellStyle name="Percent 5 6 5" xfId="55349"/>
    <cellStyle name="Percent 5 6 5 2" xfId="55350"/>
    <cellStyle name="Percent 5 6 6" xfId="55351"/>
    <cellStyle name="Percent 5 6 7" xfId="55352"/>
    <cellStyle name="Percent 5 7" xfId="55353"/>
    <cellStyle name="Percent 5 7 2" xfId="55354"/>
    <cellStyle name="Percent 5 7 2 2" xfId="55355"/>
    <cellStyle name="Percent 5 7 2 2 2" xfId="55356"/>
    <cellStyle name="Percent 5 7 2 2 2 2" xfId="55357"/>
    <cellStyle name="Percent 5 7 2 2 3" xfId="55358"/>
    <cellStyle name="Percent 5 7 2 2 4" xfId="55359"/>
    <cellStyle name="Percent 5 7 2 3" xfId="55360"/>
    <cellStyle name="Percent 5 7 2 3 2" xfId="55361"/>
    <cellStyle name="Percent 5 7 2 4" xfId="55362"/>
    <cellStyle name="Percent 5 7 2 5" xfId="55363"/>
    <cellStyle name="Percent 5 7 3" xfId="55364"/>
    <cellStyle name="Percent 5 7 3 2" xfId="55365"/>
    <cellStyle name="Percent 5 7 3 2 2" xfId="55366"/>
    <cellStyle name="Percent 5 7 3 3" xfId="55367"/>
    <cellStyle name="Percent 5 7 3 4" xfId="55368"/>
    <cellStyle name="Percent 5 7 4" xfId="55369"/>
    <cellStyle name="Percent 5 7 4 2" xfId="55370"/>
    <cellStyle name="Percent 5 7 5" xfId="55371"/>
    <cellStyle name="Percent 5 7 6" xfId="55372"/>
    <cellStyle name="Percent 5 8" xfId="55373"/>
    <cellStyle name="Percent 5 8 2" xfId="55374"/>
    <cellStyle name="Percent 5 8 2 2" xfId="55375"/>
    <cellStyle name="Percent 5 8 2 2 2" xfId="55376"/>
    <cellStyle name="Percent 5 8 2 3" xfId="55377"/>
    <cellStyle name="Percent 5 8 2 4" xfId="55378"/>
    <cellStyle name="Percent 5 8 3" xfId="55379"/>
    <cellStyle name="Percent 5 8 3 2" xfId="55380"/>
    <cellStyle name="Percent 5 8 4" xfId="55381"/>
    <cellStyle name="Percent 5 8 5" xfId="55382"/>
    <cellStyle name="Percent 5 9" xfId="55383"/>
    <cellStyle name="Percent 5 9 2" xfId="55384"/>
    <cellStyle name="Percent 5 9 2 2" xfId="55385"/>
    <cellStyle name="Percent 5 9 3" xfId="55386"/>
    <cellStyle name="Percent 5 9 4" xfId="55387"/>
    <cellStyle name="Percent 50" xfId="55388"/>
    <cellStyle name="Percent 50 2" xfId="55389"/>
    <cellStyle name="Percent 50 3" xfId="55390"/>
    <cellStyle name="Percent 51" xfId="55391"/>
    <cellStyle name="Percent 51 2" xfId="55392"/>
    <cellStyle name="Percent 51 3" xfId="55393"/>
    <cellStyle name="Percent 52" xfId="55394"/>
    <cellStyle name="Percent 52 2" xfId="55395"/>
    <cellStyle name="Percent 52 3" xfId="55396"/>
    <cellStyle name="Percent 53" xfId="55397"/>
    <cellStyle name="Percent 53 2" xfId="55398"/>
    <cellStyle name="Percent 53 3" xfId="55399"/>
    <cellStyle name="Percent 54" xfId="55400"/>
    <cellStyle name="Percent 54 2" xfId="55401"/>
    <cellStyle name="Percent 54 3" xfId="55402"/>
    <cellStyle name="Percent 55" xfId="55403"/>
    <cellStyle name="Percent 55 2" xfId="55404"/>
    <cellStyle name="Percent 55 3" xfId="55405"/>
    <cellStyle name="Percent 56" xfId="55406"/>
    <cellStyle name="Percent 56 2" xfId="55407"/>
    <cellStyle name="Percent 56 3" xfId="55408"/>
    <cellStyle name="Percent 57" xfId="55409"/>
    <cellStyle name="Percent 57 2" xfId="55410"/>
    <cellStyle name="Percent 57 3" xfId="55411"/>
    <cellStyle name="Percent 58" xfId="55412"/>
    <cellStyle name="Percent 58 2" xfId="55413"/>
    <cellStyle name="Percent 58 3" xfId="55414"/>
    <cellStyle name="Percent 59" xfId="55415"/>
    <cellStyle name="Percent 59 2" xfId="55416"/>
    <cellStyle name="Percent 59 3" xfId="55417"/>
    <cellStyle name="Percent 6" xfId="55418"/>
    <cellStyle name="Percent 6 10" xfId="55419"/>
    <cellStyle name="Percent 6 10 2" xfId="55420"/>
    <cellStyle name="Percent 6 11" xfId="55421"/>
    <cellStyle name="Percent 6 12" xfId="55422"/>
    <cellStyle name="Percent 6 2" xfId="55423"/>
    <cellStyle name="Percent 6 2 10" xfId="55424"/>
    <cellStyle name="Percent 6 2 2" xfId="55425"/>
    <cellStyle name="Percent 6 2 2 2" xfId="55426"/>
    <cellStyle name="Percent 6 2 2 2 2" xfId="55427"/>
    <cellStyle name="Percent 6 2 2 2 2 2" xfId="55428"/>
    <cellStyle name="Percent 6 2 2 2 2 2 2" xfId="55429"/>
    <cellStyle name="Percent 6 2 2 2 2 2 2 2" xfId="55430"/>
    <cellStyle name="Percent 6 2 2 2 2 2 2 2 2" xfId="55431"/>
    <cellStyle name="Percent 6 2 2 2 2 2 2 3" xfId="55432"/>
    <cellStyle name="Percent 6 2 2 2 2 2 2 4" xfId="55433"/>
    <cellStyle name="Percent 6 2 2 2 2 2 3" xfId="55434"/>
    <cellStyle name="Percent 6 2 2 2 2 2 3 2" xfId="55435"/>
    <cellStyle name="Percent 6 2 2 2 2 2 4" xfId="55436"/>
    <cellStyle name="Percent 6 2 2 2 2 2 5" xfId="55437"/>
    <cellStyle name="Percent 6 2 2 2 2 3" xfId="55438"/>
    <cellStyle name="Percent 6 2 2 2 2 3 2" xfId="55439"/>
    <cellStyle name="Percent 6 2 2 2 2 3 2 2" xfId="55440"/>
    <cellStyle name="Percent 6 2 2 2 2 3 3" xfId="55441"/>
    <cellStyle name="Percent 6 2 2 2 2 3 4" xfId="55442"/>
    <cellStyle name="Percent 6 2 2 2 2 4" xfId="55443"/>
    <cellStyle name="Percent 6 2 2 2 2 4 2" xfId="55444"/>
    <cellStyle name="Percent 6 2 2 2 2 5" xfId="55445"/>
    <cellStyle name="Percent 6 2 2 2 2 6" xfId="55446"/>
    <cellStyle name="Percent 6 2 2 2 3" xfId="55447"/>
    <cellStyle name="Percent 6 2 2 2 3 2" xfId="55448"/>
    <cellStyle name="Percent 6 2 2 2 3 2 2" xfId="55449"/>
    <cellStyle name="Percent 6 2 2 2 3 2 2 2" xfId="55450"/>
    <cellStyle name="Percent 6 2 2 2 3 2 3" xfId="55451"/>
    <cellStyle name="Percent 6 2 2 2 3 2 4" xfId="55452"/>
    <cellStyle name="Percent 6 2 2 2 3 3" xfId="55453"/>
    <cellStyle name="Percent 6 2 2 2 3 3 2" xfId="55454"/>
    <cellStyle name="Percent 6 2 2 2 3 4" xfId="55455"/>
    <cellStyle name="Percent 6 2 2 2 3 5" xfId="55456"/>
    <cellStyle name="Percent 6 2 2 2 4" xfId="55457"/>
    <cellStyle name="Percent 6 2 2 2 4 2" xfId="55458"/>
    <cellStyle name="Percent 6 2 2 2 4 2 2" xfId="55459"/>
    <cellStyle name="Percent 6 2 2 2 4 3" xfId="55460"/>
    <cellStyle name="Percent 6 2 2 2 4 4" xfId="55461"/>
    <cellStyle name="Percent 6 2 2 2 5" xfId="55462"/>
    <cellStyle name="Percent 6 2 2 2 5 2" xfId="55463"/>
    <cellStyle name="Percent 6 2 2 2 6" xfId="55464"/>
    <cellStyle name="Percent 6 2 2 2 7" xfId="55465"/>
    <cellStyle name="Percent 6 2 2 3" xfId="55466"/>
    <cellStyle name="Percent 6 2 2 3 2" xfId="55467"/>
    <cellStyle name="Percent 6 2 2 3 2 2" xfId="55468"/>
    <cellStyle name="Percent 6 2 2 3 2 2 2" xfId="55469"/>
    <cellStyle name="Percent 6 2 2 3 2 2 2 2" xfId="55470"/>
    <cellStyle name="Percent 6 2 2 3 2 2 3" xfId="55471"/>
    <cellStyle name="Percent 6 2 2 3 2 2 4" xfId="55472"/>
    <cellStyle name="Percent 6 2 2 3 2 3" xfId="55473"/>
    <cellStyle name="Percent 6 2 2 3 2 3 2" xfId="55474"/>
    <cellStyle name="Percent 6 2 2 3 2 4" xfId="55475"/>
    <cellStyle name="Percent 6 2 2 3 2 5" xfId="55476"/>
    <cellStyle name="Percent 6 2 2 3 3" xfId="55477"/>
    <cellStyle name="Percent 6 2 2 3 3 2" xfId="55478"/>
    <cellStyle name="Percent 6 2 2 3 3 2 2" xfId="55479"/>
    <cellStyle name="Percent 6 2 2 3 3 3" xfId="55480"/>
    <cellStyle name="Percent 6 2 2 3 3 4" xfId="55481"/>
    <cellStyle name="Percent 6 2 2 3 4" xfId="55482"/>
    <cellStyle name="Percent 6 2 2 3 4 2" xfId="55483"/>
    <cellStyle name="Percent 6 2 2 3 5" xfId="55484"/>
    <cellStyle name="Percent 6 2 2 3 6" xfId="55485"/>
    <cellStyle name="Percent 6 2 2 4" xfId="55486"/>
    <cellStyle name="Percent 6 2 2 4 2" xfId="55487"/>
    <cellStyle name="Percent 6 2 2 4 2 2" xfId="55488"/>
    <cellStyle name="Percent 6 2 2 4 2 2 2" xfId="55489"/>
    <cellStyle name="Percent 6 2 2 4 2 3" xfId="55490"/>
    <cellStyle name="Percent 6 2 2 4 2 4" xfId="55491"/>
    <cellStyle name="Percent 6 2 2 4 3" xfId="55492"/>
    <cellStyle name="Percent 6 2 2 4 3 2" xfId="55493"/>
    <cellStyle name="Percent 6 2 2 4 4" xfId="55494"/>
    <cellStyle name="Percent 6 2 2 4 5" xfId="55495"/>
    <cellStyle name="Percent 6 2 2 5" xfId="55496"/>
    <cellStyle name="Percent 6 2 2 5 2" xfId="55497"/>
    <cellStyle name="Percent 6 2 2 5 2 2" xfId="55498"/>
    <cellStyle name="Percent 6 2 2 5 3" xfId="55499"/>
    <cellStyle name="Percent 6 2 2 5 4" xfId="55500"/>
    <cellStyle name="Percent 6 2 2 6" xfId="55501"/>
    <cellStyle name="Percent 6 2 2 6 2" xfId="55502"/>
    <cellStyle name="Percent 6 2 2 7" xfId="55503"/>
    <cellStyle name="Percent 6 2 2 8" xfId="55504"/>
    <cellStyle name="Percent 6 2 3" xfId="55505"/>
    <cellStyle name="Percent 6 2 3 2" xfId="55506"/>
    <cellStyle name="Percent 6 2 3 2 2" xfId="55507"/>
    <cellStyle name="Percent 6 2 3 2 2 2" xfId="55508"/>
    <cellStyle name="Percent 6 2 3 2 2 2 2" xfId="55509"/>
    <cellStyle name="Percent 6 2 3 2 2 2 2 2" xfId="55510"/>
    <cellStyle name="Percent 6 2 3 2 2 2 3" xfId="55511"/>
    <cellStyle name="Percent 6 2 3 2 2 2 4" xfId="55512"/>
    <cellStyle name="Percent 6 2 3 2 2 3" xfId="55513"/>
    <cellStyle name="Percent 6 2 3 2 2 3 2" xfId="55514"/>
    <cellStyle name="Percent 6 2 3 2 2 4" xfId="55515"/>
    <cellStyle name="Percent 6 2 3 2 2 5" xfId="55516"/>
    <cellStyle name="Percent 6 2 3 2 3" xfId="55517"/>
    <cellStyle name="Percent 6 2 3 2 3 2" xfId="55518"/>
    <cellStyle name="Percent 6 2 3 2 3 2 2" xfId="55519"/>
    <cellStyle name="Percent 6 2 3 2 3 3" xfId="55520"/>
    <cellStyle name="Percent 6 2 3 2 3 4" xfId="55521"/>
    <cellStyle name="Percent 6 2 3 2 4" xfId="55522"/>
    <cellStyle name="Percent 6 2 3 2 4 2" xfId="55523"/>
    <cellStyle name="Percent 6 2 3 2 5" xfId="55524"/>
    <cellStyle name="Percent 6 2 3 2 6" xfId="55525"/>
    <cellStyle name="Percent 6 2 3 3" xfId="55526"/>
    <cellStyle name="Percent 6 2 3 3 2" xfId="55527"/>
    <cellStyle name="Percent 6 2 3 3 2 2" xfId="55528"/>
    <cellStyle name="Percent 6 2 3 3 2 2 2" xfId="55529"/>
    <cellStyle name="Percent 6 2 3 3 2 3" xfId="55530"/>
    <cellStyle name="Percent 6 2 3 3 2 4" xfId="55531"/>
    <cellStyle name="Percent 6 2 3 3 3" xfId="55532"/>
    <cellStyle name="Percent 6 2 3 3 3 2" xfId="55533"/>
    <cellStyle name="Percent 6 2 3 3 4" xfId="55534"/>
    <cellStyle name="Percent 6 2 3 3 5" xfId="55535"/>
    <cellStyle name="Percent 6 2 3 4" xfId="55536"/>
    <cellStyle name="Percent 6 2 3 4 2" xfId="55537"/>
    <cellStyle name="Percent 6 2 3 4 2 2" xfId="55538"/>
    <cellStyle name="Percent 6 2 3 4 3" xfId="55539"/>
    <cellStyle name="Percent 6 2 3 4 4" xfId="55540"/>
    <cellStyle name="Percent 6 2 3 5" xfId="55541"/>
    <cellStyle name="Percent 6 2 3 5 2" xfId="55542"/>
    <cellStyle name="Percent 6 2 3 6" xfId="55543"/>
    <cellStyle name="Percent 6 2 3 7" xfId="55544"/>
    <cellStyle name="Percent 6 2 4" xfId="55545"/>
    <cellStyle name="Percent 6 2 4 2" xfId="55546"/>
    <cellStyle name="Percent 6 2 4 2 2" xfId="55547"/>
    <cellStyle name="Percent 6 2 4 2 2 2" xfId="55548"/>
    <cellStyle name="Percent 6 2 4 2 2 2 2" xfId="55549"/>
    <cellStyle name="Percent 6 2 4 2 2 2 2 2" xfId="55550"/>
    <cellStyle name="Percent 6 2 4 2 2 2 3" xfId="55551"/>
    <cellStyle name="Percent 6 2 4 2 2 2 4" xfId="55552"/>
    <cellStyle name="Percent 6 2 4 2 2 3" xfId="55553"/>
    <cellStyle name="Percent 6 2 4 2 2 3 2" xfId="55554"/>
    <cellStyle name="Percent 6 2 4 2 2 4" xfId="55555"/>
    <cellStyle name="Percent 6 2 4 2 2 5" xfId="55556"/>
    <cellStyle name="Percent 6 2 4 2 3" xfId="55557"/>
    <cellStyle name="Percent 6 2 4 2 3 2" xfId="55558"/>
    <cellStyle name="Percent 6 2 4 2 3 2 2" xfId="55559"/>
    <cellStyle name="Percent 6 2 4 2 3 3" xfId="55560"/>
    <cellStyle name="Percent 6 2 4 2 3 4" xfId="55561"/>
    <cellStyle name="Percent 6 2 4 2 4" xfId="55562"/>
    <cellStyle name="Percent 6 2 4 2 4 2" xfId="55563"/>
    <cellStyle name="Percent 6 2 4 2 5" xfId="55564"/>
    <cellStyle name="Percent 6 2 4 2 6" xfId="55565"/>
    <cellStyle name="Percent 6 2 4 3" xfId="55566"/>
    <cellStyle name="Percent 6 2 4 3 2" xfId="55567"/>
    <cellStyle name="Percent 6 2 4 3 2 2" xfId="55568"/>
    <cellStyle name="Percent 6 2 4 3 2 2 2" xfId="55569"/>
    <cellStyle name="Percent 6 2 4 3 2 3" xfId="55570"/>
    <cellStyle name="Percent 6 2 4 3 2 4" xfId="55571"/>
    <cellStyle name="Percent 6 2 4 3 3" xfId="55572"/>
    <cellStyle name="Percent 6 2 4 3 3 2" xfId="55573"/>
    <cellStyle name="Percent 6 2 4 3 4" xfId="55574"/>
    <cellStyle name="Percent 6 2 4 3 5" xfId="55575"/>
    <cellStyle name="Percent 6 2 4 4" xfId="55576"/>
    <cellStyle name="Percent 6 2 4 4 2" xfId="55577"/>
    <cellStyle name="Percent 6 2 4 4 2 2" xfId="55578"/>
    <cellStyle name="Percent 6 2 4 4 3" xfId="55579"/>
    <cellStyle name="Percent 6 2 4 4 4" xfId="55580"/>
    <cellStyle name="Percent 6 2 4 5" xfId="55581"/>
    <cellStyle name="Percent 6 2 4 5 2" xfId="55582"/>
    <cellStyle name="Percent 6 2 4 6" xfId="55583"/>
    <cellStyle name="Percent 6 2 4 7" xfId="55584"/>
    <cellStyle name="Percent 6 2 5" xfId="55585"/>
    <cellStyle name="Percent 6 2 5 2" xfId="55586"/>
    <cellStyle name="Percent 6 2 5 2 2" xfId="55587"/>
    <cellStyle name="Percent 6 2 5 2 2 2" xfId="55588"/>
    <cellStyle name="Percent 6 2 5 2 2 2 2" xfId="55589"/>
    <cellStyle name="Percent 6 2 5 2 2 3" xfId="55590"/>
    <cellStyle name="Percent 6 2 5 2 2 4" xfId="55591"/>
    <cellStyle name="Percent 6 2 5 2 3" xfId="55592"/>
    <cellStyle name="Percent 6 2 5 2 3 2" xfId="55593"/>
    <cellStyle name="Percent 6 2 5 2 4" xfId="55594"/>
    <cellStyle name="Percent 6 2 5 2 5" xfId="55595"/>
    <cellStyle name="Percent 6 2 5 3" xfId="55596"/>
    <cellStyle name="Percent 6 2 5 3 2" xfId="55597"/>
    <cellStyle name="Percent 6 2 5 3 2 2" xfId="55598"/>
    <cellStyle name="Percent 6 2 5 3 3" xfId="55599"/>
    <cellStyle name="Percent 6 2 5 3 4" xfId="55600"/>
    <cellStyle name="Percent 6 2 5 4" xfId="55601"/>
    <cellStyle name="Percent 6 2 5 4 2" xfId="55602"/>
    <cellStyle name="Percent 6 2 5 5" xfId="55603"/>
    <cellStyle name="Percent 6 2 5 6" xfId="55604"/>
    <cellStyle name="Percent 6 2 6" xfId="55605"/>
    <cellStyle name="Percent 6 2 6 2" xfId="55606"/>
    <cellStyle name="Percent 6 2 6 2 2" xfId="55607"/>
    <cellStyle name="Percent 6 2 6 2 2 2" xfId="55608"/>
    <cellStyle name="Percent 6 2 6 2 3" xfId="55609"/>
    <cellStyle name="Percent 6 2 6 2 4" xfId="55610"/>
    <cellStyle name="Percent 6 2 6 3" xfId="55611"/>
    <cellStyle name="Percent 6 2 6 3 2" xfId="55612"/>
    <cellStyle name="Percent 6 2 6 4" xfId="55613"/>
    <cellStyle name="Percent 6 2 6 5" xfId="55614"/>
    <cellStyle name="Percent 6 2 7" xfId="55615"/>
    <cellStyle name="Percent 6 2 7 2" xfId="55616"/>
    <cellStyle name="Percent 6 2 7 2 2" xfId="55617"/>
    <cellStyle name="Percent 6 2 7 3" xfId="55618"/>
    <cellStyle name="Percent 6 2 7 4" xfId="55619"/>
    <cellStyle name="Percent 6 2 8" xfId="55620"/>
    <cellStyle name="Percent 6 2 8 2" xfId="55621"/>
    <cellStyle name="Percent 6 2 9" xfId="55622"/>
    <cellStyle name="Percent 6 3" xfId="55623"/>
    <cellStyle name="Percent 6 3 2" xfId="55624"/>
    <cellStyle name="Percent 6 3 2 2" xfId="55625"/>
    <cellStyle name="Percent 6 3 2 2 2" xfId="55626"/>
    <cellStyle name="Percent 6 3 2 2 2 2" xfId="55627"/>
    <cellStyle name="Percent 6 3 2 2 2 2 2" xfId="55628"/>
    <cellStyle name="Percent 6 3 2 2 2 2 2 2" xfId="55629"/>
    <cellStyle name="Percent 6 3 2 2 2 2 3" xfId="55630"/>
    <cellStyle name="Percent 6 3 2 2 2 2 4" xfId="55631"/>
    <cellStyle name="Percent 6 3 2 2 2 3" xfId="55632"/>
    <cellStyle name="Percent 6 3 2 2 2 3 2" xfId="55633"/>
    <cellStyle name="Percent 6 3 2 2 2 4" xfId="55634"/>
    <cellStyle name="Percent 6 3 2 2 2 5" xfId="55635"/>
    <cellStyle name="Percent 6 3 2 2 3" xfId="55636"/>
    <cellStyle name="Percent 6 3 2 2 3 2" xfId="55637"/>
    <cellStyle name="Percent 6 3 2 2 3 2 2" xfId="55638"/>
    <cellStyle name="Percent 6 3 2 2 3 3" xfId="55639"/>
    <cellStyle name="Percent 6 3 2 2 3 4" xfId="55640"/>
    <cellStyle name="Percent 6 3 2 2 4" xfId="55641"/>
    <cellStyle name="Percent 6 3 2 2 4 2" xfId="55642"/>
    <cellStyle name="Percent 6 3 2 2 5" xfId="55643"/>
    <cellStyle name="Percent 6 3 2 2 6" xfId="55644"/>
    <cellStyle name="Percent 6 3 2 3" xfId="55645"/>
    <cellStyle name="Percent 6 3 2 3 2" xfId="55646"/>
    <cellStyle name="Percent 6 3 2 3 2 2" xfId="55647"/>
    <cellStyle name="Percent 6 3 2 3 2 2 2" xfId="55648"/>
    <cellStyle name="Percent 6 3 2 3 2 3" xfId="55649"/>
    <cellStyle name="Percent 6 3 2 3 2 4" xfId="55650"/>
    <cellStyle name="Percent 6 3 2 3 3" xfId="55651"/>
    <cellStyle name="Percent 6 3 2 3 3 2" xfId="55652"/>
    <cellStyle name="Percent 6 3 2 3 4" xfId="55653"/>
    <cellStyle name="Percent 6 3 2 3 5" xfId="55654"/>
    <cellStyle name="Percent 6 3 2 4" xfId="55655"/>
    <cellStyle name="Percent 6 3 2 4 2" xfId="55656"/>
    <cellStyle name="Percent 6 3 2 4 2 2" xfId="55657"/>
    <cellStyle name="Percent 6 3 2 4 3" xfId="55658"/>
    <cellStyle name="Percent 6 3 2 4 4" xfId="55659"/>
    <cellStyle name="Percent 6 3 2 5" xfId="55660"/>
    <cellStyle name="Percent 6 3 2 5 2" xfId="55661"/>
    <cellStyle name="Percent 6 3 2 6" xfId="55662"/>
    <cellStyle name="Percent 6 3 2 7" xfId="55663"/>
    <cellStyle name="Percent 6 3 3" xfId="55664"/>
    <cellStyle name="Percent 6 3 3 2" xfId="55665"/>
    <cellStyle name="Percent 6 3 3 2 2" xfId="55666"/>
    <cellStyle name="Percent 6 3 3 2 2 2" xfId="55667"/>
    <cellStyle name="Percent 6 3 3 2 2 2 2" xfId="55668"/>
    <cellStyle name="Percent 6 3 3 2 2 3" xfId="55669"/>
    <cellStyle name="Percent 6 3 3 2 2 4" xfId="55670"/>
    <cellStyle name="Percent 6 3 3 2 3" xfId="55671"/>
    <cellStyle name="Percent 6 3 3 2 3 2" xfId="55672"/>
    <cellStyle name="Percent 6 3 3 2 4" xfId="55673"/>
    <cellStyle name="Percent 6 3 3 2 5" xfId="55674"/>
    <cellStyle name="Percent 6 3 3 3" xfId="55675"/>
    <cellStyle name="Percent 6 3 3 3 2" xfId="55676"/>
    <cellStyle name="Percent 6 3 3 3 2 2" xfId="55677"/>
    <cellStyle name="Percent 6 3 3 3 3" xfId="55678"/>
    <cellStyle name="Percent 6 3 3 3 4" xfId="55679"/>
    <cellStyle name="Percent 6 3 3 4" xfId="55680"/>
    <cellStyle name="Percent 6 3 3 4 2" xfId="55681"/>
    <cellStyle name="Percent 6 3 3 5" xfId="55682"/>
    <cellStyle name="Percent 6 3 3 6" xfId="55683"/>
    <cellStyle name="Percent 6 3 4" xfId="55684"/>
    <cellStyle name="Percent 6 3 4 2" xfId="55685"/>
    <cellStyle name="Percent 6 3 4 2 2" xfId="55686"/>
    <cellStyle name="Percent 6 3 4 2 2 2" xfId="55687"/>
    <cellStyle name="Percent 6 3 4 2 3" xfId="55688"/>
    <cellStyle name="Percent 6 3 4 2 4" xfId="55689"/>
    <cellStyle name="Percent 6 3 4 3" xfId="55690"/>
    <cellStyle name="Percent 6 3 4 3 2" xfId="55691"/>
    <cellStyle name="Percent 6 3 4 4" xfId="55692"/>
    <cellStyle name="Percent 6 3 4 5" xfId="55693"/>
    <cellStyle name="Percent 6 3 5" xfId="55694"/>
    <cellStyle name="Percent 6 3 5 2" xfId="55695"/>
    <cellStyle name="Percent 6 3 5 2 2" xfId="55696"/>
    <cellStyle name="Percent 6 3 5 3" xfId="55697"/>
    <cellStyle name="Percent 6 3 5 4" xfId="55698"/>
    <cellStyle name="Percent 6 3 6" xfId="55699"/>
    <cellStyle name="Percent 6 3 6 2" xfId="55700"/>
    <cellStyle name="Percent 6 3 7" xfId="55701"/>
    <cellStyle name="Percent 6 3 8" xfId="55702"/>
    <cellStyle name="Percent 6 4" xfId="55703"/>
    <cellStyle name="Percent 6 4 2" xfId="55704"/>
    <cellStyle name="Percent 6 4 2 2" xfId="55705"/>
    <cellStyle name="Percent 6 4 2 2 2" xfId="55706"/>
    <cellStyle name="Percent 6 4 2 2 2 2" xfId="55707"/>
    <cellStyle name="Percent 6 4 2 2 2 2 2" xfId="55708"/>
    <cellStyle name="Percent 6 4 2 2 2 3" xfId="55709"/>
    <cellStyle name="Percent 6 4 2 2 2 4" xfId="55710"/>
    <cellStyle name="Percent 6 4 2 2 3" xfId="55711"/>
    <cellStyle name="Percent 6 4 2 2 3 2" xfId="55712"/>
    <cellStyle name="Percent 6 4 2 2 4" xfId="55713"/>
    <cellStyle name="Percent 6 4 2 2 5" xfId="55714"/>
    <cellStyle name="Percent 6 4 2 3" xfId="55715"/>
    <cellStyle name="Percent 6 4 2 3 2" xfId="55716"/>
    <cellStyle name="Percent 6 4 2 3 2 2" xfId="55717"/>
    <cellStyle name="Percent 6 4 2 3 3" xfId="55718"/>
    <cellStyle name="Percent 6 4 2 3 4" xfId="55719"/>
    <cellStyle name="Percent 6 4 2 4" xfId="55720"/>
    <cellStyle name="Percent 6 4 2 4 2" xfId="55721"/>
    <cellStyle name="Percent 6 4 2 5" xfId="55722"/>
    <cellStyle name="Percent 6 4 2 6" xfId="55723"/>
    <cellStyle name="Percent 6 4 3" xfId="55724"/>
    <cellStyle name="Percent 6 4 3 2" xfId="55725"/>
    <cellStyle name="Percent 6 4 3 2 2" xfId="55726"/>
    <cellStyle name="Percent 6 4 3 2 2 2" xfId="55727"/>
    <cellStyle name="Percent 6 4 3 2 3" xfId="55728"/>
    <cellStyle name="Percent 6 4 3 2 4" xfId="55729"/>
    <cellStyle name="Percent 6 4 3 3" xfId="55730"/>
    <cellStyle name="Percent 6 4 3 3 2" xfId="55731"/>
    <cellStyle name="Percent 6 4 3 4" xfId="55732"/>
    <cellStyle name="Percent 6 4 3 5" xfId="55733"/>
    <cellStyle name="Percent 6 4 4" xfId="55734"/>
    <cellStyle name="Percent 6 4 4 2" xfId="55735"/>
    <cellStyle name="Percent 6 4 4 2 2" xfId="55736"/>
    <cellStyle name="Percent 6 4 4 3" xfId="55737"/>
    <cellStyle name="Percent 6 4 4 4" xfId="55738"/>
    <cellStyle name="Percent 6 4 5" xfId="55739"/>
    <cellStyle name="Percent 6 4 5 2" xfId="55740"/>
    <cellStyle name="Percent 6 4 6" xfId="55741"/>
    <cellStyle name="Percent 6 4 7" xfId="55742"/>
    <cellStyle name="Percent 6 5" xfId="55743"/>
    <cellStyle name="Percent 6 5 2" xfId="55744"/>
    <cellStyle name="Percent 6 5 3" xfId="55745"/>
    <cellStyle name="Percent 6 6" xfId="55746"/>
    <cellStyle name="Percent 6 6 2" xfId="55747"/>
    <cellStyle name="Percent 6 6 2 2" xfId="55748"/>
    <cellStyle name="Percent 6 6 2 2 2" xfId="55749"/>
    <cellStyle name="Percent 6 6 2 2 2 2" xfId="55750"/>
    <cellStyle name="Percent 6 6 2 2 2 2 2" xfId="55751"/>
    <cellStyle name="Percent 6 6 2 2 2 3" xfId="55752"/>
    <cellStyle name="Percent 6 6 2 2 2 4" xfId="55753"/>
    <cellStyle name="Percent 6 6 2 2 3" xfId="55754"/>
    <cellStyle name="Percent 6 6 2 2 3 2" xfId="55755"/>
    <cellStyle name="Percent 6 6 2 2 4" xfId="55756"/>
    <cellStyle name="Percent 6 6 2 2 5" xfId="55757"/>
    <cellStyle name="Percent 6 6 2 3" xfId="55758"/>
    <cellStyle name="Percent 6 6 2 3 2" xfId="55759"/>
    <cellStyle name="Percent 6 6 2 3 2 2" xfId="55760"/>
    <cellStyle name="Percent 6 6 2 3 3" xfId="55761"/>
    <cellStyle name="Percent 6 6 2 3 4" xfId="55762"/>
    <cellStyle name="Percent 6 6 2 4" xfId="55763"/>
    <cellStyle name="Percent 6 6 2 4 2" xfId="55764"/>
    <cellStyle name="Percent 6 6 2 5" xfId="55765"/>
    <cellStyle name="Percent 6 6 2 6" xfId="55766"/>
    <cellStyle name="Percent 6 6 3" xfId="55767"/>
    <cellStyle name="Percent 6 6 3 2" xfId="55768"/>
    <cellStyle name="Percent 6 6 3 2 2" xfId="55769"/>
    <cellStyle name="Percent 6 6 3 2 2 2" xfId="55770"/>
    <cellStyle name="Percent 6 6 3 2 3" xfId="55771"/>
    <cellStyle name="Percent 6 6 3 2 4" xfId="55772"/>
    <cellStyle name="Percent 6 6 3 3" xfId="55773"/>
    <cellStyle name="Percent 6 6 3 3 2" xfId="55774"/>
    <cellStyle name="Percent 6 6 3 4" xfId="55775"/>
    <cellStyle name="Percent 6 6 3 5" xfId="55776"/>
    <cellStyle name="Percent 6 6 4" xfId="55777"/>
    <cellStyle name="Percent 6 6 4 2" xfId="55778"/>
    <cellStyle name="Percent 6 6 4 2 2" xfId="55779"/>
    <cellStyle name="Percent 6 6 4 3" xfId="55780"/>
    <cellStyle name="Percent 6 6 4 4" xfId="55781"/>
    <cellStyle name="Percent 6 6 5" xfId="55782"/>
    <cellStyle name="Percent 6 6 5 2" xfId="55783"/>
    <cellStyle name="Percent 6 6 6" xfId="55784"/>
    <cellStyle name="Percent 6 6 7" xfId="55785"/>
    <cellStyle name="Percent 6 7" xfId="55786"/>
    <cellStyle name="Percent 6 7 2" xfId="55787"/>
    <cellStyle name="Percent 6 7 2 2" xfId="55788"/>
    <cellStyle name="Percent 6 7 2 2 2" xfId="55789"/>
    <cellStyle name="Percent 6 7 2 2 2 2" xfId="55790"/>
    <cellStyle name="Percent 6 7 2 2 3" xfId="55791"/>
    <cellStyle name="Percent 6 7 2 2 4" xfId="55792"/>
    <cellStyle name="Percent 6 7 2 3" xfId="55793"/>
    <cellStyle name="Percent 6 7 2 3 2" xfId="55794"/>
    <cellStyle name="Percent 6 7 2 4" xfId="55795"/>
    <cellStyle name="Percent 6 7 2 5" xfId="55796"/>
    <cellStyle name="Percent 6 7 3" xfId="55797"/>
    <cellStyle name="Percent 6 7 3 2" xfId="55798"/>
    <cellStyle name="Percent 6 7 3 2 2" xfId="55799"/>
    <cellStyle name="Percent 6 7 3 3" xfId="55800"/>
    <cellStyle name="Percent 6 7 3 4" xfId="55801"/>
    <cellStyle name="Percent 6 7 4" xfId="55802"/>
    <cellStyle name="Percent 6 7 4 2" xfId="55803"/>
    <cellStyle name="Percent 6 7 5" xfId="55804"/>
    <cellStyle name="Percent 6 7 6" xfId="55805"/>
    <cellStyle name="Percent 6 8" xfId="55806"/>
    <cellStyle name="Percent 6 8 2" xfId="55807"/>
    <cellStyle name="Percent 6 8 2 2" xfId="55808"/>
    <cellStyle name="Percent 6 8 2 2 2" xfId="55809"/>
    <cellStyle name="Percent 6 8 2 3" xfId="55810"/>
    <cellStyle name="Percent 6 8 2 4" xfId="55811"/>
    <cellStyle name="Percent 6 8 3" xfId="55812"/>
    <cellStyle name="Percent 6 8 3 2" xfId="55813"/>
    <cellStyle name="Percent 6 8 4" xfId="55814"/>
    <cellStyle name="Percent 6 8 5" xfId="55815"/>
    <cellStyle name="Percent 6 9" xfId="55816"/>
    <cellStyle name="Percent 6 9 2" xfId="55817"/>
    <cellStyle name="Percent 6 9 2 2" xfId="55818"/>
    <cellStyle name="Percent 6 9 3" xfId="55819"/>
    <cellStyle name="Percent 6 9 4" xfId="55820"/>
    <cellStyle name="Percent 60" xfId="55821"/>
    <cellStyle name="Percent 60 2" xfId="55822"/>
    <cellStyle name="Percent 60 3" xfId="55823"/>
    <cellStyle name="Percent 61" xfId="55824"/>
    <cellStyle name="Percent 61 2" xfId="55825"/>
    <cellStyle name="Percent 61 3" xfId="55826"/>
    <cellStyle name="Percent 62" xfId="55827"/>
    <cellStyle name="Percent 62 2" xfId="55828"/>
    <cellStyle name="Percent 62 3" xfId="55829"/>
    <cellStyle name="Percent 63" xfId="55830"/>
    <cellStyle name="Percent 63 2" xfId="55831"/>
    <cellStyle name="Percent 63 3" xfId="55832"/>
    <cellStyle name="Percent 64" xfId="55833"/>
    <cellStyle name="Percent 64 2" xfId="55834"/>
    <cellStyle name="Percent 64 3" xfId="55835"/>
    <cellStyle name="Percent 65" xfId="55836"/>
    <cellStyle name="Percent 65 2" xfId="55837"/>
    <cellStyle name="Percent 65 3" xfId="55838"/>
    <cellStyle name="Percent 66" xfId="55839"/>
    <cellStyle name="Percent 66 2" xfId="55840"/>
    <cellStyle name="Percent 66 3" xfId="55841"/>
    <cellStyle name="Percent 67" xfId="55842"/>
    <cellStyle name="Percent 67 2" xfId="55843"/>
    <cellStyle name="Percent 67 3" xfId="55844"/>
    <cellStyle name="Percent 68" xfId="55845"/>
    <cellStyle name="Percent 68 2" xfId="55846"/>
    <cellStyle name="Percent 68 3" xfId="55847"/>
    <cellStyle name="Percent 69" xfId="55848"/>
    <cellStyle name="Percent 69 2" xfId="55849"/>
    <cellStyle name="Percent 69 3" xfId="55850"/>
    <cellStyle name="Percent 7" xfId="55851"/>
    <cellStyle name="Percent 7 10" xfId="55852"/>
    <cellStyle name="Percent 7 10 2" xfId="55853"/>
    <cellStyle name="Percent 7 11" xfId="55854"/>
    <cellStyle name="Percent 7 12" xfId="55855"/>
    <cellStyle name="Percent 7 2" xfId="55856"/>
    <cellStyle name="Percent 7 2 10" xfId="55857"/>
    <cellStyle name="Percent 7 2 2" xfId="55858"/>
    <cellStyle name="Percent 7 2 2 2" xfId="55859"/>
    <cellStyle name="Percent 7 2 2 2 2" xfId="55860"/>
    <cellStyle name="Percent 7 2 2 2 2 2" xfId="55861"/>
    <cellStyle name="Percent 7 2 2 2 2 2 2" xfId="55862"/>
    <cellStyle name="Percent 7 2 2 2 2 2 2 2" xfId="55863"/>
    <cellStyle name="Percent 7 2 2 2 2 2 2 2 2" xfId="55864"/>
    <cellStyle name="Percent 7 2 2 2 2 2 2 3" xfId="55865"/>
    <cellStyle name="Percent 7 2 2 2 2 2 2 4" xfId="55866"/>
    <cellStyle name="Percent 7 2 2 2 2 2 3" xfId="55867"/>
    <cellStyle name="Percent 7 2 2 2 2 2 3 2" xfId="55868"/>
    <cellStyle name="Percent 7 2 2 2 2 2 4" xfId="55869"/>
    <cellStyle name="Percent 7 2 2 2 2 2 5" xfId="55870"/>
    <cellStyle name="Percent 7 2 2 2 2 3" xfId="55871"/>
    <cellStyle name="Percent 7 2 2 2 2 3 2" xfId="55872"/>
    <cellStyle name="Percent 7 2 2 2 2 3 2 2" xfId="55873"/>
    <cellStyle name="Percent 7 2 2 2 2 3 3" xfId="55874"/>
    <cellStyle name="Percent 7 2 2 2 2 3 4" xfId="55875"/>
    <cellStyle name="Percent 7 2 2 2 2 4" xfId="55876"/>
    <cellStyle name="Percent 7 2 2 2 2 4 2" xfId="55877"/>
    <cellStyle name="Percent 7 2 2 2 2 5" xfId="55878"/>
    <cellStyle name="Percent 7 2 2 2 2 6" xfId="55879"/>
    <cellStyle name="Percent 7 2 2 2 3" xfId="55880"/>
    <cellStyle name="Percent 7 2 2 2 3 2" xfId="55881"/>
    <cellStyle name="Percent 7 2 2 2 3 2 2" xfId="55882"/>
    <cellStyle name="Percent 7 2 2 2 3 2 2 2" xfId="55883"/>
    <cellStyle name="Percent 7 2 2 2 3 2 3" xfId="55884"/>
    <cellStyle name="Percent 7 2 2 2 3 2 4" xfId="55885"/>
    <cellStyle name="Percent 7 2 2 2 3 3" xfId="55886"/>
    <cellStyle name="Percent 7 2 2 2 3 3 2" xfId="55887"/>
    <cellStyle name="Percent 7 2 2 2 3 4" xfId="55888"/>
    <cellStyle name="Percent 7 2 2 2 3 5" xfId="55889"/>
    <cellStyle name="Percent 7 2 2 2 4" xfId="55890"/>
    <cellStyle name="Percent 7 2 2 2 4 2" xfId="55891"/>
    <cellStyle name="Percent 7 2 2 2 4 2 2" xfId="55892"/>
    <cellStyle name="Percent 7 2 2 2 4 3" xfId="55893"/>
    <cellStyle name="Percent 7 2 2 2 4 4" xfId="55894"/>
    <cellStyle name="Percent 7 2 2 2 5" xfId="55895"/>
    <cellStyle name="Percent 7 2 2 2 5 2" xfId="55896"/>
    <cellStyle name="Percent 7 2 2 2 6" xfId="55897"/>
    <cellStyle name="Percent 7 2 2 2 7" xfId="55898"/>
    <cellStyle name="Percent 7 2 2 3" xfId="55899"/>
    <cellStyle name="Percent 7 2 2 3 2" xfId="55900"/>
    <cellStyle name="Percent 7 2 2 3 2 2" xfId="55901"/>
    <cellStyle name="Percent 7 2 2 3 2 2 2" xfId="55902"/>
    <cellStyle name="Percent 7 2 2 3 2 2 2 2" xfId="55903"/>
    <cellStyle name="Percent 7 2 2 3 2 2 3" xfId="55904"/>
    <cellStyle name="Percent 7 2 2 3 2 2 4" xfId="55905"/>
    <cellStyle name="Percent 7 2 2 3 2 3" xfId="55906"/>
    <cellStyle name="Percent 7 2 2 3 2 3 2" xfId="55907"/>
    <cellStyle name="Percent 7 2 2 3 2 4" xfId="55908"/>
    <cellStyle name="Percent 7 2 2 3 2 5" xfId="55909"/>
    <cellStyle name="Percent 7 2 2 3 3" xfId="55910"/>
    <cellStyle name="Percent 7 2 2 3 3 2" xfId="55911"/>
    <cellStyle name="Percent 7 2 2 3 3 2 2" xfId="55912"/>
    <cellStyle name="Percent 7 2 2 3 3 3" xfId="55913"/>
    <cellStyle name="Percent 7 2 2 3 3 4" xfId="55914"/>
    <cellStyle name="Percent 7 2 2 3 4" xfId="55915"/>
    <cellStyle name="Percent 7 2 2 3 4 2" xfId="55916"/>
    <cellStyle name="Percent 7 2 2 3 5" xfId="55917"/>
    <cellStyle name="Percent 7 2 2 3 6" xfId="55918"/>
    <cellStyle name="Percent 7 2 2 4" xfId="55919"/>
    <cellStyle name="Percent 7 2 2 4 2" xfId="55920"/>
    <cellStyle name="Percent 7 2 2 4 2 2" xfId="55921"/>
    <cellStyle name="Percent 7 2 2 4 2 2 2" xfId="55922"/>
    <cellStyle name="Percent 7 2 2 4 2 3" xfId="55923"/>
    <cellStyle name="Percent 7 2 2 4 2 4" xfId="55924"/>
    <cellStyle name="Percent 7 2 2 4 3" xfId="55925"/>
    <cellStyle name="Percent 7 2 2 4 3 2" xfId="55926"/>
    <cellStyle name="Percent 7 2 2 4 4" xfId="55927"/>
    <cellStyle name="Percent 7 2 2 4 5" xfId="55928"/>
    <cellStyle name="Percent 7 2 2 5" xfId="55929"/>
    <cellStyle name="Percent 7 2 2 5 2" xfId="55930"/>
    <cellStyle name="Percent 7 2 2 5 2 2" xfId="55931"/>
    <cellStyle name="Percent 7 2 2 5 3" xfId="55932"/>
    <cellStyle name="Percent 7 2 2 5 4" xfId="55933"/>
    <cellStyle name="Percent 7 2 2 6" xfId="55934"/>
    <cellStyle name="Percent 7 2 2 6 2" xfId="55935"/>
    <cellStyle name="Percent 7 2 2 7" xfId="55936"/>
    <cellStyle name="Percent 7 2 2 8" xfId="55937"/>
    <cellStyle name="Percent 7 2 3" xfId="55938"/>
    <cellStyle name="Percent 7 2 3 2" xfId="55939"/>
    <cellStyle name="Percent 7 2 3 2 2" xfId="55940"/>
    <cellStyle name="Percent 7 2 3 2 2 2" xfId="55941"/>
    <cellStyle name="Percent 7 2 3 2 2 2 2" xfId="55942"/>
    <cellStyle name="Percent 7 2 3 2 2 2 2 2" xfId="55943"/>
    <cellStyle name="Percent 7 2 3 2 2 2 3" xfId="55944"/>
    <cellStyle name="Percent 7 2 3 2 2 2 4" xfId="55945"/>
    <cellStyle name="Percent 7 2 3 2 2 3" xfId="55946"/>
    <cellStyle name="Percent 7 2 3 2 2 3 2" xfId="55947"/>
    <cellStyle name="Percent 7 2 3 2 2 4" xfId="55948"/>
    <cellStyle name="Percent 7 2 3 2 2 5" xfId="55949"/>
    <cellStyle name="Percent 7 2 3 2 3" xfId="55950"/>
    <cellStyle name="Percent 7 2 3 2 3 2" xfId="55951"/>
    <cellStyle name="Percent 7 2 3 2 3 2 2" xfId="55952"/>
    <cellStyle name="Percent 7 2 3 2 3 3" xfId="55953"/>
    <cellStyle name="Percent 7 2 3 2 3 4" xfId="55954"/>
    <cellStyle name="Percent 7 2 3 2 4" xfId="55955"/>
    <cellStyle name="Percent 7 2 3 2 4 2" xfId="55956"/>
    <cellStyle name="Percent 7 2 3 2 5" xfId="55957"/>
    <cellStyle name="Percent 7 2 3 2 6" xfId="55958"/>
    <cellStyle name="Percent 7 2 3 3" xfId="55959"/>
    <cellStyle name="Percent 7 2 3 3 2" xfId="55960"/>
    <cellStyle name="Percent 7 2 3 3 2 2" xfId="55961"/>
    <cellStyle name="Percent 7 2 3 3 2 2 2" xfId="55962"/>
    <cellStyle name="Percent 7 2 3 3 2 3" xfId="55963"/>
    <cellStyle name="Percent 7 2 3 3 2 4" xfId="55964"/>
    <cellStyle name="Percent 7 2 3 3 3" xfId="55965"/>
    <cellStyle name="Percent 7 2 3 3 3 2" xfId="55966"/>
    <cellStyle name="Percent 7 2 3 3 4" xfId="55967"/>
    <cellStyle name="Percent 7 2 3 3 5" xfId="55968"/>
    <cellStyle name="Percent 7 2 3 4" xfId="55969"/>
    <cellStyle name="Percent 7 2 3 4 2" xfId="55970"/>
    <cellStyle name="Percent 7 2 3 4 2 2" xfId="55971"/>
    <cellStyle name="Percent 7 2 3 4 3" xfId="55972"/>
    <cellStyle name="Percent 7 2 3 4 4" xfId="55973"/>
    <cellStyle name="Percent 7 2 3 5" xfId="55974"/>
    <cellStyle name="Percent 7 2 3 5 2" xfId="55975"/>
    <cellStyle name="Percent 7 2 3 6" xfId="55976"/>
    <cellStyle name="Percent 7 2 3 7" xfId="55977"/>
    <cellStyle name="Percent 7 2 4" xfId="55978"/>
    <cellStyle name="Percent 7 2 4 2" xfId="55979"/>
    <cellStyle name="Percent 7 2 4 2 2" xfId="55980"/>
    <cellStyle name="Percent 7 2 4 2 2 2" xfId="55981"/>
    <cellStyle name="Percent 7 2 4 2 2 2 2" xfId="55982"/>
    <cellStyle name="Percent 7 2 4 2 2 2 2 2" xfId="55983"/>
    <cellStyle name="Percent 7 2 4 2 2 2 3" xfId="55984"/>
    <cellStyle name="Percent 7 2 4 2 2 2 4" xfId="55985"/>
    <cellStyle name="Percent 7 2 4 2 2 3" xfId="55986"/>
    <cellStyle name="Percent 7 2 4 2 2 3 2" xfId="55987"/>
    <cellStyle name="Percent 7 2 4 2 2 4" xfId="55988"/>
    <cellStyle name="Percent 7 2 4 2 2 5" xfId="55989"/>
    <cellStyle name="Percent 7 2 4 2 3" xfId="55990"/>
    <cellStyle name="Percent 7 2 4 2 3 2" xfId="55991"/>
    <cellStyle name="Percent 7 2 4 2 3 2 2" xfId="55992"/>
    <cellStyle name="Percent 7 2 4 2 3 3" xfId="55993"/>
    <cellStyle name="Percent 7 2 4 2 3 4" xfId="55994"/>
    <cellStyle name="Percent 7 2 4 2 4" xfId="55995"/>
    <cellStyle name="Percent 7 2 4 2 4 2" xfId="55996"/>
    <cellStyle name="Percent 7 2 4 2 5" xfId="55997"/>
    <cellStyle name="Percent 7 2 4 2 6" xfId="55998"/>
    <cellStyle name="Percent 7 2 4 3" xfId="55999"/>
    <cellStyle name="Percent 7 2 4 3 2" xfId="56000"/>
    <cellStyle name="Percent 7 2 4 3 2 2" xfId="56001"/>
    <cellStyle name="Percent 7 2 4 3 2 2 2" xfId="56002"/>
    <cellStyle name="Percent 7 2 4 3 2 3" xfId="56003"/>
    <cellStyle name="Percent 7 2 4 3 2 4" xfId="56004"/>
    <cellStyle name="Percent 7 2 4 3 3" xfId="56005"/>
    <cellStyle name="Percent 7 2 4 3 3 2" xfId="56006"/>
    <cellStyle name="Percent 7 2 4 3 4" xfId="56007"/>
    <cellStyle name="Percent 7 2 4 3 5" xfId="56008"/>
    <cellStyle name="Percent 7 2 4 4" xfId="56009"/>
    <cellStyle name="Percent 7 2 4 4 2" xfId="56010"/>
    <cellStyle name="Percent 7 2 4 4 2 2" xfId="56011"/>
    <cellStyle name="Percent 7 2 4 4 3" xfId="56012"/>
    <cellStyle name="Percent 7 2 4 4 4" xfId="56013"/>
    <cellStyle name="Percent 7 2 4 5" xfId="56014"/>
    <cellStyle name="Percent 7 2 4 5 2" xfId="56015"/>
    <cellStyle name="Percent 7 2 4 6" xfId="56016"/>
    <cellStyle name="Percent 7 2 4 7" xfId="56017"/>
    <cellStyle name="Percent 7 2 5" xfId="56018"/>
    <cellStyle name="Percent 7 2 5 2" xfId="56019"/>
    <cellStyle name="Percent 7 2 5 2 2" xfId="56020"/>
    <cellStyle name="Percent 7 2 5 2 2 2" xfId="56021"/>
    <cellStyle name="Percent 7 2 5 2 2 2 2" xfId="56022"/>
    <cellStyle name="Percent 7 2 5 2 2 3" xfId="56023"/>
    <cellStyle name="Percent 7 2 5 2 2 4" xfId="56024"/>
    <cellStyle name="Percent 7 2 5 2 3" xfId="56025"/>
    <cellStyle name="Percent 7 2 5 2 3 2" xfId="56026"/>
    <cellStyle name="Percent 7 2 5 2 4" xfId="56027"/>
    <cellStyle name="Percent 7 2 5 2 5" xfId="56028"/>
    <cellStyle name="Percent 7 2 5 3" xfId="56029"/>
    <cellStyle name="Percent 7 2 5 3 2" xfId="56030"/>
    <cellStyle name="Percent 7 2 5 3 2 2" xfId="56031"/>
    <cellStyle name="Percent 7 2 5 3 3" xfId="56032"/>
    <cellStyle name="Percent 7 2 5 3 4" xfId="56033"/>
    <cellStyle name="Percent 7 2 5 4" xfId="56034"/>
    <cellStyle name="Percent 7 2 5 4 2" xfId="56035"/>
    <cellStyle name="Percent 7 2 5 5" xfId="56036"/>
    <cellStyle name="Percent 7 2 5 6" xfId="56037"/>
    <cellStyle name="Percent 7 2 6" xfId="56038"/>
    <cellStyle name="Percent 7 2 6 2" xfId="56039"/>
    <cellStyle name="Percent 7 2 6 2 2" xfId="56040"/>
    <cellStyle name="Percent 7 2 6 2 2 2" xfId="56041"/>
    <cellStyle name="Percent 7 2 6 2 3" xfId="56042"/>
    <cellStyle name="Percent 7 2 6 2 4" xfId="56043"/>
    <cellStyle name="Percent 7 2 6 3" xfId="56044"/>
    <cellStyle name="Percent 7 2 6 3 2" xfId="56045"/>
    <cellStyle name="Percent 7 2 6 4" xfId="56046"/>
    <cellStyle name="Percent 7 2 6 5" xfId="56047"/>
    <cellStyle name="Percent 7 2 7" xfId="56048"/>
    <cellStyle name="Percent 7 2 7 2" xfId="56049"/>
    <cellStyle name="Percent 7 2 7 2 2" xfId="56050"/>
    <cellStyle name="Percent 7 2 7 3" xfId="56051"/>
    <cellStyle name="Percent 7 2 7 4" xfId="56052"/>
    <cellStyle name="Percent 7 2 8" xfId="56053"/>
    <cellStyle name="Percent 7 2 8 2" xfId="56054"/>
    <cellStyle name="Percent 7 2 9" xfId="56055"/>
    <cellStyle name="Percent 7 3" xfId="56056"/>
    <cellStyle name="Percent 7 3 2" xfId="56057"/>
    <cellStyle name="Percent 7 3 2 2" xfId="56058"/>
    <cellStyle name="Percent 7 3 2 2 2" xfId="56059"/>
    <cellStyle name="Percent 7 3 2 2 2 2" xfId="56060"/>
    <cellStyle name="Percent 7 3 2 2 2 2 2" xfId="56061"/>
    <cellStyle name="Percent 7 3 2 2 2 2 2 2" xfId="56062"/>
    <cellStyle name="Percent 7 3 2 2 2 2 3" xfId="56063"/>
    <cellStyle name="Percent 7 3 2 2 2 2 4" xfId="56064"/>
    <cellStyle name="Percent 7 3 2 2 2 3" xfId="56065"/>
    <cellStyle name="Percent 7 3 2 2 2 3 2" xfId="56066"/>
    <cellStyle name="Percent 7 3 2 2 2 4" xfId="56067"/>
    <cellStyle name="Percent 7 3 2 2 2 5" xfId="56068"/>
    <cellStyle name="Percent 7 3 2 2 3" xfId="56069"/>
    <cellStyle name="Percent 7 3 2 2 3 2" xfId="56070"/>
    <cellStyle name="Percent 7 3 2 2 3 2 2" xfId="56071"/>
    <cellStyle name="Percent 7 3 2 2 3 3" xfId="56072"/>
    <cellStyle name="Percent 7 3 2 2 3 4" xfId="56073"/>
    <cellStyle name="Percent 7 3 2 2 4" xfId="56074"/>
    <cellStyle name="Percent 7 3 2 2 4 2" xfId="56075"/>
    <cellStyle name="Percent 7 3 2 2 5" xfId="56076"/>
    <cellStyle name="Percent 7 3 2 2 6" xfId="56077"/>
    <cellStyle name="Percent 7 3 2 3" xfId="56078"/>
    <cellStyle name="Percent 7 3 2 3 2" xfId="56079"/>
    <cellStyle name="Percent 7 3 2 3 2 2" xfId="56080"/>
    <cellStyle name="Percent 7 3 2 3 2 2 2" xfId="56081"/>
    <cellStyle name="Percent 7 3 2 3 2 3" xfId="56082"/>
    <cellStyle name="Percent 7 3 2 3 2 4" xfId="56083"/>
    <cellStyle name="Percent 7 3 2 3 3" xfId="56084"/>
    <cellStyle name="Percent 7 3 2 3 3 2" xfId="56085"/>
    <cellStyle name="Percent 7 3 2 3 4" xfId="56086"/>
    <cellStyle name="Percent 7 3 2 3 5" xfId="56087"/>
    <cellStyle name="Percent 7 3 2 4" xfId="56088"/>
    <cellStyle name="Percent 7 3 2 4 2" xfId="56089"/>
    <cellStyle name="Percent 7 3 2 4 2 2" xfId="56090"/>
    <cellStyle name="Percent 7 3 2 4 3" xfId="56091"/>
    <cellStyle name="Percent 7 3 2 4 4" xfId="56092"/>
    <cellStyle name="Percent 7 3 2 5" xfId="56093"/>
    <cellStyle name="Percent 7 3 2 5 2" xfId="56094"/>
    <cellStyle name="Percent 7 3 2 6" xfId="56095"/>
    <cellStyle name="Percent 7 3 2 7" xfId="56096"/>
    <cellStyle name="Percent 7 3 3" xfId="56097"/>
    <cellStyle name="Percent 7 3 3 2" xfId="56098"/>
    <cellStyle name="Percent 7 3 3 2 2" xfId="56099"/>
    <cellStyle name="Percent 7 3 3 2 2 2" xfId="56100"/>
    <cellStyle name="Percent 7 3 3 2 2 2 2" xfId="56101"/>
    <cellStyle name="Percent 7 3 3 2 2 3" xfId="56102"/>
    <cellStyle name="Percent 7 3 3 2 2 4" xfId="56103"/>
    <cellStyle name="Percent 7 3 3 2 3" xfId="56104"/>
    <cellStyle name="Percent 7 3 3 2 3 2" xfId="56105"/>
    <cellStyle name="Percent 7 3 3 2 4" xfId="56106"/>
    <cellStyle name="Percent 7 3 3 2 5" xfId="56107"/>
    <cellStyle name="Percent 7 3 3 3" xfId="56108"/>
    <cellStyle name="Percent 7 3 3 3 2" xfId="56109"/>
    <cellStyle name="Percent 7 3 3 3 2 2" xfId="56110"/>
    <cellStyle name="Percent 7 3 3 3 3" xfId="56111"/>
    <cellStyle name="Percent 7 3 3 3 4" xfId="56112"/>
    <cellStyle name="Percent 7 3 3 4" xfId="56113"/>
    <cellStyle name="Percent 7 3 3 4 2" xfId="56114"/>
    <cellStyle name="Percent 7 3 3 5" xfId="56115"/>
    <cellStyle name="Percent 7 3 3 6" xfId="56116"/>
    <cellStyle name="Percent 7 3 4" xfId="56117"/>
    <cellStyle name="Percent 7 3 4 2" xfId="56118"/>
    <cellStyle name="Percent 7 3 4 2 2" xfId="56119"/>
    <cellStyle name="Percent 7 3 4 2 2 2" xfId="56120"/>
    <cellStyle name="Percent 7 3 4 2 3" xfId="56121"/>
    <cellStyle name="Percent 7 3 4 2 4" xfId="56122"/>
    <cellStyle name="Percent 7 3 4 3" xfId="56123"/>
    <cellStyle name="Percent 7 3 4 3 2" xfId="56124"/>
    <cellStyle name="Percent 7 3 4 4" xfId="56125"/>
    <cellStyle name="Percent 7 3 4 5" xfId="56126"/>
    <cellStyle name="Percent 7 3 5" xfId="56127"/>
    <cellStyle name="Percent 7 3 5 2" xfId="56128"/>
    <cellStyle name="Percent 7 3 5 2 2" xfId="56129"/>
    <cellStyle name="Percent 7 3 5 3" xfId="56130"/>
    <cellStyle name="Percent 7 3 5 4" xfId="56131"/>
    <cellStyle name="Percent 7 3 6" xfId="56132"/>
    <cellStyle name="Percent 7 3 6 2" xfId="56133"/>
    <cellStyle name="Percent 7 3 7" xfId="56134"/>
    <cellStyle name="Percent 7 3 8" xfId="56135"/>
    <cellStyle name="Percent 7 4" xfId="56136"/>
    <cellStyle name="Percent 7 4 2" xfId="56137"/>
    <cellStyle name="Percent 7 4 2 2" xfId="56138"/>
    <cellStyle name="Percent 7 4 2 2 2" xfId="56139"/>
    <cellStyle name="Percent 7 4 2 2 2 2" xfId="56140"/>
    <cellStyle name="Percent 7 4 2 2 2 2 2" xfId="56141"/>
    <cellStyle name="Percent 7 4 2 2 2 3" xfId="56142"/>
    <cellStyle name="Percent 7 4 2 2 2 4" xfId="56143"/>
    <cellStyle name="Percent 7 4 2 2 3" xfId="56144"/>
    <cellStyle name="Percent 7 4 2 2 3 2" xfId="56145"/>
    <cellStyle name="Percent 7 4 2 2 4" xfId="56146"/>
    <cellStyle name="Percent 7 4 2 2 5" xfId="56147"/>
    <cellStyle name="Percent 7 4 2 3" xfId="56148"/>
    <cellStyle name="Percent 7 4 2 3 2" xfId="56149"/>
    <cellStyle name="Percent 7 4 2 3 2 2" xfId="56150"/>
    <cellStyle name="Percent 7 4 2 3 3" xfId="56151"/>
    <cellStyle name="Percent 7 4 2 3 4" xfId="56152"/>
    <cellStyle name="Percent 7 4 2 4" xfId="56153"/>
    <cellStyle name="Percent 7 4 2 4 2" xfId="56154"/>
    <cellStyle name="Percent 7 4 2 5" xfId="56155"/>
    <cellStyle name="Percent 7 4 2 6" xfId="56156"/>
    <cellStyle name="Percent 7 4 3" xfId="56157"/>
    <cellStyle name="Percent 7 4 3 2" xfId="56158"/>
    <cellStyle name="Percent 7 4 3 2 2" xfId="56159"/>
    <cellStyle name="Percent 7 4 3 2 2 2" xfId="56160"/>
    <cellStyle name="Percent 7 4 3 2 3" xfId="56161"/>
    <cellStyle name="Percent 7 4 3 2 4" xfId="56162"/>
    <cellStyle name="Percent 7 4 3 3" xfId="56163"/>
    <cellStyle name="Percent 7 4 3 3 2" xfId="56164"/>
    <cellStyle name="Percent 7 4 3 4" xfId="56165"/>
    <cellStyle name="Percent 7 4 3 5" xfId="56166"/>
    <cellStyle name="Percent 7 4 4" xfId="56167"/>
    <cellStyle name="Percent 7 4 4 2" xfId="56168"/>
    <cellStyle name="Percent 7 4 4 2 2" xfId="56169"/>
    <cellStyle name="Percent 7 4 4 3" xfId="56170"/>
    <cellStyle name="Percent 7 4 4 4" xfId="56171"/>
    <cellStyle name="Percent 7 4 5" xfId="56172"/>
    <cellStyle name="Percent 7 4 5 2" xfId="56173"/>
    <cellStyle name="Percent 7 4 6" xfId="56174"/>
    <cellStyle name="Percent 7 4 7" xfId="56175"/>
    <cellStyle name="Percent 7 5" xfId="56176"/>
    <cellStyle name="Percent 7 5 2" xfId="56177"/>
    <cellStyle name="Percent 7 5 3" xfId="56178"/>
    <cellStyle name="Percent 7 6" xfId="56179"/>
    <cellStyle name="Percent 7 6 2" xfId="56180"/>
    <cellStyle name="Percent 7 6 2 2" xfId="56181"/>
    <cellStyle name="Percent 7 6 2 2 2" xfId="56182"/>
    <cellStyle name="Percent 7 6 2 2 2 2" xfId="56183"/>
    <cellStyle name="Percent 7 6 2 2 2 2 2" xfId="56184"/>
    <cellStyle name="Percent 7 6 2 2 2 3" xfId="56185"/>
    <cellStyle name="Percent 7 6 2 2 2 4" xfId="56186"/>
    <cellStyle name="Percent 7 6 2 2 3" xfId="56187"/>
    <cellStyle name="Percent 7 6 2 2 3 2" xfId="56188"/>
    <cellStyle name="Percent 7 6 2 2 4" xfId="56189"/>
    <cellStyle name="Percent 7 6 2 2 5" xfId="56190"/>
    <cellStyle name="Percent 7 6 2 3" xfId="56191"/>
    <cellStyle name="Percent 7 6 2 3 2" xfId="56192"/>
    <cellStyle name="Percent 7 6 2 3 2 2" xfId="56193"/>
    <cellStyle name="Percent 7 6 2 3 3" xfId="56194"/>
    <cellStyle name="Percent 7 6 2 3 4" xfId="56195"/>
    <cellStyle name="Percent 7 6 2 4" xfId="56196"/>
    <cellStyle name="Percent 7 6 2 4 2" xfId="56197"/>
    <cellStyle name="Percent 7 6 2 5" xfId="56198"/>
    <cellStyle name="Percent 7 6 2 6" xfId="56199"/>
    <cellStyle name="Percent 7 6 3" xfId="56200"/>
    <cellStyle name="Percent 7 6 3 2" xfId="56201"/>
    <cellStyle name="Percent 7 6 3 2 2" xfId="56202"/>
    <cellStyle name="Percent 7 6 3 2 2 2" xfId="56203"/>
    <cellStyle name="Percent 7 6 3 2 3" xfId="56204"/>
    <cellStyle name="Percent 7 6 3 2 4" xfId="56205"/>
    <cellStyle name="Percent 7 6 3 3" xfId="56206"/>
    <cellStyle name="Percent 7 6 3 3 2" xfId="56207"/>
    <cellStyle name="Percent 7 6 3 4" xfId="56208"/>
    <cellStyle name="Percent 7 6 3 5" xfId="56209"/>
    <cellStyle name="Percent 7 6 4" xfId="56210"/>
    <cellStyle name="Percent 7 6 4 2" xfId="56211"/>
    <cellStyle name="Percent 7 6 4 2 2" xfId="56212"/>
    <cellStyle name="Percent 7 6 4 3" xfId="56213"/>
    <cellStyle name="Percent 7 6 4 4" xfId="56214"/>
    <cellStyle name="Percent 7 6 5" xfId="56215"/>
    <cellStyle name="Percent 7 6 5 2" xfId="56216"/>
    <cellStyle name="Percent 7 6 6" xfId="56217"/>
    <cellStyle name="Percent 7 6 7" xfId="56218"/>
    <cellStyle name="Percent 7 7" xfId="56219"/>
    <cellStyle name="Percent 7 7 2" xfId="56220"/>
    <cellStyle name="Percent 7 7 2 2" xfId="56221"/>
    <cellStyle name="Percent 7 7 2 2 2" xfId="56222"/>
    <cellStyle name="Percent 7 7 2 2 2 2" xfId="56223"/>
    <cellStyle name="Percent 7 7 2 2 3" xfId="56224"/>
    <cellStyle name="Percent 7 7 2 2 4" xfId="56225"/>
    <cellStyle name="Percent 7 7 2 3" xfId="56226"/>
    <cellStyle name="Percent 7 7 2 3 2" xfId="56227"/>
    <cellStyle name="Percent 7 7 2 4" xfId="56228"/>
    <cellStyle name="Percent 7 7 2 5" xfId="56229"/>
    <cellStyle name="Percent 7 7 3" xfId="56230"/>
    <cellStyle name="Percent 7 7 3 2" xfId="56231"/>
    <cellStyle name="Percent 7 7 3 2 2" xfId="56232"/>
    <cellStyle name="Percent 7 7 3 3" xfId="56233"/>
    <cellStyle name="Percent 7 7 3 4" xfId="56234"/>
    <cellStyle name="Percent 7 7 4" xfId="56235"/>
    <cellStyle name="Percent 7 7 4 2" xfId="56236"/>
    <cellStyle name="Percent 7 7 5" xfId="56237"/>
    <cellStyle name="Percent 7 7 6" xfId="56238"/>
    <cellStyle name="Percent 7 8" xfId="56239"/>
    <cellStyle name="Percent 7 8 2" xfId="56240"/>
    <cellStyle name="Percent 7 8 2 2" xfId="56241"/>
    <cellStyle name="Percent 7 8 2 2 2" xfId="56242"/>
    <cellStyle name="Percent 7 8 2 3" xfId="56243"/>
    <cellStyle name="Percent 7 8 2 4" xfId="56244"/>
    <cellStyle name="Percent 7 8 3" xfId="56245"/>
    <cellStyle name="Percent 7 8 3 2" xfId="56246"/>
    <cellStyle name="Percent 7 8 4" xfId="56247"/>
    <cellStyle name="Percent 7 8 5" xfId="56248"/>
    <cellStyle name="Percent 7 9" xfId="56249"/>
    <cellStyle name="Percent 7 9 2" xfId="56250"/>
    <cellStyle name="Percent 7 9 2 2" xfId="56251"/>
    <cellStyle name="Percent 7 9 3" xfId="56252"/>
    <cellStyle name="Percent 7 9 4" xfId="56253"/>
    <cellStyle name="Percent 70" xfId="56254"/>
    <cellStyle name="Percent 70 2" xfId="56255"/>
    <cellStyle name="Percent 70 3" xfId="56256"/>
    <cellStyle name="Percent 71" xfId="56257"/>
    <cellStyle name="Percent 71 2" xfId="56258"/>
    <cellStyle name="Percent 71 3" xfId="56259"/>
    <cellStyle name="Percent 72" xfId="56260"/>
    <cellStyle name="Percent 72 2" xfId="56261"/>
    <cellStyle name="Percent 72 3" xfId="56262"/>
    <cellStyle name="Percent 73" xfId="56263"/>
    <cellStyle name="Percent 73 2" xfId="56264"/>
    <cellStyle name="Percent 73 3" xfId="56265"/>
    <cellStyle name="Percent 74" xfId="56266"/>
    <cellStyle name="Percent 74 2" xfId="56267"/>
    <cellStyle name="Percent 74 3" xfId="56268"/>
    <cellStyle name="Percent 75" xfId="56269"/>
    <cellStyle name="Percent 75 2" xfId="56270"/>
    <cellStyle name="Percent 75 3" xfId="56271"/>
    <cellStyle name="Percent 76" xfId="56272"/>
    <cellStyle name="Percent 76 2" xfId="56273"/>
    <cellStyle name="Percent 76 3" xfId="56274"/>
    <cellStyle name="Percent 77" xfId="56275"/>
    <cellStyle name="Percent 77 2" xfId="56276"/>
    <cellStyle name="Percent 77 3" xfId="56277"/>
    <cellStyle name="Percent 78" xfId="56278"/>
    <cellStyle name="Percent 78 2" xfId="56279"/>
    <cellStyle name="Percent 78 3" xfId="56280"/>
    <cellStyle name="Percent 79" xfId="56281"/>
    <cellStyle name="Percent 79 2" xfId="56282"/>
    <cellStyle name="Percent 79 3" xfId="56283"/>
    <cellStyle name="Percent 8" xfId="56284"/>
    <cellStyle name="Percent 8 10" xfId="56285"/>
    <cellStyle name="Percent 8 2" xfId="56286"/>
    <cellStyle name="Percent 8 2 2" xfId="56287"/>
    <cellStyle name="Percent 8 2 2 2" xfId="56288"/>
    <cellStyle name="Percent 8 2 2 2 2" xfId="56289"/>
    <cellStyle name="Percent 8 2 2 2 2 2" xfId="56290"/>
    <cellStyle name="Percent 8 2 2 2 2 2 2" xfId="56291"/>
    <cellStyle name="Percent 8 2 2 2 2 2 2 2" xfId="56292"/>
    <cellStyle name="Percent 8 2 2 2 2 2 3" xfId="56293"/>
    <cellStyle name="Percent 8 2 2 2 2 2 4" xfId="56294"/>
    <cellStyle name="Percent 8 2 2 2 2 3" xfId="56295"/>
    <cellStyle name="Percent 8 2 2 2 2 3 2" xfId="56296"/>
    <cellStyle name="Percent 8 2 2 2 2 4" xfId="56297"/>
    <cellStyle name="Percent 8 2 2 2 2 5" xfId="56298"/>
    <cellStyle name="Percent 8 2 2 2 3" xfId="56299"/>
    <cellStyle name="Percent 8 2 2 2 3 2" xfId="56300"/>
    <cellStyle name="Percent 8 2 2 2 3 2 2" xfId="56301"/>
    <cellStyle name="Percent 8 2 2 2 3 3" xfId="56302"/>
    <cellStyle name="Percent 8 2 2 2 3 4" xfId="56303"/>
    <cellStyle name="Percent 8 2 2 2 4" xfId="56304"/>
    <cellStyle name="Percent 8 2 2 2 4 2" xfId="56305"/>
    <cellStyle name="Percent 8 2 2 2 5" xfId="56306"/>
    <cellStyle name="Percent 8 2 2 2 6" xfId="56307"/>
    <cellStyle name="Percent 8 2 2 3" xfId="56308"/>
    <cellStyle name="Percent 8 2 2 3 2" xfId="56309"/>
    <cellStyle name="Percent 8 2 2 3 2 2" xfId="56310"/>
    <cellStyle name="Percent 8 2 2 3 2 2 2" xfId="56311"/>
    <cellStyle name="Percent 8 2 2 3 2 3" xfId="56312"/>
    <cellStyle name="Percent 8 2 2 3 2 4" xfId="56313"/>
    <cellStyle name="Percent 8 2 2 3 3" xfId="56314"/>
    <cellStyle name="Percent 8 2 2 3 3 2" xfId="56315"/>
    <cellStyle name="Percent 8 2 2 3 4" xfId="56316"/>
    <cellStyle name="Percent 8 2 2 3 5" xfId="56317"/>
    <cellStyle name="Percent 8 2 2 4" xfId="56318"/>
    <cellStyle name="Percent 8 2 2 4 2" xfId="56319"/>
    <cellStyle name="Percent 8 2 2 4 2 2" xfId="56320"/>
    <cellStyle name="Percent 8 2 2 4 3" xfId="56321"/>
    <cellStyle name="Percent 8 2 2 4 4" xfId="56322"/>
    <cellStyle name="Percent 8 2 2 5" xfId="56323"/>
    <cellStyle name="Percent 8 2 2 5 2" xfId="56324"/>
    <cellStyle name="Percent 8 2 2 6" xfId="56325"/>
    <cellStyle name="Percent 8 2 2 7" xfId="56326"/>
    <cellStyle name="Percent 8 2 3" xfId="56327"/>
    <cellStyle name="Percent 8 2 3 2" xfId="56328"/>
    <cellStyle name="Percent 8 2 3 2 2" xfId="56329"/>
    <cellStyle name="Percent 8 2 3 2 2 2" xfId="56330"/>
    <cellStyle name="Percent 8 2 3 2 2 2 2" xfId="56331"/>
    <cellStyle name="Percent 8 2 3 2 2 3" xfId="56332"/>
    <cellStyle name="Percent 8 2 3 2 2 4" xfId="56333"/>
    <cellStyle name="Percent 8 2 3 2 3" xfId="56334"/>
    <cellStyle name="Percent 8 2 3 2 3 2" xfId="56335"/>
    <cellStyle name="Percent 8 2 3 2 4" xfId="56336"/>
    <cellStyle name="Percent 8 2 3 2 5" xfId="56337"/>
    <cellStyle name="Percent 8 2 3 3" xfId="56338"/>
    <cellStyle name="Percent 8 2 3 3 2" xfId="56339"/>
    <cellStyle name="Percent 8 2 3 3 2 2" xfId="56340"/>
    <cellStyle name="Percent 8 2 3 3 3" xfId="56341"/>
    <cellStyle name="Percent 8 2 3 3 4" xfId="56342"/>
    <cellStyle name="Percent 8 2 3 4" xfId="56343"/>
    <cellStyle name="Percent 8 2 3 4 2" xfId="56344"/>
    <cellStyle name="Percent 8 2 3 5" xfId="56345"/>
    <cellStyle name="Percent 8 2 3 6" xfId="56346"/>
    <cellStyle name="Percent 8 2 4" xfId="56347"/>
    <cellStyle name="Percent 8 2 4 2" xfId="56348"/>
    <cellStyle name="Percent 8 2 4 3" xfId="56349"/>
    <cellStyle name="Percent 8 2 5" xfId="56350"/>
    <cellStyle name="Percent 8 2 5 2" xfId="56351"/>
    <cellStyle name="Percent 8 2 5 2 2" xfId="56352"/>
    <cellStyle name="Percent 8 2 5 3" xfId="56353"/>
    <cellStyle name="Percent 8 2 5 4" xfId="56354"/>
    <cellStyle name="Percent 8 2 6" xfId="56355"/>
    <cellStyle name="Percent 8 2 6 2" xfId="56356"/>
    <cellStyle name="Percent 8 2 7" xfId="56357"/>
    <cellStyle name="Percent 8 2 8" xfId="56358"/>
    <cellStyle name="Percent 8 3" xfId="56359"/>
    <cellStyle name="Percent 8 3 2" xfId="56360"/>
    <cellStyle name="Percent 8 3 2 2" xfId="56361"/>
    <cellStyle name="Percent 8 3 2 2 2" xfId="56362"/>
    <cellStyle name="Percent 8 3 2 2 2 2" xfId="56363"/>
    <cellStyle name="Percent 8 3 2 2 2 2 2" xfId="56364"/>
    <cellStyle name="Percent 8 3 2 2 2 3" xfId="56365"/>
    <cellStyle name="Percent 8 3 2 2 2 4" xfId="56366"/>
    <cellStyle name="Percent 8 3 2 2 3" xfId="56367"/>
    <cellStyle name="Percent 8 3 2 2 3 2" xfId="56368"/>
    <cellStyle name="Percent 8 3 2 2 4" xfId="56369"/>
    <cellStyle name="Percent 8 3 2 2 5" xfId="56370"/>
    <cellStyle name="Percent 8 3 2 3" xfId="56371"/>
    <cellStyle name="Percent 8 3 2 3 2" xfId="56372"/>
    <cellStyle name="Percent 8 3 2 3 2 2" xfId="56373"/>
    <cellStyle name="Percent 8 3 2 3 3" xfId="56374"/>
    <cellStyle name="Percent 8 3 2 3 4" xfId="56375"/>
    <cellStyle name="Percent 8 3 2 4" xfId="56376"/>
    <cellStyle name="Percent 8 3 2 4 2" xfId="56377"/>
    <cellStyle name="Percent 8 3 2 5" xfId="56378"/>
    <cellStyle name="Percent 8 3 2 6" xfId="56379"/>
    <cellStyle name="Percent 8 3 3" xfId="56380"/>
    <cellStyle name="Percent 8 3 3 2" xfId="56381"/>
    <cellStyle name="Percent 8 3 3 2 2" xfId="56382"/>
    <cellStyle name="Percent 8 3 3 2 2 2" xfId="56383"/>
    <cellStyle name="Percent 8 3 3 2 3" xfId="56384"/>
    <cellStyle name="Percent 8 3 3 2 4" xfId="56385"/>
    <cellStyle name="Percent 8 3 3 3" xfId="56386"/>
    <cellStyle name="Percent 8 3 3 3 2" xfId="56387"/>
    <cellStyle name="Percent 8 3 3 4" xfId="56388"/>
    <cellStyle name="Percent 8 3 3 5" xfId="56389"/>
    <cellStyle name="Percent 8 3 4" xfId="56390"/>
    <cellStyle name="Percent 8 3 4 2" xfId="56391"/>
    <cellStyle name="Percent 8 3 4 2 2" xfId="56392"/>
    <cellStyle name="Percent 8 3 4 3" xfId="56393"/>
    <cellStyle name="Percent 8 3 4 4" xfId="56394"/>
    <cellStyle name="Percent 8 3 5" xfId="56395"/>
    <cellStyle name="Percent 8 3 5 2" xfId="56396"/>
    <cellStyle name="Percent 8 3 6" xfId="56397"/>
    <cellStyle name="Percent 8 3 7" xfId="56398"/>
    <cellStyle name="Percent 8 4" xfId="56399"/>
    <cellStyle name="Percent 8 4 2" xfId="56400"/>
    <cellStyle name="Percent 8 4 3" xfId="56401"/>
    <cellStyle name="Percent 8 5" xfId="56402"/>
    <cellStyle name="Percent 8 5 2" xfId="56403"/>
    <cellStyle name="Percent 8 5 2 2" xfId="56404"/>
    <cellStyle name="Percent 8 5 2 2 2" xfId="56405"/>
    <cellStyle name="Percent 8 5 2 2 2 2" xfId="56406"/>
    <cellStyle name="Percent 8 5 2 2 2 2 2" xfId="56407"/>
    <cellStyle name="Percent 8 5 2 2 2 3" xfId="56408"/>
    <cellStyle name="Percent 8 5 2 2 2 4" xfId="56409"/>
    <cellStyle name="Percent 8 5 2 2 3" xfId="56410"/>
    <cellStyle name="Percent 8 5 2 2 3 2" xfId="56411"/>
    <cellStyle name="Percent 8 5 2 2 4" xfId="56412"/>
    <cellStyle name="Percent 8 5 2 2 5" xfId="56413"/>
    <cellStyle name="Percent 8 5 2 3" xfId="56414"/>
    <cellStyle name="Percent 8 5 2 3 2" xfId="56415"/>
    <cellStyle name="Percent 8 5 2 3 2 2" xfId="56416"/>
    <cellStyle name="Percent 8 5 2 3 3" xfId="56417"/>
    <cellStyle name="Percent 8 5 2 3 4" xfId="56418"/>
    <cellStyle name="Percent 8 5 2 4" xfId="56419"/>
    <cellStyle name="Percent 8 5 2 4 2" xfId="56420"/>
    <cellStyle name="Percent 8 5 2 5" xfId="56421"/>
    <cellStyle name="Percent 8 5 2 6" xfId="56422"/>
    <cellStyle name="Percent 8 5 3" xfId="56423"/>
    <cellStyle name="Percent 8 5 3 2" xfId="56424"/>
    <cellStyle name="Percent 8 5 3 2 2" xfId="56425"/>
    <cellStyle name="Percent 8 5 3 2 2 2" xfId="56426"/>
    <cellStyle name="Percent 8 5 3 2 3" xfId="56427"/>
    <cellStyle name="Percent 8 5 3 2 4" xfId="56428"/>
    <cellStyle name="Percent 8 5 3 3" xfId="56429"/>
    <cellStyle name="Percent 8 5 3 3 2" xfId="56430"/>
    <cellStyle name="Percent 8 5 3 4" xfId="56431"/>
    <cellStyle name="Percent 8 5 3 5" xfId="56432"/>
    <cellStyle name="Percent 8 5 4" xfId="56433"/>
    <cellStyle name="Percent 8 5 4 2" xfId="56434"/>
    <cellStyle name="Percent 8 5 4 2 2" xfId="56435"/>
    <cellStyle name="Percent 8 5 4 3" xfId="56436"/>
    <cellStyle name="Percent 8 5 4 4" xfId="56437"/>
    <cellStyle name="Percent 8 5 5" xfId="56438"/>
    <cellStyle name="Percent 8 5 5 2" xfId="56439"/>
    <cellStyle name="Percent 8 5 6" xfId="56440"/>
    <cellStyle name="Percent 8 5 7" xfId="56441"/>
    <cellStyle name="Percent 8 6" xfId="56442"/>
    <cellStyle name="Percent 8 6 2" xfId="56443"/>
    <cellStyle name="Percent 8 6 2 2" xfId="56444"/>
    <cellStyle name="Percent 8 6 2 2 2" xfId="56445"/>
    <cellStyle name="Percent 8 6 2 2 2 2" xfId="56446"/>
    <cellStyle name="Percent 8 6 2 2 3" xfId="56447"/>
    <cellStyle name="Percent 8 6 2 2 4" xfId="56448"/>
    <cellStyle name="Percent 8 6 2 3" xfId="56449"/>
    <cellStyle name="Percent 8 6 2 3 2" xfId="56450"/>
    <cellStyle name="Percent 8 6 2 4" xfId="56451"/>
    <cellStyle name="Percent 8 6 2 5" xfId="56452"/>
    <cellStyle name="Percent 8 6 3" xfId="56453"/>
    <cellStyle name="Percent 8 6 3 2" xfId="56454"/>
    <cellStyle name="Percent 8 6 3 2 2" xfId="56455"/>
    <cellStyle name="Percent 8 6 3 3" xfId="56456"/>
    <cellStyle name="Percent 8 6 3 4" xfId="56457"/>
    <cellStyle name="Percent 8 6 4" xfId="56458"/>
    <cellStyle name="Percent 8 6 4 2" xfId="56459"/>
    <cellStyle name="Percent 8 6 5" xfId="56460"/>
    <cellStyle name="Percent 8 6 6" xfId="56461"/>
    <cellStyle name="Percent 8 7" xfId="56462"/>
    <cellStyle name="Percent 8 7 2" xfId="56463"/>
    <cellStyle name="Percent 8 7 2 2" xfId="56464"/>
    <cellStyle name="Percent 8 7 3" xfId="56465"/>
    <cellStyle name="Percent 8 7 4" xfId="56466"/>
    <cellStyle name="Percent 8 8" xfId="56467"/>
    <cellStyle name="Percent 8 8 2" xfId="56468"/>
    <cellStyle name="Percent 8 9" xfId="56469"/>
    <cellStyle name="Percent 80" xfId="56470"/>
    <cellStyle name="Percent 80 2" xfId="56471"/>
    <cellStyle name="Percent 80 3" xfId="56472"/>
    <cellStyle name="Percent 81" xfId="56473"/>
    <cellStyle name="Percent 81 2" xfId="56474"/>
    <cellStyle name="Percent 81 3" xfId="56475"/>
    <cellStyle name="Percent 82" xfId="56476"/>
    <cellStyle name="Percent 82 2" xfId="56477"/>
    <cellStyle name="Percent 82 3" xfId="56478"/>
    <cellStyle name="Percent 83" xfId="56479"/>
    <cellStyle name="Percent 83 2" xfId="56480"/>
    <cellStyle name="Percent 83 3" xfId="56481"/>
    <cellStyle name="Percent 84" xfId="56482"/>
    <cellStyle name="Percent 84 2" xfId="56483"/>
    <cellStyle name="Percent 84 3" xfId="56484"/>
    <cellStyle name="Percent 85" xfId="56485"/>
    <cellStyle name="Percent 85 2" xfId="56486"/>
    <cellStyle name="Percent 85 3" xfId="56487"/>
    <cellStyle name="Percent 86" xfId="56488"/>
    <cellStyle name="Percent 86 2" xfId="56489"/>
    <cellStyle name="Percent 86 3" xfId="56490"/>
    <cellStyle name="Percent 87" xfId="56491"/>
    <cellStyle name="Percent 87 2" xfId="56492"/>
    <cellStyle name="Percent 87 3" xfId="56493"/>
    <cellStyle name="Percent 88" xfId="56494"/>
    <cellStyle name="Percent 88 2" xfId="56495"/>
    <cellStyle name="Percent 88 3" xfId="56496"/>
    <cellStyle name="Percent 89" xfId="56497"/>
    <cellStyle name="Percent 89 2" xfId="56498"/>
    <cellStyle name="Percent 89 3" xfId="56499"/>
    <cellStyle name="Percent 9" xfId="56500"/>
    <cellStyle name="Percent 9 10" xfId="56501"/>
    <cellStyle name="Percent 9 2" xfId="56502"/>
    <cellStyle name="Percent 9 2 2" xfId="56503"/>
    <cellStyle name="Percent 9 2 2 2" xfId="56504"/>
    <cellStyle name="Percent 9 2 2 2 2" xfId="56505"/>
    <cellStyle name="Percent 9 2 2 2 2 2" xfId="56506"/>
    <cellStyle name="Percent 9 2 2 2 2 2 2" xfId="56507"/>
    <cellStyle name="Percent 9 2 2 2 2 2 2 2" xfId="56508"/>
    <cellStyle name="Percent 9 2 2 2 2 2 3" xfId="56509"/>
    <cellStyle name="Percent 9 2 2 2 2 2 4" xfId="56510"/>
    <cellStyle name="Percent 9 2 2 2 2 3" xfId="56511"/>
    <cellStyle name="Percent 9 2 2 2 2 3 2" xfId="56512"/>
    <cellStyle name="Percent 9 2 2 2 2 4" xfId="56513"/>
    <cellStyle name="Percent 9 2 2 2 2 5" xfId="56514"/>
    <cellStyle name="Percent 9 2 2 2 3" xfId="56515"/>
    <cellStyle name="Percent 9 2 2 2 3 2" xfId="56516"/>
    <cellStyle name="Percent 9 2 2 2 3 2 2" xfId="56517"/>
    <cellStyle name="Percent 9 2 2 2 3 3" xfId="56518"/>
    <cellStyle name="Percent 9 2 2 2 3 4" xfId="56519"/>
    <cellStyle name="Percent 9 2 2 2 4" xfId="56520"/>
    <cellStyle name="Percent 9 2 2 2 4 2" xfId="56521"/>
    <cellStyle name="Percent 9 2 2 2 5" xfId="56522"/>
    <cellStyle name="Percent 9 2 2 2 6" xfId="56523"/>
    <cellStyle name="Percent 9 2 2 3" xfId="56524"/>
    <cellStyle name="Percent 9 2 2 3 2" xfId="56525"/>
    <cellStyle name="Percent 9 2 2 3 2 2" xfId="56526"/>
    <cellStyle name="Percent 9 2 2 3 2 2 2" xfId="56527"/>
    <cellStyle name="Percent 9 2 2 3 2 3" xfId="56528"/>
    <cellStyle name="Percent 9 2 2 3 2 4" xfId="56529"/>
    <cellStyle name="Percent 9 2 2 3 3" xfId="56530"/>
    <cellStyle name="Percent 9 2 2 3 3 2" xfId="56531"/>
    <cellStyle name="Percent 9 2 2 3 4" xfId="56532"/>
    <cellStyle name="Percent 9 2 2 3 5" xfId="56533"/>
    <cellStyle name="Percent 9 2 2 4" xfId="56534"/>
    <cellStyle name="Percent 9 2 2 4 2" xfId="56535"/>
    <cellStyle name="Percent 9 2 2 4 2 2" xfId="56536"/>
    <cellStyle name="Percent 9 2 2 4 3" xfId="56537"/>
    <cellStyle name="Percent 9 2 2 4 4" xfId="56538"/>
    <cellStyle name="Percent 9 2 2 5" xfId="56539"/>
    <cellStyle name="Percent 9 2 2 5 2" xfId="56540"/>
    <cellStyle name="Percent 9 2 2 6" xfId="56541"/>
    <cellStyle name="Percent 9 2 2 7" xfId="56542"/>
    <cellStyle name="Percent 9 2 3" xfId="56543"/>
    <cellStyle name="Percent 9 2 3 2" xfId="56544"/>
    <cellStyle name="Percent 9 2 3 2 2" xfId="56545"/>
    <cellStyle name="Percent 9 2 3 2 2 2" xfId="56546"/>
    <cellStyle name="Percent 9 2 3 2 2 2 2" xfId="56547"/>
    <cellStyle name="Percent 9 2 3 2 2 3" xfId="56548"/>
    <cellStyle name="Percent 9 2 3 2 2 4" xfId="56549"/>
    <cellStyle name="Percent 9 2 3 2 3" xfId="56550"/>
    <cellStyle name="Percent 9 2 3 2 3 2" xfId="56551"/>
    <cellStyle name="Percent 9 2 3 2 4" xfId="56552"/>
    <cellStyle name="Percent 9 2 3 2 5" xfId="56553"/>
    <cellStyle name="Percent 9 2 3 3" xfId="56554"/>
    <cellStyle name="Percent 9 2 3 3 2" xfId="56555"/>
    <cellStyle name="Percent 9 2 3 3 2 2" xfId="56556"/>
    <cellStyle name="Percent 9 2 3 3 3" xfId="56557"/>
    <cellStyle name="Percent 9 2 3 3 4" xfId="56558"/>
    <cellStyle name="Percent 9 2 3 4" xfId="56559"/>
    <cellStyle name="Percent 9 2 3 4 2" xfId="56560"/>
    <cellStyle name="Percent 9 2 3 5" xfId="56561"/>
    <cellStyle name="Percent 9 2 3 6" xfId="56562"/>
    <cellStyle name="Percent 9 2 4" xfId="56563"/>
    <cellStyle name="Percent 9 2 4 2" xfId="56564"/>
    <cellStyle name="Percent 9 2 4 3" xfId="56565"/>
    <cellStyle name="Percent 9 2 5" xfId="56566"/>
    <cellStyle name="Percent 9 2 5 2" xfId="56567"/>
    <cellStyle name="Percent 9 2 5 2 2" xfId="56568"/>
    <cellStyle name="Percent 9 2 5 3" xfId="56569"/>
    <cellStyle name="Percent 9 2 5 4" xfId="56570"/>
    <cellStyle name="Percent 9 2 6" xfId="56571"/>
    <cellStyle name="Percent 9 2 6 2" xfId="56572"/>
    <cellStyle name="Percent 9 2 7" xfId="56573"/>
    <cellStyle name="Percent 9 2 8" xfId="56574"/>
    <cellStyle name="Percent 9 3" xfId="56575"/>
    <cellStyle name="Percent 9 3 2" xfId="56576"/>
    <cellStyle name="Percent 9 3 2 2" xfId="56577"/>
    <cellStyle name="Percent 9 3 2 2 2" xfId="56578"/>
    <cellStyle name="Percent 9 3 2 2 2 2" xfId="56579"/>
    <cellStyle name="Percent 9 3 2 2 2 2 2" xfId="56580"/>
    <cellStyle name="Percent 9 3 2 2 2 3" xfId="56581"/>
    <cellStyle name="Percent 9 3 2 2 2 4" xfId="56582"/>
    <cellStyle name="Percent 9 3 2 2 3" xfId="56583"/>
    <cellStyle name="Percent 9 3 2 2 3 2" xfId="56584"/>
    <cellStyle name="Percent 9 3 2 2 4" xfId="56585"/>
    <cellStyle name="Percent 9 3 2 2 5" xfId="56586"/>
    <cellStyle name="Percent 9 3 2 3" xfId="56587"/>
    <cellStyle name="Percent 9 3 2 3 2" xfId="56588"/>
    <cellStyle name="Percent 9 3 2 3 2 2" xfId="56589"/>
    <cellStyle name="Percent 9 3 2 3 3" xfId="56590"/>
    <cellStyle name="Percent 9 3 2 3 4" xfId="56591"/>
    <cellStyle name="Percent 9 3 2 4" xfId="56592"/>
    <cellStyle name="Percent 9 3 2 4 2" xfId="56593"/>
    <cellStyle name="Percent 9 3 2 5" xfId="56594"/>
    <cellStyle name="Percent 9 3 2 6" xfId="56595"/>
    <cellStyle name="Percent 9 3 3" xfId="56596"/>
    <cellStyle name="Percent 9 3 3 2" xfId="56597"/>
    <cellStyle name="Percent 9 3 3 2 2" xfId="56598"/>
    <cellStyle name="Percent 9 3 3 2 2 2" xfId="56599"/>
    <cellStyle name="Percent 9 3 3 2 3" xfId="56600"/>
    <cellStyle name="Percent 9 3 3 2 4" xfId="56601"/>
    <cellStyle name="Percent 9 3 3 3" xfId="56602"/>
    <cellStyle name="Percent 9 3 3 3 2" xfId="56603"/>
    <cellStyle name="Percent 9 3 3 4" xfId="56604"/>
    <cellStyle name="Percent 9 3 3 5" xfId="56605"/>
    <cellStyle name="Percent 9 3 4" xfId="56606"/>
    <cellStyle name="Percent 9 3 4 2" xfId="56607"/>
    <cellStyle name="Percent 9 3 4 2 2" xfId="56608"/>
    <cellStyle name="Percent 9 3 4 3" xfId="56609"/>
    <cellStyle name="Percent 9 3 4 4" xfId="56610"/>
    <cellStyle name="Percent 9 3 5" xfId="56611"/>
    <cellStyle name="Percent 9 3 5 2" xfId="56612"/>
    <cellStyle name="Percent 9 3 6" xfId="56613"/>
    <cellStyle name="Percent 9 3 7" xfId="56614"/>
    <cellStyle name="Percent 9 4" xfId="56615"/>
    <cellStyle name="Percent 9 4 2" xfId="56616"/>
    <cellStyle name="Percent 9 4 3" xfId="56617"/>
    <cellStyle name="Percent 9 5" xfId="56618"/>
    <cellStyle name="Percent 9 5 2" xfId="56619"/>
    <cellStyle name="Percent 9 5 2 2" xfId="56620"/>
    <cellStyle name="Percent 9 5 2 2 2" xfId="56621"/>
    <cellStyle name="Percent 9 5 2 2 2 2" xfId="56622"/>
    <cellStyle name="Percent 9 5 2 2 2 2 2" xfId="56623"/>
    <cellStyle name="Percent 9 5 2 2 2 3" xfId="56624"/>
    <cellStyle name="Percent 9 5 2 2 2 4" xfId="56625"/>
    <cellStyle name="Percent 9 5 2 2 3" xfId="56626"/>
    <cellStyle name="Percent 9 5 2 2 3 2" xfId="56627"/>
    <cellStyle name="Percent 9 5 2 2 4" xfId="56628"/>
    <cellStyle name="Percent 9 5 2 2 5" xfId="56629"/>
    <cellStyle name="Percent 9 5 2 3" xfId="56630"/>
    <cellStyle name="Percent 9 5 2 3 2" xfId="56631"/>
    <cellStyle name="Percent 9 5 2 3 2 2" xfId="56632"/>
    <cellStyle name="Percent 9 5 2 3 3" xfId="56633"/>
    <cellStyle name="Percent 9 5 2 3 4" xfId="56634"/>
    <cellStyle name="Percent 9 5 2 4" xfId="56635"/>
    <cellStyle name="Percent 9 5 2 4 2" xfId="56636"/>
    <cellStyle name="Percent 9 5 2 5" xfId="56637"/>
    <cellStyle name="Percent 9 5 2 6" xfId="56638"/>
    <cellStyle name="Percent 9 5 3" xfId="56639"/>
    <cellStyle name="Percent 9 5 3 2" xfId="56640"/>
    <cellStyle name="Percent 9 5 3 2 2" xfId="56641"/>
    <cellStyle name="Percent 9 5 3 2 2 2" xfId="56642"/>
    <cellStyle name="Percent 9 5 3 2 3" xfId="56643"/>
    <cellStyle name="Percent 9 5 3 2 4" xfId="56644"/>
    <cellStyle name="Percent 9 5 3 3" xfId="56645"/>
    <cellStyle name="Percent 9 5 3 3 2" xfId="56646"/>
    <cellStyle name="Percent 9 5 3 4" xfId="56647"/>
    <cellStyle name="Percent 9 5 3 5" xfId="56648"/>
    <cellStyle name="Percent 9 5 4" xfId="56649"/>
    <cellStyle name="Percent 9 5 4 2" xfId="56650"/>
    <cellStyle name="Percent 9 5 4 2 2" xfId="56651"/>
    <cellStyle name="Percent 9 5 4 3" xfId="56652"/>
    <cellStyle name="Percent 9 5 4 4" xfId="56653"/>
    <cellStyle name="Percent 9 5 5" xfId="56654"/>
    <cellStyle name="Percent 9 5 5 2" xfId="56655"/>
    <cellStyle name="Percent 9 5 6" xfId="56656"/>
    <cellStyle name="Percent 9 5 7" xfId="56657"/>
    <cellStyle name="Percent 9 6" xfId="56658"/>
    <cellStyle name="Percent 9 6 2" xfId="56659"/>
    <cellStyle name="Percent 9 6 2 2" xfId="56660"/>
    <cellStyle name="Percent 9 6 2 2 2" xfId="56661"/>
    <cellStyle name="Percent 9 6 2 2 2 2" xfId="56662"/>
    <cellStyle name="Percent 9 6 2 2 3" xfId="56663"/>
    <cellStyle name="Percent 9 6 2 2 4" xfId="56664"/>
    <cellStyle name="Percent 9 6 2 3" xfId="56665"/>
    <cellStyle name="Percent 9 6 2 3 2" xfId="56666"/>
    <cellStyle name="Percent 9 6 2 4" xfId="56667"/>
    <cellStyle name="Percent 9 6 2 5" xfId="56668"/>
    <cellStyle name="Percent 9 6 3" xfId="56669"/>
    <cellStyle name="Percent 9 6 3 2" xfId="56670"/>
    <cellStyle name="Percent 9 6 3 2 2" xfId="56671"/>
    <cellStyle name="Percent 9 6 3 3" xfId="56672"/>
    <cellStyle name="Percent 9 6 3 4" xfId="56673"/>
    <cellStyle name="Percent 9 6 4" xfId="56674"/>
    <cellStyle name="Percent 9 6 4 2" xfId="56675"/>
    <cellStyle name="Percent 9 6 5" xfId="56676"/>
    <cellStyle name="Percent 9 6 6" xfId="56677"/>
    <cellStyle name="Percent 9 7" xfId="56678"/>
    <cellStyle name="Percent 9 7 2" xfId="56679"/>
    <cellStyle name="Percent 9 7 2 2" xfId="56680"/>
    <cellStyle name="Percent 9 7 3" xfId="56681"/>
    <cellStyle name="Percent 9 7 4" xfId="56682"/>
    <cellStyle name="Percent 9 8" xfId="56683"/>
    <cellStyle name="Percent 9 8 2" xfId="56684"/>
    <cellStyle name="Percent 9 9" xfId="56685"/>
    <cellStyle name="Percent 90" xfId="56686"/>
    <cellStyle name="Percent 90 2" xfId="56687"/>
    <cellStyle name="Percent 90 3" xfId="56688"/>
    <cellStyle name="Percent 91" xfId="56689"/>
    <cellStyle name="Percent 91 2" xfId="56690"/>
    <cellStyle name="Percent 91 3" xfId="56691"/>
    <cellStyle name="Percent 92" xfId="56692"/>
    <cellStyle name="Percent 92 2" xfId="56693"/>
    <cellStyle name="Percent 92 3" xfId="56694"/>
    <cellStyle name="Percent 93" xfId="56695"/>
    <cellStyle name="Percent 93 2" xfId="56696"/>
    <cellStyle name="Percent 93 3" xfId="56697"/>
    <cellStyle name="Percent 94" xfId="56698"/>
    <cellStyle name="Percent 94 2" xfId="56699"/>
    <cellStyle name="Percent 94 3" xfId="56700"/>
    <cellStyle name="Percent 95" xfId="56701"/>
    <cellStyle name="Percent 95 2" xfId="56702"/>
    <cellStyle name="Percent 95 3" xfId="56703"/>
    <cellStyle name="Percent 96" xfId="56704"/>
    <cellStyle name="Percent 96 2" xfId="56705"/>
    <cellStyle name="Percent 96 3" xfId="56706"/>
    <cellStyle name="Percent 97" xfId="56707"/>
    <cellStyle name="Percent 97 2" xfId="56708"/>
    <cellStyle name="Percent 97 3" xfId="56709"/>
    <cellStyle name="Percent 98" xfId="56710"/>
    <cellStyle name="Percent 98 2" xfId="56711"/>
    <cellStyle name="Percent 98 3" xfId="56712"/>
    <cellStyle name="Percent 99" xfId="56713"/>
    <cellStyle name="Percent 99 2" xfId="56714"/>
    <cellStyle name="Percent 99 3" xfId="56715"/>
    <cellStyle name="Pilkku 2" xfId="56716"/>
    <cellStyle name="Porcentual 2" xfId="58392"/>
    <cellStyle name="Porcentual 2 2" xfId="58393"/>
    <cellStyle name="PrePop Currency (0)" xfId="56717"/>
    <cellStyle name="PrePop Currency (0) 2" xfId="56718"/>
    <cellStyle name="PrePop Currency (0) 3" xfId="56719"/>
    <cellStyle name="PrePop Currency (2)" xfId="56720"/>
    <cellStyle name="PrePop Currency (2) 2" xfId="56721"/>
    <cellStyle name="PrePop Currency (2) 3" xfId="56722"/>
    <cellStyle name="PrePop Units (0)" xfId="56723"/>
    <cellStyle name="PrePop Units (0) 2" xfId="56724"/>
    <cellStyle name="PrePop Units (0) 3" xfId="56725"/>
    <cellStyle name="PrePop Units (1)" xfId="56726"/>
    <cellStyle name="PrePop Units (1) 2" xfId="56727"/>
    <cellStyle name="PrePop Units (1) 3" xfId="56728"/>
    <cellStyle name="PrePop Units (2)" xfId="56729"/>
    <cellStyle name="PrePop Units (2) 2" xfId="56730"/>
    <cellStyle name="PrePop Units (2) 3" xfId="56731"/>
    <cellStyle name="Procent 2" xfId="56732"/>
    <cellStyle name="Procent 2 2" xfId="56733"/>
    <cellStyle name="Procent 2 2 2" xfId="58029"/>
    <cellStyle name="Procent 2 2 2 2" xfId="58030"/>
    <cellStyle name="Procent 2 2 3" xfId="58031"/>
    <cellStyle name="Procent 2 2 3 2" xfId="58032"/>
    <cellStyle name="Procent 2 2 4" xfId="58033"/>
    <cellStyle name="Procent 2 2 4 2" xfId="58034"/>
    <cellStyle name="Procent 2 2 5" xfId="58035"/>
    <cellStyle name="Procent 2 2 5 2" xfId="58036"/>
    <cellStyle name="Procent 2 2 6" xfId="58037"/>
    <cellStyle name="Procent 2 3" xfId="58038"/>
    <cellStyle name="Procent 2 3 2" xfId="58039"/>
    <cellStyle name="Procent 2 3 2 2" xfId="58040"/>
    <cellStyle name="Procent 2 3 3" xfId="58041"/>
    <cellStyle name="Procent 2 4" xfId="58042"/>
    <cellStyle name="Procent 2 4 2" xfId="58043"/>
    <cellStyle name="Procent 2 5" xfId="58044"/>
    <cellStyle name="Procent 2 5 2" xfId="58045"/>
    <cellStyle name="Procent 2 6" xfId="58046"/>
    <cellStyle name="Procent 2 6 2" xfId="58047"/>
    <cellStyle name="Procent 2 7" xfId="58048"/>
    <cellStyle name="Procent 2 7 2" xfId="58049"/>
    <cellStyle name="Procent 2 8" xfId="58050"/>
    <cellStyle name="Procent 2 8 2" xfId="58051"/>
    <cellStyle name="Procent 2 9" xfId="58052"/>
    <cellStyle name="Procent 2_Wealth Mgmt - Life &amp; Pension" xfId="58053"/>
    <cellStyle name="Procent 3" xfId="58054"/>
    <cellStyle name="Prosent 2" xfId="56734"/>
    <cellStyle name="Prozent +line" xfId="56735"/>
    <cellStyle name="Prozent 2" xfId="58394"/>
    <cellStyle name="PSChar" xfId="56736"/>
    <cellStyle name="PSChar 2" xfId="56737"/>
    <cellStyle name="PSChar 3" xfId="56738"/>
    <cellStyle name="PSDate" xfId="56739"/>
    <cellStyle name="PSDate 2" xfId="56740"/>
    <cellStyle name="PSDate 3" xfId="56741"/>
    <cellStyle name="PSDec" xfId="56742"/>
    <cellStyle name="PSDec 2" xfId="56743"/>
    <cellStyle name="PSDec 3" xfId="56744"/>
    <cellStyle name="PSHeading" xfId="56745"/>
    <cellStyle name="PSHeading 2" xfId="56746"/>
    <cellStyle name="PSHeading 3" xfId="56747"/>
    <cellStyle name="PSInt" xfId="56748"/>
    <cellStyle name="PSInt 2" xfId="56749"/>
    <cellStyle name="PSInt 3" xfId="56750"/>
    <cellStyle name="PSSpacer" xfId="56751"/>
    <cellStyle name="PSSpacer 2" xfId="56752"/>
    <cellStyle name="PSSpacer 3" xfId="56753"/>
    <cellStyle name="RaekkeNiv1" xfId="58055"/>
    <cellStyle name="Rates" xfId="56754"/>
    <cellStyle name="Rates 2" xfId="56755"/>
    <cellStyle name="Rates 3" xfId="56756"/>
    <cellStyle name="realtime" xfId="56757"/>
    <cellStyle name="realtime 2" xfId="56758"/>
    <cellStyle name="realtime 3" xfId="56759"/>
    <cellStyle name="Reference" xfId="56760"/>
    <cellStyle name="Reference [00]" xfId="56761"/>
    <cellStyle name="Reference%" xfId="56762"/>
    <cellStyle name="Reference_AB_9697" xfId="56763"/>
    <cellStyle name="Referenz" xfId="56764"/>
    <cellStyle name="result" xfId="56765"/>
    <cellStyle name="result 2" xfId="56766"/>
    <cellStyle name="result 3" xfId="56767"/>
    <cellStyle name="reviseExposure" xfId="58395"/>
    <cellStyle name="Rossz" xfId="58396"/>
    <cellStyle name="rt" xfId="56768"/>
    <cellStyle name="rt 2" xfId="56769"/>
    <cellStyle name="rt 3" xfId="56770"/>
    <cellStyle name="Rubrik 1" xfId="58056"/>
    <cellStyle name="Rubrik 1 2" xfId="56771"/>
    <cellStyle name="Rubrik 2" xfId="58057"/>
    <cellStyle name="Rubrik 2 2" xfId="56772"/>
    <cellStyle name="Rubrik 3" xfId="58058"/>
    <cellStyle name="Rubrik 3 2" xfId="56773"/>
    <cellStyle name="Rubrik 4" xfId="58059"/>
    <cellStyle name="Rubrik 4 2" xfId="56774"/>
    <cellStyle name="Rubrik 5" xfId="56775"/>
    <cellStyle name="Salida" xfId="58397"/>
    <cellStyle name="Sammenkædet celle" xfId="56776"/>
    <cellStyle name="Sammenkædet celle 2" xfId="56777"/>
    <cellStyle name="Sammenkædet celle 3" xfId="56778"/>
    <cellStyle name="Sammenkædet celle_Wealth Mgmt - Life &amp; Pension" xfId="58060"/>
    <cellStyle name="SAPBEXaggData" xfId="56779"/>
    <cellStyle name="SAPBEXaggData 2" xfId="56780"/>
    <cellStyle name="SAPBEXaggData 2 2" xfId="56781"/>
    <cellStyle name="SAPBEXaggData 2 2 2" xfId="56782"/>
    <cellStyle name="SAPBEXaggData 2 2 3" xfId="56783"/>
    <cellStyle name="SAPBEXaggData 2 3" xfId="56784"/>
    <cellStyle name="SAPBEXaggData 2 3 2" xfId="56785"/>
    <cellStyle name="SAPBEXaggData 2 3 3" xfId="56786"/>
    <cellStyle name="SAPBEXaggData 2 4" xfId="56787"/>
    <cellStyle name="SAPBEXaggData 2 5" xfId="56788"/>
    <cellStyle name="SAPBEXaggData 3" xfId="56789"/>
    <cellStyle name="SAPBEXaggData 4" xfId="56790"/>
    <cellStyle name="SAPBEXaggData 5" xfId="56791"/>
    <cellStyle name="SAPBEXaggData_Wealth Mgmt - Life &amp; Pension" xfId="58061"/>
    <cellStyle name="SAPBEXaggDataEmph" xfId="56792"/>
    <cellStyle name="SAPBEXaggDataEmph 2" xfId="56793"/>
    <cellStyle name="SAPBEXaggDataEmph 2 2" xfId="56794"/>
    <cellStyle name="SAPBEXaggDataEmph 2 3" xfId="56795"/>
    <cellStyle name="SAPBEXaggDataEmph 3" xfId="56796"/>
    <cellStyle name="SAPBEXaggDataEmph 4" xfId="56797"/>
    <cellStyle name="SAPBEXaggDataEmph 5" xfId="56798"/>
    <cellStyle name="SAPBEXaggItem" xfId="56799"/>
    <cellStyle name="SAPBEXaggItem 2" xfId="56800"/>
    <cellStyle name="SAPBEXaggItem 2 2" xfId="56801"/>
    <cellStyle name="SAPBEXaggItem 2 3" xfId="56802"/>
    <cellStyle name="SAPBEXaggItem 3" xfId="56803"/>
    <cellStyle name="SAPBEXaggItem 4" xfId="56804"/>
    <cellStyle name="SAPBEXaggItem 5" xfId="56805"/>
    <cellStyle name="SAPBEXaggItemX" xfId="56806"/>
    <cellStyle name="SAPBEXaggItemX 2" xfId="56807"/>
    <cellStyle name="SAPBEXaggItemX 2 2" xfId="56808"/>
    <cellStyle name="SAPBEXaggItemX 2 2 2" xfId="56809"/>
    <cellStyle name="SAPBEXaggItemX 2 2 3" xfId="56810"/>
    <cellStyle name="SAPBEXaggItemX 2 3" xfId="56811"/>
    <cellStyle name="SAPBEXaggItemX 2 3 2" xfId="56812"/>
    <cellStyle name="SAPBEXaggItemX 2 3 3" xfId="56813"/>
    <cellStyle name="SAPBEXaggItemX 2 4" xfId="56814"/>
    <cellStyle name="SAPBEXaggItemX 2 5" xfId="56815"/>
    <cellStyle name="SAPBEXaggItemX 3" xfId="56816"/>
    <cellStyle name="SAPBEXaggItemX 4" xfId="56817"/>
    <cellStyle name="SAPBEXaggItemX 5" xfId="56818"/>
    <cellStyle name="SAPBEXaggItemX_Wealth Mgmt - Life &amp; Pension" xfId="58062"/>
    <cellStyle name="SAPBEXbackground" xfId="56819"/>
    <cellStyle name="SAPBEXbackground 2" xfId="56820"/>
    <cellStyle name="SAPBEXbackground 2 2" xfId="56821"/>
    <cellStyle name="SAPBEXbackground 2 3" xfId="56822"/>
    <cellStyle name="SAPBEXbackground 2_Wealth Mgmt - Life &amp; Pension" xfId="58063"/>
    <cellStyle name="SAPBEXbackground 3" xfId="56823"/>
    <cellStyle name="SAPBEXbackground 4" xfId="56824"/>
    <cellStyle name="SAPBEXbackground_Wealth Mgmt - Life &amp; Pension" xfId="58064"/>
    <cellStyle name="SAPBEXchaText" xfId="56825"/>
    <cellStyle name="SAPBEXchaText 2" xfId="56826"/>
    <cellStyle name="SAPBEXchaText 2 2" xfId="56827"/>
    <cellStyle name="SAPBEXchaText 2 2 2" xfId="56828"/>
    <cellStyle name="SAPBEXchaText 2 2 3" xfId="56829"/>
    <cellStyle name="SAPBEXchaText 2 3" xfId="56830"/>
    <cellStyle name="SAPBEXchaText 2 3 2" xfId="56831"/>
    <cellStyle name="SAPBEXchaText 2 3 3" xfId="56832"/>
    <cellStyle name="SAPBEXchaText 2 4" xfId="56833"/>
    <cellStyle name="SAPBEXchaText 2 5" xfId="56834"/>
    <cellStyle name="SAPBEXchaText 3" xfId="56835"/>
    <cellStyle name="SAPBEXchaText 3 2" xfId="56836"/>
    <cellStyle name="SAPBEXchaText 3 3" xfId="56837"/>
    <cellStyle name="SAPBEXchaText 4" xfId="56838"/>
    <cellStyle name="SAPBEXchaText 4 2" xfId="58398"/>
    <cellStyle name="SAPBEXchaText 5" xfId="56839"/>
    <cellStyle name="SAPBEXchaText 6" xfId="58399"/>
    <cellStyle name="SAPBEXchaText 7" xfId="58400"/>
    <cellStyle name="SAPBEXchaText_Wealth Mgmt - Life &amp; Pension" xfId="58065"/>
    <cellStyle name="SAPBEXexcBad7" xfId="56840"/>
    <cellStyle name="SAPBEXexcBad7 2" xfId="56841"/>
    <cellStyle name="SAPBEXexcBad7 2 2" xfId="56842"/>
    <cellStyle name="SAPBEXexcBad7 2 3" xfId="56843"/>
    <cellStyle name="SAPBEXexcBad7 3" xfId="56844"/>
    <cellStyle name="SAPBEXexcBad7 4" xfId="56845"/>
    <cellStyle name="SAPBEXexcBad7 5" xfId="56846"/>
    <cellStyle name="SAPBEXexcBad8" xfId="56847"/>
    <cellStyle name="SAPBEXexcBad8 2" xfId="56848"/>
    <cellStyle name="SAPBEXexcBad8 2 2" xfId="56849"/>
    <cellStyle name="SAPBEXexcBad8 2 3" xfId="56850"/>
    <cellStyle name="SAPBEXexcBad8 3" xfId="56851"/>
    <cellStyle name="SAPBEXexcBad8 4" xfId="56852"/>
    <cellStyle name="SAPBEXexcBad8 5" xfId="56853"/>
    <cellStyle name="SAPBEXexcBad9" xfId="56854"/>
    <cellStyle name="SAPBEXexcBad9 2" xfId="56855"/>
    <cellStyle name="SAPBEXexcBad9 2 2" xfId="56856"/>
    <cellStyle name="SAPBEXexcBad9 2 3" xfId="56857"/>
    <cellStyle name="SAPBEXexcBad9 3" xfId="56858"/>
    <cellStyle name="SAPBEXexcBad9 4" xfId="56859"/>
    <cellStyle name="SAPBEXexcBad9 5" xfId="56860"/>
    <cellStyle name="SAPBEXexcCritical4" xfId="56861"/>
    <cellStyle name="SAPBEXexcCritical4 2" xfId="56862"/>
    <cellStyle name="SAPBEXexcCritical4 2 2" xfId="56863"/>
    <cellStyle name="SAPBEXexcCritical4 2 3" xfId="56864"/>
    <cellStyle name="SAPBEXexcCritical4 3" xfId="56865"/>
    <cellStyle name="SAPBEXexcCritical4 4" xfId="56866"/>
    <cellStyle name="SAPBEXexcCritical4 5" xfId="56867"/>
    <cellStyle name="SAPBEXexcCritical5" xfId="56868"/>
    <cellStyle name="SAPBEXexcCritical5 2" xfId="56869"/>
    <cellStyle name="SAPBEXexcCritical5 2 2" xfId="56870"/>
    <cellStyle name="SAPBEXexcCritical5 2 3" xfId="56871"/>
    <cellStyle name="SAPBEXexcCritical5 3" xfId="56872"/>
    <cellStyle name="SAPBEXexcCritical5 4" xfId="56873"/>
    <cellStyle name="SAPBEXexcCritical5 5" xfId="56874"/>
    <cellStyle name="SAPBEXexcCritical6" xfId="56875"/>
    <cellStyle name="SAPBEXexcCritical6 2" xfId="56876"/>
    <cellStyle name="SAPBEXexcCritical6 2 2" xfId="56877"/>
    <cellStyle name="SAPBEXexcCritical6 2 3" xfId="56878"/>
    <cellStyle name="SAPBEXexcCritical6 3" xfId="56879"/>
    <cellStyle name="SAPBEXexcCritical6 4" xfId="56880"/>
    <cellStyle name="SAPBEXexcCritical6 5" xfId="56881"/>
    <cellStyle name="SAPBEXexcGood1" xfId="56882"/>
    <cellStyle name="SAPBEXexcGood1 2" xfId="56883"/>
    <cellStyle name="SAPBEXexcGood1 2 2" xfId="56884"/>
    <cellStyle name="SAPBEXexcGood1 2 3" xfId="56885"/>
    <cellStyle name="SAPBEXexcGood1 3" xfId="56886"/>
    <cellStyle name="SAPBEXexcGood1 4" xfId="56887"/>
    <cellStyle name="SAPBEXexcGood1 5" xfId="56888"/>
    <cellStyle name="SAPBEXexcGood2" xfId="56889"/>
    <cellStyle name="SAPBEXexcGood2 2" xfId="56890"/>
    <cellStyle name="SAPBEXexcGood2 2 2" xfId="56891"/>
    <cellStyle name="SAPBEXexcGood2 2 3" xfId="56892"/>
    <cellStyle name="SAPBEXexcGood2 3" xfId="56893"/>
    <cellStyle name="SAPBEXexcGood2 4" xfId="56894"/>
    <cellStyle name="SAPBEXexcGood2 5" xfId="56895"/>
    <cellStyle name="SAPBEXexcGood3" xfId="56896"/>
    <cellStyle name="SAPBEXexcGood3 2" xfId="56897"/>
    <cellStyle name="SAPBEXexcGood3 2 2" xfId="56898"/>
    <cellStyle name="SAPBEXexcGood3 2 3" xfId="56899"/>
    <cellStyle name="SAPBEXexcGood3 3" xfId="56900"/>
    <cellStyle name="SAPBEXexcGood3 4" xfId="56901"/>
    <cellStyle name="SAPBEXexcGood3 5" xfId="56902"/>
    <cellStyle name="SAPBEXfilterDrill" xfId="56903"/>
    <cellStyle name="SAPBEXfilterDrill 2" xfId="56904"/>
    <cellStyle name="SAPBEXfilterDrill 2 2" xfId="56905"/>
    <cellStyle name="SAPBEXfilterDrill 2 2 2" xfId="56906"/>
    <cellStyle name="SAPBEXfilterDrill 2 2 3" xfId="56907"/>
    <cellStyle name="SAPBEXfilterDrill 2 3" xfId="56908"/>
    <cellStyle name="SAPBEXfilterDrill 2 3 2" xfId="56909"/>
    <cellStyle name="SAPBEXfilterDrill 2 3 3" xfId="56910"/>
    <cellStyle name="SAPBEXfilterDrill 2 4" xfId="56911"/>
    <cellStyle name="SAPBEXfilterDrill 2 5" xfId="56912"/>
    <cellStyle name="SAPBEXfilterDrill 3" xfId="56913"/>
    <cellStyle name="SAPBEXfilterDrill 4" xfId="56914"/>
    <cellStyle name="SAPBEXfilterDrill 5" xfId="56915"/>
    <cellStyle name="SAPBEXfilterDrill_Wealth Mgmt - Life &amp; Pension" xfId="58066"/>
    <cellStyle name="SAPBEXfilterItem" xfId="56916"/>
    <cellStyle name="SAPBEXfilterItem 2" xfId="56917"/>
    <cellStyle name="SAPBEXfilterItem 2 2" xfId="56918"/>
    <cellStyle name="SAPBEXfilterItem 2 2 2" xfId="56919"/>
    <cellStyle name="SAPBEXfilterItem 2 2 3" xfId="56920"/>
    <cellStyle name="SAPBEXfilterItem 2 3" xfId="56921"/>
    <cellStyle name="SAPBEXfilterItem 2 3 2" xfId="56922"/>
    <cellStyle name="SAPBEXfilterItem 2 3 3" xfId="56923"/>
    <cellStyle name="SAPBEXfilterItem 2 4" xfId="56924"/>
    <cellStyle name="SAPBEXfilterItem 2 5" xfId="56925"/>
    <cellStyle name="SAPBEXfilterItem 3" xfId="56926"/>
    <cellStyle name="SAPBEXfilterItem 3 2" xfId="58401"/>
    <cellStyle name="SAPBEXfilterItem 4" xfId="56927"/>
    <cellStyle name="SAPBEXfilterItem 5" xfId="56928"/>
    <cellStyle name="SAPBEXfilterItem_Wealth Mgmt - Life &amp; Pension" xfId="58067"/>
    <cellStyle name="SAPBEXfilterText" xfId="56929"/>
    <cellStyle name="SAPBEXfilterText 2" xfId="56930"/>
    <cellStyle name="SAPBEXfilterText 2 2" xfId="56931"/>
    <cellStyle name="SAPBEXfilterText 2 2 2" xfId="58402"/>
    <cellStyle name="SAPBEXfilterText 2 3" xfId="56932"/>
    <cellStyle name="SAPBEXfilterText 2 4" xfId="58403"/>
    <cellStyle name="SAPBEXfilterText 2 5" xfId="58404"/>
    <cellStyle name="SAPBEXfilterText 3" xfId="56933"/>
    <cellStyle name="SAPBEXfilterText 4" xfId="56934"/>
    <cellStyle name="SAPBEXfilterText 5" xfId="56935"/>
    <cellStyle name="SAPBEXfilterText 6" xfId="58405"/>
    <cellStyle name="SAPBEXformats" xfId="56936"/>
    <cellStyle name="SAPBEXformats 2" xfId="56937"/>
    <cellStyle name="SAPBEXformats 2 2" xfId="56938"/>
    <cellStyle name="SAPBEXformats 2 2 2" xfId="56939"/>
    <cellStyle name="SAPBEXformats 2 2 3" xfId="56940"/>
    <cellStyle name="SAPBEXformats 2 3" xfId="56941"/>
    <cellStyle name="SAPBEXformats 2 3 2" xfId="56942"/>
    <cellStyle name="SAPBEXformats 2 3 3" xfId="56943"/>
    <cellStyle name="SAPBEXformats 2 4" xfId="56944"/>
    <cellStyle name="SAPBEXformats 2 5" xfId="56945"/>
    <cellStyle name="SAPBEXformats 3" xfId="56946"/>
    <cellStyle name="SAPBEXformats 3 2" xfId="56947"/>
    <cellStyle name="SAPBEXformats 3 3" xfId="56948"/>
    <cellStyle name="SAPBEXformats 4" xfId="56949"/>
    <cellStyle name="SAPBEXformats 4 2" xfId="58406"/>
    <cellStyle name="SAPBEXformats 5" xfId="56950"/>
    <cellStyle name="SAPBEXformats 6" xfId="56951"/>
    <cellStyle name="SAPBEXformats 7" xfId="58407"/>
    <cellStyle name="SAPBEXformats_Wealth Mgmt - Life &amp; Pension" xfId="58068"/>
    <cellStyle name="SAPBEXheaderItem" xfId="56952"/>
    <cellStyle name="SAPBEXheaderItem 2" xfId="56953"/>
    <cellStyle name="SAPBEXheaderItem 2 2" xfId="56954"/>
    <cellStyle name="SAPBEXheaderItem 2 3" xfId="56955"/>
    <cellStyle name="SAPBEXheaderItem 2 4" xfId="56956"/>
    <cellStyle name="SAPBEXheaderItem 2 5" xfId="56957"/>
    <cellStyle name="SAPBEXheaderItem 3" xfId="56958"/>
    <cellStyle name="SAPBEXheaderItem 3 2" xfId="56959"/>
    <cellStyle name="SAPBEXheaderItem 3 2 2" xfId="56960"/>
    <cellStyle name="SAPBEXheaderItem 3 2 3" xfId="56961"/>
    <cellStyle name="SAPBEXheaderItem 3 3" xfId="56962"/>
    <cellStyle name="SAPBEXheaderItem 3 3 2" xfId="56963"/>
    <cellStyle name="SAPBEXheaderItem 3 3 3" xfId="56964"/>
    <cellStyle name="SAPBEXheaderItem 3 4" xfId="56965"/>
    <cellStyle name="SAPBEXheaderItem 3 5" xfId="56966"/>
    <cellStyle name="SAPBEXheaderItem 3 6" xfId="56967"/>
    <cellStyle name="SAPBEXheaderItem 4" xfId="56968"/>
    <cellStyle name="SAPBEXheaderItem 4 2" xfId="58408"/>
    <cellStyle name="SAPBEXheaderItem 5" xfId="56969"/>
    <cellStyle name="SAPBEXheaderItem 5 2" xfId="58409"/>
    <cellStyle name="SAPBEXheaderItem 6" xfId="58410"/>
    <cellStyle name="SAPBEXheaderItem 7" xfId="58411"/>
    <cellStyle name="SAPBEXheaderItem_Interim Q4 2014 for swap-back" xfId="58513"/>
    <cellStyle name="SAPBEXheaderText" xfId="56970"/>
    <cellStyle name="SAPBEXheaderText 2" xfId="56971"/>
    <cellStyle name="SAPBEXheaderText 2 2" xfId="56972"/>
    <cellStyle name="SAPBEXheaderText 2 3" xfId="56973"/>
    <cellStyle name="SAPBEXheaderText 2 4" xfId="56974"/>
    <cellStyle name="SAPBEXheaderText 3" xfId="56975"/>
    <cellStyle name="SAPBEXheaderText 3 2" xfId="56976"/>
    <cellStyle name="SAPBEXheaderText 3 2 2" xfId="56977"/>
    <cellStyle name="SAPBEXheaderText 3 2 3" xfId="56978"/>
    <cellStyle name="SAPBEXheaderText 3 3" xfId="56979"/>
    <cellStyle name="SAPBEXheaderText 3 3 2" xfId="56980"/>
    <cellStyle name="SAPBEXheaderText 3 3 3" xfId="56981"/>
    <cellStyle name="SAPBEXheaderText 3 4" xfId="56982"/>
    <cellStyle name="SAPBEXheaderText 3 5" xfId="56983"/>
    <cellStyle name="SAPBEXheaderText 3 6" xfId="56984"/>
    <cellStyle name="SAPBEXheaderText 4" xfId="56985"/>
    <cellStyle name="SAPBEXheaderText 4 2" xfId="58412"/>
    <cellStyle name="SAPBEXheaderText 5" xfId="56986"/>
    <cellStyle name="SAPBEXheaderText 5 2" xfId="58413"/>
    <cellStyle name="SAPBEXheaderText 6" xfId="58414"/>
    <cellStyle name="SAPBEXheaderText 7" xfId="58415"/>
    <cellStyle name="SAPBEXheaderText_Wealth Mgmt - Life &amp; Pension" xfId="58069"/>
    <cellStyle name="SAPBEXHLevel0" xfId="56987"/>
    <cellStyle name="SAPBEXHLevel0 2" xfId="56988"/>
    <cellStyle name="SAPBEXHLevel0 2 2" xfId="56989"/>
    <cellStyle name="SAPBEXHLevel0 2 2 2" xfId="56990"/>
    <cellStyle name="SAPBEXHLevel0 2 2 3" xfId="56991"/>
    <cellStyle name="SAPBEXHLevel0 2 3" xfId="56992"/>
    <cellStyle name="SAPBEXHLevel0 2 3 2" xfId="56993"/>
    <cellStyle name="SAPBEXHLevel0 2 3 3" xfId="56994"/>
    <cellStyle name="SAPBEXHLevel0 2 4" xfId="56995"/>
    <cellStyle name="SAPBEXHLevel0 2 5" xfId="56996"/>
    <cellStyle name="SAPBEXHLevel0 2_Wealth Mgmt - Life &amp; Pension" xfId="58070"/>
    <cellStyle name="SAPBEXHLevel0 3" xfId="56997"/>
    <cellStyle name="SAPBEXHLevel0 3 2" xfId="56998"/>
    <cellStyle name="SAPBEXHLevel0 3 3" xfId="56999"/>
    <cellStyle name="SAPBEXHLevel0 3_Wealth Mgmt - Life &amp; Pension" xfId="58071"/>
    <cellStyle name="SAPBEXHLevel0 4" xfId="57000"/>
    <cellStyle name="SAPBEXHLevel0 4 2" xfId="58416"/>
    <cellStyle name="SAPBEXHLevel0 5" xfId="57001"/>
    <cellStyle name="SAPBEXHLevel0 5 2" xfId="58417"/>
    <cellStyle name="SAPBEXHLevel0 6" xfId="57002"/>
    <cellStyle name="SAPBEXHLevel0 7" xfId="58418"/>
    <cellStyle name="SAPBEXHLevel0 8" xfId="58419"/>
    <cellStyle name="SAPBEXHLevel0_Wealth Mgmt - Life &amp; Pension" xfId="58072"/>
    <cellStyle name="SAPBEXHLevel0X" xfId="57003"/>
    <cellStyle name="SAPBEXHLevel0X 2" xfId="57004"/>
    <cellStyle name="SAPBEXHLevel0X 2 2" xfId="57005"/>
    <cellStyle name="SAPBEXHLevel0X 2 2 2" xfId="57006"/>
    <cellStyle name="SAPBEXHLevel0X 2 2 3" xfId="57007"/>
    <cellStyle name="SAPBEXHLevel0X 2 3" xfId="57008"/>
    <cellStyle name="SAPBEXHLevel0X 2 3 2" xfId="57009"/>
    <cellStyle name="SAPBEXHLevel0X 2 3 3" xfId="57010"/>
    <cellStyle name="SAPBEXHLevel0X 2 4" xfId="57011"/>
    <cellStyle name="SAPBEXHLevel0X 2 5" xfId="57012"/>
    <cellStyle name="SAPBEXHLevel0X 2_Wealth Mgmt - Life &amp; Pension" xfId="58073"/>
    <cellStyle name="SAPBEXHLevel0X 3" xfId="57013"/>
    <cellStyle name="SAPBEXHLevel0X 3 2" xfId="57014"/>
    <cellStyle name="SAPBEXHLevel0X 3 3" xfId="57015"/>
    <cellStyle name="SAPBEXHLevel0X 3_Wealth Mgmt - Life &amp; Pension" xfId="58074"/>
    <cellStyle name="SAPBEXHLevel0X 4" xfId="57016"/>
    <cellStyle name="SAPBEXHLevel0X 4 2" xfId="58420"/>
    <cellStyle name="SAPBEXHLevel0X 5" xfId="57017"/>
    <cellStyle name="SAPBEXHLevel0X 5 2" xfId="58421"/>
    <cellStyle name="SAPBEXHLevel0X 6" xfId="57018"/>
    <cellStyle name="SAPBEXHLevel0X 7" xfId="58422"/>
    <cellStyle name="SAPBEXHLevel0X 8" xfId="58423"/>
    <cellStyle name="SAPBEXHLevel0X_Wealth Mgmt - Life &amp; Pension" xfId="58075"/>
    <cellStyle name="SAPBEXHLevel1" xfId="57019"/>
    <cellStyle name="SAPBEXHLevel1 2" xfId="57020"/>
    <cellStyle name="SAPBEXHLevel1 2 2" xfId="57021"/>
    <cellStyle name="SAPBEXHLevel1 2 2 2" xfId="57022"/>
    <cellStyle name="SAPBEXHLevel1 2 2 3" xfId="57023"/>
    <cellStyle name="SAPBEXHLevel1 2 3" xfId="57024"/>
    <cellStyle name="SAPBEXHLevel1 2 3 2" xfId="57025"/>
    <cellStyle name="SAPBEXHLevel1 2 3 3" xfId="57026"/>
    <cellStyle name="SAPBEXHLevel1 2 4" xfId="57027"/>
    <cellStyle name="SAPBEXHLevel1 2 5" xfId="57028"/>
    <cellStyle name="SAPBEXHLevel1 2_Wealth Mgmt - Life &amp; Pension" xfId="58076"/>
    <cellStyle name="SAPBEXHLevel1 3" xfId="57029"/>
    <cellStyle name="SAPBEXHLevel1 3 2" xfId="57030"/>
    <cellStyle name="SAPBEXHLevel1 3 3" xfId="57031"/>
    <cellStyle name="SAPBEXHLevel1 3_Wealth Mgmt - Life &amp; Pension" xfId="58077"/>
    <cellStyle name="SAPBEXHLevel1 4" xfId="57032"/>
    <cellStyle name="SAPBEXHLevel1 4 2" xfId="58424"/>
    <cellStyle name="SAPBEXHLevel1 5" xfId="57033"/>
    <cellStyle name="SAPBEXHLevel1 5 2" xfId="58425"/>
    <cellStyle name="SAPBEXHLevel1 6" xfId="57034"/>
    <cellStyle name="SAPBEXHLevel1 7" xfId="58426"/>
    <cellStyle name="SAPBEXHLevel1 8" xfId="58427"/>
    <cellStyle name="SAPBEXHLevel1_Wealth Mgmt - Life &amp; Pension" xfId="58078"/>
    <cellStyle name="SAPBEXHLevel1X" xfId="57035"/>
    <cellStyle name="SAPBEXHLevel1X 2" xfId="57036"/>
    <cellStyle name="SAPBEXHLevel1X 2 2" xfId="57037"/>
    <cellStyle name="SAPBEXHLevel1X 2 2 2" xfId="57038"/>
    <cellStyle name="SAPBEXHLevel1X 2 2 3" xfId="57039"/>
    <cellStyle name="SAPBEXHLevel1X 2 3" xfId="57040"/>
    <cellStyle name="SAPBEXHLevel1X 2 3 2" xfId="57041"/>
    <cellStyle name="SAPBEXHLevel1X 2 3 3" xfId="57042"/>
    <cellStyle name="SAPBEXHLevel1X 2 4" xfId="57043"/>
    <cellStyle name="SAPBEXHLevel1X 2 5" xfId="57044"/>
    <cellStyle name="SAPBEXHLevel1X 2_Wealth Mgmt - Life &amp; Pension" xfId="58079"/>
    <cellStyle name="SAPBEXHLevel1X 3" xfId="57045"/>
    <cellStyle name="SAPBEXHLevel1X 3 2" xfId="57046"/>
    <cellStyle name="SAPBEXHLevel1X 3 3" xfId="57047"/>
    <cellStyle name="SAPBEXHLevel1X 3_Wealth Mgmt - Life &amp; Pension" xfId="58080"/>
    <cellStyle name="SAPBEXHLevel1X 4" xfId="57048"/>
    <cellStyle name="SAPBEXHLevel1X 4 2" xfId="58428"/>
    <cellStyle name="SAPBEXHLevel1X 5" xfId="57049"/>
    <cellStyle name="SAPBEXHLevel1X 5 2" xfId="58429"/>
    <cellStyle name="SAPBEXHLevel1X 6" xfId="57050"/>
    <cellStyle name="SAPBEXHLevel1X 7" xfId="58430"/>
    <cellStyle name="SAPBEXHLevel1X 8" xfId="58431"/>
    <cellStyle name="SAPBEXHLevel1X_Wealth Mgmt - Life &amp; Pension" xfId="58081"/>
    <cellStyle name="SAPBEXHLevel2" xfId="57051"/>
    <cellStyle name="SAPBEXHLevel2 2" xfId="57052"/>
    <cellStyle name="SAPBEXHLevel2 2 2" xfId="57053"/>
    <cellStyle name="SAPBEXHLevel2 2 2 2" xfId="57054"/>
    <cellStyle name="SAPBEXHLevel2 2 2 3" xfId="57055"/>
    <cellStyle name="SAPBEXHLevel2 2 3" xfId="57056"/>
    <cellStyle name="SAPBEXHLevel2 2 3 2" xfId="57057"/>
    <cellStyle name="SAPBEXHLevel2 2 3 3" xfId="57058"/>
    <cellStyle name="SAPBEXHLevel2 2 4" xfId="57059"/>
    <cellStyle name="SAPBEXHLevel2 2 5" xfId="57060"/>
    <cellStyle name="SAPBEXHLevel2 2_Wealth Mgmt - Life &amp; Pension" xfId="58082"/>
    <cellStyle name="SAPBEXHLevel2 3" xfId="57061"/>
    <cellStyle name="SAPBEXHLevel2 3 2" xfId="57062"/>
    <cellStyle name="SAPBEXHLevel2 3 3" xfId="57063"/>
    <cellStyle name="SAPBEXHLevel2 3_Wealth Mgmt - Life &amp; Pension" xfId="58083"/>
    <cellStyle name="SAPBEXHLevel2 4" xfId="57064"/>
    <cellStyle name="SAPBEXHLevel2 4 2" xfId="58432"/>
    <cellStyle name="SAPBEXHLevel2 5" xfId="57065"/>
    <cellStyle name="SAPBEXHLevel2 5 2" xfId="58433"/>
    <cellStyle name="SAPBEXHLevel2 6" xfId="57066"/>
    <cellStyle name="SAPBEXHLevel2 7" xfId="58434"/>
    <cellStyle name="SAPBEXHLevel2 8" xfId="58435"/>
    <cellStyle name="SAPBEXHLevel2_Wealth Mgmt - Life &amp; Pension" xfId="58084"/>
    <cellStyle name="SAPBEXHLevel2X" xfId="57067"/>
    <cellStyle name="SAPBEXHLevel2X 2" xfId="57068"/>
    <cellStyle name="SAPBEXHLevel2X 2 2" xfId="57069"/>
    <cellStyle name="SAPBEXHLevel2X 2 2 2" xfId="57070"/>
    <cellStyle name="SAPBEXHLevel2X 2 2 3" xfId="57071"/>
    <cellStyle name="SAPBEXHLevel2X 2 3" xfId="57072"/>
    <cellStyle name="SAPBEXHLevel2X 2 3 2" xfId="57073"/>
    <cellStyle name="SAPBEXHLevel2X 2 3 3" xfId="57074"/>
    <cellStyle name="SAPBEXHLevel2X 2 4" xfId="57075"/>
    <cellStyle name="SAPBEXHLevel2X 2 5" xfId="57076"/>
    <cellStyle name="SAPBEXHLevel2X 2_Wealth Mgmt - Life &amp; Pension" xfId="58085"/>
    <cellStyle name="SAPBEXHLevel2X 3" xfId="57077"/>
    <cellStyle name="SAPBEXHLevel2X 3 2" xfId="57078"/>
    <cellStyle name="SAPBEXHLevel2X 3 3" xfId="57079"/>
    <cellStyle name="SAPBEXHLevel2X 3_Wealth Mgmt - Life &amp; Pension" xfId="58086"/>
    <cellStyle name="SAPBEXHLevel2X 4" xfId="57080"/>
    <cellStyle name="SAPBEXHLevel2X 4 2" xfId="58436"/>
    <cellStyle name="SAPBEXHLevel2X 5" xfId="57081"/>
    <cellStyle name="SAPBEXHLevel2X 5 2" xfId="58437"/>
    <cellStyle name="SAPBEXHLevel2X 6" xfId="57082"/>
    <cellStyle name="SAPBEXHLevel2X 7" xfId="58438"/>
    <cellStyle name="SAPBEXHLevel2X 8" xfId="58439"/>
    <cellStyle name="SAPBEXHLevel2X_Wealth Mgmt - Life &amp; Pension" xfId="58087"/>
    <cellStyle name="SAPBEXHLevel3" xfId="57083"/>
    <cellStyle name="SAPBEXHLevel3 2" xfId="57084"/>
    <cellStyle name="SAPBEXHLevel3 2 2" xfId="57085"/>
    <cellStyle name="SAPBEXHLevel3 2 2 2" xfId="57086"/>
    <cellStyle name="SAPBEXHLevel3 2 2 3" xfId="57087"/>
    <cellStyle name="SAPBEXHLevel3 2 3" xfId="57088"/>
    <cellStyle name="SAPBEXHLevel3 2 3 2" xfId="57089"/>
    <cellStyle name="SAPBEXHLevel3 2 3 3" xfId="57090"/>
    <cellStyle name="SAPBEXHLevel3 2 4" xfId="57091"/>
    <cellStyle name="SAPBEXHLevel3 2 5" xfId="57092"/>
    <cellStyle name="SAPBEXHLevel3 2_Wealth Mgmt - Life &amp; Pension" xfId="58088"/>
    <cellStyle name="SAPBEXHLevel3 3" xfId="57093"/>
    <cellStyle name="SAPBEXHLevel3 3 2" xfId="57094"/>
    <cellStyle name="SAPBEXHLevel3 3 3" xfId="57095"/>
    <cellStyle name="SAPBEXHLevel3 3_Wealth Mgmt - Life &amp; Pension" xfId="58089"/>
    <cellStyle name="SAPBEXHLevel3 4" xfId="57096"/>
    <cellStyle name="SAPBEXHLevel3 4 2" xfId="58440"/>
    <cellStyle name="SAPBEXHLevel3 5" xfId="57097"/>
    <cellStyle name="SAPBEXHLevel3 5 2" xfId="58441"/>
    <cellStyle name="SAPBEXHLevel3 6" xfId="57098"/>
    <cellStyle name="SAPBEXHLevel3 7" xfId="58442"/>
    <cellStyle name="SAPBEXHLevel3 8" xfId="58443"/>
    <cellStyle name="SAPBEXHLevel3_Wealth Mgmt - Life &amp; Pension" xfId="58090"/>
    <cellStyle name="SAPBEXHLevel3X" xfId="57099"/>
    <cellStyle name="SAPBEXHLevel3X 2" xfId="57100"/>
    <cellStyle name="SAPBEXHLevel3X 2 2" xfId="57101"/>
    <cellStyle name="SAPBEXHLevel3X 2 2 2" xfId="57102"/>
    <cellStyle name="SAPBEXHLevel3X 2 2 3" xfId="57103"/>
    <cellStyle name="SAPBEXHLevel3X 2 3" xfId="57104"/>
    <cellStyle name="SAPBEXHLevel3X 2 4" xfId="57105"/>
    <cellStyle name="SAPBEXHLevel3X 2 5" xfId="58444"/>
    <cellStyle name="SAPBEXHLevel3X 3" xfId="57106"/>
    <cellStyle name="SAPBEXHLevel3X 3 2" xfId="57107"/>
    <cellStyle name="SAPBEXHLevel3X 3 3" xfId="57108"/>
    <cellStyle name="SAPBEXHLevel3X 4" xfId="57109"/>
    <cellStyle name="SAPBEXHLevel3X 4 2" xfId="58445"/>
    <cellStyle name="SAPBEXHLevel3X 5" xfId="57110"/>
    <cellStyle name="SAPBEXHLevel3X 5 2" xfId="58446"/>
    <cellStyle name="SAPBEXHLevel3X 6" xfId="57111"/>
    <cellStyle name="SAPBEXHLevel3X 7" xfId="58447"/>
    <cellStyle name="SAPBEXHLevel3X 8" xfId="58448"/>
    <cellStyle name="SAPBEXinputData" xfId="58449"/>
    <cellStyle name="SAPBEXinputData 2" xfId="58450"/>
    <cellStyle name="SAPBEXinputData 2 2" xfId="58451"/>
    <cellStyle name="SAPBEXinputData 2 3" xfId="58452"/>
    <cellStyle name="SAPBEXinputData 2 3 2" xfId="58453"/>
    <cellStyle name="SAPBEXinputData 2 4" xfId="58454"/>
    <cellStyle name="SAPBEXinputData 3" xfId="58455"/>
    <cellStyle name="SAPBEXinputData 3 2" xfId="58456"/>
    <cellStyle name="SAPBEXinputData 4" xfId="58457"/>
    <cellStyle name="SAPBEXinputData 4 2" xfId="58458"/>
    <cellStyle name="SAPBEXinputData 5" xfId="58459"/>
    <cellStyle name="SAPBEXItemHeader" xfId="58460"/>
    <cellStyle name="SAPBEXresData" xfId="57112"/>
    <cellStyle name="SAPBEXresData 2" xfId="57113"/>
    <cellStyle name="SAPBEXresData 2 2" xfId="57114"/>
    <cellStyle name="SAPBEXresData 2 3" xfId="57115"/>
    <cellStyle name="SAPBEXresData 3" xfId="57116"/>
    <cellStyle name="SAPBEXresData 4" xfId="57117"/>
    <cellStyle name="SAPBEXresData 5" xfId="57118"/>
    <cellStyle name="SAPBEXresDataEmph" xfId="57119"/>
    <cellStyle name="SAPBEXresDataEmph 2" xfId="57120"/>
    <cellStyle name="SAPBEXresDataEmph 2 2" xfId="57121"/>
    <cellStyle name="SAPBEXresDataEmph 2 3" xfId="57122"/>
    <cellStyle name="SAPBEXresDataEmph 3" xfId="57123"/>
    <cellStyle name="SAPBEXresDataEmph 4" xfId="57124"/>
    <cellStyle name="SAPBEXresDataEmph 5" xfId="57125"/>
    <cellStyle name="SAPBEXresItem" xfId="57126"/>
    <cellStyle name="SAPBEXresItem 2" xfId="57127"/>
    <cellStyle name="SAPBEXresItem 2 2" xfId="57128"/>
    <cellStyle name="SAPBEXresItem 2 2 2" xfId="57129"/>
    <cellStyle name="SAPBEXresItem 2 2 3" xfId="57130"/>
    <cellStyle name="SAPBEXresItem 2 3" xfId="57131"/>
    <cellStyle name="SAPBEXresItem 2 3 2" xfId="57132"/>
    <cellStyle name="SAPBEXresItem 2 3 3" xfId="57133"/>
    <cellStyle name="SAPBEXresItem 2 4" xfId="57134"/>
    <cellStyle name="SAPBEXresItem 2 5" xfId="57135"/>
    <cellStyle name="SAPBEXresItem 3" xfId="57136"/>
    <cellStyle name="SAPBEXresItem 4" xfId="57137"/>
    <cellStyle name="SAPBEXresItem 5" xfId="57138"/>
    <cellStyle name="SAPBEXresItemX" xfId="57139"/>
    <cellStyle name="SAPBEXresItemX 2" xfId="57140"/>
    <cellStyle name="SAPBEXresItemX 2 2" xfId="57141"/>
    <cellStyle name="SAPBEXresItemX 2 3" xfId="57142"/>
    <cellStyle name="SAPBEXresItemX 3" xfId="57143"/>
    <cellStyle name="SAPBEXresItemX 4" xfId="57144"/>
    <cellStyle name="SAPBEXresItemX 5" xfId="57145"/>
    <cellStyle name="SAPBEXstdData" xfId="57146"/>
    <cellStyle name="SAPBEXstdData 2" xfId="57147"/>
    <cellStyle name="SAPBEXstdData 2 2" xfId="57148"/>
    <cellStyle name="SAPBEXstdData 2 3" xfId="57149"/>
    <cellStyle name="SAPBEXstdData 2 4" xfId="57150"/>
    <cellStyle name="SAPBEXstdData 3" xfId="57151"/>
    <cellStyle name="SAPBEXstdData 3 2" xfId="57152"/>
    <cellStyle name="SAPBEXstdData 3 3" xfId="57153"/>
    <cellStyle name="SAPBEXstdData 4" xfId="57154"/>
    <cellStyle name="SAPBEXstdData 4 2" xfId="57155"/>
    <cellStyle name="SAPBEXstdData 4 3" xfId="57156"/>
    <cellStyle name="SAPBEXstdData 5" xfId="57157"/>
    <cellStyle name="SAPBEXstdData 6" xfId="57158"/>
    <cellStyle name="SAPBEXstdData_Wealth Mgmt - Life &amp; Pension" xfId="58091"/>
    <cellStyle name="SAPBEXstdDataEmph" xfId="57159"/>
    <cellStyle name="SAPBEXstdDataEmph 2" xfId="57160"/>
    <cellStyle name="SAPBEXstdDataEmph 2 2" xfId="57161"/>
    <cellStyle name="SAPBEXstdDataEmph 2 3" xfId="57162"/>
    <cellStyle name="SAPBEXstdDataEmph 3" xfId="57163"/>
    <cellStyle name="SAPBEXstdDataEmph 4" xfId="57164"/>
    <cellStyle name="SAPBEXstdDataEmph 5" xfId="57165"/>
    <cellStyle name="SAPBEXstdItem" xfId="57166"/>
    <cellStyle name="SAPBEXstdItem 2" xfId="57167"/>
    <cellStyle name="SAPBEXstdItem 2 2" xfId="57168"/>
    <cellStyle name="SAPBEXstdItem 2 3" xfId="57169"/>
    <cellStyle name="SAPBEXstdItem 2 4" xfId="57170"/>
    <cellStyle name="SAPBEXstdItem 3" xfId="57171"/>
    <cellStyle name="SAPBEXstdItem 4" xfId="57172"/>
    <cellStyle name="SAPBEXstdItem 4 2" xfId="58461"/>
    <cellStyle name="SAPBEXstdItem 5" xfId="57173"/>
    <cellStyle name="SAPBEXstdItem 6" xfId="58462"/>
    <cellStyle name="SAPBEXstdItem 7" xfId="58463"/>
    <cellStyle name="SAPBEXstdItem 8" xfId="58464"/>
    <cellStyle name="SAPBEXstdItem_Wealth Mgmt - Life &amp; Pension" xfId="58092"/>
    <cellStyle name="SAPBEXstdItemX" xfId="57174"/>
    <cellStyle name="SAPBEXstdItemX 2" xfId="57175"/>
    <cellStyle name="SAPBEXstdItemX 2 2" xfId="57176"/>
    <cellStyle name="SAPBEXstdItemX 2 2 2" xfId="57177"/>
    <cellStyle name="SAPBEXstdItemX 2 2 3" xfId="57178"/>
    <cellStyle name="SAPBEXstdItemX 2 3" xfId="57179"/>
    <cellStyle name="SAPBEXstdItemX 2 3 2" xfId="57180"/>
    <cellStyle name="SAPBEXstdItemX 2 3 3" xfId="57181"/>
    <cellStyle name="SAPBEXstdItemX 2 4" xfId="57182"/>
    <cellStyle name="SAPBEXstdItemX 2 5" xfId="57183"/>
    <cellStyle name="SAPBEXstdItemX 3" xfId="57184"/>
    <cellStyle name="SAPBEXstdItemX 3 2" xfId="57185"/>
    <cellStyle name="SAPBEXstdItemX 3 3" xfId="57186"/>
    <cellStyle name="SAPBEXstdItemX 4" xfId="57187"/>
    <cellStyle name="SAPBEXstdItemX 4 2" xfId="58465"/>
    <cellStyle name="SAPBEXstdItemX 5" xfId="57188"/>
    <cellStyle name="SAPBEXstdItemX 5 2" xfId="58466"/>
    <cellStyle name="SAPBEXstdItemX 6" xfId="57189"/>
    <cellStyle name="SAPBEXstdItemX 7" xfId="58467"/>
    <cellStyle name="SAPBEXstdItemX 8" xfId="58468"/>
    <cellStyle name="SAPBEXstdItemX_Wealth Mgmt - Life &amp; Pension" xfId="58093"/>
    <cellStyle name="SAPBEXtitle" xfId="57190"/>
    <cellStyle name="SAPBEXtitle 2" xfId="57191"/>
    <cellStyle name="SAPBEXtitle 2 2" xfId="57192"/>
    <cellStyle name="SAPBEXtitle 2 2 2" xfId="57193"/>
    <cellStyle name="SAPBEXtitle 2 2 3" xfId="57194"/>
    <cellStyle name="SAPBEXtitle 2 3" xfId="57195"/>
    <cellStyle name="SAPBEXtitle 2 3 2" xfId="57196"/>
    <cellStyle name="SAPBEXtitle 2 3 3" xfId="57197"/>
    <cellStyle name="SAPBEXtitle 2 4" xfId="57198"/>
    <cellStyle name="SAPBEXtitle 2 5" xfId="57199"/>
    <cellStyle name="SAPBEXtitle 3" xfId="57200"/>
    <cellStyle name="SAPBEXtitle 4" xfId="57201"/>
    <cellStyle name="SAPBEXtitle 5" xfId="57202"/>
    <cellStyle name="SAPBEXtitle_Wealth Mgmt - Life &amp; Pension" xfId="58094"/>
    <cellStyle name="SAPBEXunassignedItem" xfId="58469"/>
    <cellStyle name="SAPBEXundefined" xfId="57203"/>
    <cellStyle name="SAPBEXundefined 2" xfId="57204"/>
    <cellStyle name="SAPBEXundefined 2 2" xfId="57205"/>
    <cellStyle name="SAPBEXundefined 2 3" xfId="57206"/>
    <cellStyle name="SAPBEXundefined 3" xfId="57207"/>
    <cellStyle name="SAPBEXundefined 4" xfId="57208"/>
    <cellStyle name="SAPBEXundefined 5" xfId="57209"/>
    <cellStyle name="Schlecht" xfId="57210"/>
    <cellStyle name="Schlecht 2" xfId="57211"/>
    <cellStyle name="Schlecht 3" xfId="57212"/>
    <cellStyle name="SDEntry" xfId="57213"/>
    <cellStyle name="SDEntry 2" xfId="57214"/>
    <cellStyle name="SDEntry 3" xfId="57215"/>
    <cellStyle name="SDEntry_Wealth Mgmt - Life &amp; Pension" xfId="58095"/>
    <cellStyle name="SDHeader" xfId="57216"/>
    <cellStyle name="SDHeader 2" xfId="57217"/>
    <cellStyle name="SDHeader 3" xfId="57218"/>
    <cellStyle name="SDHeader_Wealth Mgmt - Life &amp; Pension" xfId="58096"/>
    <cellStyle name="SECategory" xfId="58097"/>
    <cellStyle name="SEEntry" xfId="58098"/>
    <cellStyle name="SEFormula" xfId="58099"/>
    <cellStyle name="SEHeader" xfId="58100"/>
    <cellStyle name="Selittävä teksti" xfId="57219"/>
    <cellStyle name="Selittävä teksti 2" xfId="57220"/>
    <cellStyle name="SELocked" xfId="58101"/>
    <cellStyle name="Semleges" xfId="58470"/>
    <cellStyle name="Sheet Title" xfId="58471"/>
    <cellStyle name="Short $" xfId="57221"/>
    <cellStyle name="Short $ 2" xfId="57222"/>
    <cellStyle name="Short $ 3" xfId="57223"/>
    <cellStyle name="showCheck" xfId="58472"/>
    <cellStyle name="showExposure" xfId="57224"/>
    <cellStyle name="showExposure 2" xfId="57225"/>
    <cellStyle name="showExposure 2 2" xfId="57226"/>
    <cellStyle name="showExposure 2 2 2" xfId="57227"/>
    <cellStyle name="showExposure 2 2 3" xfId="57228"/>
    <cellStyle name="showExposure 2 3" xfId="57229"/>
    <cellStyle name="showExposure 2 4" xfId="57230"/>
    <cellStyle name="showExposure 3" xfId="57231"/>
    <cellStyle name="showExposure 3 2" xfId="57232"/>
    <cellStyle name="showExposure 3 3" xfId="57233"/>
    <cellStyle name="showExposure 4" xfId="57234"/>
    <cellStyle name="showExposure 5" xfId="57235"/>
    <cellStyle name="showParameterE" xfId="58473"/>
    <cellStyle name="showParameterS" xfId="58474"/>
    <cellStyle name="showPD" xfId="57236"/>
    <cellStyle name="showPD 2" xfId="57237"/>
    <cellStyle name="showPD 2 2" xfId="57238"/>
    <cellStyle name="showPD 2 2 2" xfId="57239"/>
    <cellStyle name="showPD 2 2 3" xfId="57240"/>
    <cellStyle name="showPD 2 3" xfId="57241"/>
    <cellStyle name="showPD 2 4" xfId="57242"/>
    <cellStyle name="showPD 3" xfId="57243"/>
    <cellStyle name="showPD 3 2" xfId="57244"/>
    <cellStyle name="showPD 3 3" xfId="57245"/>
    <cellStyle name="showPD 4" xfId="57246"/>
    <cellStyle name="showPD 5" xfId="57247"/>
    <cellStyle name="showPercentage" xfId="57248"/>
    <cellStyle name="showPercentage 2" xfId="57249"/>
    <cellStyle name="showPercentage 2 2" xfId="57250"/>
    <cellStyle name="showPercentage 2 2 2" xfId="57251"/>
    <cellStyle name="showPercentage 2 2 3" xfId="57252"/>
    <cellStyle name="showPercentage 2 3" xfId="57253"/>
    <cellStyle name="showPercentage 2 4" xfId="57254"/>
    <cellStyle name="showPercentage 3" xfId="57255"/>
    <cellStyle name="showPercentage 3 2" xfId="57256"/>
    <cellStyle name="showPercentage 3 3" xfId="57257"/>
    <cellStyle name="showPercentage 4" xfId="57258"/>
    <cellStyle name="showPercentage 5" xfId="57259"/>
    <cellStyle name="showSelection" xfId="57260"/>
    <cellStyle name="showSelection 2" xfId="57261"/>
    <cellStyle name="showSelection 2 2" xfId="57262"/>
    <cellStyle name="showSelection 2 2 2" xfId="57263"/>
    <cellStyle name="showSelection 2 2 3" xfId="57264"/>
    <cellStyle name="showSelection 2 3" xfId="57265"/>
    <cellStyle name="showSelection 2 4" xfId="57266"/>
    <cellStyle name="showSelection 3" xfId="57267"/>
    <cellStyle name="showSelection 3 2" xfId="57268"/>
    <cellStyle name="showSelection 3 3" xfId="57269"/>
    <cellStyle name="showSelection 4" xfId="57270"/>
    <cellStyle name="showSelection 5" xfId="57271"/>
    <cellStyle name="SPEntry" xfId="57272"/>
    <cellStyle name="SPEntry 2" xfId="57273"/>
    <cellStyle name="SPEntry 3" xfId="57274"/>
    <cellStyle name="SPEntry_Wealth Mgmt - Life &amp; Pension" xfId="58102"/>
    <cellStyle name="SPFormula" xfId="57275"/>
    <cellStyle name="SPFormula 2" xfId="57276"/>
    <cellStyle name="SPFormula 3" xfId="57277"/>
    <cellStyle name="SPFormula_Wealth Mgmt - Life &amp; Pension" xfId="58103"/>
    <cellStyle name="SPHeader" xfId="57278"/>
    <cellStyle name="SPHeader 2" xfId="57279"/>
    <cellStyle name="SPHeader 3" xfId="57280"/>
    <cellStyle name="SPHeader_Wealth Mgmt - Life &amp; Pension" xfId="58104"/>
    <cellStyle name="SPLocked" xfId="58105"/>
    <cellStyle name="SRHeader" xfId="58106"/>
    <cellStyle name="Standard 2" xfId="57281"/>
    <cellStyle name="Standard 2 2" xfId="57282"/>
    <cellStyle name="Standard 2 2 2" xfId="57283"/>
    <cellStyle name="Standard 2 2 3" xfId="57284"/>
    <cellStyle name="Standard 2 3" xfId="57285"/>
    <cellStyle name="Standard 2 4" xfId="57286"/>
    <cellStyle name="Standard 3" xfId="58475"/>
    <cellStyle name="Standard 3 2" xfId="58476"/>
    <cellStyle name="Standard 3 2 2" xfId="58477"/>
    <cellStyle name="Standard 4" xfId="58478"/>
    <cellStyle name="Standard%" xfId="57287"/>
    <cellStyle name="Standard_20100106 GL04rev2 Documentation of changes" xfId="58479"/>
    <cellStyle name="static" xfId="57288"/>
    <cellStyle name="static 2" xfId="57289"/>
    <cellStyle name="static 3" xfId="57290"/>
    <cellStyle name="Stil 1" xfId="57291"/>
    <cellStyle name="Styl 1" xfId="57292"/>
    <cellStyle name="Style 1" xfId="57293"/>
    <cellStyle name="Style 1 2" xfId="57294"/>
    <cellStyle name="Style 1 2 2" xfId="57295"/>
    <cellStyle name="Style 1 2 3" xfId="57296"/>
    <cellStyle name="Style 1 3" xfId="57297"/>
    <cellStyle name="Style 1 4" xfId="57298"/>
    <cellStyle name="Style 1_Wealth Mgmt - Life &amp; Pension" xfId="58107"/>
    <cellStyle name="Style 10" xfId="57299"/>
    <cellStyle name="Style 10 2" xfId="57300"/>
    <cellStyle name="Style 10 2 2" xfId="57301"/>
    <cellStyle name="Style 10 2 3" xfId="57302"/>
    <cellStyle name="Style 10 3" xfId="57303"/>
    <cellStyle name="Style 10 4" xfId="57304"/>
    <cellStyle name="Style 11" xfId="57305"/>
    <cellStyle name="Style 11 2" xfId="57306"/>
    <cellStyle name="Style 11 2 2" xfId="57307"/>
    <cellStyle name="Style 11 2 3" xfId="57308"/>
    <cellStyle name="Style 11 3" xfId="57309"/>
    <cellStyle name="Style 11 4" xfId="57310"/>
    <cellStyle name="Style 12" xfId="57311"/>
    <cellStyle name="Style 12 2" xfId="57312"/>
    <cellStyle name="Style 12 2 2" xfId="57313"/>
    <cellStyle name="Style 12 2 3" xfId="57314"/>
    <cellStyle name="Style 12 3" xfId="57315"/>
    <cellStyle name="Style 12 4" xfId="57316"/>
    <cellStyle name="Style 13" xfId="57317"/>
    <cellStyle name="Style 13 2" xfId="57318"/>
    <cellStyle name="Style 13 2 2" xfId="57319"/>
    <cellStyle name="Style 13 2 3" xfId="57320"/>
    <cellStyle name="Style 13 3" xfId="57321"/>
    <cellStyle name="Style 13 4" xfId="57322"/>
    <cellStyle name="Style 14" xfId="57323"/>
    <cellStyle name="Style 14 2" xfId="57324"/>
    <cellStyle name="Style 14 2 2" xfId="57325"/>
    <cellStyle name="Style 14 2 3" xfId="57326"/>
    <cellStyle name="Style 14 3" xfId="57327"/>
    <cellStyle name="Style 14 4" xfId="57328"/>
    <cellStyle name="Style 15" xfId="57329"/>
    <cellStyle name="Style 15 2" xfId="57330"/>
    <cellStyle name="Style 15 2 2" xfId="57331"/>
    <cellStyle name="Style 15 2 3" xfId="57332"/>
    <cellStyle name="Style 15 3" xfId="57333"/>
    <cellStyle name="Style 15 4" xfId="57334"/>
    <cellStyle name="Style 16" xfId="57335"/>
    <cellStyle name="Style 16 2" xfId="57336"/>
    <cellStyle name="Style 16 2 2" xfId="57337"/>
    <cellStyle name="Style 16 2 3" xfId="57338"/>
    <cellStyle name="Style 16 3" xfId="57339"/>
    <cellStyle name="Style 16 4" xfId="57340"/>
    <cellStyle name="Style 17" xfId="57341"/>
    <cellStyle name="Style 17 2" xfId="57342"/>
    <cellStyle name="Style 17 2 2" xfId="57343"/>
    <cellStyle name="Style 17 2 3" xfId="57344"/>
    <cellStyle name="Style 17 3" xfId="57345"/>
    <cellStyle name="Style 17 4" xfId="57346"/>
    <cellStyle name="Style 18" xfId="57347"/>
    <cellStyle name="Style 18 2" xfId="57348"/>
    <cellStyle name="Style 18 2 2" xfId="57349"/>
    <cellStyle name="Style 18 2 3" xfId="57350"/>
    <cellStyle name="Style 18 3" xfId="57351"/>
    <cellStyle name="Style 18 4" xfId="57352"/>
    <cellStyle name="Style 19" xfId="57353"/>
    <cellStyle name="Style 19 2" xfId="57354"/>
    <cellStyle name="Style 19 2 2" xfId="57355"/>
    <cellStyle name="Style 19 2 3" xfId="57356"/>
    <cellStyle name="Style 19 3" xfId="57357"/>
    <cellStyle name="Style 19 4" xfId="57358"/>
    <cellStyle name="Style 2" xfId="57359"/>
    <cellStyle name="Style 2 2" xfId="57360"/>
    <cellStyle name="Style 2 2 2" xfId="57361"/>
    <cellStyle name="Style 2 2 3" xfId="57362"/>
    <cellStyle name="Style 2 3" xfId="57363"/>
    <cellStyle name="Style 2 4" xfId="57364"/>
    <cellStyle name="Style 3" xfId="57365"/>
    <cellStyle name="Style 3 2" xfId="57366"/>
    <cellStyle name="Style 3 2 2" xfId="57367"/>
    <cellStyle name="Style 3 2 3" xfId="57368"/>
    <cellStyle name="Style 3 3" xfId="57369"/>
    <cellStyle name="Style 3 4" xfId="57370"/>
    <cellStyle name="Style 31_Oxford.FEBRUARY CANDIDATES 24.02.03" xfId="57371"/>
    <cellStyle name="Style 37_Oxford.FEBRUARY CANDIDATES 24.02.03" xfId="57372"/>
    <cellStyle name="Style 4" xfId="57373"/>
    <cellStyle name="Style 4 2" xfId="57374"/>
    <cellStyle name="Style 4 2 2" xfId="57375"/>
    <cellStyle name="Style 4 2 3" xfId="57376"/>
    <cellStyle name="Style 4 3" xfId="57377"/>
    <cellStyle name="Style 4 4" xfId="57378"/>
    <cellStyle name="Style 5" xfId="57379"/>
    <cellStyle name="Style 5 2" xfId="57380"/>
    <cellStyle name="Style 5 2 2" xfId="57381"/>
    <cellStyle name="Style 5 2 3" xfId="57382"/>
    <cellStyle name="Style 5 3" xfId="57383"/>
    <cellStyle name="Style 5 4" xfId="57384"/>
    <cellStyle name="Style 6" xfId="57385"/>
    <cellStyle name="Style 6 2" xfId="57386"/>
    <cellStyle name="Style 6 2 2" xfId="57387"/>
    <cellStyle name="Style 6 2 3" xfId="57388"/>
    <cellStyle name="Style 6 3" xfId="57389"/>
    <cellStyle name="Style 6 4" xfId="57390"/>
    <cellStyle name="Style 7" xfId="57391"/>
    <cellStyle name="Style 7 2" xfId="57392"/>
    <cellStyle name="Style 7 2 2" xfId="57393"/>
    <cellStyle name="Style 7 2 3" xfId="57394"/>
    <cellStyle name="Style 7 3" xfId="57395"/>
    <cellStyle name="Style 7 4" xfId="57396"/>
    <cellStyle name="Style 8" xfId="57397"/>
    <cellStyle name="Style 8 2" xfId="57398"/>
    <cellStyle name="Style 8 2 2" xfId="57399"/>
    <cellStyle name="Style 8 2 3" xfId="57400"/>
    <cellStyle name="Style 8 3" xfId="57401"/>
    <cellStyle name="Style 8 4" xfId="57402"/>
    <cellStyle name="Style 9" xfId="57403"/>
    <cellStyle name="Style 9 2" xfId="57404"/>
    <cellStyle name="Style 9 2 2" xfId="57405"/>
    <cellStyle name="Style 9 2 3" xfId="57406"/>
    <cellStyle name="Style 9 3" xfId="57407"/>
    <cellStyle name="Style 9 4" xfId="57408"/>
    <cellStyle name="Subtotal" xfId="57409"/>
    <cellStyle name="Sum" xfId="57410"/>
    <cellStyle name="Summa" xfId="57411"/>
    <cellStyle name="Summa 2" xfId="57412"/>
    <cellStyle name="Summa 3" xfId="57413"/>
    <cellStyle name="Summe" xfId="57414"/>
    <cellStyle name="Summe [+line]" xfId="57415"/>
    <cellStyle name="Summe [000]" xfId="57416"/>
    <cellStyle name="Summe_Abschreibung" xfId="57417"/>
    <cellStyle name="sup2Date" xfId="58480"/>
    <cellStyle name="sup2Int" xfId="58481"/>
    <cellStyle name="sup2ParameterE" xfId="58482"/>
    <cellStyle name="sup2Percentage" xfId="58483"/>
    <cellStyle name="sup2PercentageL" xfId="58484"/>
    <cellStyle name="sup2PercentageM" xfId="58485"/>
    <cellStyle name="sup2Selection" xfId="58486"/>
    <cellStyle name="sup2Text" xfId="58487"/>
    <cellStyle name="sup3ParameterE" xfId="58488"/>
    <cellStyle name="sup3Percentage" xfId="58489"/>
    <cellStyle name="supDate" xfId="58490"/>
    <cellStyle name="Supervisor" xfId="57418"/>
    <cellStyle name="supFloat" xfId="58491"/>
    <cellStyle name="supInt" xfId="58492"/>
    <cellStyle name="supParameterE" xfId="58493"/>
    <cellStyle name="supParameterS" xfId="58494"/>
    <cellStyle name="supPD" xfId="58495"/>
    <cellStyle name="supPercentage" xfId="57419"/>
    <cellStyle name="supPercentage 2" xfId="57420"/>
    <cellStyle name="supPercentage 2 2" xfId="57421"/>
    <cellStyle name="supPercentage 2 2 2" xfId="57422"/>
    <cellStyle name="supPercentage 2 2 3" xfId="57423"/>
    <cellStyle name="supPercentage 2 3" xfId="57424"/>
    <cellStyle name="supPercentage 2 4" xfId="57425"/>
    <cellStyle name="supPercentage 3" xfId="57426"/>
    <cellStyle name="supPercentage 3 2" xfId="57427"/>
    <cellStyle name="supPercentage 3 3" xfId="57428"/>
    <cellStyle name="supPercentage 4" xfId="57429"/>
    <cellStyle name="supPercentage 5" xfId="57430"/>
    <cellStyle name="supPercentageL" xfId="58496"/>
    <cellStyle name="supPercentageM" xfId="58497"/>
    <cellStyle name="supSelection" xfId="58498"/>
    <cellStyle name="supText" xfId="58499"/>
    <cellStyle name="Syöttö" xfId="57431"/>
    <cellStyle name="Syöttö 2" xfId="57432"/>
    <cellStyle name="Syöttö 3" xfId="57433"/>
    <cellStyle name="Syöttö 4" xfId="57434"/>
    <cellStyle name="Számítás" xfId="58500"/>
    <cellStyle name="Tarkistussolu" xfId="57435"/>
    <cellStyle name="Tarkistussolu 2" xfId="57436"/>
    <cellStyle name="text" xfId="57437"/>
    <cellStyle name="text 2" xfId="57438"/>
    <cellStyle name="text 3" xfId="57439"/>
    <cellStyle name="Text Indent A" xfId="57440"/>
    <cellStyle name="Text Indent A 2" xfId="57441"/>
    <cellStyle name="Text Indent A 3" xfId="57442"/>
    <cellStyle name="Text Indent B" xfId="57443"/>
    <cellStyle name="Text Indent B 2" xfId="57444"/>
    <cellStyle name="Text Indent B 3" xfId="57445"/>
    <cellStyle name="Text Indent C" xfId="57446"/>
    <cellStyle name="Text Indent C 2" xfId="57447"/>
    <cellStyle name="Text Indent C 3" xfId="57448"/>
    <cellStyle name="Texto de advertencia" xfId="58501"/>
    <cellStyle name="Texto explicativo" xfId="58502"/>
    <cellStyle name="Titel" xfId="57449"/>
    <cellStyle name="Titel 2" xfId="57450"/>
    <cellStyle name="Titel 3" xfId="57451"/>
    <cellStyle name="Titel_Wealth Mgmt - Life &amp; Pension" xfId="58108"/>
    <cellStyle name="Title 2" xfId="57452"/>
    <cellStyle name="Title 2 2" xfId="57453"/>
    <cellStyle name="Title 2 2 2" xfId="57454"/>
    <cellStyle name="Title 2 2 3" xfId="57455"/>
    <cellStyle name="Title 2 3" xfId="57456"/>
    <cellStyle name="Title 2 4" xfId="57457"/>
    <cellStyle name="Title 2 5" xfId="57458"/>
    <cellStyle name="Title 3" xfId="57459"/>
    <cellStyle name="Title 3 2" xfId="57460"/>
    <cellStyle name="Title 3 3" xfId="57461"/>
    <cellStyle name="Title 4" xfId="57462"/>
    <cellStyle name="Title 4 2" xfId="57463"/>
    <cellStyle name="Title 4 3" xfId="57464"/>
    <cellStyle name="Title 5" xfId="57465"/>
    <cellStyle name="Title 5 2" xfId="57466"/>
    <cellStyle name="Title 5 3" xfId="57467"/>
    <cellStyle name="Title 6" xfId="57468"/>
    <cellStyle name="Title 6 2" xfId="57469"/>
    <cellStyle name="Title 7" xfId="57470"/>
    <cellStyle name="Title 8" xfId="57471"/>
    <cellStyle name="TitreRub" xfId="57472"/>
    <cellStyle name="TitreRub 2" xfId="57473"/>
    <cellStyle name="TitreRub 3" xfId="57474"/>
    <cellStyle name="TitreTab" xfId="57475"/>
    <cellStyle name="TitreTab 2" xfId="57476"/>
    <cellStyle name="TitreTab 3" xfId="57477"/>
    <cellStyle name="Tittel" xfId="58109"/>
    <cellStyle name="Título" xfId="58503"/>
    <cellStyle name="Título 1" xfId="58504"/>
    <cellStyle name="Título 2" xfId="58505"/>
    <cellStyle name="Título 3" xfId="58506"/>
    <cellStyle name="Título_20091015 DE_Proposed amendments to CR SEC_MKR" xfId="58507"/>
    <cellStyle name="Topheader" xfId="57478"/>
    <cellStyle name="Topheader 2" xfId="57479"/>
    <cellStyle name="Topheader 3" xfId="57480"/>
    <cellStyle name="Total 2" xfId="57481"/>
    <cellStyle name="Total 2 2" xfId="57482"/>
    <cellStyle name="Total 2 2 2" xfId="57483"/>
    <cellStyle name="Total 2 2 3" xfId="57484"/>
    <cellStyle name="Total 2 3" xfId="57485"/>
    <cellStyle name="Total 2 4" xfId="57486"/>
    <cellStyle name="Total 2 5" xfId="57487"/>
    <cellStyle name="Total 2_Wealth Mgmt - Life &amp; Pension" xfId="58110"/>
    <cellStyle name="Total 3" xfId="57488"/>
    <cellStyle name="Total 3 2" xfId="57489"/>
    <cellStyle name="Total 3 3" xfId="57490"/>
    <cellStyle name="Total 4" xfId="57491"/>
    <cellStyle name="Total 4 2" xfId="57492"/>
    <cellStyle name="Total 4 3" xfId="57493"/>
    <cellStyle name="Total 5" xfId="57494"/>
    <cellStyle name="Total 5 2" xfId="57495"/>
    <cellStyle name="Total 5 3" xfId="57496"/>
    <cellStyle name="Total 6" xfId="57497"/>
    <cellStyle name="Total 6 2" xfId="57498"/>
    <cellStyle name="Total 7" xfId="57499"/>
    <cellStyle name="Total 8" xfId="57500"/>
    <cellStyle name="Totalt" xfId="58111"/>
    <cellStyle name="toteuma" xfId="57501"/>
    <cellStyle name="toteuma 2" xfId="57502"/>
    <cellStyle name="toteuma 3" xfId="57503"/>
    <cellStyle name="toteuma_Wealth Mgmt - Life &amp; Pension" xfId="58112"/>
    <cellStyle name="Tulostus" xfId="57504"/>
    <cellStyle name="Tulostus 2" xfId="57505"/>
    <cellStyle name="Tusenskille [0]_~0014018" xfId="57506"/>
    <cellStyle name="Tusenskille_~0014018" xfId="57507"/>
    <cellStyle name="Tusental (0)_~0038516" xfId="57508"/>
    <cellStyle name="Tusental 2" xfId="57509"/>
    <cellStyle name="Tusental 2 2" xfId="57510"/>
    <cellStyle name="Tusental 2_Wealth Mgmt - Life &amp; Pension" xfId="58113"/>
    <cellStyle name="Tusental_ALLEGAT" xfId="57511"/>
    <cellStyle name="Tyyli 1" xfId="57512"/>
    <cellStyle name="Ugyldig" xfId="57513"/>
    <cellStyle name="Ugyldig 2" xfId="57514"/>
    <cellStyle name="Ugyldig 3" xfId="57515"/>
    <cellStyle name="Ugyldig_Wealth Mgmt - Life &amp; Pension" xfId="58114"/>
    <cellStyle name="Uhrzeit" xfId="57516"/>
    <cellStyle name="Unit" xfId="57517"/>
    <cellStyle name="Utdata" xfId="58115"/>
    <cellStyle name="Utdata 2" xfId="57518"/>
    <cellStyle name="Uthevingsfarge1" xfId="58116"/>
    <cellStyle name="Uthevingsfarge2" xfId="58117"/>
    <cellStyle name="Uthevingsfarge3" xfId="58118"/>
    <cellStyle name="Uthevingsfarge4" xfId="58119"/>
    <cellStyle name="Uthevingsfarge5" xfId="58120"/>
    <cellStyle name="Uthevingsfarge6" xfId="58121"/>
    <cellStyle name="Valuta (0)_~0038516" xfId="57519"/>
    <cellStyle name="Valuta [0]" xfId="57520"/>
    <cellStyle name="Valuta [0] 2" xfId="57521"/>
    <cellStyle name="Valuta [0] 3" xfId="57522"/>
    <cellStyle name="Valuta_ALLEGAT" xfId="57523"/>
    <cellStyle name="Warnender Text" xfId="57524"/>
    <cellStyle name="Warnender Text 2" xfId="57525"/>
    <cellStyle name="Warnender Text 3" xfId="57526"/>
    <cellStyle name="Warning Text 2" xfId="57527"/>
    <cellStyle name="Warning Text 2 2" xfId="57528"/>
    <cellStyle name="Warning Text 2 2 2" xfId="57529"/>
    <cellStyle name="Warning Text 2 2 3" xfId="57530"/>
    <cellStyle name="Warning Text 2 3" xfId="57531"/>
    <cellStyle name="Warning Text 2 4" xfId="57532"/>
    <cellStyle name="Warning Text 2 5" xfId="57533"/>
    <cellStyle name="Warning Text 2_Wealth Mgmt - Life &amp; Pension" xfId="58122"/>
    <cellStyle name="Warning Text 3" xfId="57534"/>
    <cellStyle name="Warning Text 3 2" xfId="57535"/>
    <cellStyle name="Warning Text 3 3" xfId="57536"/>
    <cellStyle name="Warning Text 4" xfId="57537"/>
    <cellStyle name="Warning Text 4 2" xfId="57538"/>
    <cellStyle name="Warning Text 4 3" xfId="57539"/>
    <cellStyle name="Warning Text 5" xfId="57540"/>
    <cellStyle name="Warning Text 5 2" xfId="57541"/>
    <cellStyle name="Warning Text 5 3" xfId="57542"/>
    <cellStyle name="Warning Text 6" xfId="57543"/>
    <cellStyle name="Warning Text 6 2" xfId="57544"/>
    <cellStyle name="Warning Text 7" xfId="57545"/>
    <cellStyle name="Warning Text 8" xfId="57546"/>
    <cellStyle name="Varningstext" xfId="58123"/>
    <cellStyle name="Varningstext 2" xfId="57547"/>
    <cellStyle name="Varoitusteksti" xfId="57548"/>
    <cellStyle name="Varoitusteksti 2" xfId="57549"/>
    <cellStyle name="Verknüpfte Zelle" xfId="57550"/>
    <cellStyle name="Verknüpfte Zelle 2" xfId="57551"/>
    <cellStyle name="Verknüpfte Zelle 3" xfId="57552"/>
    <cellStyle name="VIH" xfId="57553"/>
    <cellStyle name="Währung(0)" xfId="57554"/>
    <cellStyle name="Überschrift" xfId="57555"/>
    <cellStyle name="Überschrift 1" xfId="57556"/>
    <cellStyle name="Überschrift 1 2" xfId="57557"/>
    <cellStyle name="Überschrift 1 3" xfId="57558"/>
    <cellStyle name="Überschrift 2" xfId="57559"/>
    <cellStyle name="Überschrift 2 2" xfId="57560"/>
    <cellStyle name="Überschrift 2 3" xfId="57561"/>
    <cellStyle name="Überschrift 3" xfId="57562"/>
    <cellStyle name="Überschrift 3 2" xfId="57563"/>
    <cellStyle name="Überschrift 3 3" xfId="57564"/>
    <cellStyle name="Überschrift 4" xfId="57565"/>
    <cellStyle name="Überschrift 4 2" xfId="57566"/>
    <cellStyle name="Überschrift 4 3" xfId="57567"/>
    <cellStyle name="Überschrift 5" xfId="57568"/>
    <cellStyle name="Überschrift 6" xfId="57569"/>
    <cellStyle name="Zelle überprüfen" xfId="57570"/>
    <cellStyle name="Zelle überprüfen 2" xfId="57571"/>
    <cellStyle name="Zelle überprüfen 3" xfId="57572"/>
    <cellStyle name="Összesen" xfId="58508"/>
    <cellStyle name="Βασικό_JINCHAN FFO 310899" xfId="57573"/>
    <cellStyle name="Акцент1" xfId="57574"/>
    <cellStyle name="Акцент2" xfId="57575"/>
    <cellStyle name="Акцент3" xfId="57576"/>
    <cellStyle name="Акцент4" xfId="57577"/>
    <cellStyle name="Акцент5" xfId="57578"/>
    <cellStyle name="Акцент6" xfId="57579"/>
    <cellStyle name="Ввод " xfId="57580"/>
    <cellStyle name="Вывод" xfId="57581"/>
    <cellStyle name="Вычисление" xfId="57582"/>
    <cellStyle name="Заголовок 1" xfId="57583"/>
    <cellStyle name="Заголовок 2" xfId="57584"/>
    <cellStyle name="Заголовок 3" xfId="57585"/>
    <cellStyle name="Заголовок 4" xfId="57586"/>
    <cellStyle name="Итог" xfId="57587"/>
    <cellStyle name="Контрольная ячейка" xfId="57588"/>
    <cellStyle name="Название" xfId="57589"/>
    <cellStyle name="Нейтральный" xfId="57590"/>
    <cellStyle name="Плохой" xfId="57591"/>
    <cellStyle name="Пояснение" xfId="57592"/>
    <cellStyle name="Примечание" xfId="57593"/>
    <cellStyle name="Связанная ячейка" xfId="57594"/>
    <cellStyle name="Текст предупреждения" xfId="57595"/>
    <cellStyle name="Хороший" xfId="57596"/>
    <cellStyle name="彝祎潢彴慗牲湡⍴〣〮尰㬩⡟‪ⴢ㼢弿㬩⡟彀㼩⥟弻" xfId="57597"/>
    <cellStyle name="彝祎潢彴慗牲湡⍴〣〮尰㬩⡟‪ⴢ㼢弿㬩⡟彀㼩⥟弻 2" xfId="57598"/>
    <cellStyle name="彝祎潢彴慗牲湡⍴〣〮尰㬩⡟‪ⴢ㼢弿㬩⡟彀㼩⥟弻 3" xfId="57599"/>
    <cellStyle name="潢彴慗牲湡牴湡⍴〣〮尰㬩⡟‪ⴢ㼢弿㬩⡟" xfId="57600"/>
    <cellStyle name="潢彴慗牲湡牴湡⍴〣〮尰㬩⡟‪ⴢ㼢弿㬩⡟ 2" xfId="57601"/>
    <cellStyle name="潢彴慗牲湡牴湡⍴〣〮尰㬩⡟‪ⴢ㼢弿㬩⡟ 3" xfId="57602"/>
    <cellStyle name="祣也批瑯坟牡慲瑮慲瑮　尰㬩⡟‪ⴢ㼢弿㬩⡟彀㼩" xfId="57603"/>
    <cellStyle name="祣也批瑯坟牡慲瑮慲瑮　尰㬩⡟‪ⴢ㼢弿㬩⡟彀㼩 2" xfId="57604"/>
    <cellStyle name="祣也批瑯坟牡慲瑮慲瑮　尰㬩⡟‪ⴢ㼢弿㬩⡟彀㼩 3" xfId="57605"/>
    <cellStyle name="祣嬠崰也批瑯坟牡慲瑮　尰㬩⡟‪ⴢ㼢弿㬩⡟彀㼩⥟弻䀨⥟" xfId="57606"/>
    <cellStyle name="祣嬠崰也批瑯坟牡慲瑮　尰㬩⡟‪ⴢ㼢弿㬩⡟彀㼩⥟弻䀨⥟ 2" xfId="57607"/>
    <cellStyle name="祣嬠崰也批瑯坟牡慲瑮　尰㬩⡟‪ⴢ㼢弿㬩⡟彀㼩⥟弻䀨⥟ 3" xfId="57608"/>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63" Type="http://schemas.openxmlformats.org/officeDocument/2006/relationships/externalLink" Target="externalLinks/externalLink2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61"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292151929773"/>
          <c:y val="8.3215142415836246E-2"/>
          <c:w val="0.86531944017040663"/>
          <c:h val="0.76350518620356078"/>
        </c:manualLayout>
      </c:layout>
      <c:lineChart>
        <c:grouping val="standard"/>
        <c:varyColors val="0"/>
        <c:ser>
          <c:idx val="0"/>
          <c:order val="0"/>
          <c:tx>
            <c:strRef>
              <c:f>'Key financial figures'!#REF!</c:f>
              <c:strCache>
                <c:ptCount val="1"/>
                <c:pt idx="0">
                  <c:v>#REF!</c:v>
                </c:pt>
              </c:strCache>
            </c:strRef>
          </c:tx>
          <c:spPr>
            <a:ln>
              <a:solidFill>
                <a:schemeClr val="tx2"/>
              </a:solidFill>
            </a:ln>
          </c:spPr>
          <c:marker>
            <c:symbol val="none"/>
          </c:marker>
          <c:dLbls>
            <c:dLbl>
              <c:idx val="6"/>
              <c:spPr/>
              <c:txPr>
                <a:bodyPr/>
                <a:lstStyle/>
                <a:p>
                  <a:pPr>
                    <a:defRPr sz="800" b="1"/>
                  </a:pPr>
                  <a:endParaRPr lang="sv-SE"/>
                </a:p>
              </c:txPr>
              <c:dLblPos val="t"/>
              <c:showLegendKey val="0"/>
              <c:showVal val="1"/>
              <c:showCatName val="0"/>
              <c:showSerName val="0"/>
              <c:showPercent val="0"/>
              <c:showBubbleSize val="0"/>
            </c:dLbl>
            <c:txPr>
              <a:bodyPr/>
              <a:lstStyle/>
              <a:p>
                <a:pPr>
                  <a:defRPr sz="800"/>
                </a:pPr>
                <a:endParaRPr lang="sv-SE"/>
              </a:p>
            </c:txPr>
            <c:dLblPos val="t"/>
            <c:showLegendKey val="0"/>
            <c:showVal val="1"/>
            <c:showCatName val="0"/>
            <c:showSerName val="0"/>
            <c:showPercent val="0"/>
            <c:showBubbleSize val="0"/>
            <c:showLeaderLines val="0"/>
          </c:dLbls>
          <c:cat>
            <c:strRef>
              <c:f>'Key financial figures'!$AK$6:$AQ$6</c:f>
              <c:strCache>
                <c:ptCount val="7"/>
                <c:pt idx="0">
                  <c:v>Q2 2013</c:v>
                </c:pt>
                <c:pt idx="1">
                  <c:v>Q3 2013</c:v>
                </c:pt>
                <c:pt idx="2">
                  <c:v>Q4 2013</c:v>
                </c:pt>
                <c:pt idx="3">
                  <c:v>Q1 2014</c:v>
                </c:pt>
                <c:pt idx="4">
                  <c:v>Q2 2014</c:v>
                </c:pt>
                <c:pt idx="5">
                  <c:v>Q3 2014</c:v>
                </c:pt>
                <c:pt idx="6">
                  <c:v>Q4 2014</c:v>
                </c:pt>
              </c:strCache>
            </c:strRef>
          </c:cat>
          <c:val>
            <c:numRef>
              <c:f>'Key financial figures'!$AK$7:$AQ$7</c:f>
              <c:numCache>
                <c:formatCode>0.00%</c:formatCode>
                <c:ptCount val="7"/>
                <c:pt idx="0">
                  <c:v>1.0699999999999999E-2</c:v>
                </c:pt>
                <c:pt idx="1">
                  <c:v>1.0800000000000001E-2</c:v>
                </c:pt>
                <c:pt idx="2">
                  <c:v>1.0699999999999999E-2</c:v>
                </c:pt>
                <c:pt idx="3">
                  <c:v>1.09E-2</c:v>
                </c:pt>
                <c:pt idx="4">
                  <c:v>1.09E-2</c:v>
                </c:pt>
                <c:pt idx="5">
                  <c:v>1.0800000000000001E-2</c:v>
                </c:pt>
                <c:pt idx="6">
                  <c:v>1.0800000000000001E-2</c:v>
                </c:pt>
              </c:numCache>
            </c:numRef>
          </c:val>
          <c:smooth val="0"/>
        </c:ser>
        <c:dLbls>
          <c:showLegendKey val="0"/>
          <c:showVal val="0"/>
          <c:showCatName val="0"/>
          <c:showSerName val="0"/>
          <c:showPercent val="0"/>
          <c:showBubbleSize val="0"/>
        </c:dLbls>
        <c:marker val="1"/>
        <c:smooth val="0"/>
        <c:axId val="115597696"/>
        <c:axId val="115599232"/>
      </c:lineChart>
      <c:catAx>
        <c:axId val="115597696"/>
        <c:scaling>
          <c:orientation val="minMax"/>
        </c:scaling>
        <c:delete val="0"/>
        <c:axPos val="b"/>
        <c:numFmt formatCode="General" sourceLinked="1"/>
        <c:majorTickMark val="out"/>
        <c:minorTickMark val="none"/>
        <c:tickLblPos val="nextTo"/>
        <c:crossAx val="115599232"/>
        <c:crosses val="autoZero"/>
        <c:auto val="1"/>
        <c:lblAlgn val="ctr"/>
        <c:lblOffset val="100"/>
        <c:noMultiLvlLbl val="0"/>
      </c:catAx>
      <c:valAx>
        <c:axId val="115599232"/>
        <c:scaling>
          <c:orientation val="minMax"/>
          <c:min val="0"/>
        </c:scaling>
        <c:delete val="0"/>
        <c:axPos val="l"/>
        <c:majorGridlines>
          <c:spPr>
            <a:ln>
              <a:solidFill>
                <a:schemeClr val="bg1">
                  <a:lumMod val="95000"/>
                </a:schemeClr>
              </a:solidFill>
            </a:ln>
          </c:spPr>
        </c:majorGridlines>
        <c:numFmt formatCode="0.00%" sourceLinked="1"/>
        <c:majorTickMark val="out"/>
        <c:minorTickMark val="none"/>
        <c:tickLblPos val="nextTo"/>
        <c:crossAx val="115597696"/>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'Capital position '!$B$32</c:f>
              <c:strCache>
                <c:ptCount val="1"/>
                <c:pt idx="0">
                  <c:v>EURbn</c:v>
                </c:pt>
              </c:strCache>
            </c:strRef>
          </c:tx>
          <c:spPr>
            <a:solidFill>
              <a:schemeClr val="bg1">
                <a:lumMod val="75000"/>
              </a:schemeClr>
            </a:solidFill>
          </c:spPr>
          <c:invertIfNegative val="0"/>
          <c:dPt>
            <c:idx val="9"/>
            <c:invertIfNegative val="0"/>
            <c:bubble3D val="0"/>
          </c:dPt>
          <c:dPt>
            <c:idx val="10"/>
            <c:invertIfNegative val="0"/>
            <c:bubble3D val="0"/>
          </c:dPt>
          <c:dPt>
            <c:idx val="12"/>
            <c:invertIfNegative val="0"/>
            <c:bubble3D val="0"/>
            <c:spPr>
              <a:solidFill>
                <a:schemeClr val="accent1">
                  <a:lumMod val="75000"/>
                </a:schemeClr>
              </a:solidFill>
            </c:spPr>
          </c:dPt>
          <c:dLbls>
            <c:dLbl>
              <c:idx val="9"/>
              <c:numFmt formatCode="#,##0.0" sourceLinked="0"/>
              <c:spPr/>
              <c:txPr>
                <a:bodyPr/>
                <a:lstStyle/>
                <a:p>
                  <a:pPr>
                    <a:defRPr sz="1000" b="0">
                      <a:solidFill>
                        <a:schemeClr val="tx1">
                          <a:lumMod val="95000"/>
                          <a:lumOff val="5000"/>
                        </a:schemeClr>
                      </a:solidFill>
                      <a:latin typeface="Arial" pitchFamily="34" charset="0"/>
                      <a:cs typeface="Arial" pitchFamily="34" charset="0"/>
                    </a:defRPr>
                  </a:pPr>
                  <a:endParaRPr lang="sv-SE"/>
                </a:p>
              </c:txPr>
              <c:dLblPos val="outEnd"/>
              <c:showLegendKey val="0"/>
              <c:showVal val="1"/>
              <c:showCatName val="0"/>
              <c:showSerName val="0"/>
              <c:showPercent val="0"/>
              <c:showBubbleSize val="0"/>
            </c:dLbl>
            <c:numFmt formatCode="#,##0.0" sourceLinked="0"/>
            <c:txPr>
              <a:bodyPr/>
              <a:lstStyle/>
              <a:p>
                <a:pPr>
                  <a:defRPr sz="1000">
                    <a:solidFill>
                      <a:schemeClr val="tx1">
                        <a:lumMod val="95000"/>
                        <a:lumOff val="5000"/>
                      </a:schemeClr>
                    </a:solidFill>
                    <a:latin typeface="Arial" pitchFamily="34" charset="0"/>
                    <a:cs typeface="Arial" pitchFamily="34" charset="0"/>
                  </a:defRPr>
                </a:pPr>
                <a:endParaRPr lang="sv-SE"/>
              </a:p>
            </c:txPr>
            <c:dLblPos val="outEnd"/>
            <c:showLegendKey val="0"/>
            <c:showVal val="1"/>
            <c:showCatName val="0"/>
            <c:showSerName val="0"/>
            <c:showPercent val="0"/>
            <c:showBubbleSize val="0"/>
            <c:showLeaderLines val="0"/>
          </c:dLbls>
          <c:cat>
            <c:strRef>
              <c:f>'Capital position '!$A$33:$A$45</c:f>
              <c:strCache>
                <c:ptCount val="13"/>
                <c:pt idx="0">
                  <c:v>Q4/11*</c:v>
                </c:pt>
                <c:pt idx="1">
                  <c:v>Q1/12</c:v>
                </c:pt>
                <c:pt idx="2">
                  <c:v>Q2/12</c:v>
                </c:pt>
                <c:pt idx="3">
                  <c:v>Q3/12</c:v>
                </c:pt>
                <c:pt idx="4">
                  <c:v>Q4/12</c:v>
                </c:pt>
                <c:pt idx="5">
                  <c:v>Q1/13</c:v>
                </c:pt>
                <c:pt idx="6">
                  <c:v>Q2/13</c:v>
                </c:pt>
                <c:pt idx="7">
                  <c:v>Q3/13</c:v>
                </c:pt>
                <c:pt idx="8">
                  <c:v>Q4/13</c:v>
                </c:pt>
                <c:pt idx="9">
                  <c:v>Q1/14</c:v>
                </c:pt>
                <c:pt idx="10">
                  <c:v>Q2/14</c:v>
                </c:pt>
                <c:pt idx="11">
                  <c:v>Q3/14</c:v>
                </c:pt>
                <c:pt idx="12">
                  <c:v>Q4/14</c:v>
                </c:pt>
              </c:strCache>
            </c:strRef>
          </c:cat>
          <c:val>
            <c:numRef>
              <c:f>'Capital position '!$B$33:$B$45</c:f>
              <c:numCache>
                <c:formatCode>0\.0</c:formatCode>
                <c:ptCount val="13"/>
                <c:pt idx="0">
                  <c:v>17.7</c:v>
                </c:pt>
                <c:pt idx="1">
                  <c:v>25.1</c:v>
                </c:pt>
                <c:pt idx="2">
                  <c:v>24.7</c:v>
                </c:pt>
                <c:pt idx="3">
                  <c:v>24.8</c:v>
                </c:pt>
                <c:pt idx="4">
                  <c:v>25.6</c:v>
                </c:pt>
                <c:pt idx="5">
                  <c:v>25.7</c:v>
                </c:pt>
                <c:pt idx="6">
                  <c:v>25.2</c:v>
                </c:pt>
                <c:pt idx="7">
                  <c:v>25.2</c:v>
                </c:pt>
                <c:pt idx="8">
                  <c:v>24.4</c:v>
                </c:pt>
                <c:pt idx="9">
                  <c:v>24.9</c:v>
                </c:pt>
                <c:pt idx="10">
                  <c:v>24.2</c:v>
                </c:pt>
                <c:pt idx="11">
                  <c:v>24.8</c:v>
                </c:pt>
                <c:pt idx="12">
                  <c:v>23.9</c:v>
                </c:pt>
              </c:numCache>
            </c:numRef>
          </c:val>
        </c:ser>
        <c:dLbls>
          <c:showLegendKey val="0"/>
          <c:showVal val="0"/>
          <c:showCatName val="0"/>
          <c:showSerName val="0"/>
          <c:showPercent val="0"/>
          <c:showBubbleSize val="0"/>
        </c:dLbls>
        <c:gapWidth val="61"/>
        <c:overlap val="-63"/>
        <c:axId val="131318528"/>
        <c:axId val="131320064"/>
      </c:barChart>
      <c:catAx>
        <c:axId val="131318528"/>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sv-SE"/>
          </a:p>
        </c:txPr>
        <c:crossAx val="131320064"/>
        <c:crosses val="autoZero"/>
        <c:auto val="1"/>
        <c:lblAlgn val="ctr"/>
        <c:lblOffset val="100"/>
        <c:noMultiLvlLbl val="0"/>
      </c:catAx>
      <c:valAx>
        <c:axId val="131320064"/>
        <c:scaling>
          <c:orientation val="minMax"/>
          <c:max val="26"/>
          <c:min val="10"/>
        </c:scaling>
        <c:delete val="1"/>
        <c:axPos val="l"/>
        <c:numFmt formatCode="#,##0.0" sourceLinked="0"/>
        <c:majorTickMark val="out"/>
        <c:minorTickMark val="none"/>
        <c:tickLblPos val="nextTo"/>
        <c:crossAx val="1313185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840704792814249E-2"/>
          <c:y val="5.7595431548509865E-2"/>
          <c:w val="0.92860811606513105"/>
          <c:h val="0.81994715732532253"/>
        </c:manualLayout>
      </c:layout>
      <c:barChart>
        <c:barDir val="col"/>
        <c:grouping val="clustered"/>
        <c:varyColors val="0"/>
        <c:ser>
          <c:idx val="0"/>
          <c:order val="0"/>
          <c:tx>
            <c:strRef>
              <c:f>'Capital position '!$X$35</c:f>
              <c:strCache>
                <c:ptCount val="1"/>
                <c:pt idx="0">
                  <c:v>%</c:v>
                </c:pt>
              </c:strCache>
            </c:strRef>
          </c:tx>
          <c:spPr>
            <a:solidFill>
              <a:schemeClr val="bg1">
                <a:lumMod val="85000"/>
              </a:schemeClr>
            </a:solidFill>
            <a:ln>
              <a:solidFill>
                <a:schemeClr val="bg1">
                  <a:lumMod val="85000"/>
                </a:schemeClr>
              </a:solidFill>
            </a:ln>
          </c:spPr>
          <c:invertIfNegative val="0"/>
          <c:dPt>
            <c:idx val="6"/>
            <c:invertIfNegative val="0"/>
            <c:bubble3D val="0"/>
          </c:dPt>
          <c:dPt>
            <c:idx val="14"/>
            <c:invertIfNegative val="0"/>
            <c:bubble3D val="0"/>
            <c:spPr>
              <a:solidFill>
                <a:schemeClr val="accent1">
                  <a:lumMod val="75000"/>
                </a:schemeClr>
              </a:solidFill>
              <a:ln>
                <a:solidFill>
                  <a:schemeClr val="accent1">
                    <a:lumMod val="75000"/>
                  </a:schemeClr>
                </a:solidFill>
              </a:ln>
            </c:spPr>
          </c:dPt>
          <c:dLbls>
            <c:numFmt formatCode="0.0%" sourceLinked="0"/>
            <c:txPr>
              <a:bodyPr/>
              <a:lstStyle/>
              <a:p>
                <a:pPr>
                  <a:defRPr sz="1000" b="0">
                    <a:solidFill>
                      <a:schemeClr val="tx1">
                        <a:lumMod val="95000"/>
                        <a:lumOff val="5000"/>
                      </a:schemeClr>
                    </a:solidFill>
                    <a:latin typeface="Arial" pitchFamily="34" charset="0"/>
                    <a:cs typeface="Arial" pitchFamily="34" charset="0"/>
                  </a:defRPr>
                </a:pPr>
                <a:endParaRPr lang="sv-SE"/>
              </a:p>
            </c:txPr>
            <c:dLblPos val="outEnd"/>
            <c:showLegendKey val="0"/>
            <c:showVal val="1"/>
            <c:showCatName val="0"/>
            <c:showSerName val="0"/>
            <c:showPercent val="0"/>
            <c:showBubbleSize val="0"/>
            <c:showLeaderLines val="0"/>
          </c:dLbls>
          <c:cat>
            <c:strRef>
              <c:f>'Capital position '!$W$36:$W$50</c:f>
              <c:strCache>
                <c:ptCount val="15"/>
                <c:pt idx="0">
                  <c:v>Q2/11</c:v>
                </c:pt>
                <c:pt idx="1">
                  <c:v>Q3/11</c:v>
                </c:pt>
                <c:pt idx="2">
                  <c:v>Q4/11</c:v>
                </c:pt>
                <c:pt idx="3">
                  <c:v>Q1/12</c:v>
                </c:pt>
                <c:pt idx="4">
                  <c:v>Q2/12</c:v>
                </c:pt>
                <c:pt idx="5">
                  <c:v>Q3/12</c:v>
                </c:pt>
                <c:pt idx="6">
                  <c:v>Q4/12</c:v>
                </c:pt>
                <c:pt idx="7">
                  <c:v>Q1/13</c:v>
                </c:pt>
                <c:pt idx="8">
                  <c:v>Q2/13</c:v>
                </c:pt>
                <c:pt idx="9">
                  <c:v>Q3/13</c:v>
                </c:pt>
                <c:pt idx="10">
                  <c:v>Q4/13</c:v>
                </c:pt>
                <c:pt idx="11">
                  <c:v>Q1/14*</c:v>
                </c:pt>
                <c:pt idx="12">
                  <c:v>Q2/14</c:v>
                </c:pt>
                <c:pt idx="13">
                  <c:v>Q3/14</c:v>
                </c:pt>
                <c:pt idx="14">
                  <c:v>Q4/14</c:v>
                </c:pt>
              </c:strCache>
            </c:strRef>
          </c:cat>
          <c:val>
            <c:numRef>
              <c:f>'Capital position '!$X$36:$X$50</c:f>
              <c:numCache>
                <c:formatCode>0\.0%</c:formatCode>
                <c:ptCount val="15"/>
                <c:pt idx="0">
                  <c:v>0.13800000000000001</c:v>
                </c:pt>
                <c:pt idx="1">
                  <c:v>0.13500000000000001</c:v>
                </c:pt>
                <c:pt idx="2">
                  <c:v>0.13400000000000001</c:v>
                </c:pt>
                <c:pt idx="3">
                  <c:v>0.14199999999999999</c:v>
                </c:pt>
                <c:pt idx="4">
                  <c:v>0.14299999999999999</c:v>
                </c:pt>
                <c:pt idx="5">
                  <c:v>0.153</c:v>
                </c:pt>
                <c:pt idx="6">
                  <c:v>0.16200000000000001</c:v>
                </c:pt>
                <c:pt idx="7">
                  <c:v>0.16500000000000001</c:v>
                </c:pt>
                <c:pt idx="8">
                  <c:v>0.1741</c:v>
                </c:pt>
                <c:pt idx="9">
                  <c:v>0.17499999999999999</c:v>
                </c:pt>
                <c:pt idx="10">
                  <c:v>0.18099999999999999</c:v>
                </c:pt>
                <c:pt idx="11">
                  <c:v>0.184</c:v>
                </c:pt>
                <c:pt idx="12">
                  <c:v>0.19</c:v>
                </c:pt>
                <c:pt idx="13">
                  <c:v>0.20246840870542501</c:v>
                </c:pt>
                <c:pt idx="14">
                  <c:v>0.20699999999999999</c:v>
                </c:pt>
              </c:numCache>
            </c:numRef>
          </c:val>
        </c:ser>
        <c:dLbls>
          <c:showLegendKey val="0"/>
          <c:showVal val="0"/>
          <c:showCatName val="0"/>
          <c:showSerName val="0"/>
          <c:showPercent val="0"/>
          <c:showBubbleSize val="0"/>
        </c:dLbls>
        <c:gapWidth val="30"/>
        <c:axId val="131332352"/>
        <c:axId val="132120576"/>
      </c:barChart>
      <c:catAx>
        <c:axId val="131332352"/>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sv-SE"/>
          </a:p>
        </c:txPr>
        <c:crossAx val="132120576"/>
        <c:crosses val="autoZero"/>
        <c:auto val="1"/>
        <c:lblAlgn val="ctr"/>
        <c:lblOffset val="100"/>
        <c:noMultiLvlLbl val="0"/>
      </c:catAx>
      <c:valAx>
        <c:axId val="132120576"/>
        <c:scaling>
          <c:orientation val="minMax"/>
          <c:max val="0.22000000000000003"/>
        </c:scaling>
        <c:delete val="1"/>
        <c:axPos val="l"/>
        <c:numFmt formatCode="0\.0%" sourceLinked="1"/>
        <c:majorTickMark val="out"/>
        <c:minorTickMark val="none"/>
        <c:tickLblPos val="nextTo"/>
        <c:crossAx val="131332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08255622284182"/>
          <c:y val="0.20298644606590649"/>
          <c:w val="0.44427500349955967"/>
          <c:h val="0.78255072838554329"/>
        </c:manualLayout>
      </c:layout>
      <c:pieChart>
        <c:varyColors val="1"/>
        <c:ser>
          <c:idx val="0"/>
          <c:order val="0"/>
          <c:explosion val="6"/>
          <c:dLbls>
            <c:dLbl>
              <c:idx val="0"/>
              <c:layout>
                <c:manualLayout>
                  <c:x val="8.6711376429035661E-2"/>
                  <c:y val="-0.12197749745696092"/>
                </c:manualLayout>
              </c:layout>
              <c:showLegendKey val="0"/>
              <c:showVal val="1"/>
              <c:showCatName val="1"/>
              <c:showSerName val="0"/>
              <c:showPercent val="0"/>
              <c:showBubbleSize val="0"/>
              <c:separator>
</c:separator>
            </c:dLbl>
            <c:dLbl>
              <c:idx val="1"/>
              <c:layout>
                <c:manualLayout>
                  <c:x val="-7.4295504964493872E-2"/>
                  <c:y val="3.471050620749136E-2"/>
                </c:manualLayout>
              </c:layout>
              <c:showLegendKey val="0"/>
              <c:showVal val="1"/>
              <c:showCatName val="1"/>
              <c:showSerName val="0"/>
              <c:showPercent val="0"/>
              <c:showBubbleSize val="0"/>
              <c:separator>
</c:separator>
            </c:dLbl>
            <c:dLbl>
              <c:idx val="2"/>
              <c:layout>
                <c:manualLayout>
                  <c:x val="-0.14232108757528447"/>
                  <c:y val="4.3711729754898565E-2"/>
                </c:manualLayout>
              </c:layout>
              <c:showLegendKey val="0"/>
              <c:showVal val="1"/>
              <c:showCatName val="1"/>
              <c:showSerName val="0"/>
              <c:showPercent val="0"/>
              <c:showBubbleSize val="0"/>
              <c:separator>
</c:separator>
            </c:dLbl>
            <c:dLbl>
              <c:idx val="3"/>
              <c:layout>
                <c:manualLayout>
                  <c:x val="-0.17558632998787796"/>
                  <c:y val="-5.3990146970121094E-4"/>
                </c:manualLayout>
              </c:layout>
              <c:showLegendKey val="0"/>
              <c:showVal val="1"/>
              <c:showCatName val="1"/>
              <c:showSerName val="0"/>
              <c:showPercent val="0"/>
              <c:showBubbleSize val="0"/>
              <c:separator>
</c:separator>
            </c:dLbl>
            <c:dLbl>
              <c:idx val="4"/>
              <c:layout>
                <c:manualLayout>
                  <c:x val="-0.14059717618237771"/>
                  <c:y val="-7.8114113849745079E-2"/>
                </c:manualLayout>
              </c:layout>
              <c:showLegendKey val="0"/>
              <c:showVal val="1"/>
              <c:showCatName val="1"/>
              <c:showSerName val="0"/>
              <c:showPercent val="0"/>
              <c:showBubbleSize val="0"/>
              <c:separator>
</c:separator>
            </c:dLbl>
            <c:dLbl>
              <c:idx val="5"/>
              <c:layout>
                <c:manualLayout>
                  <c:x val="-0.15713852574924253"/>
                  <c:y val="-0.19785875764889072"/>
                </c:manualLayout>
              </c:layout>
              <c:showLegendKey val="0"/>
              <c:showVal val="1"/>
              <c:showCatName val="1"/>
              <c:showSerName val="0"/>
              <c:showPercent val="0"/>
              <c:showBubbleSize val="0"/>
              <c:separator>
</c:separator>
            </c:dLbl>
            <c:dLbl>
              <c:idx val="6"/>
              <c:layout>
                <c:manualLayout>
                  <c:x val="-5.2234710438527751E-3"/>
                  <c:y val="-0.23182440615996627"/>
                </c:manualLayout>
              </c:layout>
              <c:showLegendKey val="0"/>
              <c:showVal val="1"/>
              <c:showCatName val="1"/>
              <c:showSerName val="0"/>
              <c:showPercent val="0"/>
              <c:showBubbleSize val="0"/>
              <c:separator>
</c:separator>
            </c:dLbl>
            <c:dLbl>
              <c:idx val="7"/>
              <c:layout>
                <c:manualLayout>
                  <c:x val="0.13642991812104202"/>
                  <c:y val="-0.14648352200081294"/>
                </c:manualLayout>
              </c:layout>
              <c:showLegendKey val="0"/>
              <c:showVal val="1"/>
              <c:showCatName val="1"/>
              <c:showSerName val="0"/>
              <c:showPercent val="0"/>
              <c:showBubbleSize val="0"/>
              <c:separator>
</c:separator>
            </c:dLbl>
            <c:numFmt formatCode="0.0%" sourceLinked="0"/>
            <c:txPr>
              <a:bodyPr/>
              <a:lstStyle/>
              <a:p>
                <a:pPr>
                  <a:defRPr sz="800">
                    <a:solidFill>
                      <a:schemeClr val="tx1">
                        <a:lumMod val="95000"/>
                        <a:lumOff val="5000"/>
                      </a:schemeClr>
                    </a:solidFill>
                    <a:latin typeface="Arial" panose="020B0604020202020204" pitchFamily="34" charset="0"/>
                    <a:cs typeface="Arial" panose="020B0604020202020204" pitchFamily="34" charset="0"/>
                  </a:defRPr>
                </a:pPr>
                <a:endParaRPr lang="sv-SE"/>
              </a:p>
            </c:txPr>
            <c:showLegendKey val="0"/>
            <c:showVal val="1"/>
            <c:showCatName val="1"/>
            <c:showSerName val="0"/>
            <c:showPercent val="0"/>
            <c:showBubbleSize val="0"/>
            <c:separator>
</c:separator>
            <c:showLeaderLines val="1"/>
          </c:dLbls>
          <c:cat>
            <c:strRef>
              <c:f>'Capital position '!$A$49:$A$56</c:f>
              <c:strCache>
                <c:ptCount val="8"/>
                <c:pt idx="0">
                  <c:v>Credit risk</c:v>
                </c:pt>
                <c:pt idx="1">
                  <c:v>Market risk</c:v>
                </c:pt>
                <c:pt idx="2">
                  <c:v>Operational risk</c:v>
                </c:pt>
                <c:pt idx="3">
                  <c:v>Business risk</c:v>
                </c:pt>
                <c:pt idx="4">
                  <c:v>EC for Shortfall</c:v>
                </c:pt>
                <c:pt idx="5">
                  <c:v>EC of Intangible assets</c:v>
                </c:pt>
                <c:pt idx="6">
                  <c:v>EC of Prudent Valuation</c:v>
                </c:pt>
                <c:pt idx="7">
                  <c:v>Nordea Life and Pension</c:v>
                </c:pt>
              </c:strCache>
            </c:strRef>
          </c:cat>
          <c:val>
            <c:numRef>
              <c:f>'Capital position '!$B$49:$B$56</c:f>
              <c:numCache>
                <c:formatCode>0\.0%</c:formatCode>
                <c:ptCount val="8"/>
                <c:pt idx="0">
                  <c:v>0.70299999999999996</c:v>
                </c:pt>
                <c:pt idx="1">
                  <c:v>0.06</c:v>
                </c:pt>
                <c:pt idx="2">
                  <c:v>0.10299999999999999</c:v>
                </c:pt>
                <c:pt idx="3">
                  <c:v>1.9E-2</c:v>
                </c:pt>
                <c:pt idx="4">
                  <c:v>1.4E-2</c:v>
                </c:pt>
                <c:pt idx="5">
                  <c:v>2.7E-2</c:v>
                </c:pt>
                <c:pt idx="6">
                  <c:v>1.2E-2</c:v>
                </c:pt>
                <c:pt idx="7">
                  <c:v>6.3E-2</c:v>
                </c:pt>
              </c:numCache>
            </c:numRef>
          </c:val>
        </c:ser>
        <c:dLbls>
          <c:showLegendKey val="0"/>
          <c:showVal val="0"/>
          <c:showCatName val="0"/>
          <c:showSerName val="0"/>
          <c:showPercent val="0"/>
          <c:showBubbleSize val="0"/>
          <c:showLeaderLines val="1"/>
        </c:dLbls>
        <c:firstSliceAng val="330"/>
      </c:pieChart>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066172472858"/>
          <c:y val="9.166660651797473E-2"/>
          <c:w val="0.86667743771548522"/>
          <c:h val="0.739486391413129"/>
        </c:manualLayout>
      </c:layout>
      <c:lineChart>
        <c:grouping val="standard"/>
        <c:varyColors val="0"/>
        <c:ser>
          <c:idx val="1"/>
          <c:order val="0"/>
          <c:tx>
            <c:strRef>
              <c:f>'Key financial figures'!#REF!</c:f>
              <c:strCache>
                <c:ptCount val="1"/>
                <c:pt idx="0">
                  <c:v>#REF!</c:v>
                </c:pt>
              </c:strCache>
            </c:strRef>
          </c:tx>
          <c:spPr>
            <a:ln>
              <a:solidFill>
                <a:schemeClr val="tx2"/>
              </a:solidFill>
            </a:ln>
          </c:spPr>
          <c:marker>
            <c:symbol val="none"/>
          </c:marker>
          <c:dLbls>
            <c:dLbl>
              <c:idx val="6"/>
              <c:spPr/>
              <c:txPr>
                <a:bodyPr/>
                <a:lstStyle/>
                <a:p>
                  <a:pPr>
                    <a:defRPr sz="800" b="1"/>
                  </a:pPr>
                  <a:endParaRPr lang="sv-SE"/>
                </a:p>
              </c:txPr>
              <c:dLblPos val="t"/>
              <c:showLegendKey val="0"/>
              <c:showVal val="1"/>
              <c:showCatName val="0"/>
              <c:showSerName val="0"/>
              <c:showPercent val="0"/>
              <c:showBubbleSize val="0"/>
            </c:dLbl>
            <c:txPr>
              <a:bodyPr/>
              <a:lstStyle/>
              <a:p>
                <a:pPr>
                  <a:defRPr sz="800"/>
                </a:pPr>
                <a:endParaRPr lang="sv-SE"/>
              </a:p>
            </c:txPr>
            <c:dLblPos val="t"/>
            <c:showLegendKey val="0"/>
            <c:showVal val="1"/>
            <c:showCatName val="0"/>
            <c:showSerName val="0"/>
            <c:showPercent val="0"/>
            <c:showBubbleSize val="0"/>
            <c:showLeaderLines val="0"/>
          </c:dLbls>
          <c:cat>
            <c:strRef>
              <c:f>'Key financial figures'!$AK$6:$AQ$6</c:f>
              <c:strCache>
                <c:ptCount val="7"/>
                <c:pt idx="0">
                  <c:v>Q2 2013</c:v>
                </c:pt>
                <c:pt idx="1">
                  <c:v>Q3 2013</c:v>
                </c:pt>
                <c:pt idx="2">
                  <c:v>Q4 2013</c:v>
                </c:pt>
                <c:pt idx="3">
                  <c:v>Q1 2014</c:v>
                </c:pt>
                <c:pt idx="4">
                  <c:v>Q2 2014</c:v>
                </c:pt>
                <c:pt idx="5">
                  <c:v>Q3 2014</c:v>
                </c:pt>
                <c:pt idx="6">
                  <c:v>Q4 2014</c:v>
                </c:pt>
              </c:strCache>
            </c:strRef>
          </c:cat>
          <c:val>
            <c:numRef>
              <c:f>'Key financial figures'!$AK$8:$AQ$8</c:f>
              <c:numCache>
                <c:formatCode>0.00%</c:formatCode>
                <c:ptCount val="7"/>
                <c:pt idx="0">
                  <c:v>7.4000000000000003E-3</c:v>
                </c:pt>
                <c:pt idx="1">
                  <c:v>6.3E-3</c:v>
                </c:pt>
                <c:pt idx="2">
                  <c:v>6.1999999999999998E-3</c:v>
                </c:pt>
                <c:pt idx="3">
                  <c:v>7.4000000000000003E-3</c:v>
                </c:pt>
                <c:pt idx="4">
                  <c:v>7.7000000000000002E-3</c:v>
                </c:pt>
                <c:pt idx="5">
                  <c:v>7.0000000000000001E-3</c:v>
                </c:pt>
                <c:pt idx="6">
                  <c:v>6.6E-3</c:v>
                </c:pt>
              </c:numCache>
            </c:numRef>
          </c:val>
          <c:smooth val="0"/>
        </c:ser>
        <c:dLbls>
          <c:showLegendKey val="0"/>
          <c:showVal val="0"/>
          <c:showCatName val="0"/>
          <c:showSerName val="0"/>
          <c:showPercent val="0"/>
          <c:showBubbleSize val="0"/>
        </c:dLbls>
        <c:marker val="1"/>
        <c:smooth val="0"/>
        <c:axId val="116000640"/>
        <c:axId val="116002176"/>
      </c:lineChart>
      <c:catAx>
        <c:axId val="116000640"/>
        <c:scaling>
          <c:orientation val="minMax"/>
        </c:scaling>
        <c:delete val="0"/>
        <c:axPos val="b"/>
        <c:numFmt formatCode="General" sourceLinked="1"/>
        <c:majorTickMark val="out"/>
        <c:minorTickMark val="none"/>
        <c:tickLblPos val="nextTo"/>
        <c:crossAx val="116002176"/>
        <c:crosses val="autoZero"/>
        <c:auto val="1"/>
        <c:lblAlgn val="ctr"/>
        <c:lblOffset val="100"/>
        <c:noMultiLvlLbl val="0"/>
      </c:catAx>
      <c:valAx>
        <c:axId val="116002176"/>
        <c:scaling>
          <c:orientation val="minMax"/>
          <c:min val="0"/>
        </c:scaling>
        <c:delete val="0"/>
        <c:axPos val="l"/>
        <c:majorGridlines>
          <c:spPr>
            <a:ln>
              <a:solidFill>
                <a:schemeClr val="bg1">
                  <a:lumMod val="95000"/>
                </a:schemeClr>
              </a:solidFill>
            </a:ln>
          </c:spPr>
        </c:majorGridlines>
        <c:numFmt formatCode="0.00%" sourceLinked="1"/>
        <c:majorTickMark val="out"/>
        <c:minorTickMark val="none"/>
        <c:tickLblPos val="nextTo"/>
        <c:crossAx val="116000640"/>
        <c:crosses val="autoZero"/>
        <c:crossBetween val="between"/>
        <c:majorUnit val="2.0000000000000005E-3"/>
      </c:valAx>
    </c:plotArea>
    <c:plotVisOnly val="1"/>
    <c:dispBlanksAs val="gap"/>
    <c:showDLblsOverMax val="0"/>
  </c:chart>
  <c:txPr>
    <a:bodyPr/>
    <a:lstStyle/>
    <a:p>
      <a:pPr>
        <a:defRPr sz="800">
          <a:latin typeface="Arial" pitchFamily="34" charset="0"/>
          <a:cs typeface="Arial"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4913688057255"/>
          <c:y val="0.10302396831602306"/>
          <c:w val="0.87908755194165933"/>
          <c:h val="0.70156076532488487"/>
        </c:manualLayout>
      </c:layout>
      <c:lineChart>
        <c:grouping val="standard"/>
        <c:varyColors val="0"/>
        <c:ser>
          <c:idx val="3"/>
          <c:order val="0"/>
          <c:tx>
            <c:strRef>
              <c:f>'Key financial figures'!#REF!</c:f>
              <c:strCache>
                <c:ptCount val="1"/>
                <c:pt idx="0">
                  <c:v>#REF!</c:v>
                </c:pt>
              </c:strCache>
            </c:strRef>
          </c:tx>
          <c:spPr>
            <a:ln>
              <a:solidFill>
                <a:schemeClr val="tx2"/>
              </a:solidFill>
            </a:ln>
          </c:spPr>
          <c:marker>
            <c:symbol val="none"/>
          </c:marker>
          <c:dLbls>
            <c:dLbl>
              <c:idx val="6"/>
              <c:spPr/>
              <c:txPr>
                <a:bodyPr/>
                <a:lstStyle/>
                <a:p>
                  <a:pPr>
                    <a:defRPr sz="800" b="1"/>
                  </a:pPr>
                  <a:endParaRPr lang="sv-SE"/>
                </a:p>
              </c:txPr>
              <c:dLblPos val="t"/>
              <c:showLegendKey val="0"/>
              <c:showVal val="1"/>
              <c:showCatName val="0"/>
              <c:showSerName val="0"/>
              <c:showPercent val="0"/>
              <c:showBubbleSize val="0"/>
            </c:dLbl>
            <c:txPr>
              <a:bodyPr/>
              <a:lstStyle/>
              <a:p>
                <a:pPr>
                  <a:defRPr sz="800"/>
                </a:pPr>
                <a:endParaRPr lang="sv-SE"/>
              </a:p>
            </c:txPr>
            <c:dLblPos val="t"/>
            <c:showLegendKey val="0"/>
            <c:showVal val="1"/>
            <c:showCatName val="0"/>
            <c:showSerName val="0"/>
            <c:showPercent val="0"/>
            <c:showBubbleSize val="0"/>
            <c:showLeaderLines val="0"/>
          </c:dLbls>
          <c:cat>
            <c:strRef>
              <c:f>'Key financial figures'!$AK$6:$AQ$6</c:f>
              <c:strCache>
                <c:ptCount val="7"/>
                <c:pt idx="0">
                  <c:v>Q2 2013</c:v>
                </c:pt>
                <c:pt idx="1">
                  <c:v>Q3 2013</c:v>
                </c:pt>
                <c:pt idx="2">
                  <c:v>Q4 2013</c:v>
                </c:pt>
                <c:pt idx="3">
                  <c:v>Q1 2014</c:v>
                </c:pt>
                <c:pt idx="4">
                  <c:v>Q2 2014</c:v>
                </c:pt>
                <c:pt idx="5">
                  <c:v>Q3 2014</c:v>
                </c:pt>
                <c:pt idx="6">
                  <c:v>Q4 2014</c:v>
                </c:pt>
              </c:strCache>
            </c:strRef>
          </c:cat>
          <c:val>
            <c:numRef>
              <c:f>'Key financial figures'!$AK$9:$AQ$9</c:f>
              <c:numCache>
                <c:formatCode>0.00%</c:formatCode>
                <c:ptCount val="7"/>
                <c:pt idx="0">
                  <c:v>1.0999999999999999E-2</c:v>
                </c:pt>
                <c:pt idx="1">
                  <c:v>1.15E-2</c:v>
                </c:pt>
                <c:pt idx="2">
                  <c:v>1.09E-2</c:v>
                </c:pt>
                <c:pt idx="3">
                  <c:v>1.14E-2</c:v>
                </c:pt>
                <c:pt idx="4">
                  <c:v>1.1599999999999999E-2</c:v>
                </c:pt>
                <c:pt idx="5">
                  <c:v>1.15E-2</c:v>
                </c:pt>
                <c:pt idx="6">
                  <c:v>1.1900000000000001E-2</c:v>
                </c:pt>
              </c:numCache>
            </c:numRef>
          </c:val>
          <c:smooth val="0"/>
        </c:ser>
        <c:dLbls>
          <c:showLegendKey val="0"/>
          <c:showVal val="0"/>
          <c:showCatName val="0"/>
          <c:showSerName val="0"/>
          <c:showPercent val="0"/>
          <c:showBubbleSize val="0"/>
        </c:dLbls>
        <c:marker val="1"/>
        <c:smooth val="0"/>
        <c:axId val="116465024"/>
        <c:axId val="116888704"/>
      </c:lineChart>
      <c:catAx>
        <c:axId val="116465024"/>
        <c:scaling>
          <c:orientation val="minMax"/>
        </c:scaling>
        <c:delete val="0"/>
        <c:axPos val="b"/>
        <c:numFmt formatCode="General" sourceLinked="1"/>
        <c:majorTickMark val="out"/>
        <c:minorTickMark val="none"/>
        <c:tickLblPos val="nextTo"/>
        <c:crossAx val="116888704"/>
        <c:crosses val="autoZero"/>
        <c:auto val="1"/>
        <c:lblAlgn val="ctr"/>
        <c:lblOffset val="100"/>
        <c:noMultiLvlLbl val="0"/>
      </c:catAx>
      <c:valAx>
        <c:axId val="116888704"/>
        <c:scaling>
          <c:orientation val="minMax"/>
          <c:min val="0"/>
        </c:scaling>
        <c:delete val="0"/>
        <c:axPos val="l"/>
        <c:majorGridlines>
          <c:spPr>
            <a:ln>
              <a:solidFill>
                <a:schemeClr val="bg1">
                  <a:lumMod val="95000"/>
                </a:schemeClr>
              </a:solidFill>
            </a:ln>
          </c:spPr>
        </c:majorGridlines>
        <c:numFmt formatCode="0.00%" sourceLinked="1"/>
        <c:majorTickMark val="out"/>
        <c:minorTickMark val="none"/>
        <c:tickLblPos val="nextTo"/>
        <c:crossAx val="116465024"/>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292151929773"/>
          <c:y val="8.3215142415836246E-2"/>
          <c:w val="0.86531944017040663"/>
          <c:h val="0.76350518620356078"/>
        </c:manualLayout>
      </c:layout>
      <c:lineChart>
        <c:grouping val="standard"/>
        <c:varyColors val="0"/>
        <c:ser>
          <c:idx val="0"/>
          <c:order val="0"/>
          <c:tx>
            <c:strRef>
              <c:f>'Key financial figures'!#REF!</c:f>
              <c:strCache>
                <c:ptCount val="1"/>
                <c:pt idx="0">
                  <c:v>#REF!</c:v>
                </c:pt>
              </c:strCache>
            </c:strRef>
          </c:tx>
          <c:spPr>
            <a:ln>
              <a:solidFill>
                <a:schemeClr val="tx2"/>
              </a:solidFill>
            </a:ln>
          </c:spPr>
          <c:marker>
            <c:symbol val="none"/>
          </c:marker>
          <c:dLbls>
            <c:dLbl>
              <c:idx val="0"/>
              <c:dLblPos val="t"/>
              <c:showLegendKey val="0"/>
              <c:showVal val="1"/>
              <c:showCatName val="0"/>
              <c:showSerName val="0"/>
              <c:showPercent val="0"/>
              <c:showBubbleSize val="0"/>
            </c:dLbl>
            <c:dLbl>
              <c:idx val="1"/>
              <c:dLblPos val="t"/>
              <c:showLegendKey val="0"/>
              <c:showVal val="1"/>
              <c:showCatName val="0"/>
              <c:showSerName val="0"/>
              <c:showPercent val="0"/>
              <c:showBubbleSize val="0"/>
            </c:dLbl>
            <c:dLbl>
              <c:idx val="2"/>
              <c:dLblPos val="t"/>
              <c:showLegendKey val="0"/>
              <c:showVal val="1"/>
              <c:showCatName val="0"/>
              <c:showSerName val="0"/>
              <c:showPercent val="0"/>
              <c:showBubbleSize val="0"/>
            </c:dLbl>
            <c:dLbl>
              <c:idx val="3"/>
              <c:dLblPos val="t"/>
              <c:showLegendKey val="0"/>
              <c:showVal val="1"/>
              <c:showCatName val="0"/>
              <c:showSerName val="0"/>
              <c:showPercent val="0"/>
              <c:showBubbleSize val="0"/>
            </c:dLbl>
            <c:dLbl>
              <c:idx val="4"/>
              <c:dLblPos val="t"/>
              <c:showLegendKey val="0"/>
              <c:showVal val="1"/>
              <c:showCatName val="0"/>
              <c:showSerName val="0"/>
              <c:showPercent val="0"/>
              <c:showBubbleSize val="0"/>
            </c:dLbl>
            <c:dLbl>
              <c:idx val="5"/>
              <c:dLblPos val="t"/>
              <c:showLegendKey val="0"/>
              <c:showVal val="1"/>
              <c:showCatName val="0"/>
              <c:showSerName val="0"/>
              <c:showPercent val="0"/>
              <c:showBubbleSize val="0"/>
            </c:dLbl>
            <c:dLbl>
              <c:idx val="6"/>
              <c:spPr/>
              <c:txPr>
                <a:bodyPr/>
                <a:lstStyle/>
                <a:p>
                  <a:pPr>
                    <a:defRPr sz="800" b="1">
                      <a:solidFill>
                        <a:schemeClr val="tx1"/>
                      </a:solidFill>
                    </a:defRPr>
                  </a:pPr>
                  <a:endParaRPr lang="sv-SE"/>
                </a:p>
              </c:txPr>
              <c:dLblPos val="t"/>
              <c:showLegendKey val="0"/>
              <c:showVal val="1"/>
              <c:showCatName val="0"/>
              <c:showSerName val="0"/>
              <c:showPercent val="0"/>
              <c:showBubbleSize val="0"/>
            </c:dLbl>
            <c:txPr>
              <a:bodyPr/>
              <a:lstStyle/>
              <a:p>
                <a:pPr>
                  <a:defRPr sz="800" b="0">
                    <a:solidFill>
                      <a:schemeClr val="tx1"/>
                    </a:solidFill>
                  </a:defRPr>
                </a:pPr>
                <a:endParaRPr lang="sv-SE"/>
              </a:p>
            </c:txPr>
            <c:dLblPos val="t"/>
            <c:showLegendKey val="0"/>
            <c:showVal val="0"/>
            <c:showCatName val="0"/>
            <c:showSerName val="0"/>
            <c:showPercent val="0"/>
            <c:showBubbleSize val="0"/>
          </c:dLbls>
          <c:cat>
            <c:strRef>
              <c:f>'Key financial figures'!$AK$6:$AQ$6</c:f>
              <c:strCache>
                <c:ptCount val="7"/>
                <c:pt idx="0">
                  <c:v>Q2 2013</c:v>
                </c:pt>
                <c:pt idx="1">
                  <c:v>Q3 2013</c:v>
                </c:pt>
                <c:pt idx="2">
                  <c:v>Q4 2013</c:v>
                </c:pt>
                <c:pt idx="3">
                  <c:v>Q1 2014</c:v>
                </c:pt>
                <c:pt idx="4">
                  <c:v>Q2 2014</c:v>
                </c:pt>
                <c:pt idx="5">
                  <c:v>Q3 2014</c:v>
                </c:pt>
                <c:pt idx="6">
                  <c:v>Q4 2014</c:v>
                </c:pt>
              </c:strCache>
            </c:strRef>
          </c:cat>
          <c:val>
            <c:numRef>
              <c:f>'Key financial figures'!$AK$10:$AQ$10</c:f>
              <c:numCache>
                <c:formatCode>0.00%</c:formatCode>
                <c:ptCount val="7"/>
                <c:pt idx="0">
                  <c:v>1.0699999999999999E-2</c:v>
                </c:pt>
                <c:pt idx="1">
                  <c:v>1.09E-2</c:v>
                </c:pt>
                <c:pt idx="2">
                  <c:v>1.0699999999999999E-2</c:v>
                </c:pt>
                <c:pt idx="3">
                  <c:v>1.0800000000000001E-2</c:v>
                </c:pt>
                <c:pt idx="4">
                  <c:v>1.09E-2</c:v>
                </c:pt>
                <c:pt idx="5">
                  <c:v>1.09E-2</c:v>
                </c:pt>
                <c:pt idx="6">
                  <c:v>1.0800000000000001E-2</c:v>
                </c:pt>
              </c:numCache>
            </c:numRef>
          </c:val>
          <c:smooth val="0"/>
        </c:ser>
        <c:dLbls>
          <c:showLegendKey val="0"/>
          <c:showVal val="0"/>
          <c:showCatName val="0"/>
          <c:showSerName val="0"/>
          <c:showPercent val="0"/>
          <c:showBubbleSize val="0"/>
        </c:dLbls>
        <c:marker val="1"/>
        <c:smooth val="0"/>
        <c:axId val="117069312"/>
        <c:axId val="117070848"/>
      </c:lineChart>
      <c:catAx>
        <c:axId val="117069312"/>
        <c:scaling>
          <c:orientation val="minMax"/>
        </c:scaling>
        <c:delete val="0"/>
        <c:axPos val="b"/>
        <c:numFmt formatCode="General" sourceLinked="1"/>
        <c:majorTickMark val="out"/>
        <c:minorTickMark val="none"/>
        <c:tickLblPos val="nextTo"/>
        <c:crossAx val="117070848"/>
        <c:crosses val="autoZero"/>
        <c:auto val="1"/>
        <c:lblAlgn val="ctr"/>
        <c:lblOffset val="100"/>
        <c:noMultiLvlLbl val="0"/>
      </c:catAx>
      <c:valAx>
        <c:axId val="117070848"/>
        <c:scaling>
          <c:orientation val="minMax"/>
          <c:min val="0"/>
        </c:scaling>
        <c:delete val="0"/>
        <c:axPos val="l"/>
        <c:majorGridlines>
          <c:spPr>
            <a:ln>
              <a:solidFill>
                <a:sysClr val="window" lastClr="FFFFFF">
                  <a:lumMod val="95000"/>
                </a:sysClr>
              </a:solidFill>
            </a:ln>
          </c:spPr>
        </c:majorGridlines>
        <c:numFmt formatCode="0.00%" sourceLinked="1"/>
        <c:majorTickMark val="out"/>
        <c:minorTickMark val="none"/>
        <c:tickLblPos val="nextTo"/>
        <c:crossAx val="117069312"/>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7925246126971"/>
          <c:y val="6.2051272028867836E-2"/>
          <c:w val="0.76562376895948869"/>
          <c:h val="0.69223596741894411"/>
        </c:manualLayout>
      </c:layout>
      <c:barChart>
        <c:barDir val="col"/>
        <c:grouping val="clustered"/>
        <c:varyColors val="0"/>
        <c:ser>
          <c:idx val="1"/>
          <c:order val="1"/>
          <c:tx>
            <c:strRef>
              <c:f>'Wealth Mgmt - AuM '!$C$7</c:f>
              <c:strCache>
                <c:ptCount val="1"/>
                <c:pt idx="0">
                  <c:v>Inflow</c:v>
                </c:pt>
              </c:strCache>
            </c:strRef>
          </c:tx>
          <c:spPr>
            <a:solidFill>
              <a:schemeClr val="accent1"/>
            </a:solidFill>
          </c:spPr>
          <c:invertIfNegative val="0"/>
          <c:cat>
            <c:strRef>
              <c:f>'Wealth Mgmt - AuM '!$A$8:$A$32</c:f>
              <c:strCache>
                <c:ptCount val="25"/>
                <c:pt idx="0">
                  <c:v>Q 4/08</c:v>
                </c:pt>
                <c:pt idx="1">
                  <c:v>Q 1/09</c:v>
                </c:pt>
                <c:pt idx="2">
                  <c:v>Q 2/09</c:v>
                </c:pt>
                <c:pt idx="3">
                  <c:v>Q 3/09</c:v>
                </c:pt>
                <c:pt idx="4">
                  <c:v>Q 4/09</c:v>
                </c:pt>
                <c:pt idx="5">
                  <c:v>Q 1/10</c:v>
                </c:pt>
                <c:pt idx="6">
                  <c:v>Q 2/10</c:v>
                </c:pt>
                <c:pt idx="7">
                  <c:v>Q 3/10</c:v>
                </c:pt>
                <c:pt idx="8">
                  <c:v>Q 4/10</c:v>
                </c:pt>
                <c:pt idx="9">
                  <c:v>Q 1/11</c:v>
                </c:pt>
                <c:pt idx="10">
                  <c:v>Q 2/11</c:v>
                </c:pt>
                <c:pt idx="11">
                  <c:v>Q 3/11</c:v>
                </c:pt>
                <c:pt idx="12">
                  <c:v>Q 4/11</c:v>
                </c:pt>
                <c:pt idx="13">
                  <c:v>Q 1/12</c:v>
                </c:pt>
                <c:pt idx="14">
                  <c:v>Q 2/12</c:v>
                </c:pt>
                <c:pt idx="15">
                  <c:v>Q 3/12</c:v>
                </c:pt>
                <c:pt idx="16">
                  <c:v>Q 4/12</c:v>
                </c:pt>
                <c:pt idx="17">
                  <c:v>Q 1/13</c:v>
                </c:pt>
                <c:pt idx="18">
                  <c:v>Q 2/13</c:v>
                </c:pt>
                <c:pt idx="19">
                  <c:v>Q 3/13</c:v>
                </c:pt>
                <c:pt idx="20">
                  <c:v>Q4/13</c:v>
                </c:pt>
                <c:pt idx="21">
                  <c:v>Q1/14</c:v>
                </c:pt>
                <c:pt idx="22">
                  <c:v>Q2 2014</c:v>
                </c:pt>
                <c:pt idx="23">
                  <c:v>Q3 2014</c:v>
                </c:pt>
                <c:pt idx="24">
                  <c:v>Q4/14</c:v>
                </c:pt>
              </c:strCache>
            </c:strRef>
          </c:cat>
          <c:val>
            <c:numRef>
              <c:f>'Wealth Mgmt - AuM '!$C$8:$C$32</c:f>
              <c:numCache>
                <c:formatCode>#,##0</c:formatCode>
                <c:ptCount val="25"/>
                <c:pt idx="0">
                  <c:v>-2414</c:v>
                </c:pt>
                <c:pt idx="1">
                  <c:v>68</c:v>
                </c:pt>
                <c:pt idx="2">
                  <c:v>2818</c:v>
                </c:pt>
                <c:pt idx="3">
                  <c:v>2978</c:v>
                </c:pt>
                <c:pt idx="4">
                  <c:v>3435</c:v>
                </c:pt>
                <c:pt idx="5">
                  <c:v>3365</c:v>
                </c:pt>
                <c:pt idx="6">
                  <c:v>2105</c:v>
                </c:pt>
                <c:pt idx="7">
                  <c:v>3244</c:v>
                </c:pt>
                <c:pt idx="8">
                  <c:v>816</c:v>
                </c:pt>
                <c:pt idx="9">
                  <c:v>2297</c:v>
                </c:pt>
                <c:pt idx="10">
                  <c:v>1724</c:v>
                </c:pt>
                <c:pt idx="11">
                  <c:v>-713</c:v>
                </c:pt>
                <c:pt idx="12">
                  <c:v>1749</c:v>
                </c:pt>
                <c:pt idx="13">
                  <c:v>1221</c:v>
                </c:pt>
                <c:pt idx="14">
                  <c:v>2176</c:v>
                </c:pt>
                <c:pt idx="15">
                  <c:v>2643</c:v>
                </c:pt>
                <c:pt idx="16">
                  <c:v>3087</c:v>
                </c:pt>
                <c:pt idx="17">
                  <c:v>-726</c:v>
                </c:pt>
                <c:pt idx="18">
                  <c:v>2680</c:v>
                </c:pt>
                <c:pt idx="19">
                  <c:v>2335</c:v>
                </c:pt>
                <c:pt idx="20">
                  <c:v>2123</c:v>
                </c:pt>
                <c:pt idx="21">
                  <c:v>3820</c:v>
                </c:pt>
                <c:pt idx="22">
                  <c:v>4861</c:v>
                </c:pt>
                <c:pt idx="23">
                  <c:v>3171</c:v>
                </c:pt>
                <c:pt idx="24">
                  <c:v>6677</c:v>
                </c:pt>
              </c:numCache>
            </c:numRef>
          </c:val>
        </c:ser>
        <c:dLbls>
          <c:showLegendKey val="0"/>
          <c:showVal val="0"/>
          <c:showCatName val="0"/>
          <c:showSerName val="0"/>
          <c:showPercent val="0"/>
          <c:showBubbleSize val="0"/>
        </c:dLbls>
        <c:gapWidth val="58"/>
        <c:axId val="123307904"/>
        <c:axId val="123334656"/>
      </c:barChart>
      <c:lineChart>
        <c:grouping val="standard"/>
        <c:varyColors val="0"/>
        <c:ser>
          <c:idx val="0"/>
          <c:order val="0"/>
          <c:tx>
            <c:strRef>
              <c:f>'Wealth Mgmt - AuM '!$B$7</c:f>
              <c:strCache>
                <c:ptCount val="1"/>
                <c:pt idx="0">
                  <c:v>AuM</c:v>
                </c:pt>
              </c:strCache>
            </c:strRef>
          </c:tx>
          <c:spPr>
            <a:ln>
              <a:solidFill>
                <a:schemeClr val="accent2"/>
              </a:solidFill>
            </a:ln>
          </c:spPr>
          <c:marker>
            <c:spPr>
              <a:solidFill>
                <a:schemeClr val="accent2"/>
              </a:solidFill>
              <a:ln cap="rnd">
                <a:solidFill>
                  <a:schemeClr val="accent2"/>
                </a:solidFill>
              </a:ln>
            </c:spPr>
          </c:marker>
          <c:cat>
            <c:strRef>
              <c:f>'Wealth Mgmt - AuM '!$A$8:$A$32</c:f>
              <c:strCache>
                <c:ptCount val="25"/>
                <c:pt idx="0">
                  <c:v>Q 4/08</c:v>
                </c:pt>
                <c:pt idx="1">
                  <c:v>Q 1/09</c:v>
                </c:pt>
                <c:pt idx="2">
                  <c:v>Q 2/09</c:v>
                </c:pt>
                <c:pt idx="3">
                  <c:v>Q 3/09</c:v>
                </c:pt>
                <c:pt idx="4">
                  <c:v>Q 4/09</c:v>
                </c:pt>
                <c:pt idx="5">
                  <c:v>Q 1/10</c:v>
                </c:pt>
                <c:pt idx="6">
                  <c:v>Q 2/10</c:v>
                </c:pt>
                <c:pt idx="7">
                  <c:v>Q 3/10</c:v>
                </c:pt>
                <c:pt idx="8">
                  <c:v>Q 4/10</c:v>
                </c:pt>
                <c:pt idx="9">
                  <c:v>Q 1/11</c:v>
                </c:pt>
                <c:pt idx="10">
                  <c:v>Q 2/11</c:v>
                </c:pt>
                <c:pt idx="11">
                  <c:v>Q 3/11</c:v>
                </c:pt>
                <c:pt idx="12">
                  <c:v>Q 4/11</c:v>
                </c:pt>
                <c:pt idx="13">
                  <c:v>Q 1/12</c:v>
                </c:pt>
                <c:pt idx="14">
                  <c:v>Q 2/12</c:v>
                </c:pt>
                <c:pt idx="15">
                  <c:v>Q 3/12</c:v>
                </c:pt>
                <c:pt idx="16">
                  <c:v>Q 4/12</c:v>
                </c:pt>
                <c:pt idx="17">
                  <c:v>Q 1/13</c:v>
                </c:pt>
                <c:pt idx="18">
                  <c:v>Q 2/13</c:v>
                </c:pt>
                <c:pt idx="19">
                  <c:v>Q 3/13</c:v>
                </c:pt>
                <c:pt idx="20">
                  <c:v>Q4/13</c:v>
                </c:pt>
                <c:pt idx="21">
                  <c:v>Q1/14</c:v>
                </c:pt>
                <c:pt idx="22">
                  <c:v>Q2 2014</c:v>
                </c:pt>
                <c:pt idx="23">
                  <c:v>Q3 2014</c:v>
                </c:pt>
                <c:pt idx="24">
                  <c:v>Q4/14</c:v>
                </c:pt>
              </c:strCache>
            </c:strRef>
          </c:cat>
          <c:val>
            <c:numRef>
              <c:f>'Wealth Mgmt - AuM '!$B$8:$B$32</c:f>
              <c:numCache>
                <c:formatCode>#,##0</c:formatCode>
                <c:ptCount val="25"/>
                <c:pt idx="0">
                  <c:v>125546</c:v>
                </c:pt>
                <c:pt idx="1">
                  <c:v>124444</c:v>
                </c:pt>
                <c:pt idx="2">
                  <c:v>136081</c:v>
                </c:pt>
                <c:pt idx="3">
                  <c:v>148848</c:v>
                </c:pt>
                <c:pt idx="4">
                  <c:v>159396</c:v>
                </c:pt>
                <c:pt idx="5">
                  <c:v>170214</c:v>
                </c:pt>
                <c:pt idx="6">
                  <c:v>170360</c:v>
                </c:pt>
                <c:pt idx="7">
                  <c:v>180427</c:v>
                </c:pt>
                <c:pt idx="8">
                  <c:v>189287</c:v>
                </c:pt>
                <c:pt idx="9">
                  <c:v>189844</c:v>
                </c:pt>
                <c:pt idx="10">
                  <c:v>190046</c:v>
                </c:pt>
                <c:pt idx="11">
                  <c:v>178233</c:v>
                </c:pt>
                <c:pt idx="12">
                  <c:v>187222</c:v>
                </c:pt>
                <c:pt idx="13">
                  <c:v>197521</c:v>
                </c:pt>
                <c:pt idx="14">
                  <c:v>199951</c:v>
                </c:pt>
                <c:pt idx="15">
                  <c:v>210589</c:v>
                </c:pt>
                <c:pt idx="16">
                  <c:v>218151</c:v>
                </c:pt>
                <c:pt idx="17">
                  <c:v>220835</c:v>
                </c:pt>
                <c:pt idx="18">
                  <c:v>217390</c:v>
                </c:pt>
                <c:pt idx="19">
                  <c:v>226323</c:v>
                </c:pt>
                <c:pt idx="20">
                  <c:v>232108</c:v>
                </c:pt>
                <c:pt idx="21">
                  <c:v>238762</c:v>
                </c:pt>
                <c:pt idx="22">
                  <c:v>248859</c:v>
                </c:pt>
                <c:pt idx="23">
                  <c:v>254753</c:v>
                </c:pt>
                <c:pt idx="24">
                  <c:v>263452</c:v>
                </c:pt>
              </c:numCache>
            </c:numRef>
          </c:val>
          <c:smooth val="0"/>
        </c:ser>
        <c:dLbls>
          <c:showLegendKey val="0"/>
          <c:showVal val="0"/>
          <c:showCatName val="0"/>
          <c:showSerName val="0"/>
          <c:showPercent val="0"/>
          <c:showBubbleSize val="0"/>
        </c:dLbls>
        <c:marker val="1"/>
        <c:smooth val="0"/>
        <c:axId val="123336192"/>
        <c:axId val="123337728"/>
      </c:lineChart>
      <c:catAx>
        <c:axId val="123307904"/>
        <c:scaling>
          <c:orientation val="minMax"/>
        </c:scaling>
        <c:delete val="0"/>
        <c:axPos val="b"/>
        <c:numFmt formatCode="mm\/dd\/yy;@" sourceLinked="0"/>
        <c:majorTickMark val="out"/>
        <c:minorTickMark val="none"/>
        <c:tickLblPos val="low"/>
        <c:txPr>
          <a:bodyPr/>
          <a:lstStyle/>
          <a:p>
            <a:pPr>
              <a:defRPr sz="800">
                <a:latin typeface="Arial" pitchFamily="34" charset="0"/>
                <a:cs typeface="Arial" pitchFamily="34" charset="0"/>
              </a:defRPr>
            </a:pPr>
            <a:endParaRPr lang="sv-SE"/>
          </a:p>
        </c:txPr>
        <c:crossAx val="123334656"/>
        <c:crosses val="autoZero"/>
        <c:auto val="1"/>
        <c:lblAlgn val="ctr"/>
        <c:lblOffset val="100"/>
        <c:noMultiLvlLbl val="0"/>
      </c:catAx>
      <c:valAx>
        <c:axId val="123334656"/>
        <c:scaling>
          <c:orientation val="minMax"/>
          <c:max val="7000"/>
          <c:min val="-30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sv-SE"/>
          </a:p>
        </c:txPr>
        <c:crossAx val="123307904"/>
        <c:crosses val="autoZero"/>
        <c:crossBetween val="between"/>
      </c:valAx>
      <c:catAx>
        <c:axId val="123336192"/>
        <c:scaling>
          <c:orientation val="minMax"/>
        </c:scaling>
        <c:delete val="1"/>
        <c:axPos val="b"/>
        <c:majorTickMark val="out"/>
        <c:minorTickMark val="none"/>
        <c:tickLblPos val="nextTo"/>
        <c:crossAx val="123337728"/>
        <c:crosses val="autoZero"/>
        <c:auto val="1"/>
        <c:lblAlgn val="ctr"/>
        <c:lblOffset val="100"/>
        <c:noMultiLvlLbl val="0"/>
      </c:catAx>
      <c:valAx>
        <c:axId val="123337728"/>
        <c:scaling>
          <c:orientation val="minMax"/>
          <c:max val="300000"/>
        </c:scaling>
        <c:delete val="0"/>
        <c:axPos val="r"/>
        <c:numFmt formatCode="#,##0" sourceLinked="1"/>
        <c:majorTickMark val="out"/>
        <c:minorTickMark val="none"/>
        <c:tickLblPos val="nextTo"/>
        <c:txPr>
          <a:bodyPr/>
          <a:lstStyle/>
          <a:p>
            <a:pPr>
              <a:defRPr sz="1000">
                <a:latin typeface="Arial" pitchFamily="34" charset="0"/>
                <a:cs typeface="Arial" pitchFamily="34" charset="0"/>
              </a:defRPr>
            </a:pPr>
            <a:endParaRPr lang="sv-SE"/>
          </a:p>
        </c:txPr>
        <c:crossAx val="123336192"/>
        <c:crosses val="max"/>
        <c:crossBetween val="between"/>
      </c:valAx>
    </c:plotArea>
    <c:legend>
      <c:legendPos val="b"/>
      <c:layout>
        <c:manualLayout>
          <c:xMode val="edge"/>
          <c:yMode val="edge"/>
          <c:x val="0.29022835311321526"/>
          <c:y val="0.89937399102198079"/>
          <c:w val="0.39206696535859886"/>
          <c:h val="7.564335258068873E-2"/>
        </c:manualLayout>
      </c:layout>
      <c:overlay val="0"/>
      <c:txPr>
        <a:bodyPr/>
        <a:lstStyle/>
        <a:p>
          <a:pPr>
            <a:defRPr sz="1100">
              <a:latin typeface="Arial" pitchFamily="34" charset="0"/>
              <a:cs typeface="Arial" pitchFamily="34" charset="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'Wealth Mgmt - Life &amp; Pensio '!$K$43</c:f>
              <c:strCache>
                <c:ptCount val="1"/>
              </c:strCache>
            </c:strRef>
          </c:tx>
          <c:invertIfNegative val="0"/>
          <c:cat>
            <c:numRef>
              <c:f>'Wealth Mgmt - Life &amp; Pensio '!$J$44:$J$52</c:f>
              <c:numCache>
                <c:formatCode>General</c:formatCode>
                <c:ptCount val="9"/>
              </c:numCache>
            </c:numRef>
          </c:cat>
          <c:val>
            <c:numRef>
              <c:f>'Wealth Mgmt - Life &amp; Pensio '!$K$44:$K$52</c:f>
              <c:numCache>
                <c:formatCode>General</c:formatCode>
                <c:ptCount val="9"/>
              </c:numCache>
            </c:numRef>
          </c:val>
        </c:ser>
        <c:ser>
          <c:idx val="1"/>
          <c:order val="1"/>
          <c:tx>
            <c:strRef>
              <c:f>'Wealth Mgmt - Life &amp; Pensio '!$L$43</c:f>
              <c:strCache>
                <c:ptCount val="1"/>
              </c:strCache>
            </c:strRef>
          </c:tx>
          <c:invertIfNegative val="0"/>
          <c:cat>
            <c:numRef>
              <c:f>'Wealth Mgmt - Life &amp; Pensio '!$J$44:$J$52</c:f>
              <c:numCache>
                <c:formatCode>General</c:formatCode>
                <c:ptCount val="9"/>
              </c:numCache>
            </c:numRef>
          </c:cat>
          <c:val>
            <c:numRef>
              <c:f>'Wealth Mgmt - Life &amp; Pensio '!$L$44:$L$52</c:f>
              <c:numCache>
                <c:formatCode>General</c:formatCode>
                <c:ptCount val="9"/>
              </c:numCache>
            </c:numRef>
          </c:val>
        </c:ser>
        <c:ser>
          <c:idx val="2"/>
          <c:order val="2"/>
          <c:tx>
            <c:strRef>
              <c:f>'Wealth Mgmt - Life &amp; Pensio '!$M$43</c:f>
              <c:strCache>
                <c:ptCount val="1"/>
              </c:strCache>
            </c:strRef>
          </c:tx>
          <c:invertIfNegative val="0"/>
          <c:cat>
            <c:numRef>
              <c:f>'Wealth Mgmt - Life &amp; Pensio '!$J$44:$J$52</c:f>
              <c:numCache>
                <c:formatCode>General</c:formatCode>
                <c:ptCount val="9"/>
              </c:numCache>
            </c:numRef>
          </c:cat>
          <c:val>
            <c:numRef>
              <c:f>'Wealth Mgmt - Life &amp; Pensio '!$M$44:$M$52</c:f>
              <c:numCache>
                <c:formatCode>General</c:formatCode>
                <c:ptCount val="9"/>
              </c:numCache>
            </c:numRef>
          </c:val>
        </c:ser>
        <c:ser>
          <c:idx val="3"/>
          <c:order val="3"/>
          <c:tx>
            <c:strRef>
              <c:f>'Wealth Mgmt - Life &amp; Pensio '!$R$43</c:f>
              <c:strCache>
                <c:ptCount val="1"/>
              </c:strCache>
            </c:strRef>
          </c:tx>
          <c:invertIfNegative val="0"/>
          <c:cat>
            <c:numRef>
              <c:f>'Wealth Mgmt - Life &amp; Pensio '!$J$44:$J$52</c:f>
              <c:numCache>
                <c:formatCode>General</c:formatCode>
                <c:ptCount val="9"/>
              </c:numCache>
            </c:numRef>
          </c:cat>
          <c:val>
            <c:numRef>
              <c:f>'Wealth Mgmt - Life &amp; Pensio '!$R$44:$R$52</c:f>
              <c:numCache>
                <c:formatCode>General</c:formatCode>
                <c:ptCount val="9"/>
              </c:numCache>
            </c:numRef>
          </c:val>
        </c:ser>
        <c:ser>
          <c:idx val="4"/>
          <c:order val="4"/>
          <c:tx>
            <c:strRef>
              <c:f>'Wealth Mgmt - Life &amp; Pensio'!#REF!</c:f>
              <c:strCache>
                <c:ptCount val="1"/>
                <c:pt idx="0">
                  <c:v>#REF!</c:v>
                </c:pt>
              </c:strCache>
            </c:strRef>
          </c:tx>
          <c:invertIfNegative val="0"/>
          <c:cat>
            <c:numRef>
              <c:f>'Wealth Mgmt - Life &amp; Pensio '!$J$44:$J$52</c:f>
              <c:numCache>
                <c:formatCode>General</c:formatCode>
                <c:ptCount val="9"/>
              </c:numCache>
            </c:numRef>
          </c:cat>
          <c:val>
            <c:numRef>
              <c:f>'Wealth Mgmt - Life &amp; Pensio'!#REF!</c:f>
              <c:numCache>
                <c:formatCode>General</c:formatCode>
                <c:ptCount val="1"/>
                <c:pt idx="0">
                  <c:v>1</c:v>
                </c:pt>
              </c:numCache>
            </c:numRef>
          </c:val>
        </c:ser>
        <c:dLbls>
          <c:showLegendKey val="0"/>
          <c:showVal val="0"/>
          <c:showCatName val="0"/>
          <c:showSerName val="0"/>
          <c:showPercent val="0"/>
          <c:showBubbleSize val="0"/>
        </c:dLbls>
        <c:gapWidth val="55"/>
        <c:overlap val="100"/>
        <c:axId val="128523264"/>
        <c:axId val="128525056"/>
      </c:barChart>
      <c:catAx>
        <c:axId val="128523264"/>
        <c:scaling>
          <c:orientation val="minMax"/>
        </c:scaling>
        <c:delete val="0"/>
        <c:axPos val="b"/>
        <c:numFmt formatCode="General" sourceLinked="1"/>
        <c:majorTickMark val="none"/>
        <c:minorTickMark val="none"/>
        <c:tickLblPos val="nextTo"/>
        <c:crossAx val="128525056"/>
        <c:crosses val="autoZero"/>
        <c:auto val="1"/>
        <c:lblAlgn val="ctr"/>
        <c:lblOffset val="100"/>
        <c:noMultiLvlLbl val="0"/>
      </c:catAx>
      <c:valAx>
        <c:axId val="128525056"/>
        <c:scaling>
          <c:orientation val="minMax"/>
        </c:scaling>
        <c:delete val="0"/>
        <c:axPos val="l"/>
        <c:majorGridlines/>
        <c:numFmt formatCode="General" sourceLinked="1"/>
        <c:majorTickMark val="none"/>
        <c:minorTickMark val="none"/>
        <c:tickLblPos val="nextTo"/>
        <c:crossAx val="128523264"/>
        <c:crosses val="autoZero"/>
        <c:crossBetween val="between"/>
      </c:valAx>
    </c:plotArea>
    <c:legend>
      <c:legendPos val="b"/>
      <c:overlay val="0"/>
      <c:txPr>
        <a:bodyPr/>
        <a:lstStyle/>
        <a:p>
          <a:pPr>
            <a:defRPr sz="1200"/>
          </a:pPr>
          <a:endParaRPr lang="sv-SE"/>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'Lending, loan losses, impai '!$AA$28</c:f>
              <c:strCache>
                <c:ptCount val="1"/>
              </c:strCache>
            </c:strRef>
          </c:tx>
          <c:spPr>
            <a:ln w="12700">
              <a:solidFill>
                <a:schemeClr val="bg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256672398E-2"/>
                  <c:y val="2.1305446790407315E-2"/>
                </c:manualLayout>
              </c:layout>
              <c:dLblPos val="bestFit"/>
              <c:showLegendKey val="0"/>
              <c:showVal val="1"/>
              <c:showCatName val="1"/>
              <c:showSerName val="0"/>
              <c:showPercent val="0"/>
              <c:showBubbleSize val="0"/>
              <c:separator>
</c:separator>
            </c:dLbl>
            <c:dLbl>
              <c:idx val="1"/>
              <c:layout>
                <c:manualLayout>
                  <c:x val="4.0007360797227373E-2"/>
                  <c:y val="-3.2618196903847756E-2"/>
                </c:manualLayout>
              </c:layout>
              <c:dLblPos val="bestFit"/>
              <c:showLegendKey val="0"/>
              <c:showVal val="1"/>
              <c:showCatName val="1"/>
              <c:showSerName val="0"/>
              <c:showPercent val="0"/>
              <c:showBubbleSize val="0"/>
              <c:separator>
</c:separator>
            </c:dLbl>
            <c:dLbl>
              <c:idx val="2"/>
              <c:layout>
                <c:manualLayout>
                  <c:x val="2.3289230229914182E-2"/>
                  <c:y val="-2.6531741967296168E-2"/>
                </c:manualLayout>
              </c:layout>
              <c:dLblPos val="bestFit"/>
              <c:showLegendKey val="0"/>
              <c:showVal val="1"/>
              <c:showCatName val="1"/>
              <c:showSerName val="0"/>
              <c:showPercent val="0"/>
              <c:showBubbleSize val="0"/>
              <c:separator>
</c:separator>
            </c:dLbl>
            <c:dLbl>
              <c:idx val="3"/>
              <c:layout>
                <c:manualLayout>
                  <c:x val="2.775597529324807E-2"/>
                  <c:y val="-1.8081750699989893E-2"/>
                </c:manualLayout>
              </c:layout>
              <c:dLblPos val="bestFit"/>
              <c:showLegendKey val="0"/>
              <c:showVal val="1"/>
              <c:showCatName val="1"/>
              <c:showSerName val="0"/>
              <c:showPercent val="0"/>
              <c:showBubbleSize val="0"/>
              <c:separator>
</c:separator>
            </c:dLbl>
            <c:dLbl>
              <c:idx val="4"/>
              <c:layout>
                <c:manualLayout>
                  <c:x val="3.66249200285515E-2"/>
                  <c:y val="1.997926143824294E-2"/>
                </c:manualLayout>
              </c:layout>
              <c:dLblPos val="bestFit"/>
              <c:showLegendKey val="0"/>
              <c:showVal val="1"/>
              <c:showCatName val="1"/>
              <c:showSerName val="0"/>
              <c:showPercent val="0"/>
              <c:showBubbleSize val="0"/>
              <c:separator>
</c:separator>
            </c:dLbl>
            <c:dLbl>
              <c:idx val="5"/>
              <c:layout>
                <c:manualLayout>
                  <c:x val="3.4774521675668295E-2"/>
                  <c:y val="9.2378367108911699E-3"/>
                </c:manualLayout>
              </c:layout>
              <c:dLblPos val="bestFit"/>
              <c:showLegendKey val="0"/>
              <c:showVal val="1"/>
              <c:showCatName val="1"/>
              <c:showSerName val="0"/>
              <c:showPercent val="0"/>
              <c:showBubbleSize val="0"/>
              <c:separator>
</c:separator>
            </c:dLbl>
            <c:dLbl>
              <c:idx val="6"/>
              <c:layout>
                <c:manualLayout>
                  <c:x val="3.8858365410547296E-2"/>
                  <c:y val="6.1585578072608791E-3"/>
                </c:manualLayout>
              </c:layout>
              <c:dLblPos val="bestFit"/>
              <c:showLegendKey val="0"/>
              <c:showVal val="1"/>
              <c:showCatName val="1"/>
              <c:showSerName val="0"/>
              <c:showPercent val="0"/>
              <c:showBubbleSize val="0"/>
              <c:separator>
</c:separator>
            </c:dLbl>
            <c:dLbl>
              <c:idx val="7"/>
              <c:layout>
                <c:manualLayout>
                  <c:x val="3.3515813693734596E-2"/>
                  <c:y val="2.5671582207633433E-2"/>
                </c:manualLayout>
              </c:layout>
              <c:dLblPos val="bestFit"/>
              <c:showLegendKey val="0"/>
              <c:showVal val="1"/>
              <c:showCatName val="1"/>
              <c:showSerName val="0"/>
              <c:showPercent val="0"/>
              <c:showBubbleSize val="0"/>
              <c:separator>
</c:separator>
            </c:dLbl>
            <c:dLbl>
              <c:idx val="8"/>
              <c:layout>
                <c:manualLayout>
                  <c:x val="-2.2204780234598456E-2"/>
                  <c:y val="2.0373184160035387E-2"/>
                </c:manualLayout>
              </c:layout>
              <c:dLblPos val="bestFit"/>
              <c:showLegendKey val="0"/>
              <c:showVal val="1"/>
              <c:showCatName val="1"/>
              <c:showSerName val="0"/>
              <c:showPercent val="0"/>
              <c:showBubbleSize val="0"/>
              <c:separator>
</c:separator>
            </c:dLbl>
            <c:dLbl>
              <c:idx val="9"/>
              <c:layout>
                <c:manualLayout>
                  <c:x val="-5.0102376567138063E-2"/>
                  <c:y val="1.0991141707725931E-2"/>
                </c:manualLayout>
              </c:layout>
              <c:dLblPos val="bestFit"/>
              <c:showLegendKey val="0"/>
              <c:showVal val="1"/>
              <c:showCatName val="1"/>
              <c:showSerName val="0"/>
              <c:showPercent val="0"/>
              <c:showBubbleSize val="0"/>
              <c:separator>
</c:separator>
            </c:dLbl>
            <c:dLbl>
              <c:idx val="10"/>
              <c:layout>
                <c:manualLayout>
                  <c:x val="-9.5869430064194239E-2"/>
                  <c:y val="-1.3350026240370249E-2"/>
                </c:manualLayout>
              </c:layout>
              <c:dLblPos val="bestFit"/>
              <c:showLegendKey val="0"/>
              <c:showVal val="1"/>
              <c:showCatName val="1"/>
              <c:showSerName val="0"/>
              <c:showPercent val="0"/>
              <c:showBubbleSize val="0"/>
              <c:separator>
</c:separator>
            </c:dLbl>
            <c:dLbl>
              <c:idx val="11"/>
              <c:layout>
                <c:manualLayout>
                  <c:x val="-9.835056656429253E-2"/>
                  <c:y val="-9.7854802156911915E-3"/>
                </c:manualLayout>
              </c:layout>
              <c:dLblPos val="bestFit"/>
              <c:showLegendKey val="0"/>
              <c:showVal val="1"/>
              <c:showCatName val="1"/>
              <c:showSerName val="0"/>
              <c:showPercent val="0"/>
              <c:showBubbleSize val="0"/>
              <c:separator>
</c:separator>
            </c:dLbl>
            <c:dLbl>
              <c:idx val="12"/>
              <c:layout>
                <c:manualLayout>
                  <c:x val="-7.5547830830463153E-2"/>
                  <c:y val="-1.1817681653773433E-3"/>
                </c:manualLayout>
              </c:layout>
              <c:dLblPos val="bestFit"/>
              <c:showLegendKey val="0"/>
              <c:showVal val="1"/>
              <c:showCatName val="1"/>
              <c:showSerName val="0"/>
              <c:showPercent val="0"/>
              <c:showBubbleSize val="0"/>
              <c:separator>
</c:separator>
            </c:dLbl>
            <c:dLbl>
              <c:idx val="13"/>
              <c:layout>
                <c:manualLayout>
                  <c:x val="-6.9751421564892085E-2"/>
                  <c:y val="-3.3406465238169945E-2"/>
                </c:manualLayout>
              </c:layout>
              <c:dLblPos val="bestFit"/>
              <c:showLegendKey val="0"/>
              <c:showVal val="1"/>
              <c:showCatName val="1"/>
              <c:showSerName val="0"/>
              <c:showPercent val="0"/>
              <c:showBubbleSize val="0"/>
              <c:separator>
</c:separator>
            </c:dLbl>
            <c:txPr>
              <a:bodyPr/>
              <a:lstStyle/>
              <a:p>
                <a:pPr>
                  <a:defRPr sz="800"/>
                </a:pPr>
                <a:endParaRPr lang="sv-SE"/>
              </a:p>
            </c:txPr>
            <c:dLblPos val="outEnd"/>
            <c:showLegendKey val="0"/>
            <c:showVal val="1"/>
            <c:showCatName val="1"/>
            <c:showSerName val="0"/>
            <c:showPercent val="0"/>
            <c:showBubbleSize val="0"/>
            <c:separator>
</c:separator>
            <c:showLeaderLines val="1"/>
          </c:dLbls>
          <c:cat>
            <c:strRef>
              <c:f>'Lending, loan losses, impai '!$Z$29:$Z$42</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'Lending, loan losses, impai '!$AA$29:$AA$42</c:f>
              <c:numCache>
                <c:formatCode>0%</c:formatCode>
                <c:ptCount val="14"/>
                <c:pt idx="0">
                  <c:v>0.23751915789746816</c:v>
                </c:pt>
                <c:pt idx="1">
                  <c:v>0.13083845249883541</c:v>
                </c:pt>
                <c:pt idx="2">
                  <c:v>0.1058827780068204</c:v>
                </c:pt>
                <c:pt idx="3">
                  <c:v>1.3815285263469566E-2</c:v>
                </c:pt>
                <c:pt idx="4">
                  <c:v>1.6153427859813746E-2</c:v>
                </c:pt>
                <c:pt idx="5">
                  <c:v>6.5146118439614056E-2</c:v>
                </c:pt>
                <c:pt idx="6">
                  <c:v>1.6158528864384597E-2</c:v>
                </c:pt>
                <c:pt idx="7">
                  <c:v>0.10650802185236818</c:v>
                </c:pt>
                <c:pt idx="8">
                  <c:v>6.1598248238576798E-2</c:v>
                </c:pt>
                <c:pt idx="9">
                  <c:v>2.8073944991835038E-2</c:v>
                </c:pt>
                <c:pt idx="10">
                  <c:v>4.2720085102312177E-2</c:v>
                </c:pt>
                <c:pt idx="11">
                  <c:v>4.0496745790213284E-2</c:v>
                </c:pt>
                <c:pt idx="12">
                  <c:v>2.2136594267535809E-2</c:v>
                </c:pt>
                <c:pt idx="13">
                  <c:v>0.11295261092675254</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481391041720695"/>
        </c:manualLayout>
      </c:layout>
      <c:barChart>
        <c:barDir val="col"/>
        <c:grouping val="clustered"/>
        <c:varyColors val="0"/>
        <c:ser>
          <c:idx val="0"/>
          <c:order val="0"/>
          <c:spPr>
            <a:solidFill>
              <a:schemeClr val="bg1">
                <a:lumMod val="85000"/>
              </a:schemeClr>
            </a:solidFill>
            <a:ln>
              <a:solidFill>
                <a:schemeClr val="bg1">
                  <a:lumMod val="85000"/>
                </a:schemeClr>
              </a:solidFill>
            </a:ln>
          </c:spPr>
          <c:invertIfNegative val="0"/>
          <c:dPt>
            <c:idx val="5"/>
            <c:invertIfNegative val="0"/>
            <c:bubble3D val="0"/>
          </c:dPt>
          <c:dPt>
            <c:idx val="6"/>
            <c:invertIfNegative val="0"/>
            <c:bubble3D val="0"/>
          </c:dPt>
          <c:dPt>
            <c:idx val="13"/>
            <c:invertIfNegative val="0"/>
            <c:bubble3D val="0"/>
            <c:spPr>
              <a:solidFill>
                <a:schemeClr val="accent1">
                  <a:lumMod val="75000"/>
                </a:schemeClr>
              </a:solidFill>
              <a:ln>
                <a:solidFill>
                  <a:schemeClr val="accent1">
                    <a:lumMod val="75000"/>
                  </a:schemeClr>
                </a:solidFill>
              </a:ln>
            </c:spPr>
          </c:dPt>
          <c:dLbls>
            <c:txPr>
              <a:bodyPr/>
              <a:lstStyle/>
              <a:p>
                <a:pPr>
                  <a:defRPr sz="1000" b="0">
                    <a:solidFill>
                      <a:schemeClr val="tx1">
                        <a:lumMod val="95000"/>
                        <a:lumOff val="5000"/>
                      </a:schemeClr>
                    </a:solidFill>
                    <a:latin typeface="Arial" pitchFamily="34" charset="0"/>
                    <a:cs typeface="Arial" pitchFamily="34" charset="0"/>
                  </a:defRPr>
                </a:pPr>
                <a:endParaRPr lang="sv-SE"/>
              </a:p>
            </c:txPr>
            <c:dLblPos val="outEnd"/>
            <c:showLegendKey val="0"/>
            <c:showVal val="1"/>
            <c:showCatName val="0"/>
            <c:showSerName val="0"/>
            <c:showPercent val="0"/>
            <c:showBubbleSize val="0"/>
            <c:showLeaderLines val="0"/>
          </c:dLbls>
          <c:cat>
            <c:strRef>
              <c:f>'Capital position '!$W$4:$W$17</c:f>
              <c:strCache>
                <c:ptCount val="14"/>
                <c:pt idx="0">
                  <c:v>Q3/11</c:v>
                </c:pt>
                <c:pt idx="1">
                  <c:v>Q4/11</c:v>
                </c:pt>
                <c:pt idx="2">
                  <c:v>Q1/12</c:v>
                </c:pt>
                <c:pt idx="3">
                  <c:v>Q2/12</c:v>
                </c:pt>
                <c:pt idx="4">
                  <c:v>Q3/12</c:v>
                </c:pt>
                <c:pt idx="5">
                  <c:v>Q4/12</c:v>
                </c:pt>
                <c:pt idx="6">
                  <c:v>Q1/13</c:v>
                </c:pt>
                <c:pt idx="7">
                  <c:v>Q2/13</c:v>
                </c:pt>
                <c:pt idx="8">
                  <c:v>Q3/13</c:v>
                </c:pt>
                <c:pt idx="9">
                  <c:v>Q4/13</c:v>
                </c:pt>
                <c:pt idx="10">
                  <c:v>Q1/14*</c:v>
                </c:pt>
                <c:pt idx="11">
                  <c:v>Q2/14</c:v>
                </c:pt>
                <c:pt idx="12">
                  <c:v>Q3/14</c:v>
                </c:pt>
                <c:pt idx="13">
                  <c:v>Q4/14</c:v>
                </c:pt>
              </c:strCache>
            </c:strRef>
          </c:cat>
          <c:val>
            <c:numRef>
              <c:f>'Capital position '!$X$4:$X$17</c:f>
              <c:numCache>
                <c:formatCode>General</c:formatCode>
                <c:ptCount val="14"/>
                <c:pt idx="0">
                  <c:v>183</c:v>
                </c:pt>
                <c:pt idx="1">
                  <c:v>185</c:v>
                </c:pt>
                <c:pt idx="2">
                  <c:v>182</c:v>
                </c:pt>
                <c:pt idx="3">
                  <c:v>181</c:v>
                </c:pt>
                <c:pt idx="4">
                  <c:v>179</c:v>
                </c:pt>
                <c:pt idx="5">
                  <c:v>168</c:v>
                </c:pt>
                <c:pt idx="6">
                  <c:v>168</c:v>
                </c:pt>
                <c:pt idx="7">
                  <c:v>162</c:v>
                </c:pt>
                <c:pt idx="8">
                  <c:v>160</c:v>
                </c:pt>
                <c:pt idx="9">
                  <c:v>155</c:v>
                </c:pt>
                <c:pt idx="10">
                  <c:v>159</c:v>
                </c:pt>
                <c:pt idx="11">
                  <c:v>152</c:v>
                </c:pt>
                <c:pt idx="12">
                  <c:v>153</c:v>
                </c:pt>
                <c:pt idx="13">
                  <c:v>145</c:v>
                </c:pt>
              </c:numCache>
            </c:numRef>
          </c:val>
        </c:ser>
        <c:dLbls>
          <c:showLegendKey val="0"/>
          <c:showVal val="0"/>
          <c:showCatName val="0"/>
          <c:showSerName val="0"/>
          <c:showPercent val="0"/>
          <c:showBubbleSize val="0"/>
        </c:dLbls>
        <c:gapWidth val="30"/>
        <c:axId val="131110016"/>
        <c:axId val="131111552"/>
      </c:barChart>
      <c:catAx>
        <c:axId val="131110016"/>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sv-SE"/>
          </a:p>
        </c:txPr>
        <c:crossAx val="131111552"/>
        <c:crosses val="autoZero"/>
        <c:auto val="1"/>
        <c:lblAlgn val="ctr"/>
        <c:lblOffset val="100"/>
        <c:noMultiLvlLbl val="0"/>
      </c:catAx>
      <c:valAx>
        <c:axId val="131111552"/>
        <c:scaling>
          <c:orientation val="minMax"/>
          <c:max val="200"/>
          <c:min val="0"/>
        </c:scaling>
        <c:delete val="1"/>
        <c:axPos val="l"/>
        <c:numFmt formatCode="General" sourceLinked="1"/>
        <c:majorTickMark val="out"/>
        <c:minorTickMark val="none"/>
        <c:tickLblPos val="nextTo"/>
        <c:crossAx val="1311100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952099572838507E-2"/>
          <c:y val="1.6553222167086427E-2"/>
          <c:w val="0.9560878174497961"/>
          <c:h val="0.8373488629022442"/>
        </c:manualLayout>
      </c:layout>
      <c:barChart>
        <c:barDir val="col"/>
        <c:grouping val="clustered"/>
        <c:varyColors val="0"/>
        <c:ser>
          <c:idx val="0"/>
          <c:order val="0"/>
          <c:spPr>
            <a:solidFill>
              <a:schemeClr val="bg1">
                <a:lumMod val="8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chemeClr val="accent1">
                  <a:lumMod val="75000"/>
                </a:schemeClr>
              </a:solidFill>
              <a:ln>
                <a:solidFill>
                  <a:schemeClr val="accent1">
                    <a:lumMod val="75000"/>
                  </a:schemeClr>
                </a:solidFill>
              </a:ln>
            </c:spPr>
          </c:dPt>
          <c:dLbls>
            <c:dLbl>
              <c:idx val="11"/>
              <c:layout>
                <c:manualLayout>
                  <c:x val="5.2510678894166453E-3"/>
                  <c:y val="0"/>
                </c:manualLayout>
              </c:layout>
              <c:dLblPos val="outEnd"/>
              <c:showLegendKey val="0"/>
              <c:showVal val="1"/>
              <c:showCatName val="0"/>
              <c:showSerName val="0"/>
              <c:showPercent val="0"/>
              <c:showBubbleSize val="0"/>
            </c:dLbl>
            <c:numFmt formatCode="0.0%" sourceLinked="0"/>
            <c:txPr>
              <a:bodyPr/>
              <a:lstStyle/>
              <a:p>
                <a:pPr>
                  <a:defRPr sz="1000" b="0">
                    <a:solidFill>
                      <a:schemeClr val="tx1">
                        <a:lumMod val="95000"/>
                        <a:lumOff val="5000"/>
                      </a:schemeClr>
                    </a:solidFill>
                    <a:latin typeface="Arial" pitchFamily="34" charset="0"/>
                    <a:cs typeface="Arial" pitchFamily="34" charset="0"/>
                  </a:defRPr>
                </a:pPr>
                <a:endParaRPr lang="sv-SE"/>
              </a:p>
            </c:txPr>
            <c:dLblPos val="outEnd"/>
            <c:showLegendKey val="0"/>
            <c:showVal val="1"/>
            <c:showCatName val="0"/>
            <c:showSerName val="0"/>
            <c:showPercent val="0"/>
            <c:showBubbleSize val="0"/>
            <c:showLeaderLines val="0"/>
          </c:dLbls>
          <c:cat>
            <c:strRef>
              <c:f>'Capital position '!$W$21:$W$32</c:f>
              <c:strCache>
                <c:ptCount val="12"/>
                <c:pt idx="0">
                  <c:v>Q1/12</c:v>
                </c:pt>
                <c:pt idx="1">
                  <c:v>Q2/12</c:v>
                </c:pt>
                <c:pt idx="2">
                  <c:v>Q3/12</c:v>
                </c:pt>
                <c:pt idx="3">
                  <c:v>Q4/12</c:v>
                </c:pt>
                <c:pt idx="4">
                  <c:v>Q1/13</c:v>
                </c:pt>
                <c:pt idx="5">
                  <c:v>Q2/13</c:v>
                </c:pt>
                <c:pt idx="6">
                  <c:v>Q3/13</c:v>
                </c:pt>
                <c:pt idx="7">
                  <c:v>Q4/13</c:v>
                </c:pt>
                <c:pt idx="8">
                  <c:v>Q1/14*</c:v>
                </c:pt>
                <c:pt idx="9">
                  <c:v>Q2/14</c:v>
                </c:pt>
                <c:pt idx="10">
                  <c:v>Q3/14</c:v>
                </c:pt>
                <c:pt idx="11">
                  <c:v>Q4/14</c:v>
                </c:pt>
              </c:strCache>
            </c:strRef>
          </c:cat>
          <c:val>
            <c:numRef>
              <c:f>'Capital position '!$X$21:$X$32</c:f>
              <c:numCache>
                <c:formatCode>0\.0%</c:formatCode>
                <c:ptCount val="12"/>
                <c:pt idx="0">
                  <c:v>0.11600000000000001</c:v>
                </c:pt>
                <c:pt idx="1">
                  <c:v>0.11799999999999999</c:v>
                </c:pt>
                <c:pt idx="2">
                  <c:v>0.122</c:v>
                </c:pt>
                <c:pt idx="3">
                  <c:v>0.13100000000000001</c:v>
                </c:pt>
                <c:pt idx="4">
                  <c:v>0.13200000000000001</c:v>
                </c:pt>
                <c:pt idx="5">
                  <c:v>0.14000000000000001</c:v>
                </c:pt>
                <c:pt idx="6">
                  <c:v>0.14399999999999999</c:v>
                </c:pt>
                <c:pt idx="7">
                  <c:v>0.14899999999999999</c:v>
                </c:pt>
                <c:pt idx="8">
                  <c:v>0.14599999999999999</c:v>
                </c:pt>
                <c:pt idx="9">
                  <c:v>0.152</c:v>
                </c:pt>
                <c:pt idx="10">
                  <c:v>0.156</c:v>
                </c:pt>
                <c:pt idx="11">
                  <c:v>0.157</c:v>
                </c:pt>
              </c:numCache>
            </c:numRef>
          </c:val>
        </c:ser>
        <c:dLbls>
          <c:showLegendKey val="0"/>
          <c:showVal val="0"/>
          <c:showCatName val="0"/>
          <c:showSerName val="0"/>
          <c:showPercent val="0"/>
          <c:showBubbleSize val="0"/>
        </c:dLbls>
        <c:gapWidth val="30"/>
        <c:axId val="131136128"/>
        <c:axId val="131268992"/>
      </c:barChart>
      <c:catAx>
        <c:axId val="131136128"/>
        <c:scaling>
          <c:orientation val="minMax"/>
        </c:scaling>
        <c:delete val="0"/>
        <c:axPos val="b"/>
        <c:numFmt formatCode="#,##0" sourceLinked="1"/>
        <c:majorTickMark val="out"/>
        <c:minorTickMark val="none"/>
        <c:tickLblPos val="nextTo"/>
        <c:txPr>
          <a:bodyPr/>
          <a:lstStyle/>
          <a:p>
            <a:pPr>
              <a:defRPr sz="800">
                <a:latin typeface="Arial" pitchFamily="34" charset="0"/>
                <a:cs typeface="Arial" pitchFamily="34" charset="0"/>
              </a:defRPr>
            </a:pPr>
            <a:endParaRPr lang="sv-SE"/>
          </a:p>
        </c:txPr>
        <c:crossAx val="131268992"/>
        <c:crosses val="autoZero"/>
        <c:auto val="1"/>
        <c:lblAlgn val="ctr"/>
        <c:lblOffset val="100"/>
        <c:noMultiLvlLbl val="0"/>
      </c:catAx>
      <c:valAx>
        <c:axId val="131268992"/>
        <c:scaling>
          <c:orientation val="minMax"/>
          <c:max val="0.17"/>
          <c:min val="1.4000000000000002E-2"/>
        </c:scaling>
        <c:delete val="1"/>
        <c:axPos val="l"/>
        <c:numFmt formatCode="0\.0%" sourceLinked="1"/>
        <c:majorTickMark val="out"/>
        <c:minorTickMark val="none"/>
        <c:tickLblPos val="nextTo"/>
        <c:crossAx val="1311361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4.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2.jpg"/></Relationships>
</file>

<file path=xl/drawings/_rels/drawing1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13" Type="http://schemas.openxmlformats.org/officeDocument/2006/relationships/image" Target="../media/image16.jpeg"/><Relationship Id="rId3" Type="http://schemas.openxmlformats.org/officeDocument/2006/relationships/image" Target="../media/image6.jp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jpg"/><Relationship Id="rId15" Type="http://schemas.openxmlformats.org/officeDocument/2006/relationships/image" Target="../media/image18.jpg"/><Relationship Id="rId10" Type="http://schemas.openxmlformats.org/officeDocument/2006/relationships/image" Target="../media/image13.jpg"/><Relationship Id="rId4" Type="http://schemas.openxmlformats.org/officeDocument/2006/relationships/image" Target="../media/image7.jpg"/><Relationship Id="rId9" Type="http://schemas.openxmlformats.org/officeDocument/2006/relationships/image" Target="../media/image12.jpg"/><Relationship Id="rId1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40821</xdr:colOff>
      <xdr:row>0</xdr:row>
      <xdr:rowOff>20852</xdr:rowOff>
    </xdr:from>
    <xdr:to>
      <xdr:col>10</xdr:col>
      <xdr:colOff>598714</xdr:colOff>
      <xdr:row>55</xdr:row>
      <xdr:rowOff>10796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1" y="20852"/>
          <a:ext cx="7400018" cy="104674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0</xdr:colOff>
      <xdr:row>1</xdr:row>
      <xdr:rowOff>0</xdr:rowOff>
    </xdr:from>
    <xdr:to>
      <xdr:col>28</xdr:col>
      <xdr:colOff>0</xdr:colOff>
      <xdr:row>15</xdr:row>
      <xdr:rowOff>190500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23811</xdr:colOff>
      <xdr:row>0</xdr:row>
      <xdr:rowOff>35717</xdr:rowOff>
    </xdr:from>
    <xdr:to>
      <xdr:col>10</xdr:col>
      <xdr:colOff>599281</xdr:colOff>
      <xdr:row>48</xdr:row>
      <xdr:rowOff>154780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1" y="35717"/>
          <a:ext cx="6747670" cy="95202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xdr:colOff>
      <xdr:row>0</xdr:row>
      <xdr:rowOff>59531</xdr:rowOff>
    </xdr:from>
    <xdr:to>
      <xdr:col>10</xdr:col>
      <xdr:colOff>607448</xdr:colOff>
      <xdr:row>49</xdr:row>
      <xdr:rowOff>130968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59531"/>
          <a:ext cx="6739167" cy="9405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35720</xdr:colOff>
      <xdr:row>0</xdr:row>
      <xdr:rowOff>45243</xdr:rowOff>
    </xdr:from>
    <xdr:ext cx="8553268" cy="12194381"/>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20" y="45243"/>
          <a:ext cx="8553268" cy="1219438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25</xdr:col>
      <xdr:colOff>93325</xdr:colOff>
      <xdr:row>5</xdr:row>
      <xdr:rowOff>8659</xdr:rowOff>
    </xdr:from>
    <xdr:to>
      <xdr:col>30</xdr:col>
      <xdr:colOff>784512</xdr:colOff>
      <xdr:row>32</xdr:row>
      <xdr:rowOff>120120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52</xdr:col>
      <xdr:colOff>412143</xdr:colOff>
      <xdr:row>29</xdr:row>
      <xdr:rowOff>17318</xdr:rowOff>
    </xdr:from>
    <xdr:to>
      <xdr:col>57</xdr:col>
      <xdr:colOff>222776</xdr:colOff>
      <xdr:row>48</xdr:row>
      <xdr:rowOff>77911</xdr:rowOff>
    </xdr:to>
    <xdr:pic>
      <xdr:nvPicPr>
        <xdr:cNvPr id="5" name="Picture 4"/>
        <xdr:cNvPicPr>
          <a:picLocks noChangeAspect="1"/>
        </xdr:cNvPicPr>
      </xdr:nvPicPr>
      <xdr:blipFill>
        <a:blip xmlns:r="http://schemas.openxmlformats.org/officeDocument/2006/relationships" r:embed="rId2"/>
        <a:stretch>
          <a:fillRect/>
        </a:stretch>
      </xdr:blipFill>
      <xdr:spPr>
        <a:xfrm>
          <a:off x="39788493" y="4979843"/>
          <a:ext cx="4458833" cy="3203843"/>
        </a:xfrm>
        <a:prstGeom prst="rect">
          <a:avLst/>
        </a:prstGeom>
      </xdr:spPr>
    </xdr:pic>
    <xdr:clientData/>
  </xdr:twoCellAnchor>
  <xdr:twoCellAnchor editAs="oneCell">
    <xdr:from>
      <xdr:col>52</xdr:col>
      <xdr:colOff>684069</xdr:colOff>
      <xdr:row>7</xdr:row>
      <xdr:rowOff>112567</xdr:rowOff>
    </xdr:from>
    <xdr:to>
      <xdr:col>58</xdr:col>
      <xdr:colOff>95187</xdr:colOff>
      <xdr:row>21</xdr:row>
      <xdr:rowOff>110687</xdr:rowOff>
    </xdr:to>
    <xdr:pic>
      <xdr:nvPicPr>
        <xdr:cNvPr id="6" name="Picture 5"/>
        <xdr:cNvPicPr>
          <a:picLocks noChangeAspect="1"/>
        </xdr:cNvPicPr>
      </xdr:nvPicPr>
      <xdr:blipFill>
        <a:blip xmlns:r="http://schemas.openxmlformats.org/officeDocument/2006/relationships" r:embed="rId3"/>
        <a:stretch>
          <a:fillRect/>
        </a:stretch>
      </xdr:blipFill>
      <xdr:spPr>
        <a:xfrm>
          <a:off x="40060419" y="1303192"/>
          <a:ext cx="4554618" cy="23984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22</xdr:col>
      <xdr:colOff>156482</xdr:colOff>
      <xdr:row>2</xdr:row>
      <xdr:rowOff>186417</xdr:rowOff>
    </xdr:from>
    <xdr:to>
      <xdr:col>31</xdr:col>
      <xdr:colOff>368754</xdr:colOff>
      <xdr:row>14</xdr:row>
      <xdr:rowOff>161018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148165</xdr:colOff>
      <xdr:row>19</xdr:row>
      <xdr:rowOff>21431</xdr:rowOff>
    </xdr:from>
    <xdr:to>
      <xdr:col>31</xdr:col>
      <xdr:colOff>444499</xdr:colOff>
      <xdr:row>31</xdr:row>
      <xdr:rowOff>69850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207170</xdr:colOff>
      <xdr:row>31</xdr:row>
      <xdr:rowOff>151041</xdr:rowOff>
    </xdr:from>
    <xdr:to>
      <xdr:col>11</xdr:col>
      <xdr:colOff>100353</xdr:colOff>
      <xdr:row>44</xdr:row>
      <xdr:rowOff>77223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179916</xdr:colOff>
      <xdr:row>34</xdr:row>
      <xdr:rowOff>189706</xdr:rowOff>
    </xdr:from>
    <xdr:to>
      <xdr:col>31</xdr:col>
      <xdr:colOff>571500</xdr:colOff>
      <xdr:row>48</xdr:row>
      <xdr:rowOff>88900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223649</xdr:colOff>
      <xdr:row>45</xdr:row>
      <xdr:rowOff>133969</xdr:rowOff>
    </xdr:from>
    <xdr:to>
      <xdr:col>6</xdr:col>
      <xdr:colOff>80439</xdr:colOff>
      <xdr:row>60</xdr:row>
      <xdr:rowOff>37449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1054784</xdr:colOff>
      <xdr:row>4</xdr:row>
      <xdr:rowOff>21356</xdr:rowOff>
    </xdr:from>
    <xdr:to>
      <xdr:col>2</xdr:col>
      <xdr:colOff>504825</xdr:colOff>
      <xdr:row>25</xdr:row>
      <xdr:rowOff>104775</xdr:rowOff>
    </xdr:to>
    <xdr:pic>
      <xdr:nvPicPr>
        <xdr:cNvPr id="3" name="Picture 2"/>
        <xdr:cNvPicPr>
          <a:picLocks noChangeAspect="1"/>
        </xdr:cNvPicPr>
      </xdr:nvPicPr>
      <xdr:blipFill>
        <a:blip xmlns:r="http://schemas.openxmlformats.org/officeDocument/2006/relationships" r:embed="rId1"/>
        <a:stretch>
          <a:fillRect/>
        </a:stretch>
      </xdr:blipFill>
      <xdr:spPr>
        <a:xfrm>
          <a:off x="1054784" y="707156"/>
          <a:ext cx="4803091" cy="3683869"/>
        </a:xfrm>
        <a:prstGeom prst="rect">
          <a:avLst/>
        </a:prstGeom>
      </xdr:spPr>
    </xdr:pic>
    <xdr:clientData/>
  </xdr:twoCellAnchor>
  <xdr:twoCellAnchor editAs="oneCell">
    <xdr:from>
      <xdr:col>0</xdr:col>
      <xdr:colOff>0</xdr:colOff>
      <xdr:row>31</xdr:row>
      <xdr:rowOff>10084</xdr:rowOff>
    </xdr:from>
    <xdr:to>
      <xdr:col>3</xdr:col>
      <xdr:colOff>819150</xdr:colOff>
      <xdr:row>46</xdr:row>
      <xdr:rowOff>91712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325034"/>
          <a:ext cx="7115175" cy="2653378"/>
        </a:xfrm>
        <a:prstGeom prst="rect">
          <a:avLst/>
        </a:prstGeom>
      </xdr:spPr>
    </xdr:pic>
    <xdr:clientData/>
  </xdr:twoCellAnchor>
  <xdr:twoCellAnchor editAs="oneCell">
    <xdr:from>
      <xdr:col>0</xdr:col>
      <xdr:colOff>209551</xdr:colOff>
      <xdr:row>51</xdr:row>
      <xdr:rowOff>79625</xdr:rowOff>
    </xdr:from>
    <xdr:to>
      <xdr:col>3</xdr:col>
      <xdr:colOff>676276</xdr:colOff>
      <xdr:row>63</xdr:row>
      <xdr:rowOff>182734</xdr:rowOff>
    </xdr:to>
    <xdr:pic>
      <xdr:nvPicPr>
        <xdr:cNvPr id="11" name="Picture 10"/>
        <xdr:cNvPicPr>
          <a:picLocks noChangeAspect="1"/>
        </xdr:cNvPicPr>
      </xdr:nvPicPr>
      <xdr:blipFill>
        <a:blip xmlns:r="http://schemas.openxmlformats.org/officeDocument/2006/relationships" r:embed="rId3"/>
        <a:stretch>
          <a:fillRect/>
        </a:stretch>
      </xdr:blipFill>
      <xdr:spPr>
        <a:xfrm>
          <a:off x="209551" y="8823575"/>
          <a:ext cx="6762750" cy="22938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23814</xdr:colOff>
      <xdr:row>0</xdr:row>
      <xdr:rowOff>23814</xdr:rowOff>
    </xdr:from>
    <xdr:to>
      <xdr:col>10</xdr:col>
      <xdr:colOff>614698</xdr:colOff>
      <xdr:row>49</xdr:row>
      <xdr:rowOff>95250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4" y="23814"/>
          <a:ext cx="6746415" cy="94059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18</xdr:col>
      <xdr:colOff>266699</xdr:colOff>
      <xdr:row>18</xdr:row>
      <xdr:rowOff>152667</xdr:rowOff>
    </xdr:from>
    <xdr:ext cx="4724401" cy="2933433"/>
    <xdr:pic>
      <xdr:nvPicPr>
        <xdr:cNvPr id="6" name="Picture 5"/>
        <xdr:cNvPicPr>
          <a:picLocks noChangeAspect="1"/>
        </xdr:cNvPicPr>
      </xdr:nvPicPr>
      <xdr:blipFill>
        <a:blip xmlns:r="http://schemas.openxmlformats.org/officeDocument/2006/relationships" r:embed="rId1"/>
        <a:stretch>
          <a:fillRect/>
        </a:stretch>
      </xdr:blipFill>
      <xdr:spPr>
        <a:xfrm>
          <a:off x="6134099" y="3314967"/>
          <a:ext cx="4724401" cy="2933433"/>
        </a:xfrm>
        <a:prstGeom prst="rect">
          <a:avLst/>
        </a:prstGeom>
      </xdr:spPr>
    </xdr:pic>
    <xdr:clientData/>
  </xdr:oneCellAnchor>
  <xdr:oneCellAnchor>
    <xdr:from>
      <xdr:col>27</xdr:col>
      <xdr:colOff>314325</xdr:colOff>
      <xdr:row>1</xdr:row>
      <xdr:rowOff>85725</xdr:rowOff>
    </xdr:from>
    <xdr:ext cx="4352925" cy="2733675"/>
    <xdr:pic>
      <xdr:nvPicPr>
        <xdr:cNvPr id="8"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87125" y="276225"/>
          <a:ext cx="4352925" cy="27336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18</xdr:col>
      <xdr:colOff>514350</xdr:colOff>
      <xdr:row>1</xdr:row>
      <xdr:rowOff>95250</xdr:rowOff>
    </xdr:from>
    <xdr:to>
      <xdr:col>25</xdr:col>
      <xdr:colOff>332865</xdr:colOff>
      <xdr:row>16</xdr:row>
      <xdr:rowOff>37776</xdr:rowOff>
    </xdr:to>
    <xdr:pic>
      <xdr:nvPicPr>
        <xdr:cNvPr id="2" name="Picture 1"/>
        <xdr:cNvPicPr>
          <a:picLocks noChangeAspect="1"/>
        </xdr:cNvPicPr>
      </xdr:nvPicPr>
      <xdr:blipFill>
        <a:blip xmlns:r="http://schemas.openxmlformats.org/officeDocument/2006/relationships" r:embed="rId3"/>
        <a:stretch>
          <a:fillRect/>
        </a:stretch>
      </xdr:blipFill>
      <xdr:spPr>
        <a:xfrm>
          <a:off x="6381750" y="266700"/>
          <a:ext cx="4085715" cy="2590476"/>
        </a:xfrm>
        <a:prstGeom prst="rect">
          <a:avLst/>
        </a:prstGeom>
        <a:ln>
          <a:solidFill>
            <a:schemeClr val="bg1"/>
          </a:solidFill>
        </a:ln>
      </xdr:spPr>
    </xdr:pic>
    <xdr:clientData/>
  </xdr:twoCellAnchor>
  <xdr:twoCellAnchor editAs="oneCell">
    <xdr:from>
      <xdr:col>18</xdr:col>
      <xdr:colOff>285750</xdr:colOff>
      <xdr:row>39</xdr:row>
      <xdr:rowOff>123825</xdr:rowOff>
    </xdr:from>
    <xdr:to>
      <xdr:col>25</xdr:col>
      <xdr:colOff>266169</xdr:colOff>
      <xdr:row>54</xdr:row>
      <xdr:rowOff>75863</xdr:rowOff>
    </xdr:to>
    <xdr:pic>
      <xdr:nvPicPr>
        <xdr:cNvPr id="3" name="Picture 2"/>
        <xdr:cNvPicPr>
          <a:picLocks noChangeAspect="1"/>
        </xdr:cNvPicPr>
      </xdr:nvPicPr>
      <xdr:blipFill>
        <a:blip xmlns:r="http://schemas.openxmlformats.org/officeDocument/2006/relationships" r:embed="rId4"/>
        <a:stretch>
          <a:fillRect/>
        </a:stretch>
      </xdr:blipFill>
      <xdr:spPr>
        <a:xfrm>
          <a:off x="6153150" y="6886575"/>
          <a:ext cx="4247619" cy="2695238"/>
        </a:xfrm>
        <a:prstGeom prst="rect">
          <a:avLst/>
        </a:prstGeom>
        <a:ln>
          <a:solidFill>
            <a:schemeClr val="bg1"/>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581025</xdr:colOff>
      <xdr:row>50</xdr:row>
      <xdr:rowOff>114300</xdr:rowOff>
    </xdr:from>
    <xdr:to>
      <xdr:col>4</xdr:col>
      <xdr:colOff>676275</xdr:colOff>
      <xdr:row>55</xdr:row>
      <xdr:rowOff>104775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8334375"/>
          <a:ext cx="2219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11906</xdr:colOff>
      <xdr:row>0</xdr:row>
      <xdr:rowOff>76782</xdr:rowOff>
    </xdr:from>
    <xdr:ext cx="6778911" cy="948393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 y="76782"/>
          <a:ext cx="6778911" cy="948393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15876</xdr:colOff>
      <xdr:row>6</xdr:row>
      <xdr:rowOff>4</xdr:rowOff>
    </xdr:from>
    <xdr:to>
      <xdr:col>1</xdr:col>
      <xdr:colOff>391584</xdr:colOff>
      <xdr:row>20</xdr:row>
      <xdr:rowOff>9070</xdr:rowOff>
    </xdr:to>
    <xdr:sp macro="" textlink="">
      <xdr:nvSpPr>
        <xdr:cNvPr id="11" name="TextBox 10"/>
        <xdr:cNvSpPr txBox="1">
          <a:spLocks noChangeArrowheads="1"/>
        </xdr:cNvSpPr>
      </xdr:nvSpPr>
      <xdr:spPr bwMode="auto">
        <a:xfrm>
          <a:off x="15876" y="1322921"/>
          <a:ext cx="2989791" cy="341689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11 million customers</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Approx. 10 million personal customers</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- 530 000  corporate customers,  incl. </a:t>
          </a:r>
        </a:p>
        <a:p>
          <a:pPr rtl="0" fontAlgn="base"/>
          <a:r>
            <a:rPr lang="en-GB" sz="1200" kern="1200">
              <a:solidFill>
                <a:schemeClr val="tx1"/>
              </a:solidFill>
              <a:effectLst/>
              <a:latin typeface="Arial" charset="0"/>
              <a:ea typeface="+mn-ea"/>
              <a:cs typeface="Arial" charset="0"/>
            </a:rPr>
            <a:t>       Nordic</a:t>
          </a: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Top 500</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Distribution power</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Approx. 700 Branch Office Locations</a:t>
          </a:r>
        </a:p>
        <a:p>
          <a:pPr rtl="0" fontAlgn="base"/>
          <a:r>
            <a:rPr lang="en-US" sz="1200" kern="1200">
              <a:solidFill>
                <a:schemeClr val="tx1"/>
              </a:solidFill>
              <a:effectLst/>
              <a:latin typeface="Arial" charset="0"/>
              <a:ea typeface="+mn-ea"/>
              <a:cs typeface="Arial" charset="0"/>
            </a:rPr>
            <a:t>     - Approx. 7 million Netbank customers</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Financial strength</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EUR 10.2bn in full year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EUR 669.3bn of assets </a:t>
          </a:r>
          <a:r>
            <a:rPr lang="en-US" sz="900" kern="1200">
              <a:solidFill>
                <a:schemeClr val="tx1"/>
              </a:solidFill>
              <a:effectLst/>
              <a:latin typeface="Arial" charset="0"/>
              <a:ea typeface="+mn-ea"/>
              <a:cs typeface="Arial" charset="0"/>
            </a:rPr>
            <a:t>(Q4 2014)</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EUR 29.8bn in equity capital </a:t>
          </a:r>
          <a:r>
            <a:rPr lang="en-US" sz="900" kern="1200">
              <a:solidFill>
                <a:schemeClr val="tx1"/>
              </a:solidFill>
              <a:effectLst/>
              <a:latin typeface="Arial" charset="0"/>
              <a:ea typeface="+mn-ea"/>
              <a:cs typeface="Arial" charset="0"/>
            </a:rPr>
            <a:t>(Q4 2014</a:t>
          </a:r>
          <a:r>
            <a:rPr lang="en-US" sz="1200" kern="1200">
              <a:solidFill>
                <a:schemeClr val="tx1"/>
              </a:solidFill>
              <a:effectLst/>
              <a:latin typeface="Arial" charset="0"/>
              <a:ea typeface="+mn-ea"/>
              <a:cs typeface="Arial" charset="0"/>
            </a:rPr>
            <a:t>)</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AA credit rating</a:t>
          </a:r>
          <a:endParaRPr lang="sv-SE" sz="1050">
            <a:solidFill>
              <a:schemeClr val="tx1"/>
            </a:solidFill>
            <a:effectLst/>
          </a:endParaRPr>
        </a:p>
        <a:p>
          <a:pPr rtl="0" fontAlgn="base"/>
          <a:r>
            <a:rPr lang="sv-SE" sz="1200" kern="1200">
              <a:solidFill>
                <a:schemeClr val="tx1"/>
              </a:solidFill>
              <a:effectLst/>
              <a:latin typeface="Arial" charset="0"/>
              <a:ea typeface="+mn-ea"/>
              <a:cs typeface="Arial" charset="0"/>
            </a:rPr>
            <a:t>     - Common Equity Tier 1 capital ratio of</a:t>
          </a:r>
        </a:p>
        <a:p>
          <a:pPr rtl="0" fontAlgn="base"/>
          <a:r>
            <a:rPr lang="sv-SE" sz="1200" kern="1200" baseline="0">
              <a:solidFill>
                <a:schemeClr val="tx1"/>
              </a:solidFill>
              <a:effectLst/>
              <a:latin typeface="Arial" charset="0"/>
              <a:ea typeface="+mn-ea"/>
              <a:cs typeface="Arial" charset="0"/>
            </a:rPr>
            <a:t>    </a:t>
          </a:r>
          <a:r>
            <a:rPr lang="sv-SE" sz="1200" kern="1200" baseline="0">
              <a:solidFill>
                <a:srgbClr val="FF0000"/>
              </a:solidFill>
              <a:effectLst/>
              <a:latin typeface="Arial" charset="0"/>
              <a:ea typeface="+mn-ea"/>
              <a:cs typeface="Arial" charset="0"/>
            </a:rPr>
            <a:t>  </a:t>
          </a:r>
          <a:r>
            <a:rPr lang="sv-SE" sz="1200" kern="1200" baseline="0">
              <a:solidFill>
                <a:schemeClr val="tx1"/>
              </a:solidFill>
              <a:effectLst/>
              <a:latin typeface="Arial" charset="0"/>
              <a:ea typeface="+mn-ea"/>
              <a:cs typeface="Arial" charset="0"/>
            </a:rPr>
            <a:t> </a:t>
          </a:r>
          <a:r>
            <a:rPr lang="sv-SE" sz="1200" kern="1200">
              <a:solidFill>
                <a:schemeClr val="tx1"/>
              </a:solidFill>
              <a:effectLst/>
              <a:latin typeface="Arial" charset="0"/>
              <a:ea typeface="+mn-ea"/>
              <a:cs typeface="Arial" charset="0"/>
            </a:rPr>
            <a:t>15.7%  </a:t>
          </a:r>
          <a:r>
            <a:rPr lang="en-US" sz="900" kern="1200">
              <a:solidFill>
                <a:schemeClr val="tx1"/>
              </a:solidFill>
              <a:effectLst/>
              <a:latin typeface="Arial" charset="0"/>
              <a:ea typeface="+mn-ea"/>
              <a:cs typeface="Arial" charset="0"/>
            </a:rPr>
            <a:t>(Q4 2014</a:t>
          </a:r>
          <a:r>
            <a:rPr lang="en-US" sz="1200" kern="1200">
              <a:solidFill>
                <a:schemeClr val="tx1"/>
              </a:solidFill>
              <a:effectLst/>
              <a:latin typeface="Arial" charset="0"/>
              <a:ea typeface="+mn-ea"/>
              <a:cs typeface="Arial" charset="0"/>
            </a:rPr>
            <a:t>)</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EUR ~38.9bn in market cap </a:t>
          </a:r>
          <a:r>
            <a:rPr lang="en-GB" sz="800" b="0" kern="1200">
              <a:solidFill>
                <a:schemeClr val="tx1"/>
              </a:solidFill>
              <a:effectLst/>
              <a:latin typeface="Arial" charset="0"/>
              <a:ea typeface="+mn-ea"/>
              <a:cs typeface="Arial" charset="0"/>
            </a:rPr>
            <a:t>(Q4 2014)</a:t>
          </a:r>
          <a:endParaRPr lang="sv-SE" sz="800" b="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One of the largest Nordic corporations</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 top-10 European retail bank</a:t>
          </a:r>
          <a:endParaRPr lang="sv-SE" sz="1050">
            <a:solidFill>
              <a:schemeClr val="tx1"/>
            </a:solidFill>
            <a:effectLst/>
          </a:endParaRPr>
        </a:p>
      </xdr:txBody>
    </xdr:sp>
    <xdr:clientData/>
  </xdr:twoCellAnchor>
  <xdr:twoCellAnchor editAs="oneCell">
    <xdr:from>
      <xdr:col>16</xdr:col>
      <xdr:colOff>169332</xdr:colOff>
      <xdr:row>16</xdr:row>
      <xdr:rowOff>10584</xdr:rowOff>
    </xdr:from>
    <xdr:to>
      <xdr:col>17</xdr:col>
      <xdr:colOff>496616</xdr:colOff>
      <xdr:row>21</xdr:row>
      <xdr:rowOff>147100</xdr:rowOff>
    </xdr:to>
    <xdr:pic>
      <xdr:nvPicPr>
        <xdr:cNvPr id="113" name="Picture 1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09499" y="3767667"/>
          <a:ext cx="1015200" cy="1353600"/>
        </a:xfrm>
        <a:prstGeom prst="rect">
          <a:avLst/>
        </a:prstGeom>
      </xdr:spPr>
    </xdr:pic>
    <xdr:clientData/>
  </xdr:twoCellAnchor>
  <xdr:twoCellAnchor editAs="oneCell">
    <xdr:from>
      <xdr:col>22</xdr:col>
      <xdr:colOff>148167</xdr:colOff>
      <xdr:row>16</xdr:row>
      <xdr:rowOff>10584</xdr:rowOff>
    </xdr:from>
    <xdr:to>
      <xdr:col>23</xdr:col>
      <xdr:colOff>517785</xdr:colOff>
      <xdr:row>21</xdr:row>
      <xdr:rowOff>147100</xdr:rowOff>
    </xdr:to>
    <xdr:pic>
      <xdr:nvPicPr>
        <xdr:cNvPr id="114" name="Picture 1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621000" y="3767667"/>
          <a:ext cx="1015200" cy="1353600"/>
        </a:xfrm>
        <a:prstGeom prst="rect">
          <a:avLst/>
        </a:prstGeom>
      </xdr:spPr>
    </xdr:pic>
    <xdr:clientData/>
  </xdr:twoCellAnchor>
  <xdr:twoCellAnchor editAs="oneCell">
    <xdr:from>
      <xdr:col>16</xdr:col>
      <xdr:colOff>169333</xdr:colOff>
      <xdr:row>23</xdr:row>
      <xdr:rowOff>0</xdr:rowOff>
    </xdr:from>
    <xdr:to>
      <xdr:col>17</xdr:col>
      <xdr:colOff>496617</xdr:colOff>
      <xdr:row>28</xdr:row>
      <xdr:rowOff>136518</xdr:rowOff>
    </xdr:to>
    <xdr:pic>
      <xdr:nvPicPr>
        <xdr:cNvPr id="115" name="Picture 1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47500" y="5461000"/>
          <a:ext cx="1015200" cy="1353600"/>
        </a:xfrm>
        <a:prstGeom prst="rect">
          <a:avLst/>
        </a:prstGeom>
      </xdr:spPr>
    </xdr:pic>
    <xdr:clientData/>
  </xdr:twoCellAnchor>
  <xdr:twoCellAnchor editAs="oneCell">
    <xdr:from>
      <xdr:col>16</xdr:col>
      <xdr:colOff>169332</xdr:colOff>
      <xdr:row>9</xdr:row>
      <xdr:rowOff>0</xdr:rowOff>
    </xdr:from>
    <xdr:to>
      <xdr:col>17</xdr:col>
      <xdr:colOff>496616</xdr:colOff>
      <xdr:row>14</xdr:row>
      <xdr:rowOff>136517</xdr:rowOff>
    </xdr:to>
    <xdr:pic>
      <xdr:nvPicPr>
        <xdr:cNvPr id="116" name="Picture 1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09499" y="2053167"/>
          <a:ext cx="1015200" cy="1353600"/>
        </a:xfrm>
        <a:prstGeom prst="rect">
          <a:avLst/>
        </a:prstGeom>
      </xdr:spPr>
    </xdr:pic>
    <xdr:clientData/>
  </xdr:twoCellAnchor>
  <xdr:twoCellAnchor editAs="oneCell">
    <xdr:from>
      <xdr:col>22</xdr:col>
      <xdr:colOff>148167</xdr:colOff>
      <xdr:row>2</xdr:row>
      <xdr:rowOff>1</xdr:rowOff>
    </xdr:from>
    <xdr:to>
      <xdr:col>23</xdr:col>
      <xdr:colOff>517785</xdr:colOff>
      <xdr:row>8</xdr:row>
      <xdr:rowOff>28038</xdr:rowOff>
    </xdr:to>
    <xdr:pic>
      <xdr:nvPicPr>
        <xdr:cNvPr id="117" name="Picture 1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59000" y="455084"/>
          <a:ext cx="1015200" cy="1353600"/>
        </a:xfrm>
        <a:prstGeom prst="rect">
          <a:avLst/>
        </a:prstGeom>
      </xdr:spPr>
    </xdr:pic>
    <xdr:clientData/>
  </xdr:twoCellAnchor>
  <xdr:twoCellAnchor editAs="oneCell">
    <xdr:from>
      <xdr:col>22</xdr:col>
      <xdr:colOff>148165</xdr:colOff>
      <xdr:row>9</xdr:row>
      <xdr:rowOff>10582</xdr:rowOff>
    </xdr:from>
    <xdr:to>
      <xdr:col>23</xdr:col>
      <xdr:colOff>517783</xdr:colOff>
      <xdr:row>14</xdr:row>
      <xdr:rowOff>147099</xdr:rowOff>
    </xdr:to>
    <xdr:pic>
      <xdr:nvPicPr>
        <xdr:cNvPr id="118" name="Picture 1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620998" y="2063749"/>
          <a:ext cx="1015200" cy="1353600"/>
        </a:xfrm>
        <a:prstGeom prst="rect">
          <a:avLst/>
        </a:prstGeom>
      </xdr:spPr>
    </xdr:pic>
    <xdr:clientData/>
  </xdr:twoCellAnchor>
  <xdr:twoCellAnchor editAs="oneCell">
    <xdr:from>
      <xdr:col>16</xdr:col>
      <xdr:colOff>169332</xdr:colOff>
      <xdr:row>2</xdr:row>
      <xdr:rowOff>0</xdr:rowOff>
    </xdr:from>
    <xdr:to>
      <xdr:col>17</xdr:col>
      <xdr:colOff>496616</xdr:colOff>
      <xdr:row>8</xdr:row>
      <xdr:rowOff>28037</xdr:rowOff>
    </xdr:to>
    <xdr:pic>
      <xdr:nvPicPr>
        <xdr:cNvPr id="119" name="Picture 1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747499" y="455083"/>
          <a:ext cx="1015200" cy="1353600"/>
        </a:xfrm>
        <a:prstGeom prst="rect">
          <a:avLst/>
        </a:prstGeom>
      </xdr:spPr>
    </xdr:pic>
    <xdr:clientData/>
  </xdr:twoCellAnchor>
  <xdr:twoCellAnchor editAs="oneCell">
    <xdr:from>
      <xdr:col>6</xdr:col>
      <xdr:colOff>161396</xdr:colOff>
      <xdr:row>16</xdr:row>
      <xdr:rowOff>70115</xdr:rowOff>
    </xdr:from>
    <xdr:to>
      <xdr:col>7</xdr:col>
      <xdr:colOff>493971</xdr:colOff>
      <xdr:row>21</xdr:row>
      <xdr:rowOff>206631</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78865" y="3868209"/>
          <a:ext cx="1023137" cy="1386672"/>
        </a:xfrm>
        <a:prstGeom prst="rect">
          <a:avLst/>
        </a:prstGeom>
      </xdr:spPr>
    </xdr:pic>
    <xdr:clientData/>
  </xdr:twoCellAnchor>
  <xdr:twoCellAnchor editAs="oneCell">
    <xdr:from>
      <xdr:col>6</xdr:col>
      <xdr:colOff>158751</xdr:colOff>
      <xdr:row>9</xdr:row>
      <xdr:rowOff>10583</xdr:rowOff>
    </xdr:from>
    <xdr:to>
      <xdr:col>7</xdr:col>
      <xdr:colOff>486035</xdr:colOff>
      <xdr:row>14</xdr:row>
      <xdr:rowOff>147100</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82834" y="2063750"/>
          <a:ext cx="1015200" cy="1353600"/>
        </a:xfrm>
        <a:prstGeom prst="rect">
          <a:avLst/>
        </a:prstGeom>
      </xdr:spPr>
    </xdr:pic>
    <xdr:clientData/>
  </xdr:twoCellAnchor>
  <xdr:twoCellAnchor editAs="oneCell">
    <xdr:from>
      <xdr:col>6</xdr:col>
      <xdr:colOff>158751</xdr:colOff>
      <xdr:row>2</xdr:row>
      <xdr:rowOff>0</xdr:rowOff>
    </xdr:from>
    <xdr:to>
      <xdr:col>7</xdr:col>
      <xdr:colOff>486035</xdr:colOff>
      <xdr:row>8</xdr:row>
      <xdr:rowOff>28037</xdr:rowOff>
    </xdr:to>
    <xdr:pic>
      <xdr:nvPicPr>
        <xdr:cNvPr id="12" name="Picture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582834" y="455083"/>
          <a:ext cx="1015200" cy="1353600"/>
        </a:xfrm>
        <a:prstGeom prst="rect">
          <a:avLst/>
        </a:prstGeom>
      </xdr:spPr>
    </xdr:pic>
    <xdr:clientData/>
  </xdr:twoCellAnchor>
  <xdr:twoCellAnchor editAs="oneCell">
    <xdr:from>
      <xdr:col>12</xdr:col>
      <xdr:colOff>137584</xdr:colOff>
      <xdr:row>2</xdr:row>
      <xdr:rowOff>10584</xdr:rowOff>
    </xdr:from>
    <xdr:to>
      <xdr:col>13</xdr:col>
      <xdr:colOff>517784</xdr:colOff>
      <xdr:row>8</xdr:row>
      <xdr:rowOff>45236</xdr:rowOff>
    </xdr:to>
    <xdr:pic>
      <xdr:nvPicPr>
        <xdr:cNvPr id="13" name="Picture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662584" y="465667"/>
          <a:ext cx="1015200" cy="1353600"/>
        </a:xfrm>
        <a:prstGeom prst="rect">
          <a:avLst/>
        </a:prstGeom>
      </xdr:spPr>
    </xdr:pic>
    <xdr:clientData/>
  </xdr:twoCellAnchor>
  <xdr:twoCellAnchor editAs="oneCell">
    <xdr:from>
      <xdr:col>12</xdr:col>
      <xdr:colOff>145520</xdr:colOff>
      <xdr:row>16</xdr:row>
      <xdr:rowOff>58209</xdr:rowOff>
    </xdr:from>
    <xdr:to>
      <xdr:col>13</xdr:col>
      <xdr:colOff>520429</xdr:colOff>
      <xdr:row>21</xdr:row>
      <xdr:rowOff>194727</xdr:rowOff>
    </xdr:to>
    <xdr:pic>
      <xdr:nvPicPr>
        <xdr:cNvPr id="14" name="Picture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706239" y="3856303"/>
          <a:ext cx="1017846" cy="1386674"/>
        </a:xfrm>
        <a:prstGeom prst="rect">
          <a:avLst/>
        </a:prstGeom>
      </xdr:spPr>
    </xdr:pic>
    <xdr:clientData/>
  </xdr:twoCellAnchor>
  <xdr:twoCellAnchor editAs="oneCell">
    <xdr:from>
      <xdr:col>12</xdr:col>
      <xdr:colOff>145521</xdr:colOff>
      <xdr:row>23</xdr:row>
      <xdr:rowOff>58208</xdr:rowOff>
    </xdr:from>
    <xdr:to>
      <xdr:col>13</xdr:col>
      <xdr:colOff>520430</xdr:colOff>
      <xdr:row>28</xdr:row>
      <xdr:rowOff>194725</xdr:rowOff>
    </xdr:to>
    <xdr:pic>
      <xdr:nvPicPr>
        <xdr:cNvPr id="16" name="Picture 1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706240" y="5606521"/>
          <a:ext cx="1017846" cy="1386673"/>
        </a:xfrm>
        <a:prstGeom prst="rect">
          <a:avLst/>
        </a:prstGeom>
      </xdr:spPr>
    </xdr:pic>
    <xdr:clientData/>
  </xdr:twoCellAnchor>
  <xdr:twoCellAnchor editAs="oneCell">
    <xdr:from>
      <xdr:col>6</xdr:col>
      <xdr:colOff>173302</xdr:colOff>
      <xdr:row>23</xdr:row>
      <xdr:rowOff>70114</xdr:rowOff>
    </xdr:from>
    <xdr:to>
      <xdr:col>7</xdr:col>
      <xdr:colOff>505877</xdr:colOff>
      <xdr:row>28</xdr:row>
      <xdr:rowOff>206632</xdr:rowOff>
    </xdr:to>
    <xdr:pic>
      <xdr:nvPicPr>
        <xdr:cNvPr id="19" name="Picture 1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90771" y="5618427"/>
          <a:ext cx="1023137" cy="1386674"/>
        </a:xfrm>
        <a:prstGeom prst="rect">
          <a:avLst/>
        </a:prstGeom>
      </xdr:spPr>
    </xdr:pic>
    <xdr:clientData/>
  </xdr:twoCellAnchor>
  <xdr:twoCellAnchor>
    <xdr:from>
      <xdr:col>0</xdr:col>
      <xdr:colOff>1904999</xdr:colOff>
      <xdr:row>25</xdr:row>
      <xdr:rowOff>148166</xdr:rowOff>
    </xdr:from>
    <xdr:to>
      <xdr:col>3</xdr:col>
      <xdr:colOff>645583</xdr:colOff>
      <xdr:row>37</xdr:row>
      <xdr:rowOff>88009</xdr:rowOff>
    </xdr:to>
    <xdr:grpSp>
      <xdr:nvGrpSpPr>
        <xdr:cNvPr id="35" name="Group 34"/>
        <xdr:cNvGrpSpPr/>
      </xdr:nvGrpSpPr>
      <xdr:grpSpPr>
        <a:xfrm>
          <a:off x="1904999" y="6196541"/>
          <a:ext cx="2872053" cy="2940218"/>
          <a:chOff x="731678" y="2532137"/>
          <a:chExt cx="2775499" cy="2758313"/>
        </a:xfrm>
      </xdr:grpSpPr>
      <xdr:sp macro="" textlink="">
        <xdr:nvSpPr>
          <xdr:cNvPr id="36" name="Oval 35"/>
          <xdr:cNvSpPr/>
        </xdr:nvSpPr>
        <xdr:spPr>
          <a:xfrm>
            <a:off x="731678" y="2532137"/>
            <a:ext cx="2775499" cy="2758313"/>
          </a:xfrm>
          <a:prstGeom prst="ellipse">
            <a:avLst/>
          </a:prstGeom>
          <a:noFill/>
          <a:ln w="63500" cmpd="dbl">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sv-SE">
              <a:solidFill>
                <a:srgbClr val="FFFFFF"/>
              </a:solidFill>
              <a:latin typeface="Arial" panose="020B0604020202020204" pitchFamily="34" charset="0"/>
              <a:cs typeface="Arial" panose="020B0604020202020204" pitchFamily="34" charset="0"/>
            </a:endParaRPr>
          </a:p>
        </xdr:txBody>
      </xdr:sp>
      <xdr:sp macro="" textlink="">
        <xdr:nvSpPr>
          <xdr:cNvPr id="37" name="Freeform 36"/>
          <xdr:cNvSpPr>
            <a:spLocks/>
          </xdr:cNvSpPr>
        </xdr:nvSpPr>
        <xdr:spPr bwMode="auto">
          <a:xfrm>
            <a:off x="1251383" y="4729986"/>
            <a:ext cx="70477" cy="67321"/>
          </a:xfrm>
          <a:custGeom>
            <a:avLst/>
            <a:gdLst>
              <a:gd name="T0" fmla="*/ 0 w 67"/>
              <a:gd name="T1" fmla="*/ 24 h 64"/>
              <a:gd name="T2" fmla="*/ 17 w 67"/>
              <a:gd name="T3" fmla="*/ 56 h 64"/>
              <a:gd name="T4" fmla="*/ 51 w 67"/>
              <a:gd name="T5" fmla="*/ 64 h 64"/>
              <a:gd name="T6" fmla="*/ 67 w 67"/>
              <a:gd name="T7" fmla="*/ 48 h 64"/>
              <a:gd name="T8" fmla="*/ 59 w 67"/>
              <a:gd name="T9" fmla="*/ 0 h 64"/>
              <a:gd name="T10" fmla="*/ 0 w 67"/>
              <a:gd name="T11" fmla="*/ 8 h 64"/>
              <a:gd name="T12" fmla="*/ 0 w 67"/>
              <a:gd name="T13" fmla="*/ 24 h 6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67" h="64">
                <a:moveTo>
                  <a:pt x="0" y="24"/>
                </a:moveTo>
                <a:lnTo>
                  <a:pt x="17" y="56"/>
                </a:lnTo>
                <a:lnTo>
                  <a:pt x="51" y="64"/>
                </a:lnTo>
                <a:lnTo>
                  <a:pt x="67" y="48"/>
                </a:lnTo>
                <a:lnTo>
                  <a:pt x="59" y="0"/>
                </a:lnTo>
                <a:lnTo>
                  <a:pt x="0" y="8"/>
                </a:lnTo>
                <a:lnTo>
                  <a:pt x="0" y="2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38" name="Freeform 37"/>
          <xdr:cNvSpPr>
            <a:spLocks/>
          </xdr:cNvSpPr>
        </xdr:nvSpPr>
        <xdr:spPr bwMode="auto">
          <a:xfrm>
            <a:off x="1349210" y="4662664"/>
            <a:ext cx="114657" cy="185133"/>
          </a:xfrm>
          <a:custGeom>
            <a:avLst/>
            <a:gdLst>
              <a:gd name="T0" fmla="*/ 0 w 109"/>
              <a:gd name="T1" fmla="*/ 168 h 176"/>
              <a:gd name="T2" fmla="*/ 50 w 109"/>
              <a:gd name="T3" fmla="*/ 176 h 176"/>
              <a:gd name="T4" fmla="*/ 76 w 109"/>
              <a:gd name="T5" fmla="*/ 144 h 176"/>
              <a:gd name="T6" fmla="*/ 76 w 109"/>
              <a:gd name="T7" fmla="*/ 112 h 176"/>
              <a:gd name="T8" fmla="*/ 109 w 109"/>
              <a:gd name="T9" fmla="*/ 96 h 176"/>
              <a:gd name="T10" fmla="*/ 92 w 109"/>
              <a:gd name="T11" fmla="*/ 72 h 176"/>
              <a:gd name="T12" fmla="*/ 109 w 109"/>
              <a:gd name="T13" fmla="*/ 64 h 176"/>
              <a:gd name="T14" fmla="*/ 101 w 109"/>
              <a:gd name="T15" fmla="*/ 8 h 176"/>
              <a:gd name="T16" fmla="*/ 84 w 109"/>
              <a:gd name="T17" fmla="*/ 0 h 176"/>
              <a:gd name="T18" fmla="*/ 67 w 109"/>
              <a:gd name="T19" fmla="*/ 16 h 176"/>
              <a:gd name="T20" fmla="*/ 59 w 109"/>
              <a:gd name="T21" fmla="*/ 48 h 176"/>
              <a:gd name="T22" fmla="*/ 42 w 109"/>
              <a:gd name="T23" fmla="*/ 16 h 176"/>
              <a:gd name="T24" fmla="*/ 8 w 109"/>
              <a:gd name="T25" fmla="*/ 40 h 176"/>
              <a:gd name="T26" fmla="*/ 0 w 109"/>
              <a:gd name="T27" fmla="*/ 48 h 176"/>
              <a:gd name="T28" fmla="*/ 8 w 109"/>
              <a:gd name="T29" fmla="*/ 72 h 176"/>
              <a:gd name="T30" fmla="*/ 42 w 109"/>
              <a:gd name="T31" fmla="*/ 88 h 176"/>
              <a:gd name="T32" fmla="*/ 50 w 109"/>
              <a:gd name="T33" fmla="*/ 112 h 176"/>
              <a:gd name="T34" fmla="*/ 33 w 109"/>
              <a:gd name="T35" fmla="*/ 144 h 176"/>
              <a:gd name="T36" fmla="*/ 8 w 109"/>
              <a:gd name="T37" fmla="*/ 136 h 176"/>
              <a:gd name="T38" fmla="*/ 0 w 109"/>
              <a:gd name="T39" fmla="*/ 168 h 17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09" h="176">
                <a:moveTo>
                  <a:pt x="0" y="168"/>
                </a:moveTo>
                <a:lnTo>
                  <a:pt x="50" y="176"/>
                </a:lnTo>
                <a:lnTo>
                  <a:pt x="76" y="144"/>
                </a:lnTo>
                <a:lnTo>
                  <a:pt x="76" y="112"/>
                </a:lnTo>
                <a:lnTo>
                  <a:pt x="109" y="96"/>
                </a:lnTo>
                <a:lnTo>
                  <a:pt x="92" y="72"/>
                </a:lnTo>
                <a:lnTo>
                  <a:pt x="109" y="64"/>
                </a:lnTo>
                <a:lnTo>
                  <a:pt x="101" y="8"/>
                </a:lnTo>
                <a:lnTo>
                  <a:pt x="84" y="0"/>
                </a:lnTo>
                <a:lnTo>
                  <a:pt x="67" y="16"/>
                </a:lnTo>
                <a:lnTo>
                  <a:pt x="59" y="48"/>
                </a:lnTo>
                <a:lnTo>
                  <a:pt x="42" y="16"/>
                </a:lnTo>
                <a:lnTo>
                  <a:pt x="8" y="40"/>
                </a:lnTo>
                <a:lnTo>
                  <a:pt x="0" y="48"/>
                </a:lnTo>
                <a:lnTo>
                  <a:pt x="8" y="72"/>
                </a:lnTo>
                <a:lnTo>
                  <a:pt x="42" y="88"/>
                </a:lnTo>
                <a:lnTo>
                  <a:pt x="50" y="112"/>
                </a:lnTo>
                <a:lnTo>
                  <a:pt x="33" y="144"/>
                </a:lnTo>
                <a:lnTo>
                  <a:pt x="8" y="136"/>
                </a:lnTo>
                <a:lnTo>
                  <a:pt x="0" y="16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39" name="Freeform 38"/>
          <xdr:cNvSpPr>
            <a:spLocks/>
          </xdr:cNvSpPr>
        </xdr:nvSpPr>
        <xdr:spPr bwMode="auto">
          <a:xfrm>
            <a:off x="1109378" y="4477531"/>
            <a:ext cx="221950" cy="361852"/>
          </a:xfrm>
          <a:custGeom>
            <a:avLst/>
            <a:gdLst>
              <a:gd name="T0" fmla="*/ 143 w 211"/>
              <a:gd name="T1" fmla="*/ 344 h 344"/>
              <a:gd name="T2" fmla="*/ 118 w 211"/>
              <a:gd name="T3" fmla="*/ 312 h 344"/>
              <a:gd name="T4" fmla="*/ 143 w 211"/>
              <a:gd name="T5" fmla="*/ 312 h 344"/>
              <a:gd name="T6" fmla="*/ 127 w 211"/>
              <a:gd name="T7" fmla="*/ 280 h 344"/>
              <a:gd name="T8" fmla="*/ 127 w 211"/>
              <a:gd name="T9" fmla="*/ 248 h 344"/>
              <a:gd name="T10" fmla="*/ 169 w 211"/>
              <a:gd name="T11" fmla="*/ 184 h 344"/>
              <a:gd name="T12" fmla="*/ 186 w 211"/>
              <a:gd name="T13" fmla="*/ 192 h 344"/>
              <a:gd name="T14" fmla="*/ 211 w 211"/>
              <a:gd name="T15" fmla="*/ 136 h 344"/>
              <a:gd name="T16" fmla="*/ 177 w 211"/>
              <a:gd name="T17" fmla="*/ 112 h 344"/>
              <a:gd name="T18" fmla="*/ 169 w 211"/>
              <a:gd name="T19" fmla="*/ 72 h 344"/>
              <a:gd name="T20" fmla="*/ 177 w 211"/>
              <a:gd name="T21" fmla="*/ 24 h 344"/>
              <a:gd name="T22" fmla="*/ 177 w 211"/>
              <a:gd name="T23" fmla="*/ 8 h 344"/>
              <a:gd name="T24" fmla="*/ 160 w 211"/>
              <a:gd name="T25" fmla="*/ 0 h 344"/>
              <a:gd name="T26" fmla="*/ 135 w 211"/>
              <a:gd name="T27" fmla="*/ 8 h 344"/>
              <a:gd name="T28" fmla="*/ 127 w 211"/>
              <a:gd name="T29" fmla="*/ 24 h 344"/>
              <a:gd name="T30" fmla="*/ 101 w 211"/>
              <a:gd name="T31" fmla="*/ 40 h 344"/>
              <a:gd name="T32" fmla="*/ 76 w 211"/>
              <a:gd name="T33" fmla="*/ 48 h 344"/>
              <a:gd name="T34" fmla="*/ 51 w 211"/>
              <a:gd name="T35" fmla="*/ 56 h 344"/>
              <a:gd name="T36" fmla="*/ 34 w 211"/>
              <a:gd name="T37" fmla="*/ 72 h 344"/>
              <a:gd name="T38" fmla="*/ 26 w 211"/>
              <a:gd name="T39" fmla="*/ 96 h 344"/>
              <a:gd name="T40" fmla="*/ 42 w 211"/>
              <a:gd name="T41" fmla="*/ 112 h 344"/>
              <a:gd name="T42" fmla="*/ 17 w 211"/>
              <a:gd name="T43" fmla="*/ 120 h 344"/>
              <a:gd name="T44" fmla="*/ 9 w 211"/>
              <a:gd name="T45" fmla="*/ 144 h 344"/>
              <a:gd name="T46" fmla="*/ 9 w 211"/>
              <a:gd name="T47" fmla="*/ 168 h 344"/>
              <a:gd name="T48" fmla="*/ 26 w 211"/>
              <a:gd name="T49" fmla="*/ 192 h 344"/>
              <a:gd name="T50" fmla="*/ 0 w 211"/>
              <a:gd name="T51" fmla="*/ 208 h 344"/>
              <a:gd name="T52" fmla="*/ 0 w 211"/>
              <a:gd name="T53" fmla="*/ 224 h 344"/>
              <a:gd name="T54" fmla="*/ 26 w 211"/>
              <a:gd name="T55" fmla="*/ 272 h 344"/>
              <a:gd name="T56" fmla="*/ 42 w 211"/>
              <a:gd name="T57" fmla="*/ 256 h 344"/>
              <a:gd name="T58" fmla="*/ 51 w 211"/>
              <a:gd name="T59" fmla="*/ 304 h 344"/>
              <a:gd name="T60" fmla="*/ 59 w 211"/>
              <a:gd name="T61" fmla="*/ 328 h 344"/>
              <a:gd name="T62" fmla="*/ 84 w 211"/>
              <a:gd name="T63" fmla="*/ 336 h 344"/>
              <a:gd name="T64" fmla="*/ 143 w 211"/>
              <a:gd name="T65" fmla="*/ 344 h 34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211" h="344">
                <a:moveTo>
                  <a:pt x="143" y="344"/>
                </a:moveTo>
                <a:lnTo>
                  <a:pt x="118" y="312"/>
                </a:lnTo>
                <a:lnTo>
                  <a:pt x="143" y="312"/>
                </a:lnTo>
                <a:lnTo>
                  <a:pt x="127" y="280"/>
                </a:lnTo>
                <a:lnTo>
                  <a:pt x="127" y="248"/>
                </a:lnTo>
                <a:lnTo>
                  <a:pt x="169" y="184"/>
                </a:lnTo>
                <a:lnTo>
                  <a:pt x="186" y="192"/>
                </a:lnTo>
                <a:lnTo>
                  <a:pt x="211" y="136"/>
                </a:lnTo>
                <a:lnTo>
                  <a:pt x="177" y="112"/>
                </a:lnTo>
                <a:lnTo>
                  <a:pt x="169" y="72"/>
                </a:lnTo>
                <a:lnTo>
                  <a:pt x="177" y="24"/>
                </a:lnTo>
                <a:lnTo>
                  <a:pt x="177" y="8"/>
                </a:lnTo>
                <a:lnTo>
                  <a:pt x="160" y="0"/>
                </a:lnTo>
                <a:lnTo>
                  <a:pt x="135" y="8"/>
                </a:lnTo>
                <a:lnTo>
                  <a:pt x="127" y="24"/>
                </a:lnTo>
                <a:lnTo>
                  <a:pt x="101" y="40"/>
                </a:lnTo>
                <a:lnTo>
                  <a:pt x="76" y="48"/>
                </a:lnTo>
                <a:lnTo>
                  <a:pt x="51" y="56"/>
                </a:lnTo>
                <a:lnTo>
                  <a:pt x="34" y="72"/>
                </a:lnTo>
                <a:lnTo>
                  <a:pt x="26" y="96"/>
                </a:lnTo>
                <a:lnTo>
                  <a:pt x="42" y="112"/>
                </a:lnTo>
                <a:lnTo>
                  <a:pt x="17" y="120"/>
                </a:lnTo>
                <a:lnTo>
                  <a:pt x="9" y="144"/>
                </a:lnTo>
                <a:lnTo>
                  <a:pt x="9" y="168"/>
                </a:lnTo>
                <a:lnTo>
                  <a:pt x="26" y="192"/>
                </a:lnTo>
                <a:lnTo>
                  <a:pt x="0" y="208"/>
                </a:lnTo>
                <a:lnTo>
                  <a:pt x="0" y="224"/>
                </a:lnTo>
                <a:lnTo>
                  <a:pt x="26" y="272"/>
                </a:lnTo>
                <a:lnTo>
                  <a:pt x="42" y="256"/>
                </a:lnTo>
                <a:lnTo>
                  <a:pt x="51" y="304"/>
                </a:lnTo>
                <a:lnTo>
                  <a:pt x="59" y="328"/>
                </a:lnTo>
                <a:lnTo>
                  <a:pt x="84" y="336"/>
                </a:lnTo>
                <a:lnTo>
                  <a:pt x="143" y="34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0" name="Freeform 39"/>
          <xdr:cNvSpPr>
            <a:spLocks/>
          </xdr:cNvSpPr>
        </xdr:nvSpPr>
        <xdr:spPr bwMode="auto">
          <a:xfrm>
            <a:off x="2080765" y="4707481"/>
            <a:ext cx="220898" cy="117812"/>
          </a:xfrm>
          <a:custGeom>
            <a:avLst/>
            <a:gdLst>
              <a:gd name="T0" fmla="*/ 168 w 210"/>
              <a:gd name="T1" fmla="*/ 8 h 112"/>
              <a:gd name="T2" fmla="*/ 109 w 210"/>
              <a:gd name="T3" fmla="*/ 8 h 112"/>
              <a:gd name="T4" fmla="*/ 76 w 210"/>
              <a:gd name="T5" fmla="*/ 0 h 112"/>
              <a:gd name="T6" fmla="*/ 67 w 210"/>
              <a:gd name="T7" fmla="*/ 24 h 112"/>
              <a:gd name="T8" fmla="*/ 42 w 210"/>
              <a:gd name="T9" fmla="*/ 32 h 112"/>
              <a:gd name="T10" fmla="*/ 8 w 210"/>
              <a:gd name="T11" fmla="*/ 48 h 112"/>
              <a:gd name="T12" fmla="*/ 8 w 210"/>
              <a:gd name="T13" fmla="*/ 72 h 112"/>
              <a:gd name="T14" fmla="*/ 0 w 210"/>
              <a:gd name="T15" fmla="*/ 96 h 112"/>
              <a:gd name="T16" fmla="*/ 84 w 210"/>
              <a:gd name="T17" fmla="*/ 112 h 112"/>
              <a:gd name="T18" fmla="*/ 210 w 210"/>
              <a:gd name="T19" fmla="*/ 88 h 112"/>
              <a:gd name="T20" fmla="*/ 193 w 210"/>
              <a:gd name="T21" fmla="*/ 16 h 112"/>
              <a:gd name="T22" fmla="*/ 168 w 210"/>
              <a:gd name="T23" fmla="*/ 8 h 11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10" h="112">
                <a:moveTo>
                  <a:pt x="168" y="8"/>
                </a:moveTo>
                <a:lnTo>
                  <a:pt x="109" y="8"/>
                </a:lnTo>
                <a:lnTo>
                  <a:pt x="76" y="0"/>
                </a:lnTo>
                <a:lnTo>
                  <a:pt x="67" y="24"/>
                </a:lnTo>
                <a:lnTo>
                  <a:pt x="42" y="32"/>
                </a:lnTo>
                <a:lnTo>
                  <a:pt x="8" y="48"/>
                </a:lnTo>
                <a:lnTo>
                  <a:pt x="8" y="72"/>
                </a:lnTo>
                <a:lnTo>
                  <a:pt x="0" y="96"/>
                </a:lnTo>
                <a:lnTo>
                  <a:pt x="84" y="112"/>
                </a:lnTo>
                <a:lnTo>
                  <a:pt x="210" y="88"/>
                </a:lnTo>
                <a:lnTo>
                  <a:pt x="193" y="16"/>
                </a:lnTo>
                <a:lnTo>
                  <a:pt x="168" y="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1" name="Freeform 40"/>
          <xdr:cNvSpPr>
            <a:spLocks/>
          </xdr:cNvSpPr>
        </xdr:nvSpPr>
        <xdr:spPr bwMode="auto">
          <a:xfrm>
            <a:off x="2120248" y="4518629"/>
            <a:ext cx="478612" cy="336606"/>
          </a:xfrm>
          <a:custGeom>
            <a:avLst/>
            <a:gdLst>
              <a:gd name="T0" fmla="*/ 312 w 455"/>
              <a:gd name="T1" fmla="*/ 304 h 320"/>
              <a:gd name="T2" fmla="*/ 328 w 455"/>
              <a:gd name="T3" fmla="*/ 296 h 320"/>
              <a:gd name="T4" fmla="*/ 320 w 455"/>
              <a:gd name="T5" fmla="*/ 272 h 320"/>
              <a:gd name="T6" fmla="*/ 354 w 455"/>
              <a:gd name="T7" fmla="*/ 264 h 320"/>
              <a:gd name="T8" fmla="*/ 379 w 455"/>
              <a:gd name="T9" fmla="*/ 248 h 320"/>
              <a:gd name="T10" fmla="*/ 404 w 455"/>
              <a:gd name="T11" fmla="*/ 256 h 320"/>
              <a:gd name="T12" fmla="*/ 387 w 455"/>
              <a:gd name="T13" fmla="*/ 224 h 320"/>
              <a:gd name="T14" fmla="*/ 387 w 455"/>
              <a:gd name="T15" fmla="*/ 192 h 320"/>
              <a:gd name="T16" fmla="*/ 387 w 455"/>
              <a:gd name="T17" fmla="*/ 160 h 320"/>
              <a:gd name="T18" fmla="*/ 413 w 455"/>
              <a:gd name="T19" fmla="*/ 152 h 320"/>
              <a:gd name="T20" fmla="*/ 421 w 455"/>
              <a:gd name="T21" fmla="*/ 128 h 320"/>
              <a:gd name="T22" fmla="*/ 446 w 455"/>
              <a:gd name="T23" fmla="*/ 120 h 320"/>
              <a:gd name="T24" fmla="*/ 455 w 455"/>
              <a:gd name="T25" fmla="*/ 104 h 320"/>
              <a:gd name="T26" fmla="*/ 430 w 455"/>
              <a:gd name="T27" fmla="*/ 96 h 320"/>
              <a:gd name="T28" fmla="*/ 430 w 455"/>
              <a:gd name="T29" fmla="*/ 64 h 320"/>
              <a:gd name="T30" fmla="*/ 396 w 455"/>
              <a:gd name="T31" fmla="*/ 56 h 320"/>
              <a:gd name="T32" fmla="*/ 371 w 455"/>
              <a:gd name="T33" fmla="*/ 40 h 320"/>
              <a:gd name="T34" fmla="*/ 337 w 455"/>
              <a:gd name="T35" fmla="*/ 24 h 320"/>
              <a:gd name="T36" fmla="*/ 286 w 455"/>
              <a:gd name="T37" fmla="*/ 16 h 320"/>
              <a:gd name="T38" fmla="*/ 278 w 455"/>
              <a:gd name="T39" fmla="*/ 0 h 320"/>
              <a:gd name="T40" fmla="*/ 227 w 455"/>
              <a:gd name="T41" fmla="*/ 32 h 320"/>
              <a:gd name="T42" fmla="*/ 185 w 455"/>
              <a:gd name="T43" fmla="*/ 24 h 320"/>
              <a:gd name="T44" fmla="*/ 143 w 455"/>
              <a:gd name="T45" fmla="*/ 32 h 320"/>
              <a:gd name="T46" fmla="*/ 84 w 455"/>
              <a:gd name="T47" fmla="*/ 32 h 320"/>
              <a:gd name="T48" fmla="*/ 25 w 455"/>
              <a:gd name="T49" fmla="*/ 64 h 320"/>
              <a:gd name="T50" fmla="*/ 0 w 455"/>
              <a:gd name="T51" fmla="*/ 88 h 320"/>
              <a:gd name="T52" fmla="*/ 8 w 455"/>
              <a:gd name="T53" fmla="*/ 104 h 320"/>
              <a:gd name="T54" fmla="*/ 25 w 455"/>
              <a:gd name="T55" fmla="*/ 168 h 320"/>
              <a:gd name="T56" fmla="*/ 34 w 455"/>
              <a:gd name="T57" fmla="*/ 184 h 320"/>
              <a:gd name="T58" fmla="*/ 67 w 455"/>
              <a:gd name="T59" fmla="*/ 192 h 320"/>
              <a:gd name="T60" fmla="*/ 126 w 455"/>
              <a:gd name="T61" fmla="*/ 192 h 320"/>
              <a:gd name="T62" fmla="*/ 151 w 455"/>
              <a:gd name="T63" fmla="*/ 200 h 320"/>
              <a:gd name="T64" fmla="*/ 168 w 455"/>
              <a:gd name="T65" fmla="*/ 272 h 320"/>
              <a:gd name="T66" fmla="*/ 177 w 455"/>
              <a:gd name="T67" fmla="*/ 272 h 320"/>
              <a:gd name="T68" fmla="*/ 236 w 455"/>
              <a:gd name="T69" fmla="*/ 296 h 320"/>
              <a:gd name="T70" fmla="*/ 244 w 455"/>
              <a:gd name="T71" fmla="*/ 320 h 320"/>
              <a:gd name="T72" fmla="*/ 278 w 455"/>
              <a:gd name="T73" fmla="*/ 296 h 320"/>
              <a:gd name="T74" fmla="*/ 312 w 455"/>
              <a:gd name="T75" fmla="*/ 304 h 32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455" h="320">
                <a:moveTo>
                  <a:pt x="312" y="304"/>
                </a:moveTo>
                <a:lnTo>
                  <a:pt x="328" y="296"/>
                </a:lnTo>
                <a:lnTo>
                  <a:pt x="320" y="272"/>
                </a:lnTo>
                <a:lnTo>
                  <a:pt x="354" y="264"/>
                </a:lnTo>
                <a:lnTo>
                  <a:pt x="379" y="248"/>
                </a:lnTo>
                <a:lnTo>
                  <a:pt x="404" y="256"/>
                </a:lnTo>
                <a:lnTo>
                  <a:pt x="387" y="224"/>
                </a:lnTo>
                <a:lnTo>
                  <a:pt x="387" y="192"/>
                </a:lnTo>
                <a:lnTo>
                  <a:pt x="387" y="160"/>
                </a:lnTo>
                <a:lnTo>
                  <a:pt x="413" y="152"/>
                </a:lnTo>
                <a:lnTo>
                  <a:pt x="421" y="128"/>
                </a:lnTo>
                <a:lnTo>
                  <a:pt x="446" y="120"/>
                </a:lnTo>
                <a:lnTo>
                  <a:pt x="455" y="104"/>
                </a:lnTo>
                <a:lnTo>
                  <a:pt x="430" y="96"/>
                </a:lnTo>
                <a:lnTo>
                  <a:pt x="430" y="64"/>
                </a:lnTo>
                <a:lnTo>
                  <a:pt x="396" y="56"/>
                </a:lnTo>
                <a:lnTo>
                  <a:pt x="371" y="40"/>
                </a:lnTo>
                <a:lnTo>
                  <a:pt x="337" y="24"/>
                </a:lnTo>
                <a:lnTo>
                  <a:pt x="286" y="16"/>
                </a:lnTo>
                <a:lnTo>
                  <a:pt x="278" y="0"/>
                </a:lnTo>
                <a:lnTo>
                  <a:pt x="227" y="32"/>
                </a:lnTo>
                <a:lnTo>
                  <a:pt x="185" y="24"/>
                </a:lnTo>
                <a:lnTo>
                  <a:pt x="143" y="32"/>
                </a:lnTo>
                <a:lnTo>
                  <a:pt x="84" y="32"/>
                </a:lnTo>
                <a:lnTo>
                  <a:pt x="25" y="64"/>
                </a:lnTo>
                <a:lnTo>
                  <a:pt x="0" y="88"/>
                </a:lnTo>
                <a:lnTo>
                  <a:pt x="8" y="104"/>
                </a:lnTo>
                <a:lnTo>
                  <a:pt x="25" y="168"/>
                </a:lnTo>
                <a:lnTo>
                  <a:pt x="34" y="184"/>
                </a:lnTo>
                <a:lnTo>
                  <a:pt x="67" y="192"/>
                </a:lnTo>
                <a:lnTo>
                  <a:pt x="126" y="192"/>
                </a:lnTo>
                <a:lnTo>
                  <a:pt x="151" y="200"/>
                </a:lnTo>
                <a:lnTo>
                  <a:pt x="168" y="272"/>
                </a:lnTo>
                <a:lnTo>
                  <a:pt x="177" y="272"/>
                </a:lnTo>
                <a:lnTo>
                  <a:pt x="236" y="296"/>
                </a:lnTo>
                <a:lnTo>
                  <a:pt x="244" y="320"/>
                </a:lnTo>
                <a:lnTo>
                  <a:pt x="278" y="296"/>
                </a:lnTo>
                <a:lnTo>
                  <a:pt x="312" y="30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2" name="Freeform 41"/>
          <xdr:cNvSpPr>
            <a:spLocks/>
          </xdr:cNvSpPr>
        </xdr:nvSpPr>
        <xdr:spPr bwMode="auto">
          <a:xfrm>
            <a:off x="2110782" y="4321362"/>
            <a:ext cx="558556" cy="294530"/>
          </a:xfrm>
          <a:custGeom>
            <a:avLst/>
            <a:gdLst>
              <a:gd name="T0" fmla="*/ 472 w 531"/>
              <a:gd name="T1" fmla="*/ 80 h 280"/>
              <a:gd name="T2" fmla="*/ 464 w 531"/>
              <a:gd name="T3" fmla="*/ 40 h 280"/>
              <a:gd name="T4" fmla="*/ 413 w 531"/>
              <a:gd name="T5" fmla="*/ 32 h 280"/>
              <a:gd name="T6" fmla="*/ 371 w 531"/>
              <a:gd name="T7" fmla="*/ 40 h 280"/>
              <a:gd name="T8" fmla="*/ 304 w 531"/>
              <a:gd name="T9" fmla="*/ 0 h 280"/>
              <a:gd name="T10" fmla="*/ 262 w 531"/>
              <a:gd name="T11" fmla="*/ 0 h 280"/>
              <a:gd name="T12" fmla="*/ 211 w 531"/>
              <a:gd name="T13" fmla="*/ 32 h 280"/>
              <a:gd name="T14" fmla="*/ 211 w 531"/>
              <a:gd name="T15" fmla="*/ 40 h 280"/>
              <a:gd name="T16" fmla="*/ 219 w 531"/>
              <a:gd name="T17" fmla="*/ 72 h 280"/>
              <a:gd name="T18" fmla="*/ 219 w 531"/>
              <a:gd name="T19" fmla="*/ 104 h 280"/>
              <a:gd name="T20" fmla="*/ 211 w 531"/>
              <a:gd name="T21" fmla="*/ 128 h 280"/>
              <a:gd name="T22" fmla="*/ 194 w 531"/>
              <a:gd name="T23" fmla="*/ 128 h 280"/>
              <a:gd name="T24" fmla="*/ 160 w 531"/>
              <a:gd name="T25" fmla="*/ 128 h 280"/>
              <a:gd name="T26" fmla="*/ 110 w 531"/>
              <a:gd name="T27" fmla="*/ 80 h 280"/>
              <a:gd name="T28" fmla="*/ 76 w 531"/>
              <a:gd name="T29" fmla="*/ 64 h 280"/>
              <a:gd name="T30" fmla="*/ 43 w 531"/>
              <a:gd name="T31" fmla="*/ 88 h 280"/>
              <a:gd name="T32" fmla="*/ 17 w 531"/>
              <a:gd name="T33" fmla="*/ 160 h 280"/>
              <a:gd name="T34" fmla="*/ 0 w 531"/>
              <a:gd name="T35" fmla="*/ 192 h 280"/>
              <a:gd name="T36" fmla="*/ 0 w 531"/>
              <a:gd name="T37" fmla="*/ 224 h 280"/>
              <a:gd name="T38" fmla="*/ 9 w 531"/>
              <a:gd name="T39" fmla="*/ 280 h 280"/>
              <a:gd name="T40" fmla="*/ 34 w 531"/>
              <a:gd name="T41" fmla="*/ 256 h 280"/>
              <a:gd name="T42" fmla="*/ 93 w 531"/>
              <a:gd name="T43" fmla="*/ 224 h 280"/>
              <a:gd name="T44" fmla="*/ 152 w 531"/>
              <a:gd name="T45" fmla="*/ 224 h 280"/>
              <a:gd name="T46" fmla="*/ 194 w 531"/>
              <a:gd name="T47" fmla="*/ 216 h 280"/>
              <a:gd name="T48" fmla="*/ 236 w 531"/>
              <a:gd name="T49" fmla="*/ 224 h 280"/>
              <a:gd name="T50" fmla="*/ 287 w 531"/>
              <a:gd name="T51" fmla="*/ 192 h 280"/>
              <a:gd name="T52" fmla="*/ 295 w 531"/>
              <a:gd name="T53" fmla="*/ 208 h 280"/>
              <a:gd name="T54" fmla="*/ 346 w 531"/>
              <a:gd name="T55" fmla="*/ 216 h 280"/>
              <a:gd name="T56" fmla="*/ 380 w 531"/>
              <a:gd name="T57" fmla="*/ 232 h 280"/>
              <a:gd name="T58" fmla="*/ 405 w 531"/>
              <a:gd name="T59" fmla="*/ 248 h 280"/>
              <a:gd name="T60" fmla="*/ 430 w 531"/>
              <a:gd name="T61" fmla="*/ 248 h 280"/>
              <a:gd name="T62" fmla="*/ 455 w 531"/>
              <a:gd name="T63" fmla="*/ 232 h 280"/>
              <a:gd name="T64" fmla="*/ 498 w 531"/>
              <a:gd name="T65" fmla="*/ 232 h 280"/>
              <a:gd name="T66" fmla="*/ 531 w 531"/>
              <a:gd name="T67" fmla="*/ 176 h 280"/>
              <a:gd name="T68" fmla="*/ 506 w 531"/>
              <a:gd name="T69" fmla="*/ 112 h 280"/>
              <a:gd name="T70" fmla="*/ 472 w 531"/>
              <a:gd name="T71" fmla="*/ 80 h 28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31" h="280">
                <a:moveTo>
                  <a:pt x="472" y="80"/>
                </a:moveTo>
                <a:lnTo>
                  <a:pt x="464" y="40"/>
                </a:lnTo>
                <a:lnTo>
                  <a:pt x="413" y="32"/>
                </a:lnTo>
                <a:lnTo>
                  <a:pt x="371" y="40"/>
                </a:lnTo>
                <a:lnTo>
                  <a:pt x="304" y="0"/>
                </a:lnTo>
                <a:lnTo>
                  <a:pt x="262" y="0"/>
                </a:lnTo>
                <a:lnTo>
                  <a:pt x="211" y="32"/>
                </a:lnTo>
                <a:lnTo>
                  <a:pt x="211" y="40"/>
                </a:lnTo>
                <a:lnTo>
                  <a:pt x="219" y="72"/>
                </a:lnTo>
                <a:lnTo>
                  <a:pt x="219" y="104"/>
                </a:lnTo>
                <a:lnTo>
                  <a:pt x="211" y="128"/>
                </a:lnTo>
                <a:lnTo>
                  <a:pt x="194" y="128"/>
                </a:lnTo>
                <a:lnTo>
                  <a:pt x="160" y="128"/>
                </a:lnTo>
                <a:lnTo>
                  <a:pt x="110" y="80"/>
                </a:lnTo>
                <a:lnTo>
                  <a:pt x="76" y="64"/>
                </a:lnTo>
                <a:lnTo>
                  <a:pt x="43" y="88"/>
                </a:lnTo>
                <a:lnTo>
                  <a:pt x="17" y="160"/>
                </a:lnTo>
                <a:lnTo>
                  <a:pt x="0" y="192"/>
                </a:lnTo>
                <a:lnTo>
                  <a:pt x="0" y="224"/>
                </a:lnTo>
                <a:lnTo>
                  <a:pt x="9" y="280"/>
                </a:lnTo>
                <a:lnTo>
                  <a:pt x="34" y="256"/>
                </a:lnTo>
                <a:lnTo>
                  <a:pt x="93" y="224"/>
                </a:lnTo>
                <a:lnTo>
                  <a:pt x="152" y="224"/>
                </a:lnTo>
                <a:lnTo>
                  <a:pt x="194" y="216"/>
                </a:lnTo>
                <a:lnTo>
                  <a:pt x="236" y="224"/>
                </a:lnTo>
                <a:lnTo>
                  <a:pt x="287" y="192"/>
                </a:lnTo>
                <a:lnTo>
                  <a:pt x="295" y="208"/>
                </a:lnTo>
                <a:lnTo>
                  <a:pt x="346" y="216"/>
                </a:lnTo>
                <a:lnTo>
                  <a:pt x="380" y="232"/>
                </a:lnTo>
                <a:lnTo>
                  <a:pt x="405" y="248"/>
                </a:lnTo>
                <a:lnTo>
                  <a:pt x="430" y="248"/>
                </a:lnTo>
                <a:lnTo>
                  <a:pt x="455" y="232"/>
                </a:lnTo>
                <a:lnTo>
                  <a:pt x="498" y="232"/>
                </a:lnTo>
                <a:lnTo>
                  <a:pt x="531" y="176"/>
                </a:lnTo>
                <a:lnTo>
                  <a:pt x="506" y="112"/>
                </a:lnTo>
                <a:lnTo>
                  <a:pt x="472" y="80"/>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3" name="Freeform 42"/>
          <xdr:cNvSpPr>
            <a:spLocks/>
          </xdr:cNvSpPr>
        </xdr:nvSpPr>
        <xdr:spPr bwMode="auto">
          <a:xfrm>
            <a:off x="2226490" y="4107264"/>
            <a:ext cx="354489" cy="260870"/>
          </a:xfrm>
          <a:custGeom>
            <a:avLst/>
            <a:gdLst>
              <a:gd name="T0" fmla="*/ 295 w 337"/>
              <a:gd name="T1" fmla="*/ 128 h 248"/>
              <a:gd name="T2" fmla="*/ 295 w 337"/>
              <a:gd name="T3" fmla="*/ 64 h 248"/>
              <a:gd name="T4" fmla="*/ 295 w 337"/>
              <a:gd name="T5" fmla="*/ 16 h 248"/>
              <a:gd name="T6" fmla="*/ 286 w 337"/>
              <a:gd name="T7" fmla="*/ 0 h 248"/>
              <a:gd name="T8" fmla="*/ 236 w 337"/>
              <a:gd name="T9" fmla="*/ 8 h 248"/>
              <a:gd name="T10" fmla="*/ 126 w 337"/>
              <a:gd name="T11" fmla="*/ 16 h 248"/>
              <a:gd name="T12" fmla="*/ 67 w 337"/>
              <a:gd name="T13" fmla="*/ 40 h 248"/>
              <a:gd name="T14" fmla="*/ 25 w 337"/>
              <a:gd name="T15" fmla="*/ 64 h 248"/>
              <a:gd name="T16" fmla="*/ 8 w 337"/>
              <a:gd name="T17" fmla="*/ 88 h 248"/>
              <a:gd name="T18" fmla="*/ 0 w 337"/>
              <a:gd name="T19" fmla="*/ 112 h 248"/>
              <a:gd name="T20" fmla="*/ 25 w 337"/>
              <a:gd name="T21" fmla="*/ 128 h 248"/>
              <a:gd name="T22" fmla="*/ 17 w 337"/>
              <a:gd name="T23" fmla="*/ 152 h 248"/>
              <a:gd name="T24" fmla="*/ 25 w 337"/>
              <a:gd name="T25" fmla="*/ 176 h 248"/>
              <a:gd name="T26" fmla="*/ 42 w 337"/>
              <a:gd name="T27" fmla="*/ 184 h 248"/>
              <a:gd name="T28" fmla="*/ 67 w 337"/>
              <a:gd name="T29" fmla="*/ 184 h 248"/>
              <a:gd name="T30" fmla="*/ 93 w 337"/>
              <a:gd name="T31" fmla="*/ 176 h 248"/>
              <a:gd name="T32" fmla="*/ 101 w 337"/>
              <a:gd name="T33" fmla="*/ 240 h 248"/>
              <a:gd name="T34" fmla="*/ 152 w 337"/>
              <a:gd name="T35" fmla="*/ 208 h 248"/>
              <a:gd name="T36" fmla="*/ 194 w 337"/>
              <a:gd name="T37" fmla="*/ 208 h 248"/>
              <a:gd name="T38" fmla="*/ 261 w 337"/>
              <a:gd name="T39" fmla="*/ 248 h 248"/>
              <a:gd name="T40" fmla="*/ 303 w 337"/>
              <a:gd name="T41" fmla="*/ 240 h 248"/>
              <a:gd name="T42" fmla="*/ 320 w 337"/>
              <a:gd name="T43" fmla="*/ 240 h 248"/>
              <a:gd name="T44" fmla="*/ 337 w 337"/>
              <a:gd name="T45" fmla="*/ 176 h 248"/>
              <a:gd name="T46" fmla="*/ 295 w 337"/>
              <a:gd name="T47" fmla="*/ 128 h 248"/>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37" h="248">
                <a:moveTo>
                  <a:pt x="295" y="128"/>
                </a:moveTo>
                <a:lnTo>
                  <a:pt x="295" y="64"/>
                </a:lnTo>
                <a:lnTo>
                  <a:pt x="295" y="16"/>
                </a:lnTo>
                <a:lnTo>
                  <a:pt x="286" y="0"/>
                </a:lnTo>
                <a:lnTo>
                  <a:pt x="236" y="8"/>
                </a:lnTo>
                <a:lnTo>
                  <a:pt x="126" y="16"/>
                </a:lnTo>
                <a:lnTo>
                  <a:pt x="67" y="40"/>
                </a:lnTo>
                <a:lnTo>
                  <a:pt x="25" y="64"/>
                </a:lnTo>
                <a:lnTo>
                  <a:pt x="8" y="88"/>
                </a:lnTo>
                <a:lnTo>
                  <a:pt x="0" y="112"/>
                </a:lnTo>
                <a:lnTo>
                  <a:pt x="25" y="128"/>
                </a:lnTo>
                <a:lnTo>
                  <a:pt x="17" y="152"/>
                </a:lnTo>
                <a:lnTo>
                  <a:pt x="25" y="176"/>
                </a:lnTo>
                <a:lnTo>
                  <a:pt x="42" y="184"/>
                </a:lnTo>
                <a:lnTo>
                  <a:pt x="67" y="184"/>
                </a:lnTo>
                <a:lnTo>
                  <a:pt x="93" y="176"/>
                </a:lnTo>
                <a:lnTo>
                  <a:pt x="101" y="240"/>
                </a:lnTo>
                <a:lnTo>
                  <a:pt x="152" y="208"/>
                </a:lnTo>
                <a:lnTo>
                  <a:pt x="194" y="208"/>
                </a:lnTo>
                <a:lnTo>
                  <a:pt x="261" y="248"/>
                </a:lnTo>
                <a:lnTo>
                  <a:pt x="303" y="240"/>
                </a:lnTo>
                <a:lnTo>
                  <a:pt x="320" y="240"/>
                </a:lnTo>
                <a:lnTo>
                  <a:pt x="337" y="176"/>
                </a:lnTo>
                <a:lnTo>
                  <a:pt x="295" y="12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4" name="Freeform 43"/>
          <xdr:cNvSpPr>
            <a:spLocks/>
          </xdr:cNvSpPr>
        </xdr:nvSpPr>
        <xdr:spPr bwMode="auto">
          <a:xfrm>
            <a:off x="1800472" y="2786084"/>
            <a:ext cx="842568" cy="1338010"/>
          </a:xfrm>
          <a:custGeom>
            <a:avLst/>
            <a:gdLst>
              <a:gd name="T0" fmla="*/ 683 w 801"/>
              <a:gd name="T1" fmla="*/ 720 h 1272"/>
              <a:gd name="T2" fmla="*/ 658 w 801"/>
              <a:gd name="T3" fmla="*/ 616 h 1272"/>
              <a:gd name="T4" fmla="*/ 582 w 801"/>
              <a:gd name="T5" fmla="*/ 520 h 1272"/>
              <a:gd name="T6" fmla="*/ 557 w 801"/>
              <a:gd name="T7" fmla="*/ 408 h 1272"/>
              <a:gd name="T8" fmla="*/ 523 w 801"/>
              <a:gd name="T9" fmla="*/ 256 h 1272"/>
              <a:gd name="T10" fmla="*/ 439 w 801"/>
              <a:gd name="T11" fmla="*/ 200 h 1272"/>
              <a:gd name="T12" fmla="*/ 422 w 801"/>
              <a:gd name="T13" fmla="*/ 88 h 1272"/>
              <a:gd name="T14" fmla="*/ 413 w 801"/>
              <a:gd name="T15" fmla="*/ 32 h 1272"/>
              <a:gd name="T16" fmla="*/ 295 w 801"/>
              <a:gd name="T17" fmla="*/ 0 h 1272"/>
              <a:gd name="T18" fmla="*/ 262 w 801"/>
              <a:gd name="T19" fmla="*/ 112 h 1272"/>
              <a:gd name="T20" fmla="*/ 186 w 801"/>
              <a:gd name="T21" fmla="*/ 168 h 1272"/>
              <a:gd name="T22" fmla="*/ 43 w 801"/>
              <a:gd name="T23" fmla="*/ 136 h 1272"/>
              <a:gd name="T24" fmla="*/ 51 w 801"/>
              <a:gd name="T25" fmla="*/ 216 h 1272"/>
              <a:gd name="T26" fmla="*/ 177 w 801"/>
              <a:gd name="T27" fmla="*/ 296 h 1272"/>
              <a:gd name="T28" fmla="*/ 220 w 801"/>
              <a:gd name="T29" fmla="*/ 368 h 1272"/>
              <a:gd name="T30" fmla="*/ 228 w 801"/>
              <a:gd name="T31" fmla="*/ 464 h 1272"/>
              <a:gd name="T32" fmla="*/ 262 w 801"/>
              <a:gd name="T33" fmla="*/ 552 h 1272"/>
              <a:gd name="T34" fmla="*/ 329 w 801"/>
              <a:gd name="T35" fmla="*/ 576 h 1272"/>
              <a:gd name="T36" fmla="*/ 354 w 801"/>
              <a:gd name="T37" fmla="*/ 600 h 1272"/>
              <a:gd name="T38" fmla="*/ 354 w 801"/>
              <a:gd name="T39" fmla="*/ 632 h 1272"/>
              <a:gd name="T40" fmla="*/ 236 w 801"/>
              <a:gd name="T41" fmla="*/ 832 h 1272"/>
              <a:gd name="T42" fmla="*/ 177 w 801"/>
              <a:gd name="T43" fmla="*/ 896 h 1272"/>
              <a:gd name="T44" fmla="*/ 186 w 801"/>
              <a:gd name="T45" fmla="*/ 976 h 1272"/>
              <a:gd name="T46" fmla="*/ 228 w 801"/>
              <a:gd name="T47" fmla="*/ 1080 h 1272"/>
              <a:gd name="T48" fmla="*/ 236 w 801"/>
              <a:gd name="T49" fmla="*/ 1160 h 1272"/>
              <a:gd name="T50" fmla="*/ 287 w 801"/>
              <a:gd name="T51" fmla="*/ 1208 h 1272"/>
              <a:gd name="T52" fmla="*/ 312 w 801"/>
              <a:gd name="T53" fmla="*/ 1272 h 1272"/>
              <a:gd name="T54" fmla="*/ 380 w 801"/>
              <a:gd name="T55" fmla="*/ 1264 h 1272"/>
              <a:gd name="T56" fmla="*/ 506 w 801"/>
              <a:gd name="T57" fmla="*/ 1192 h 1272"/>
              <a:gd name="T58" fmla="*/ 675 w 801"/>
              <a:gd name="T59" fmla="*/ 1112 h 1272"/>
              <a:gd name="T60" fmla="*/ 750 w 801"/>
              <a:gd name="T61" fmla="*/ 944 h 1272"/>
              <a:gd name="T62" fmla="*/ 801 w 801"/>
              <a:gd name="T63" fmla="*/ 808 h 127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801" h="1272">
                <a:moveTo>
                  <a:pt x="750" y="760"/>
                </a:moveTo>
                <a:lnTo>
                  <a:pt x="683" y="720"/>
                </a:lnTo>
                <a:lnTo>
                  <a:pt x="700" y="672"/>
                </a:lnTo>
                <a:lnTo>
                  <a:pt x="658" y="616"/>
                </a:lnTo>
                <a:lnTo>
                  <a:pt x="590" y="576"/>
                </a:lnTo>
                <a:lnTo>
                  <a:pt x="582" y="520"/>
                </a:lnTo>
                <a:lnTo>
                  <a:pt x="624" y="472"/>
                </a:lnTo>
                <a:lnTo>
                  <a:pt x="557" y="408"/>
                </a:lnTo>
                <a:lnTo>
                  <a:pt x="506" y="312"/>
                </a:lnTo>
                <a:lnTo>
                  <a:pt x="523" y="256"/>
                </a:lnTo>
                <a:lnTo>
                  <a:pt x="481" y="216"/>
                </a:lnTo>
                <a:lnTo>
                  <a:pt x="439" y="200"/>
                </a:lnTo>
                <a:lnTo>
                  <a:pt x="413" y="136"/>
                </a:lnTo>
                <a:lnTo>
                  <a:pt x="422" y="88"/>
                </a:lnTo>
                <a:lnTo>
                  <a:pt x="430" y="72"/>
                </a:lnTo>
                <a:lnTo>
                  <a:pt x="413" y="32"/>
                </a:lnTo>
                <a:lnTo>
                  <a:pt x="346" y="0"/>
                </a:lnTo>
                <a:lnTo>
                  <a:pt x="295" y="0"/>
                </a:lnTo>
                <a:lnTo>
                  <a:pt x="262" y="40"/>
                </a:lnTo>
                <a:lnTo>
                  <a:pt x="262" y="112"/>
                </a:lnTo>
                <a:lnTo>
                  <a:pt x="245" y="184"/>
                </a:lnTo>
                <a:lnTo>
                  <a:pt x="186" y="168"/>
                </a:lnTo>
                <a:lnTo>
                  <a:pt x="144" y="184"/>
                </a:lnTo>
                <a:lnTo>
                  <a:pt x="43" y="136"/>
                </a:lnTo>
                <a:lnTo>
                  <a:pt x="0" y="160"/>
                </a:lnTo>
                <a:lnTo>
                  <a:pt x="51" y="216"/>
                </a:lnTo>
                <a:lnTo>
                  <a:pt x="144" y="256"/>
                </a:lnTo>
                <a:lnTo>
                  <a:pt x="177" y="296"/>
                </a:lnTo>
                <a:lnTo>
                  <a:pt x="177" y="336"/>
                </a:lnTo>
                <a:lnTo>
                  <a:pt x="220" y="368"/>
                </a:lnTo>
                <a:lnTo>
                  <a:pt x="220" y="416"/>
                </a:lnTo>
                <a:lnTo>
                  <a:pt x="228" y="464"/>
                </a:lnTo>
                <a:lnTo>
                  <a:pt x="245" y="504"/>
                </a:lnTo>
                <a:lnTo>
                  <a:pt x="262" y="552"/>
                </a:lnTo>
                <a:lnTo>
                  <a:pt x="295" y="560"/>
                </a:lnTo>
                <a:lnTo>
                  <a:pt x="329" y="576"/>
                </a:lnTo>
                <a:lnTo>
                  <a:pt x="354" y="584"/>
                </a:lnTo>
                <a:lnTo>
                  <a:pt x="354" y="600"/>
                </a:lnTo>
                <a:lnTo>
                  <a:pt x="363" y="616"/>
                </a:lnTo>
                <a:lnTo>
                  <a:pt x="354" y="632"/>
                </a:lnTo>
                <a:lnTo>
                  <a:pt x="321" y="696"/>
                </a:lnTo>
                <a:lnTo>
                  <a:pt x="236" y="832"/>
                </a:lnTo>
                <a:lnTo>
                  <a:pt x="203" y="864"/>
                </a:lnTo>
                <a:lnTo>
                  <a:pt x="177" y="896"/>
                </a:lnTo>
                <a:lnTo>
                  <a:pt x="177" y="936"/>
                </a:lnTo>
                <a:lnTo>
                  <a:pt x="186" y="976"/>
                </a:lnTo>
                <a:lnTo>
                  <a:pt x="211" y="1048"/>
                </a:lnTo>
                <a:lnTo>
                  <a:pt x="228" y="1080"/>
                </a:lnTo>
                <a:lnTo>
                  <a:pt x="228" y="1120"/>
                </a:lnTo>
                <a:lnTo>
                  <a:pt x="236" y="1160"/>
                </a:lnTo>
                <a:lnTo>
                  <a:pt x="253" y="1192"/>
                </a:lnTo>
                <a:lnTo>
                  <a:pt x="287" y="1208"/>
                </a:lnTo>
                <a:lnTo>
                  <a:pt x="321" y="1224"/>
                </a:lnTo>
                <a:lnTo>
                  <a:pt x="312" y="1272"/>
                </a:lnTo>
                <a:lnTo>
                  <a:pt x="363" y="1272"/>
                </a:lnTo>
                <a:lnTo>
                  <a:pt x="380" y="1264"/>
                </a:lnTo>
                <a:lnTo>
                  <a:pt x="405" y="1248"/>
                </a:lnTo>
                <a:lnTo>
                  <a:pt x="506" y="1192"/>
                </a:lnTo>
                <a:lnTo>
                  <a:pt x="599" y="1152"/>
                </a:lnTo>
                <a:lnTo>
                  <a:pt x="675" y="1112"/>
                </a:lnTo>
                <a:lnTo>
                  <a:pt x="700" y="1016"/>
                </a:lnTo>
                <a:lnTo>
                  <a:pt x="750" y="944"/>
                </a:lnTo>
                <a:lnTo>
                  <a:pt x="793" y="872"/>
                </a:lnTo>
                <a:lnTo>
                  <a:pt x="801" y="808"/>
                </a:lnTo>
                <a:lnTo>
                  <a:pt x="750" y="760"/>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5" name="Freeform 44"/>
          <xdr:cNvSpPr>
            <a:spLocks/>
          </xdr:cNvSpPr>
        </xdr:nvSpPr>
        <xdr:spPr bwMode="auto">
          <a:xfrm>
            <a:off x="1349210" y="2971218"/>
            <a:ext cx="726860" cy="1784013"/>
          </a:xfrm>
          <a:custGeom>
            <a:avLst/>
            <a:gdLst>
              <a:gd name="T0" fmla="*/ 354 w 691"/>
              <a:gd name="T1" fmla="*/ 72 h 1696"/>
              <a:gd name="T2" fmla="*/ 295 w 691"/>
              <a:gd name="T3" fmla="*/ 128 h 1696"/>
              <a:gd name="T4" fmla="*/ 261 w 691"/>
              <a:gd name="T5" fmla="*/ 216 h 1696"/>
              <a:gd name="T6" fmla="*/ 210 w 691"/>
              <a:gd name="T7" fmla="*/ 312 h 1696"/>
              <a:gd name="T8" fmla="*/ 168 w 691"/>
              <a:gd name="T9" fmla="*/ 400 h 1696"/>
              <a:gd name="T10" fmla="*/ 118 w 691"/>
              <a:gd name="T11" fmla="*/ 576 h 1696"/>
              <a:gd name="T12" fmla="*/ 143 w 691"/>
              <a:gd name="T13" fmla="*/ 656 h 1696"/>
              <a:gd name="T14" fmla="*/ 33 w 691"/>
              <a:gd name="T15" fmla="*/ 736 h 1696"/>
              <a:gd name="T16" fmla="*/ 50 w 691"/>
              <a:gd name="T17" fmla="*/ 936 h 1696"/>
              <a:gd name="T18" fmla="*/ 92 w 691"/>
              <a:gd name="T19" fmla="*/ 1016 h 1696"/>
              <a:gd name="T20" fmla="*/ 67 w 691"/>
              <a:gd name="T21" fmla="*/ 1144 h 1696"/>
              <a:gd name="T22" fmla="*/ 17 w 691"/>
              <a:gd name="T23" fmla="*/ 1272 h 1696"/>
              <a:gd name="T24" fmla="*/ 8 w 691"/>
              <a:gd name="T25" fmla="*/ 1328 h 1696"/>
              <a:gd name="T26" fmla="*/ 42 w 691"/>
              <a:gd name="T27" fmla="*/ 1376 h 1696"/>
              <a:gd name="T28" fmla="*/ 84 w 691"/>
              <a:gd name="T29" fmla="*/ 1504 h 1696"/>
              <a:gd name="T30" fmla="*/ 118 w 691"/>
              <a:gd name="T31" fmla="*/ 1568 h 1696"/>
              <a:gd name="T32" fmla="*/ 109 w 691"/>
              <a:gd name="T33" fmla="*/ 1616 h 1696"/>
              <a:gd name="T34" fmla="*/ 135 w 691"/>
              <a:gd name="T35" fmla="*/ 1664 h 1696"/>
              <a:gd name="T36" fmla="*/ 202 w 691"/>
              <a:gd name="T37" fmla="*/ 1696 h 1696"/>
              <a:gd name="T38" fmla="*/ 244 w 691"/>
              <a:gd name="T39" fmla="*/ 1648 h 1696"/>
              <a:gd name="T40" fmla="*/ 286 w 691"/>
              <a:gd name="T41" fmla="*/ 1600 h 1696"/>
              <a:gd name="T42" fmla="*/ 387 w 691"/>
              <a:gd name="T43" fmla="*/ 1472 h 1696"/>
              <a:gd name="T44" fmla="*/ 387 w 691"/>
              <a:gd name="T45" fmla="*/ 1408 h 1696"/>
              <a:gd name="T46" fmla="*/ 396 w 691"/>
              <a:gd name="T47" fmla="*/ 1336 h 1696"/>
              <a:gd name="T48" fmla="*/ 421 w 691"/>
              <a:gd name="T49" fmla="*/ 1272 h 1696"/>
              <a:gd name="T50" fmla="*/ 497 w 691"/>
              <a:gd name="T51" fmla="*/ 1224 h 1696"/>
              <a:gd name="T52" fmla="*/ 505 w 691"/>
              <a:gd name="T53" fmla="*/ 1168 h 1696"/>
              <a:gd name="T54" fmla="*/ 480 w 691"/>
              <a:gd name="T55" fmla="*/ 1088 h 1696"/>
              <a:gd name="T56" fmla="*/ 396 w 691"/>
              <a:gd name="T57" fmla="*/ 1040 h 1696"/>
              <a:gd name="T58" fmla="*/ 387 w 691"/>
              <a:gd name="T59" fmla="*/ 984 h 1696"/>
              <a:gd name="T60" fmla="*/ 387 w 691"/>
              <a:gd name="T61" fmla="*/ 832 h 1696"/>
              <a:gd name="T62" fmla="*/ 480 w 691"/>
              <a:gd name="T63" fmla="*/ 704 h 1696"/>
              <a:gd name="T64" fmla="*/ 556 w 691"/>
              <a:gd name="T65" fmla="*/ 624 h 1696"/>
              <a:gd name="T66" fmla="*/ 581 w 691"/>
              <a:gd name="T67" fmla="*/ 560 h 1696"/>
              <a:gd name="T68" fmla="*/ 573 w 691"/>
              <a:gd name="T69" fmla="*/ 496 h 1696"/>
              <a:gd name="T70" fmla="*/ 606 w 691"/>
              <a:gd name="T71" fmla="*/ 424 h 1696"/>
              <a:gd name="T72" fmla="*/ 682 w 691"/>
              <a:gd name="T73" fmla="*/ 376 h 1696"/>
              <a:gd name="T74" fmla="*/ 674 w 691"/>
              <a:gd name="T75" fmla="*/ 328 h 1696"/>
              <a:gd name="T76" fmla="*/ 649 w 691"/>
              <a:gd name="T77" fmla="*/ 240 h 1696"/>
              <a:gd name="T78" fmla="*/ 606 w 691"/>
              <a:gd name="T79" fmla="*/ 160 h 1696"/>
              <a:gd name="T80" fmla="*/ 573 w 691"/>
              <a:gd name="T81" fmla="*/ 80 h 1696"/>
              <a:gd name="T82" fmla="*/ 446 w 691"/>
              <a:gd name="T83" fmla="*/ 0 h 1696"/>
              <a:gd name="T84" fmla="*/ 429 w 691"/>
              <a:gd name="T85" fmla="*/ 88 h 169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91" h="1696">
                <a:moveTo>
                  <a:pt x="429" y="88"/>
                </a:moveTo>
                <a:lnTo>
                  <a:pt x="354" y="72"/>
                </a:lnTo>
                <a:lnTo>
                  <a:pt x="337" y="128"/>
                </a:lnTo>
                <a:lnTo>
                  <a:pt x="295" y="128"/>
                </a:lnTo>
                <a:lnTo>
                  <a:pt x="261" y="168"/>
                </a:lnTo>
                <a:lnTo>
                  <a:pt x="261" y="216"/>
                </a:lnTo>
                <a:lnTo>
                  <a:pt x="269" y="256"/>
                </a:lnTo>
                <a:lnTo>
                  <a:pt x="210" y="312"/>
                </a:lnTo>
                <a:lnTo>
                  <a:pt x="210" y="376"/>
                </a:lnTo>
                <a:lnTo>
                  <a:pt x="168" y="400"/>
                </a:lnTo>
                <a:lnTo>
                  <a:pt x="168" y="496"/>
                </a:lnTo>
                <a:lnTo>
                  <a:pt x="118" y="576"/>
                </a:lnTo>
                <a:lnTo>
                  <a:pt x="160" y="600"/>
                </a:lnTo>
                <a:lnTo>
                  <a:pt x="143" y="656"/>
                </a:lnTo>
                <a:lnTo>
                  <a:pt x="67" y="664"/>
                </a:lnTo>
                <a:lnTo>
                  <a:pt x="33" y="736"/>
                </a:lnTo>
                <a:lnTo>
                  <a:pt x="50" y="856"/>
                </a:lnTo>
                <a:lnTo>
                  <a:pt x="50" y="936"/>
                </a:lnTo>
                <a:lnTo>
                  <a:pt x="92" y="976"/>
                </a:lnTo>
                <a:lnTo>
                  <a:pt x="92" y="1016"/>
                </a:lnTo>
                <a:lnTo>
                  <a:pt x="67" y="1056"/>
                </a:lnTo>
                <a:lnTo>
                  <a:pt x="67" y="1144"/>
                </a:lnTo>
                <a:lnTo>
                  <a:pt x="33" y="1176"/>
                </a:lnTo>
                <a:lnTo>
                  <a:pt x="17" y="1272"/>
                </a:lnTo>
                <a:lnTo>
                  <a:pt x="0" y="1280"/>
                </a:lnTo>
                <a:lnTo>
                  <a:pt x="8" y="1328"/>
                </a:lnTo>
                <a:lnTo>
                  <a:pt x="33" y="1352"/>
                </a:lnTo>
                <a:lnTo>
                  <a:pt x="42" y="1376"/>
                </a:lnTo>
                <a:lnTo>
                  <a:pt x="42" y="1440"/>
                </a:lnTo>
                <a:lnTo>
                  <a:pt x="84" y="1504"/>
                </a:lnTo>
                <a:lnTo>
                  <a:pt x="109" y="1536"/>
                </a:lnTo>
                <a:lnTo>
                  <a:pt x="118" y="1568"/>
                </a:lnTo>
                <a:lnTo>
                  <a:pt x="109" y="1592"/>
                </a:lnTo>
                <a:lnTo>
                  <a:pt x="109" y="1616"/>
                </a:lnTo>
                <a:lnTo>
                  <a:pt x="126" y="1632"/>
                </a:lnTo>
                <a:lnTo>
                  <a:pt x="135" y="1664"/>
                </a:lnTo>
                <a:lnTo>
                  <a:pt x="135" y="1696"/>
                </a:lnTo>
                <a:lnTo>
                  <a:pt x="202" y="1696"/>
                </a:lnTo>
                <a:lnTo>
                  <a:pt x="236" y="1680"/>
                </a:lnTo>
                <a:lnTo>
                  <a:pt x="244" y="1648"/>
                </a:lnTo>
                <a:lnTo>
                  <a:pt x="261" y="1616"/>
                </a:lnTo>
                <a:lnTo>
                  <a:pt x="286" y="1600"/>
                </a:lnTo>
                <a:lnTo>
                  <a:pt x="354" y="1608"/>
                </a:lnTo>
                <a:lnTo>
                  <a:pt x="387" y="1472"/>
                </a:lnTo>
                <a:lnTo>
                  <a:pt x="396" y="1440"/>
                </a:lnTo>
                <a:lnTo>
                  <a:pt x="387" y="1408"/>
                </a:lnTo>
                <a:lnTo>
                  <a:pt x="387" y="1368"/>
                </a:lnTo>
                <a:lnTo>
                  <a:pt x="396" y="1336"/>
                </a:lnTo>
                <a:lnTo>
                  <a:pt x="404" y="1296"/>
                </a:lnTo>
                <a:lnTo>
                  <a:pt x="421" y="1272"/>
                </a:lnTo>
                <a:lnTo>
                  <a:pt x="472" y="1240"/>
                </a:lnTo>
                <a:lnTo>
                  <a:pt x="497" y="1224"/>
                </a:lnTo>
                <a:lnTo>
                  <a:pt x="497" y="1192"/>
                </a:lnTo>
                <a:lnTo>
                  <a:pt x="505" y="1168"/>
                </a:lnTo>
                <a:lnTo>
                  <a:pt x="522" y="1144"/>
                </a:lnTo>
                <a:lnTo>
                  <a:pt x="480" y="1088"/>
                </a:lnTo>
                <a:lnTo>
                  <a:pt x="413" y="1048"/>
                </a:lnTo>
                <a:lnTo>
                  <a:pt x="396" y="1040"/>
                </a:lnTo>
                <a:lnTo>
                  <a:pt x="387" y="1024"/>
                </a:lnTo>
                <a:lnTo>
                  <a:pt x="387" y="984"/>
                </a:lnTo>
                <a:lnTo>
                  <a:pt x="379" y="904"/>
                </a:lnTo>
                <a:lnTo>
                  <a:pt x="387" y="832"/>
                </a:lnTo>
                <a:lnTo>
                  <a:pt x="429" y="760"/>
                </a:lnTo>
                <a:lnTo>
                  <a:pt x="480" y="704"/>
                </a:lnTo>
                <a:lnTo>
                  <a:pt x="539" y="648"/>
                </a:lnTo>
                <a:lnTo>
                  <a:pt x="556" y="624"/>
                </a:lnTo>
                <a:lnTo>
                  <a:pt x="564" y="584"/>
                </a:lnTo>
                <a:lnTo>
                  <a:pt x="581" y="560"/>
                </a:lnTo>
                <a:lnTo>
                  <a:pt x="581" y="536"/>
                </a:lnTo>
                <a:lnTo>
                  <a:pt x="573" y="496"/>
                </a:lnTo>
                <a:lnTo>
                  <a:pt x="581" y="464"/>
                </a:lnTo>
                <a:lnTo>
                  <a:pt x="606" y="424"/>
                </a:lnTo>
                <a:lnTo>
                  <a:pt x="615" y="384"/>
                </a:lnTo>
                <a:lnTo>
                  <a:pt x="682" y="376"/>
                </a:lnTo>
                <a:lnTo>
                  <a:pt x="691" y="376"/>
                </a:lnTo>
                <a:lnTo>
                  <a:pt x="674" y="328"/>
                </a:lnTo>
                <a:lnTo>
                  <a:pt x="657" y="288"/>
                </a:lnTo>
                <a:lnTo>
                  <a:pt x="649" y="240"/>
                </a:lnTo>
                <a:lnTo>
                  <a:pt x="649" y="192"/>
                </a:lnTo>
                <a:lnTo>
                  <a:pt x="606" y="160"/>
                </a:lnTo>
                <a:lnTo>
                  <a:pt x="606" y="120"/>
                </a:lnTo>
                <a:lnTo>
                  <a:pt x="573" y="80"/>
                </a:lnTo>
                <a:lnTo>
                  <a:pt x="480" y="40"/>
                </a:lnTo>
                <a:lnTo>
                  <a:pt x="446" y="0"/>
                </a:lnTo>
                <a:lnTo>
                  <a:pt x="429" y="8"/>
                </a:lnTo>
                <a:lnTo>
                  <a:pt x="429" y="8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6" name="Freeform 45"/>
          <xdr:cNvSpPr>
            <a:spLocks/>
          </xdr:cNvSpPr>
        </xdr:nvSpPr>
        <xdr:spPr bwMode="auto">
          <a:xfrm>
            <a:off x="910007" y="2652420"/>
            <a:ext cx="1409539" cy="1775598"/>
          </a:xfrm>
          <a:custGeom>
            <a:avLst/>
            <a:gdLst>
              <a:gd name="T0" fmla="*/ 1323 w 1340"/>
              <a:gd name="T1" fmla="*/ 40 h 1688"/>
              <a:gd name="T2" fmla="*/ 1205 w 1340"/>
              <a:gd name="T3" fmla="*/ 24 h 1688"/>
              <a:gd name="T4" fmla="*/ 1172 w 1340"/>
              <a:gd name="T5" fmla="*/ 0 h 1688"/>
              <a:gd name="T6" fmla="*/ 1130 w 1340"/>
              <a:gd name="T7" fmla="*/ 24 h 1688"/>
              <a:gd name="T8" fmla="*/ 1071 w 1340"/>
              <a:gd name="T9" fmla="*/ 120 h 1688"/>
              <a:gd name="T10" fmla="*/ 1012 w 1340"/>
              <a:gd name="T11" fmla="*/ 40 h 1688"/>
              <a:gd name="T12" fmla="*/ 961 w 1340"/>
              <a:gd name="T13" fmla="*/ 136 h 1688"/>
              <a:gd name="T14" fmla="*/ 877 w 1340"/>
              <a:gd name="T15" fmla="*/ 184 h 1688"/>
              <a:gd name="T16" fmla="*/ 809 w 1340"/>
              <a:gd name="T17" fmla="*/ 176 h 1688"/>
              <a:gd name="T18" fmla="*/ 717 w 1340"/>
              <a:gd name="T19" fmla="*/ 248 h 1688"/>
              <a:gd name="T20" fmla="*/ 700 w 1340"/>
              <a:gd name="T21" fmla="*/ 328 h 1688"/>
              <a:gd name="T22" fmla="*/ 645 w 1340"/>
              <a:gd name="T23" fmla="*/ 418 h 1688"/>
              <a:gd name="T24" fmla="*/ 590 w 1340"/>
              <a:gd name="T25" fmla="*/ 504 h 1688"/>
              <a:gd name="T26" fmla="*/ 565 w 1340"/>
              <a:gd name="T27" fmla="*/ 560 h 1688"/>
              <a:gd name="T28" fmla="*/ 472 w 1340"/>
              <a:gd name="T29" fmla="*/ 744 h 1688"/>
              <a:gd name="T30" fmla="*/ 396 w 1340"/>
              <a:gd name="T31" fmla="*/ 848 h 1688"/>
              <a:gd name="T32" fmla="*/ 396 w 1340"/>
              <a:gd name="T33" fmla="*/ 896 h 1688"/>
              <a:gd name="T34" fmla="*/ 304 w 1340"/>
              <a:gd name="T35" fmla="*/ 1024 h 1688"/>
              <a:gd name="T36" fmla="*/ 236 w 1340"/>
              <a:gd name="T37" fmla="*/ 1032 h 1688"/>
              <a:gd name="T38" fmla="*/ 186 w 1340"/>
              <a:gd name="T39" fmla="*/ 1088 h 1688"/>
              <a:gd name="T40" fmla="*/ 93 w 1340"/>
              <a:gd name="T41" fmla="*/ 1144 h 1688"/>
              <a:gd name="T42" fmla="*/ 26 w 1340"/>
              <a:gd name="T43" fmla="*/ 1200 h 1688"/>
              <a:gd name="T44" fmla="*/ 9 w 1340"/>
              <a:gd name="T45" fmla="*/ 1264 h 1688"/>
              <a:gd name="T46" fmla="*/ 9 w 1340"/>
              <a:gd name="T47" fmla="*/ 1304 h 1688"/>
              <a:gd name="T48" fmla="*/ 0 w 1340"/>
              <a:gd name="T49" fmla="*/ 1352 h 1688"/>
              <a:gd name="T50" fmla="*/ 9 w 1340"/>
              <a:gd name="T51" fmla="*/ 1424 h 1688"/>
              <a:gd name="T52" fmla="*/ 51 w 1340"/>
              <a:gd name="T53" fmla="*/ 1464 h 1688"/>
              <a:gd name="T54" fmla="*/ 17 w 1340"/>
              <a:gd name="T55" fmla="*/ 1512 h 1688"/>
              <a:gd name="T56" fmla="*/ 59 w 1340"/>
              <a:gd name="T57" fmla="*/ 1552 h 1688"/>
              <a:gd name="T58" fmla="*/ 17 w 1340"/>
              <a:gd name="T59" fmla="*/ 1584 h 1688"/>
              <a:gd name="T60" fmla="*/ 51 w 1340"/>
              <a:gd name="T61" fmla="*/ 1632 h 1688"/>
              <a:gd name="T62" fmla="*/ 102 w 1340"/>
              <a:gd name="T63" fmla="*/ 1688 h 1688"/>
              <a:gd name="T64" fmla="*/ 278 w 1340"/>
              <a:gd name="T65" fmla="*/ 1624 h 1688"/>
              <a:gd name="T66" fmla="*/ 346 w 1340"/>
              <a:gd name="T67" fmla="*/ 1576 h 1688"/>
              <a:gd name="T68" fmla="*/ 388 w 1340"/>
              <a:gd name="T69" fmla="*/ 1512 h 1688"/>
              <a:gd name="T70" fmla="*/ 422 w 1340"/>
              <a:gd name="T71" fmla="*/ 1592 h 1688"/>
              <a:gd name="T72" fmla="*/ 489 w 1340"/>
              <a:gd name="T73" fmla="*/ 1456 h 1688"/>
              <a:gd name="T74" fmla="*/ 514 w 1340"/>
              <a:gd name="T75" fmla="*/ 1288 h 1688"/>
              <a:gd name="T76" fmla="*/ 455 w 1340"/>
              <a:gd name="T77" fmla="*/ 1048 h 1688"/>
              <a:gd name="T78" fmla="*/ 582 w 1340"/>
              <a:gd name="T79" fmla="*/ 912 h 1688"/>
              <a:gd name="T80" fmla="*/ 590 w 1340"/>
              <a:gd name="T81" fmla="*/ 712 h 1688"/>
              <a:gd name="T82" fmla="*/ 691 w 1340"/>
              <a:gd name="T83" fmla="*/ 568 h 1688"/>
              <a:gd name="T84" fmla="*/ 717 w 1340"/>
              <a:gd name="T85" fmla="*/ 440 h 1688"/>
              <a:gd name="T86" fmla="*/ 851 w 1340"/>
              <a:gd name="T87" fmla="*/ 400 h 1688"/>
              <a:gd name="T88" fmla="*/ 851 w 1340"/>
              <a:gd name="T89" fmla="*/ 296 h 1688"/>
              <a:gd name="T90" fmla="*/ 1037 w 1340"/>
              <a:gd name="T91" fmla="*/ 304 h 1688"/>
              <a:gd name="T92" fmla="*/ 1113 w 1340"/>
              <a:gd name="T93" fmla="*/ 176 h 1688"/>
              <a:gd name="T94" fmla="*/ 1264 w 1340"/>
              <a:gd name="T95" fmla="*/ 168 h 1688"/>
              <a:gd name="T96" fmla="*/ 1340 w 1340"/>
              <a:gd name="T97" fmla="*/ 144 h 168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40" h="1688">
                <a:moveTo>
                  <a:pt x="1239" y="104"/>
                </a:moveTo>
                <a:lnTo>
                  <a:pt x="1281" y="80"/>
                </a:lnTo>
                <a:lnTo>
                  <a:pt x="1323" y="40"/>
                </a:lnTo>
                <a:lnTo>
                  <a:pt x="1239" y="16"/>
                </a:lnTo>
                <a:lnTo>
                  <a:pt x="1214" y="8"/>
                </a:lnTo>
                <a:lnTo>
                  <a:pt x="1205" y="24"/>
                </a:lnTo>
                <a:lnTo>
                  <a:pt x="1180" y="56"/>
                </a:lnTo>
                <a:lnTo>
                  <a:pt x="1172" y="16"/>
                </a:lnTo>
                <a:lnTo>
                  <a:pt x="1172" y="0"/>
                </a:lnTo>
                <a:lnTo>
                  <a:pt x="1146" y="0"/>
                </a:lnTo>
                <a:lnTo>
                  <a:pt x="1130" y="0"/>
                </a:lnTo>
                <a:lnTo>
                  <a:pt x="1130" y="24"/>
                </a:lnTo>
                <a:lnTo>
                  <a:pt x="1130" y="64"/>
                </a:lnTo>
                <a:lnTo>
                  <a:pt x="1104" y="24"/>
                </a:lnTo>
                <a:lnTo>
                  <a:pt x="1071" y="120"/>
                </a:lnTo>
                <a:lnTo>
                  <a:pt x="1062" y="48"/>
                </a:lnTo>
                <a:lnTo>
                  <a:pt x="1037" y="24"/>
                </a:lnTo>
                <a:lnTo>
                  <a:pt x="1012" y="40"/>
                </a:lnTo>
                <a:lnTo>
                  <a:pt x="961" y="80"/>
                </a:lnTo>
                <a:lnTo>
                  <a:pt x="953" y="112"/>
                </a:lnTo>
                <a:lnTo>
                  <a:pt x="961" y="136"/>
                </a:lnTo>
                <a:lnTo>
                  <a:pt x="902" y="144"/>
                </a:lnTo>
                <a:lnTo>
                  <a:pt x="885" y="160"/>
                </a:lnTo>
                <a:lnTo>
                  <a:pt x="877" y="184"/>
                </a:lnTo>
                <a:lnTo>
                  <a:pt x="851" y="192"/>
                </a:lnTo>
                <a:lnTo>
                  <a:pt x="826" y="192"/>
                </a:lnTo>
                <a:lnTo>
                  <a:pt x="809" y="176"/>
                </a:lnTo>
                <a:lnTo>
                  <a:pt x="784" y="176"/>
                </a:lnTo>
                <a:lnTo>
                  <a:pt x="750" y="208"/>
                </a:lnTo>
                <a:lnTo>
                  <a:pt x="717" y="248"/>
                </a:lnTo>
                <a:lnTo>
                  <a:pt x="683" y="296"/>
                </a:lnTo>
                <a:lnTo>
                  <a:pt x="683" y="320"/>
                </a:lnTo>
                <a:lnTo>
                  <a:pt x="700" y="328"/>
                </a:lnTo>
                <a:lnTo>
                  <a:pt x="659" y="374"/>
                </a:lnTo>
                <a:lnTo>
                  <a:pt x="641" y="368"/>
                </a:lnTo>
                <a:lnTo>
                  <a:pt x="645" y="418"/>
                </a:lnTo>
                <a:lnTo>
                  <a:pt x="616" y="456"/>
                </a:lnTo>
                <a:lnTo>
                  <a:pt x="599" y="480"/>
                </a:lnTo>
                <a:lnTo>
                  <a:pt x="590" y="504"/>
                </a:lnTo>
                <a:lnTo>
                  <a:pt x="607" y="520"/>
                </a:lnTo>
                <a:lnTo>
                  <a:pt x="573" y="536"/>
                </a:lnTo>
                <a:lnTo>
                  <a:pt x="565" y="560"/>
                </a:lnTo>
                <a:lnTo>
                  <a:pt x="540" y="576"/>
                </a:lnTo>
                <a:lnTo>
                  <a:pt x="523" y="624"/>
                </a:lnTo>
                <a:lnTo>
                  <a:pt x="472" y="744"/>
                </a:lnTo>
                <a:lnTo>
                  <a:pt x="455" y="816"/>
                </a:lnTo>
                <a:lnTo>
                  <a:pt x="439" y="840"/>
                </a:lnTo>
                <a:lnTo>
                  <a:pt x="396" y="848"/>
                </a:lnTo>
                <a:lnTo>
                  <a:pt x="405" y="872"/>
                </a:lnTo>
                <a:lnTo>
                  <a:pt x="413" y="888"/>
                </a:lnTo>
                <a:lnTo>
                  <a:pt x="396" y="896"/>
                </a:lnTo>
                <a:lnTo>
                  <a:pt x="346" y="952"/>
                </a:lnTo>
                <a:lnTo>
                  <a:pt x="321" y="1008"/>
                </a:lnTo>
                <a:lnTo>
                  <a:pt x="304" y="1024"/>
                </a:lnTo>
                <a:lnTo>
                  <a:pt x="295" y="1032"/>
                </a:lnTo>
                <a:lnTo>
                  <a:pt x="262" y="1024"/>
                </a:lnTo>
                <a:lnTo>
                  <a:pt x="236" y="1032"/>
                </a:lnTo>
                <a:lnTo>
                  <a:pt x="228" y="1040"/>
                </a:lnTo>
                <a:lnTo>
                  <a:pt x="220" y="1064"/>
                </a:lnTo>
                <a:lnTo>
                  <a:pt x="186" y="1088"/>
                </a:lnTo>
                <a:lnTo>
                  <a:pt x="152" y="1104"/>
                </a:lnTo>
                <a:lnTo>
                  <a:pt x="127" y="1128"/>
                </a:lnTo>
                <a:lnTo>
                  <a:pt x="93" y="1144"/>
                </a:lnTo>
                <a:lnTo>
                  <a:pt x="68" y="1168"/>
                </a:lnTo>
                <a:lnTo>
                  <a:pt x="51" y="1192"/>
                </a:lnTo>
                <a:lnTo>
                  <a:pt x="26" y="1200"/>
                </a:lnTo>
                <a:lnTo>
                  <a:pt x="17" y="1208"/>
                </a:lnTo>
                <a:lnTo>
                  <a:pt x="17" y="1248"/>
                </a:lnTo>
                <a:lnTo>
                  <a:pt x="9" y="1264"/>
                </a:lnTo>
                <a:lnTo>
                  <a:pt x="17" y="1272"/>
                </a:lnTo>
                <a:lnTo>
                  <a:pt x="17" y="1288"/>
                </a:lnTo>
                <a:lnTo>
                  <a:pt x="9" y="1304"/>
                </a:lnTo>
                <a:lnTo>
                  <a:pt x="17" y="1312"/>
                </a:lnTo>
                <a:lnTo>
                  <a:pt x="17" y="1328"/>
                </a:lnTo>
                <a:lnTo>
                  <a:pt x="0" y="1352"/>
                </a:lnTo>
                <a:lnTo>
                  <a:pt x="17" y="1384"/>
                </a:lnTo>
                <a:lnTo>
                  <a:pt x="43" y="1408"/>
                </a:lnTo>
                <a:lnTo>
                  <a:pt x="9" y="1424"/>
                </a:lnTo>
                <a:lnTo>
                  <a:pt x="34" y="1432"/>
                </a:lnTo>
                <a:lnTo>
                  <a:pt x="9" y="1480"/>
                </a:lnTo>
                <a:lnTo>
                  <a:pt x="51" y="1464"/>
                </a:lnTo>
                <a:lnTo>
                  <a:pt x="51" y="1480"/>
                </a:lnTo>
                <a:lnTo>
                  <a:pt x="43" y="1488"/>
                </a:lnTo>
                <a:lnTo>
                  <a:pt x="17" y="1512"/>
                </a:lnTo>
                <a:lnTo>
                  <a:pt x="17" y="1544"/>
                </a:lnTo>
                <a:lnTo>
                  <a:pt x="43" y="1544"/>
                </a:lnTo>
                <a:lnTo>
                  <a:pt x="59" y="1552"/>
                </a:lnTo>
                <a:lnTo>
                  <a:pt x="59" y="1568"/>
                </a:lnTo>
                <a:lnTo>
                  <a:pt x="34" y="1584"/>
                </a:lnTo>
                <a:lnTo>
                  <a:pt x="17" y="1584"/>
                </a:lnTo>
                <a:lnTo>
                  <a:pt x="9" y="1592"/>
                </a:lnTo>
                <a:lnTo>
                  <a:pt x="26" y="1616"/>
                </a:lnTo>
                <a:lnTo>
                  <a:pt x="51" y="1632"/>
                </a:lnTo>
                <a:lnTo>
                  <a:pt x="76" y="1656"/>
                </a:lnTo>
                <a:lnTo>
                  <a:pt x="118" y="1664"/>
                </a:lnTo>
                <a:lnTo>
                  <a:pt x="102" y="1688"/>
                </a:lnTo>
                <a:lnTo>
                  <a:pt x="177" y="1688"/>
                </a:lnTo>
                <a:lnTo>
                  <a:pt x="236" y="1664"/>
                </a:lnTo>
                <a:lnTo>
                  <a:pt x="278" y="1624"/>
                </a:lnTo>
                <a:lnTo>
                  <a:pt x="312" y="1576"/>
                </a:lnTo>
                <a:lnTo>
                  <a:pt x="329" y="1584"/>
                </a:lnTo>
                <a:lnTo>
                  <a:pt x="346" y="1576"/>
                </a:lnTo>
                <a:lnTo>
                  <a:pt x="363" y="1544"/>
                </a:lnTo>
                <a:lnTo>
                  <a:pt x="363" y="1512"/>
                </a:lnTo>
                <a:lnTo>
                  <a:pt x="388" y="1512"/>
                </a:lnTo>
                <a:lnTo>
                  <a:pt x="396" y="1528"/>
                </a:lnTo>
                <a:lnTo>
                  <a:pt x="405" y="1560"/>
                </a:lnTo>
                <a:lnTo>
                  <a:pt x="422" y="1592"/>
                </a:lnTo>
                <a:lnTo>
                  <a:pt x="439" y="1584"/>
                </a:lnTo>
                <a:lnTo>
                  <a:pt x="455" y="1488"/>
                </a:lnTo>
                <a:lnTo>
                  <a:pt x="489" y="1456"/>
                </a:lnTo>
                <a:lnTo>
                  <a:pt x="489" y="1368"/>
                </a:lnTo>
                <a:lnTo>
                  <a:pt x="514" y="1328"/>
                </a:lnTo>
                <a:lnTo>
                  <a:pt x="514" y="1288"/>
                </a:lnTo>
                <a:lnTo>
                  <a:pt x="472" y="1248"/>
                </a:lnTo>
                <a:lnTo>
                  <a:pt x="472" y="1168"/>
                </a:lnTo>
                <a:lnTo>
                  <a:pt x="455" y="1048"/>
                </a:lnTo>
                <a:lnTo>
                  <a:pt x="489" y="976"/>
                </a:lnTo>
                <a:lnTo>
                  <a:pt x="565" y="968"/>
                </a:lnTo>
                <a:lnTo>
                  <a:pt x="582" y="912"/>
                </a:lnTo>
                <a:lnTo>
                  <a:pt x="540" y="888"/>
                </a:lnTo>
                <a:lnTo>
                  <a:pt x="590" y="808"/>
                </a:lnTo>
                <a:lnTo>
                  <a:pt x="590" y="712"/>
                </a:lnTo>
                <a:lnTo>
                  <a:pt x="632" y="688"/>
                </a:lnTo>
                <a:lnTo>
                  <a:pt x="632" y="624"/>
                </a:lnTo>
                <a:lnTo>
                  <a:pt x="691" y="568"/>
                </a:lnTo>
                <a:lnTo>
                  <a:pt x="683" y="528"/>
                </a:lnTo>
                <a:lnTo>
                  <a:pt x="683" y="480"/>
                </a:lnTo>
                <a:lnTo>
                  <a:pt x="717" y="440"/>
                </a:lnTo>
                <a:lnTo>
                  <a:pt x="759" y="440"/>
                </a:lnTo>
                <a:lnTo>
                  <a:pt x="776" y="384"/>
                </a:lnTo>
                <a:lnTo>
                  <a:pt x="851" y="400"/>
                </a:lnTo>
                <a:lnTo>
                  <a:pt x="851" y="320"/>
                </a:lnTo>
                <a:lnTo>
                  <a:pt x="868" y="312"/>
                </a:lnTo>
                <a:lnTo>
                  <a:pt x="851" y="296"/>
                </a:lnTo>
                <a:lnTo>
                  <a:pt x="894" y="272"/>
                </a:lnTo>
                <a:lnTo>
                  <a:pt x="995" y="320"/>
                </a:lnTo>
                <a:lnTo>
                  <a:pt x="1037" y="304"/>
                </a:lnTo>
                <a:lnTo>
                  <a:pt x="1096" y="320"/>
                </a:lnTo>
                <a:lnTo>
                  <a:pt x="1113" y="248"/>
                </a:lnTo>
                <a:lnTo>
                  <a:pt x="1113" y="176"/>
                </a:lnTo>
                <a:lnTo>
                  <a:pt x="1146" y="136"/>
                </a:lnTo>
                <a:lnTo>
                  <a:pt x="1197" y="136"/>
                </a:lnTo>
                <a:lnTo>
                  <a:pt x="1264" y="168"/>
                </a:lnTo>
                <a:lnTo>
                  <a:pt x="1281" y="208"/>
                </a:lnTo>
                <a:lnTo>
                  <a:pt x="1306" y="176"/>
                </a:lnTo>
                <a:lnTo>
                  <a:pt x="1340" y="144"/>
                </a:lnTo>
                <a:lnTo>
                  <a:pt x="1340" y="120"/>
                </a:lnTo>
                <a:lnTo>
                  <a:pt x="1239" y="10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7" name="Freeform 46"/>
          <xdr:cNvSpPr>
            <a:spLocks/>
          </xdr:cNvSpPr>
        </xdr:nvSpPr>
        <xdr:spPr bwMode="auto">
          <a:xfrm>
            <a:off x="2231654" y="2726329"/>
            <a:ext cx="1131422" cy="1994094"/>
          </a:xfrm>
          <a:custGeom>
            <a:avLst/>
            <a:gdLst>
              <a:gd name="T0" fmla="*/ 995 w 1121"/>
              <a:gd name="T1" fmla="*/ 64 h 2200"/>
              <a:gd name="T2" fmla="*/ 1003 w 1121"/>
              <a:gd name="T3" fmla="*/ 160 h 2200"/>
              <a:gd name="T4" fmla="*/ 919 w 1121"/>
              <a:gd name="T5" fmla="*/ 168 h 2200"/>
              <a:gd name="T6" fmla="*/ 877 w 1121"/>
              <a:gd name="T7" fmla="*/ 168 h 2200"/>
              <a:gd name="T8" fmla="*/ 893 w 1121"/>
              <a:gd name="T9" fmla="*/ 88 h 2200"/>
              <a:gd name="T10" fmla="*/ 851 w 1121"/>
              <a:gd name="T11" fmla="*/ 16 h 2200"/>
              <a:gd name="T12" fmla="*/ 700 w 1121"/>
              <a:gd name="T13" fmla="*/ 48 h 2200"/>
              <a:gd name="T14" fmla="*/ 809 w 1121"/>
              <a:gd name="T15" fmla="*/ 176 h 2200"/>
              <a:gd name="T16" fmla="*/ 877 w 1121"/>
              <a:gd name="T17" fmla="*/ 224 h 2200"/>
              <a:gd name="T18" fmla="*/ 851 w 1121"/>
              <a:gd name="T19" fmla="*/ 304 h 2200"/>
              <a:gd name="T20" fmla="*/ 784 w 1121"/>
              <a:gd name="T21" fmla="*/ 328 h 2200"/>
              <a:gd name="T22" fmla="*/ 725 w 1121"/>
              <a:gd name="T23" fmla="*/ 448 h 2200"/>
              <a:gd name="T24" fmla="*/ 818 w 1121"/>
              <a:gd name="T25" fmla="*/ 560 h 2200"/>
              <a:gd name="T26" fmla="*/ 599 w 1121"/>
              <a:gd name="T27" fmla="*/ 568 h 2200"/>
              <a:gd name="T28" fmla="*/ 607 w 1121"/>
              <a:gd name="T29" fmla="*/ 640 h 2200"/>
              <a:gd name="T30" fmla="*/ 700 w 1121"/>
              <a:gd name="T31" fmla="*/ 664 h 2200"/>
              <a:gd name="T32" fmla="*/ 674 w 1121"/>
              <a:gd name="T33" fmla="*/ 712 h 2200"/>
              <a:gd name="T34" fmla="*/ 548 w 1121"/>
              <a:gd name="T35" fmla="*/ 688 h 2200"/>
              <a:gd name="T36" fmla="*/ 447 w 1121"/>
              <a:gd name="T37" fmla="*/ 592 h 2200"/>
              <a:gd name="T38" fmla="*/ 430 w 1121"/>
              <a:gd name="T39" fmla="*/ 512 h 2200"/>
              <a:gd name="T40" fmla="*/ 253 w 1121"/>
              <a:gd name="T41" fmla="*/ 424 h 2200"/>
              <a:gd name="T42" fmla="*/ 396 w 1121"/>
              <a:gd name="T43" fmla="*/ 440 h 2200"/>
              <a:gd name="T44" fmla="*/ 658 w 1121"/>
              <a:gd name="T45" fmla="*/ 416 h 2200"/>
              <a:gd name="T46" fmla="*/ 717 w 1121"/>
              <a:gd name="T47" fmla="*/ 288 h 2200"/>
              <a:gd name="T48" fmla="*/ 599 w 1121"/>
              <a:gd name="T49" fmla="*/ 192 h 2200"/>
              <a:gd name="T50" fmla="*/ 304 w 1121"/>
              <a:gd name="T51" fmla="*/ 128 h 2200"/>
              <a:gd name="T52" fmla="*/ 186 w 1121"/>
              <a:gd name="T53" fmla="*/ 96 h 2200"/>
              <a:gd name="T54" fmla="*/ 110 w 1121"/>
              <a:gd name="T55" fmla="*/ 112 h 2200"/>
              <a:gd name="T56" fmla="*/ 42 w 1121"/>
              <a:gd name="T57" fmla="*/ 176 h 2200"/>
              <a:gd name="T58" fmla="*/ 26 w 1121"/>
              <a:gd name="T59" fmla="*/ 336 h 2200"/>
              <a:gd name="T60" fmla="*/ 93 w 1121"/>
              <a:gd name="T61" fmla="*/ 448 h 2200"/>
              <a:gd name="T62" fmla="*/ 169 w 1121"/>
              <a:gd name="T63" fmla="*/ 656 h 2200"/>
              <a:gd name="T64" fmla="*/ 287 w 1121"/>
              <a:gd name="T65" fmla="*/ 808 h 2200"/>
              <a:gd name="T66" fmla="*/ 388 w 1121"/>
              <a:gd name="T67" fmla="*/ 944 h 2200"/>
              <a:gd name="T68" fmla="*/ 287 w 1121"/>
              <a:gd name="T69" fmla="*/ 1152 h 2200"/>
              <a:gd name="T70" fmla="*/ 304 w 1121"/>
              <a:gd name="T71" fmla="*/ 1264 h 2200"/>
              <a:gd name="T72" fmla="*/ 396 w 1121"/>
              <a:gd name="T73" fmla="*/ 1296 h 2200"/>
              <a:gd name="T74" fmla="*/ 346 w 1121"/>
              <a:gd name="T75" fmla="*/ 1312 h 2200"/>
              <a:gd name="T76" fmla="*/ 287 w 1121"/>
              <a:gd name="T77" fmla="*/ 1368 h 2200"/>
              <a:gd name="T78" fmla="*/ 287 w 1121"/>
              <a:gd name="T79" fmla="*/ 1408 h 2200"/>
              <a:gd name="T80" fmla="*/ 329 w 1121"/>
              <a:gd name="T81" fmla="*/ 1568 h 2200"/>
              <a:gd name="T82" fmla="*/ 354 w 1121"/>
              <a:gd name="T83" fmla="*/ 1680 h 2200"/>
              <a:gd name="T84" fmla="*/ 413 w 1121"/>
              <a:gd name="T85" fmla="*/ 1768 h 2200"/>
              <a:gd name="T86" fmla="*/ 481 w 1121"/>
              <a:gd name="T87" fmla="*/ 1776 h 2200"/>
              <a:gd name="T88" fmla="*/ 573 w 1121"/>
              <a:gd name="T89" fmla="*/ 1776 h 2200"/>
              <a:gd name="T90" fmla="*/ 649 w 1121"/>
              <a:gd name="T91" fmla="*/ 1840 h 2200"/>
              <a:gd name="T92" fmla="*/ 683 w 1121"/>
              <a:gd name="T93" fmla="*/ 1904 h 2200"/>
              <a:gd name="T94" fmla="*/ 767 w 1121"/>
              <a:gd name="T95" fmla="*/ 1960 h 2200"/>
              <a:gd name="T96" fmla="*/ 843 w 1121"/>
              <a:gd name="T97" fmla="*/ 2024 h 2200"/>
              <a:gd name="T98" fmla="*/ 767 w 1121"/>
              <a:gd name="T99" fmla="*/ 2072 h 2200"/>
              <a:gd name="T100" fmla="*/ 809 w 1121"/>
              <a:gd name="T101" fmla="*/ 2136 h 2200"/>
              <a:gd name="T102" fmla="*/ 877 w 1121"/>
              <a:gd name="T103" fmla="*/ 2128 h 2200"/>
              <a:gd name="T104" fmla="*/ 1011 w 1121"/>
              <a:gd name="T105" fmla="*/ 2112 h 2200"/>
              <a:gd name="T106" fmla="*/ 1054 w 1121"/>
              <a:gd name="T107" fmla="*/ 2192 h 2200"/>
              <a:gd name="T108" fmla="*/ 1113 w 1121"/>
              <a:gd name="T109" fmla="*/ 1360 h 2200"/>
              <a:gd name="T110" fmla="*/ 1014 w 1121"/>
              <a:gd name="T111" fmla="*/ 13 h 220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connsiteX0" fmla="*/ 9045 w 10000"/>
              <a:gd name="connsiteY0" fmla="*/ 59 h 10000"/>
              <a:gd name="connsiteX1" fmla="*/ 9019 w 10000"/>
              <a:gd name="connsiteY1" fmla="*/ 27 h 10000"/>
              <a:gd name="connsiteX2" fmla="*/ 8876 w 10000"/>
              <a:gd name="connsiteY2" fmla="*/ 291 h 10000"/>
              <a:gd name="connsiteX3" fmla="*/ 9019 w 10000"/>
              <a:gd name="connsiteY3" fmla="*/ 509 h 10000"/>
              <a:gd name="connsiteX4" fmla="*/ 9019 w 10000"/>
              <a:gd name="connsiteY4" fmla="*/ 618 h 10000"/>
              <a:gd name="connsiteX5" fmla="*/ 8947 w 10000"/>
              <a:gd name="connsiteY5" fmla="*/ 727 h 10000"/>
              <a:gd name="connsiteX6" fmla="*/ 8573 w 10000"/>
              <a:gd name="connsiteY6" fmla="*/ 836 h 10000"/>
              <a:gd name="connsiteX7" fmla="*/ 8350 w 10000"/>
              <a:gd name="connsiteY7" fmla="*/ 836 h 10000"/>
              <a:gd name="connsiteX8" fmla="*/ 8198 w 10000"/>
              <a:gd name="connsiteY8" fmla="*/ 764 h 10000"/>
              <a:gd name="connsiteX9" fmla="*/ 8046 w 10000"/>
              <a:gd name="connsiteY9" fmla="*/ 727 h 10000"/>
              <a:gd name="connsiteX10" fmla="*/ 7966 w 10000"/>
              <a:gd name="connsiteY10" fmla="*/ 764 h 10000"/>
              <a:gd name="connsiteX11" fmla="*/ 7823 w 10000"/>
              <a:gd name="connsiteY11" fmla="*/ 764 h 10000"/>
              <a:gd name="connsiteX12" fmla="*/ 7823 w 10000"/>
              <a:gd name="connsiteY12" fmla="*/ 655 h 10000"/>
              <a:gd name="connsiteX13" fmla="*/ 7823 w 10000"/>
              <a:gd name="connsiteY13" fmla="*/ 509 h 10000"/>
              <a:gd name="connsiteX14" fmla="*/ 7966 w 10000"/>
              <a:gd name="connsiteY14" fmla="*/ 400 h 10000"/>
              <a:gd name="connsiteX15" fmla="*/ 8046 w 10000"/>
              <a:gd name="connsiteY15" fmla="*/ 291 h 10000"/>
              <a:gd name="connsiteX16" fmla="*/ 7966 w 10000"/>
              <a:gd name="connsiteY16" fmla="*/ 218 h 10000"/>
              <a:gd name="connsiteX17" fmla="*/ 7591 w 10000"/>
              <a:gd name="connsiteY17" fmla="*/ 73 h 10000"/>
              <a:gd name="connsiteX18" fmla="*/ 7145 w 10000"/>
              <a:gd name="connsiteY18" fmla="*/ 109 h 10000"/>
              <a:gd name="connsiteX19" fmla="*/ 6690 w 10000"/>
              <a:gd name="connsiteY19" fmla="*/ 182 h 10000"/>
              <a:gd name="connsiteX20" fmla="*/ 6244 w 10000"/>
              <a:gd name="connsiteY20" fmla="*/ 218 h 10000"/>
              <a:gd name="connsiteX21" fmla="*/ 6619 w 10000"/>
              <a:gd name="connsiteY21" fmla="*/ 291 h 10000"/>
              <a:gd name="connsiteX22" fmla="*/ 6994 w 10000"/>
              <a:gd name="connsiteY22" fmla="*/ 400 h 10000"/>
              <a:gd name="connsiteX23" fmla="*/ 7217 w 10000"/>
              <a:gd name="connsiteY23" fmla="*/ 800 h 10000"/>
              <a:gd name="connsiteX24" fmla="*/ 7297 w 10000"/>
              <a:gd name="connsiteY24" fmla="*/ 909 h 10000"/>
              <a:gd name="connsiteX25" fmla="*/ 7520 w 10000"/>
              <a:gd name="connsiteY25" fmla="*/ 909 h 10000"/>
              <a:gd name="connsiteX26" fmla="*/ 7823 w 10000"/>
              <a:gd name="connsiteY26" fmla="*/ 1018 h 10000"/>
              <a:gd name="connsiteX27" fmla="*/ 8046 w 10000"/>
              <a:gd name="connsiteY27" fmla="*/ 1200 h 10000"/>
              <a:gd name="connsiteX28" fmla="*/ 8118 w 10000"/>
              <a:gd name="connsiteY28" fmla="*/ 1418 h 10000"/>
              <a:gd name="connsiteX29" fmla="*/ 7591 w 10000"/>
              <a:gd name="connsiteY29" fmla="*/ 1382 h 10000"/>
              <a:gd name="connsiteX30" fmla="*/ 7145 w 10000"/>
              <a:gd name="connsiteY30" fmla="*/ 1418 h 10000"/>
              <a:gd name="connsiteX31" fmla="*/ 6994 w 10000"/>
              <a:gd name="connsiteY31" fmla="*/ 1455 h 10000"/>
              <a:gd name="connsiteX32" fmla="*/ 6994 w 10000"/>
              <a:gd name="connsiteY32" fmla="*/ 1491 h 10000"/>
              <a:gd name="connsiteX33" fmla="*/ 6922 w 10000"/>
              <a:gd name="connsiteY33" fmla="*/ 1636 h 10000"/>
              <a:gd name="connsiteX34" fmla="*/ 6690 w 10000"/>
              <a:gd name="connsiteY34" fmla="*/ 1818 h 10000"/>
              <a:gd name="connsiteX35" fmla="*/ 6467 w 10000"/>
              <a:gd name="connsiteY35" fmla="*/ 2036 h 10000"/>
              <a:gd name="connsiteX36" fmla="*/ 6396 w 10000"/>
              <a:gd name="connsiteY36" fmla="*/ 2182 h 10000"/>
              <a:gd name="connsiteX37" fmla="*/ 6539 w 10000"/>
              <a:gd name="connsiteY37" fmla="*/ 2255 h 10000"/>
              <a:gd name="connsiteX38" fmla="*/ 7297 w 10000"/>
              <a:gd name="connsiteY38" fmla="*/ 2545 h 10000"/>
              <a:gd name="connsiteX39" fmla="*/ 6690 w 10000"/>
              <a:gd name="connsiteY39" fmla="*/ 2655 h 10000"/>
              <a:gd name="connsiteX40" fmla="*/ 5941 w 10000"/>
              <a:gd name="connsiteY40" fmla="*/ 2655 h 10000"/>
              <a:gd name="connsiteX41" fmla="*/ 5343 w 10000"/>
              <a:gd name="connsiteY41" fmla="*/ 2582 h 10000"/>
              <a:gd name="connsiteX42" fmla="*/ 5192 w 10000"/>
              <a:gd name="connsiteY42" fmla="*/ 2655 h 10000"/>
              <a:gd name="connsiteX43" fmla="*/ 5112 w 10000"/>
              <a:gd name="connsiteY43" fmla="*/ 2764 h 10000"/>
              <a:gd name="connsiteX44" fmla="*/ 5415 w 10000"/>
              <a:gd name="connsiteY44" fmla="*/ 2909 h 10000"/>
              <a:gd name="connsiteX45" fmla="*/ 5870 w 10000"/>
              <a:gd name="connsiteY45" fmla="*/ 2945 h 10000"/>
              <a:gd name="connsiteX46" fmla="*/ 6093 w 10000"/>
              <a:gd name="connsiteY46" fmla="*/ 2945 h 10000"/>
              <a:gd name="connsiteX47" fmla="*/ 6244 w 10000"/>
              <a:gd name="connsiteY47" fmla="*/ 3018 h 10000"/>
              <a:gd name="connsiteX48" fmla="*/ 6244 w 10000"/>
              <a:gd name="connsiteY48" fmla="*/ 3091 h 10000"/>
              <a:gd name="connsiteX49" fmla="*/ 6093 w 10000"/>
              <a:gd name="connsiteY49" fmla="*/ 3200 h 10000"/>
              <a:gd name="connsiteX50" fmla="*/ 6012 w 10000"/>
              <a:gd name="connsiteY50" fmla="*/ 3236 h 10000"/>
              <a:gd name="connsiteX51" fmla="*/ 5789 w 10000"/>
              <a:gd name="connsiteY51" fmla="*/ 3236 h 10000"/>
              <a:gd name="connsiteX52" fmla="*/ 5343 w 10000"/>
              <a:gd name="connsiteY52" fmla="*/ 3164 h 10000"/>
              <a:gd name="connsiteX53" fmla="*/ 4888 w 10000"/>
              <a:gd name="connsiteY53" fmla="*/ 3127 h 10000"/>
              <a:gd name="connsiteX54" fmla="*/ 4665 w 10000"/>
              <a:gd name="connsiteY54" fmla="*/ 3091 h 10000"/>
              <a:gd name="connsiteX55" fmla="*/ 4514 w 10000"/>
              <a:gd name="connsiteY55" fmla="*/ 3018 h 10000"/>
              <a:gd name="connsiteX56" fmla="*/ 3988 w 10000"/>
              <a:gd name="connsiteY56" fmla="*/ 2691 h 10000"/>
              <a:gd name="connsiteX57" fmla="*/ 3907 w 10000"/>
              <a:gd name="connsiteY57" fmla="*/ 2509 h 10000"/>
              <a:gd name="connsiteX58" fmla="*/ 3907 w 10000"/>
              <a:gd name="connsiteY58" fmla="*/ 2436 h 10000"/>
              <a:gd name="connsiteX59" fmla="*/ 3836 w 10000"/>
              <a:gd name="connsiteY59" fmla="*/ 2327 h 10000"/>
              <a:gd name="connsiteX60" fmla="*/ 3390 w 10000"/>
              <a:gd name="connsiteY60" fmla="*/ 2255 h 10000"/>
              <a:gd name="connsiteX61" fmla="*/ 3006 w 10000"/>
              <a:gd name="connsiteY61" fmla="*/ 2182 h 10000"/>
              <a:gd name="connsiteX62" fmla="*/ 2257 w 10000"/>
              <a:gd name="connsiteY62" fmla="*/ 1927 h 10000"/>
              <a:gd name="connsiteX63" fmla="*/ 2560 w 10000"/>
              <a:gd name="connsiteY63" fmla="*/ 1927 h 10000"/>
              <a:gd name="connsiteX64" fmla="*/ 2864 w 10000"/>
              <a:gd name="connsiteY64" fmla="*/ 2000 h 10000"/>
              <a:gd name="connsiteX65" fmla="*/ 3533 w 10000"/>
              <a:gd name="connsiteY65" fmla="*/ 2000 h 10000"/>
              <a:gd name="connsiteX66" fmla="*/ 5040 w 10000"/>
              <a:gd name="connsiteY66" fmla="*/ 2036 h 10000"/>
              <a:gd name="connsiteX67" fmla="*/ 5566 w 10000"/>
              <a:gd name="connsiteY67" fmla="*/ 1964 h 10000"/>
              <a:gd name="connsiteX68" fmla="*/ 5870 w 10000"/>
              <a:gd name="connsiteY68" fmla="*/ 1891 h 10000"/>
              <a:gd name="connsiteX69" fmla="*/ 6093 w 10000"/>
              <a:gd name="connsiteY69" fmla="*/ 1745 h 10000"/>
              <a:gd name="connsiteX70" fmla="*/ 6316 w 10000"/>
              <a:gd name="connsiteY70" fmla="*/ 1455 h 10000"/>
              <a:gd name="connsiteX71" fmla="*/ 6396 w 10000"/>
              <a:gd name="connsiteY71" fmla="*/ 1309 h 10000"/>
              <a:gd name="connsiteX72" fmla="*/ 6316 w 10000"/>
              <a:gd name="connsiteY72" fmla="*/ 1164 h 10000"/>
              <a:gd name="connsiteX73" fmla="*/ 5941 w 10000"/>
              <a:gd name="connsiteY73" fmla="*/ 945 h 10000"/>
              <a:gd name="connsiteX74" fmla="*/ 5343 w 10000"/>
              <a:gd name="connsiteY74" fmla="*/ 873 h 10000"/>
              <a:gd name="connsiteX75" fmla="*/ 3988 w 10000"/>
              <a:gd name="connsiteY75" fmla="*/ 691 h 10000"/>
              <a:gd name="connsiteX76" fmla="*/ 3310 w 10000"/>
              <a:gd name="connsiteY76" fmla="*/ 582 h 10000"/>
              <a:gd name="connsiteX77" fmla="*/ 2712 w 10000"/>
              <a:gd name="connsiteY77" fmla="*/ 582 h 10000"/>
              <a:gd name="connsiteX78" fmla="*/ 1356 w 10000"/>
              <a:gd name="connsiteY78" fmla="*/ 582 h 10000"/>
              <a:gd name="connsiteX79" fmla="*/ 1579 w 10000"/>
              <a:gd name="connsiteY79" fmla="*/ 473 h 10000"/>
              <a:gd name="connsiteX80" fmla="*/ 1659 w 10000"/>
              <a:gd name="connsiteY80" fmla="*/ 436 h 10000"/>
              <a:gd name="connsiteX81" fmla="*/ 1508 w 10000"/>
              <a:gd name="connsiteY81" fmla="*/ 400 h 10000"/>
              <a:gd name="connsiteX82" fmla="*/ 1133 w 10000"/>
              <a:gd name="connsiteY82" fmla="*/ 364 h 10000"/>
              <a:gd name="connsiteX83" fmla="*/ 981 w 10000"/>
              <a:gd name="connsiteY83" fmla="*/ 509 h 10000"/>
              <a:gd name="connsiteX84" fmla="*/ 678 w 10000"/>
              <a:gd name="connsiteY84" fmla="*/ 545 h 10000"/>
              <a:gd name="connsiteX85" fmla="*/ 678 w 10000"/>
              <a:gd name="connsiteY85" fmla="*/ 655 h 10000"/>
              <a:gd name="connsiteX86" fmla="*/ 375 w 10000"/>
              <a:gd name="connsiteY86" fmla="*/ 800 h 10000"/>
              <a:gd name="connsiteX87" fmla="*/ 80 w 10000"/>
              <a:gd name="connsiteY87" fmla="*/ 1018 h 10000"/>
              <a:gd name="connsiteX88" fmla="*/ 0 w 10000"/>
              <a:gd name="connsiteY88" fmla="*/ 1236 h 10000"/>
              <a:gd name="connsiteX89" fmla="*/ 232 w 10000"/>
              <a:gd name="connsiteY89" fmla="*/ 1527 h 10000"/>
              <a:gd name="connsiteX90" fmla="*/ 607 w 10000"/>
              <a:gd name="connsiteY90" fmla="*/ 1600 h 10000"/>
              <a:gd name="connsiteX91" fmla="*/ 981 w 10000"/>
              <a:gd name="connsiteY91" fmla="*/ 1782 h 10000"/>
              <a:gd name="connsiteX92" fmla="*/ 830 w 10000"/>
              <a:gd name="connsiteY92" fmla="*/ 2036 h 10000"/>
              <a:gd name="connsiteX93" fmla="*/ 1285 w 10000"/>
              <a:gd name="connsiteY93" fmla="*/ 2473 h 10000"/>
              <a:gd name="connsiteX94" fmla="*/ 1882 w 10000"/>
              <a:gd name="connsiteY94" fmla="*/ 2764 h 10000"/>
              <a:gd name="connsiteX95" fmla="*/ 1508 w 10000"/>
              <a:gd name="connsiteY95" fmla="*/ 2982 h 10000"/>
              <a:gd name="connsiteX96" fmla="*/ 1579 w 10000"/>
              <a:gd name="connsiteY96" fmla="*/ 3236 h 10000"/>
              <a:gd name="connsiteX97" fmla="*/ 2186 w 10000"/>
              <a:gd name="connsiteY97" fmla="*/ 3418 h 10000"/>
              <a:gd name="connsiteX98" fmla="*/ 2560 w 10000"/>
              <a:gd name="connsiteY98" fmla="*/ 3673 h 10000"/>
              <a:gd name="connsiteX99" fmla="*/ 2409 w 10000"/>
              <a:gd name="connsiteY99" fmla="*/ 3891 h 10000"/>
              <a:gd name="connsiteX100" fmla="*/ 3006 w 10000"/>
              <a:gd name="connsiteY100" fmla="*/ 4073 h 10000"/>
              <a:gd name="connsiteX101" fmla="*/ 3461 w 10000"/>
              <a:gd name="connsiteY101" fmla="*/ 4291 h 10000"/>
              <a:gd name="connsiteX102" fmla="*/ 3390 w 10000"/>
              <a:gd name="connsiteY102" fmla="*/ 4582 h 10000"/>
              <a:gd name="connsiteX103" fmla="*/ 3006 w 10000"/>
              <a:gd name="connsiteY103" fmla="*/ 4909 h 10000"/>
              <a:gd name="connsiteX104" fmla="*/ 2560 w 10000"/>
              <a:gd name="connsiteY104" fmla="*/ 5236 h 10000"/>
              <a:gd name="connsiteX105" fmla="*/ 2337 w 10000"/>
              <a:gd name="connsiteY105" fmla="*/ 5673 h 10000"/>
              <a:gd name="connsiteX106" fmla="*/ 2480 w 10000"/>
              <a:gd name="connsiteY106" fmla="*/ 5600 h 10000"/>
              <a:gd name="connsiteX107" fmla="*/ 2712 w 10000"/>
              <a:gd name="connsiteY107" fmla="*/ 5745 h 10000"/>
              <a:gd name="connsiteX108" fmla="*/ 3087 w 10000"/>
              <a:gd name="connsiteY108" fmla="*/ 5818 h 10000"/>
              <a:gd name="connsiteX109" fmla="*/ 3533 w 10000"/>
              <a:gd name="connsiteY109" fmla="*/ 5855 h 10000"/>
              <a:gd name="connsiteX110" fmla="*/ 3533 w 10000"/>
              <a:gd name="connsiteY110" fmla="*/ 5891 h 10000"/>
              <a:gd name="connsiteX111" fmla="*/ 3461 w 10000"/>
              <a:gd name="connsiteY111" fmla="*/ 5927 h 10000"/>
              <a:gd name="connsiteX112" fmla="*/ 3238 w 10000"/>
              <a:gd name="connsiteY112" fmla="*/ 5964 h 10000"/>
              <a:gd name="connsiteX113" fmla="*/ 3087 w 10000"/>
              <a:gd name="connsiteY113" fmla="*/ 5964 h 10000"/>
              <a:gd name="connsiteX114" fmla="*/ 3006 w 10000"/>
              <a:gd name="connsiteY114" fmla="*/ 6073 h 10000"/>
              <a:gd name="connsiteX115" fmla="*/ 2560 w 10000"/>
              <a:gd name="connsiteY115" fmla="*/ 6109 h 10000"/>
              <a:gd name="connsiteX116" fmla="*/ 2560 w 10000"/>
              <a:gd name="connsiteY116" fmla="*/ 6218 h 10000"/>
              <a:gd name="connsiteX117" fmla="*/ 2560 w 10000"/>
              <a:gd name="connsiteY117" fmla="*/ 6327 h 10000"/>
              <a:gd name="connsiteX118" fmla="*/ 2480 w 10000"/>
              <a:gd name="connsiteY118" fmla="*/ 6327 h 10000"/>
              <a:gd name="connsiteX119" fmla="*/ 2560 w 10000"/>
              <a:gd name="connsiteY119" fmla="*/ 6400 h 10000"/>
              <a:gd name="connsiteX120" fmla="*/ 2560 w 10000"/>
              <a:gd name="connsiteY120" fmla="*/ 6618 h 10000"/>
              <a:gd name="connsiteX121" fmla="*/ 2560 w 10000"/>
              <a:gd name="connsiteY121" fmla="*/ 6909 h 10000"/>
              <a:gd name="connsiteX122" fmla="*/ 2935 w 10000"/>
              <a:gd name="connsiteY122" fmla="*/ 7127 h 10000"/>
              <a:gd name="connsiteX123" fmla="*/ 2783 w 10000"/>
              <a:gd name="connsiteY123" fmla="*/ 7418 h 10000"/>
              <a:gd name="connsiteX124" fmla="*/ 3087 w 10000"/>
              <a:gd name="connsiteY124" fmla="*/ 7455 h 10000"/>
              <a:gd name="connsiteX125" fmla="*/ 3158 w 10000"/>
              <a:gd name="connsiteY125" fmla="*/ 7636 h 10000"/>
              <a:gd name="connsiteX126" fmla="*/ 3461 w 10000"/>
              <a:gd name="connsiteY126" fmla="*/ 7782 h 10000"/>
              <a:gd name="connsiteX127" fmla="*/ 3684 w 10000"/>
              <a:gd name="connsiteY127" fmla="*/ 8073 h 10000"/>
              <a:gd name="connsiteX128" fmla="*/ 3684 w 10000"/>
              <a:gd name="connsiteY128" fmla="*/ 8036 h 10000"/>
              <a:gd name="connsiteX129" fmla="*/ 3907 w 10000"/>
              <a:gd name="connsiteY129" fmla="*/ 8036 h 10000"/>
              <a:gd name="connsiteX130" fmla="*/ 4139 w 10000"/>
              <a:gd name="connsiteY130" fmla="*/ 8109 h 10000"/>
              <a:gd name="connsiteX131" fmla="*/ 4291 w 10000"/>
              <a:gd name="connsiteY131" fmla="*/ 8073 h 10000"/>
              <a:gd name="connsiteX132" fmla="*/ 4585 w 10000"/>
              <a:gd name="connsiteY132" fmla="*/ 8109 h 10000"/>
              <a:gd name="connsiteX133" fmla="*/ 4737 w 10000"/>
              <a:gd name="connsiteY133" fmla="*/ 8182 h 10000"/>
              <a:gd name="connsiteX134" fmla="*/ 5112 w 10000"/>
              <a:gd name="connsiteY134" fmla="*/ 8073 h 10000"/>
              <a:gd name="connsiteX135" fmla="*/ 5415 w 10000"/>
              <a:gd name="connsiteY135" fmla="*/ 8109 h 10000"/>
              <a:gd name="connsiteX136" fmla="*/ 5718 w 10000"/>
              <a:gd name="connsiteY136" fmla="*/ 8218 h 10000"/>
              <a:gd name="connsiteX137" fmla="*/ 5789 w 10000"/>
              <a:gd name="connsiteY137" fmla="*/ 8364 h 10000"/>
              <a:gd name="connsiteX138" fmla="*/ 5789 w 10000"/>
              <a:gd name="connsiteY138" fmla="*/ 8509 h 10000"/>
              <a:gd name="connsiteX139" fmla="*/ 6093 w 10000"/>
              <a:gd name="connsiteY139" fmla="*/ 8582 h 10000"/>
              <a:gd name="connsiteX140" fmla="*/ 6093 w 10000"/>
              <a:gd name="connsiteY140" fmla="*/ 8655 h 10000"/>
              <a:gd name="connsiteX141" fmla="*/ 6396 w 10000"/>
              <a:gd name="connsiteY141" fmla="*/ 8764 h 10000"/>
              <a:gd name="connsiteX142" fmla="*/ 6771 w 10000"/>
              <a:gd name="connsiteY142" fmla="*/ 8800 h 10000"/>
              <a:gd name="connsiteX143" fmla="*/ 6842 w 10000"/>
              <a:gd name="connsiteY143" fmla="*/ 8909 h 10000"/>
              <a:gd name="connsiteX144" fmla="*/ 7449 w 10000"/>
              <a:gd name="connsiteY144" fmla="*/ 8982 h 10000"/>
              <a:gd name="connsiteX145" fmla="*/ 7672 w 10000"/>
              <a:gd name="connsiteY145" fmla="*/ 9091 h 10000"/>
              <a:gd name="connsiteX146" fmla="*/ 7520 w 10000"/>
              <a:gd name="connsiteY146" fmla="*/ 9200 h 10000"/>
              <a:gd name="connsiteX147" fmla="*/ 7368 w 10000"/>
              <a:gd name="connsiteY147" fmla="*/ 9273 h 10000"/>
              <a:gd name="connsiteX148" fmla="*/ 6922 w 10000"/>
              <a:gd name="connsiteY148" fmla="*/ 9309 h 10000"/>
              <a:gd name="connsiteX149" fmla="*/ 6842 w 10000"/>
              <a:gd name="connsiteY149" fmla="*/ 9418 h 10000"/>
              <a:gd name="connsiteX150" fmla="*/ 7065 w 10000"/>
              <a:gd name="connsiteY150" fmla="*/ 9491 h 10000"/>
              <a:gd name="connsiteX151" fmla="*/ 7065 w 10000"/>
              <a:gd name="connsiteY151" fmla="*/ 9600 h 10000"/>
              <a:gd name="connsiteX152" fmla="*/ 7217 w 10000"/>
              <a:gd name="connsiteY152" fmla="*/ 9709 h 10000"/>
              <a:gd name="connsiteX153" fmla="*/ 7449 w 10000"/>
              <a:gd name="connsiteY153" fmla="*/ 9855 h 10000"/>
              <a:gd name="connsiteX154" fmla="*/ 7743 w 10000"/>
              <a:gd name="connsiteY154" fmla="*/ 9855 h 10000"/>
              <a:gd name="connsiteX155" fmla="*/ 7823 w 10000"/>
              <a:gd name="connsiteY155" fmla="*/ 9673 h 10000"/>
              <a:gd name="connsiteX156" fmla="*/ 8118 w 10000"/>
              <a:gd name="connsiteY156" fmla="*/ 9673 h 10000"/>
              <a:gd name="connsiteX157" fmla="*/ 8644 w 10000"/>
              <a:gd name="connsiteY157" fmla="*/ 9527 h 10000"/>
              <a:gd name="connsiteX158" fmla="*/ 9019 w 10000"/>
              <a:gd name="connsiteY158" fmla="*/ 9600 h 10000"/>
              <a:gd name="connsiteX159" fmla="*/ 9402 w 10000"/>
              <a:gd name="connsiteY159" fmla="*/ 9709 h 10000"/>
              <a:gd name="connsiteX160" fmla="*/ 9251 w 10000"/>
              <a:gd name="connsiteY160" fmla="*/ 9782 h 10000"/>
              <a:gd name="connsiteX161" fmla="*/ 9402 w 10000"/>
              <a:gd name="connsiteY161" fmla="*/ 9964 h 10000"/>
              <a:gd name="connsiteX162" fmla="*/ 9625 w 10000"/>
              <a:gd name="connsiteY162" fmla="*/ 10000 h 10000"/>
              <a:gd name="connsiteX163" fmla="*/ 9929 w 10000"/>
              <a:gd name="connsiteY163" fmla="*/ 10000 h 10000"/>
              <a:gd name="connsiteX164" fmla="*/ 9929 w 10000"/>
              <a:gd name="connsiteY164" fmla="*/ 6182 h 10000"/>
              <a:gd name="connsiteX165" fmla="*/ 10000 w 10000"/>
              <a:gd name="connsiteY165" fmla="*/ 0 h 10000"/>
              <a:gd name="connsiteX166" fmla="*/ 9045 w 10000"/>
              <a:gd name="connsiteY166" fmla="*/ 59 h 10000"/>
              <a:gd name="connsiteX0" fmla="*/ 9045 w 9929"/>
              <a:gd name="connsiteY0" fmla="*/ 32 h 9973"/>
              <a:gd name="connsiteX1" fmla="*/ 9019 w 9929"/>
              <a:gd name="connsiteY1" fmla="*/ 0 h 9973"/>
              <a:gd name="connsiteX2" fmla="*/ 8876 w 9929"/>
              <a:gd name="connsiteY2" fmla="*/ 264 h 9973"/>
              <a:gd name="connsiteX3" fmla="*/ 9019 w 9929"/>
              <a:gd name="connsiteY3" fmla="*/ 482 h 9973"/>
              <a:gd name="connsiteX4" fmla="*/ 9019 w 9929"/>
              <a:gd name="connsiteY4" fmla="*/ 591 h 9973"/>
              <a:gd name="connsiteX5" fmla="*/ 8947 w 9929"/>
              <a:gd name="connsiteY5" fmla="*/ 700 h 9973"/>
              <a:gd name="connsiteX6" fmla="*/ 8573 w 9929"/>
              <a:gd name="connsiteY6" fmla="*/ 809 h 9973"/>
              <a:gd name="connsiteX7" fmla="*/ 8350 w 9929"/>
              <a:gd name="connsiteY7" fmla="*/ 809 h 9973"/>
              <a:gd name="connsiteX8" fmla="*/ 8198 w 9929"/>
              <a:gd name="connsiteY8" fmla="*/ 737 h 9973"/>
              <a:gd name="connsiteX9" fmla="*/ 8046 w 9929"/>
              <a:gd name="connsiteY9" fmla="*/ 700 h 9973"/>
              <a:gd name="connsiteX10" fmla="*/ 7966 w 9929"/>
              <a:gd name="connsiteY10" fmla="*/ 737 h 9973"/>
              <a:gd name="connsiteX11" fmla="*/ 7823 w 9929"/>
              <a:gd name="connsiteY11" fmla="*/ 737 h 9973"/>
              <a:gd name="connsiteX12" fmla="*/ 7823 w 9929"/>
              <a:gd name="connsiteY12" fmla="*/ 628 h 9973"/>
              <a:gd name="connsiteX13" fmla="*/ 7823 w 9929"/>
              <a:gd name="connsiteY13" fmla="*/ 482 h 9973"/>
              <a:gd name="connsiteX14" fmla="*/ 7966 w 9929"/>
              <a:gd name="connsiteY14" fmla="*/ 373 h 9973"/>
              <a:gd name="connsiteX15" fmla="*/ 8046 w 9929"/>
              <a:gd name="connsiteY15" fmla="*/ 264 h 9973"/>
              <a:gd name="connsiteX16" fmla="*/ 7966 w 9929"/>
              <a:gd name="connsiteY16" fmla="*/ 191 h 9973"/>
              <a:gd name="connsiteX17" fmla="*/ 7591 w 9929"/>
              <a:gd name="connsiteY17" fmla="*/ 46 h 9973"/>
              <a:gd name="connsiteX18" fmla="*/ 7145 w 9929"/>
              <a:gd name="connsiteY18" fmla="*/ 82 h 9973"/>
              <a:gd name="connsiteX19" fmla="*/ 6690 w 9929"/>
              <a:gd name="connsiteY19" fmla="*/ 155 h 9973"/>
              <a:gd name="connsiteX20" fmla="*/ 6244 w 9929"/>
              <a:gd name="connsiteY20" fmla="*/ 191 h 9973"/>
              <a:gd name="connsiteX21" fmla="*/ 6619 w 9929"/>
              <a:gd name="connsiteY21" fmla="*/ 264 h 9973"/>
              <a:gd name="connsiteX22" fmla="*/ 6994 w 9929"/>
              <a:gd name="connsiteY22" fmla="*/ 373 h 9973"/>
              <a:gd name="connsiteX23" fmla="*/ 7217 w 9929"/>
              <a:gd name="connsiteY23" fmla="*/ 773 h 9973"/>
              <a:gd name="connsiteX24" fmla="*/ 7297 w 9929"/>
              <a:gd name="connsiteY24" fmla="*/ 882 h 9973"/>
              <a:gd name="connsiteX25" fmla="*/ 7520 w 9929"/>
              <a:gd name="connsiteY25" fmla="*/ 882 h 9973"/>
              <a:gd name="connsiteX26" fmla="*/ 7823 w 9929"/>
              <a:gd name="connsiteY26" fmla="*/ 991 h 9973"/>
              <a:gd name="connsiteX27" fmla="*/ 8046 w 9929"/>
              <a:gd name="connsiteY27" fmla="*/ 1173 h 9973"/>
              <a:gd name="connsiteX28" fmla="*/ 8118 w 9929"/>
              <a:gd name="connsiteY28" fmla="*/ 1391 h 9973"/>
              <a:gd name="connsiteX29" fmla="*/ 7591 w 9929"/>
              <a:gd name="connsiteY29" fmla="*/ 1355 h 9973"/>
              <a:gd name="connsiteX30" fmla="*/ 7145 w 9929"/>
              <a:gd name="connsiteY30" fmla="*/ 1391 h 9973"/>
              <a:gd name="connsiteX31" fmla="*/ 6994 w 9929"/>
              <a:gd name="connsiteY31" fmla="*/ 1428 h 9973"/>
              <a:gd name="connsiteX32" fmla="*/ 6994 w 9929"/>
              <a:gd name="connsiteY32" fmla="*/ 1464 h 9973"/>
              <a:gd name="connsiteX33" fmla="*/ 6922 w 9929"/>
              <a:gd name="connsiteY33" fmla="*/ 1609 h 9973"/>
              <a:gd name="connsiteX34" fmla="*/ 6690 w 9929"/>
              <a:gd name="connsiteY34" fmla="*/ 1791 h 9973"/>
              <a:gd name="connsiteX35" fmla="*/ 6467 w 9929"/>
              <a:gd name="connsiteY35" fmla="*/ 2009 h 9973"/>
              <a:gd name="connsiteX36" fmla="*/ 6396 w 9929"/>
              <a:gd name="connsiteY36" fmla="*/ 2155 h 9973"/>
              <a:gd name="connsiteX37" fmla="*/ 6539 w 9929"/>
              <a:gd name="connsiteY37" fmla="*/ 2228 h 9973"/>
              <a:gd name="connsiteX38" fmla="*/ 7297 w 9929"/>
              <a:gd name="connsiteY38" fmla="*/ 2518 h 9973"/>
              <a:gd name="connsiteX39" fmla="*/ 6690 w 9929"/>
              <a:gd name="connsiteY39" fmla="*/ 2628 h 9973"/>
              <a:gd name="connsiteX40" fmla="*/ 5941 w 9929"/>
              <a:gd name="connsiteY40" fmla="*/ 2628 h 9973"/>
              <a:gd name="connsiteX41" fmla="*/ 5343 w 9929"/>
              <a:gd name="connsiteY41" fmla="*/ 2555 h 9973"/>
              <a:gd name="connsiteX42" fmla="*/ 5192 w 9929"/>
              <a:gd name="connsiteY42" fmla="*/ 2628 h 9973"/>
              <a:gd name="connsiteX43" fmla="*/ 5112 w 9929"/>
              <a:gd name="connsiteY43" fmla="*/ 2737 h 9973"/>
              <a:gd name="connsiteX44" fmla="*/ 5415 w 9929"/>
              <a:gd name="connsiteY44" fmla="*/ 2882 h 9973"/>
              <a:gd name="connsiteX45" fmla="*/ 5870 w 9929"/>
              <a:gd name="connsiteY45" fmla="*/ 2918 h 9973"/>
              <a:gd name="connsiteX46" fmla="*/ 6093 w 9929"/>
              <a:gd name="connsiteY46" fmla="*/ 2918 h 9973"/>
              <a:gd name="connsiteX47" fmla="*/ 6244 w 9929"/>
              <a:gd name="connsiteY47" fmla="*/ 2991 h 9973"/>
              <a:gd name="connsiteX48" fmla="*/ 6244 w 9929"/>
              <a:gd name="connsiteY48" fmla="*/ 3064 h 9973"/>
              <a:gd name="connsiteX49" fmla="*/ 6093 w 9929"/>
              <a:gd name="connsiteY49" fmla="*/ 3173 h 9973"/>
              <a:gd name="connsiteX50" fmla="*/ 6012 w 9929"/>
              <a:gd name="connsiteY50" fmla="*/ 3209 h 9973"/>
              <a:gd name="connsiteX51" fmla="*/ 5789 w 9929"/>
              <a:gd name="connsiteY51" fmla="*/ 3209 h 9973"/>
              <a:gd name="connsiteX52" fmla="*/ 5343 w 9929"/>
              <a:gd name="connsiteY52" fmla="*/ 3137 h 9973"/>
              <a:gd name="connsiteX53" fmla="*/ 4888 w 9929"/>
              <a:gd name="connsiteY53" fmla="*/ 3100 h 9973"/>
              <a:gd name="connsiteX54" fmla="*/ 4665 w 9929"/>
              <a:gd name="connsiteY54" fmla="*/ 3064 h 9973"/>
              <a:gd name="connsiteX55" fmla="*/ 4514 w 9929"/>
              <a:gd name="connsiteY55" fmla="*/ 2991 h 9973"/>
              <a:gd name="connsiteX56" fmla="*/ 3988 w 9929"/>
              <a:gd name="connsiteY56" fmla="*/ 2664 h 9973"/>
              <a:gd name="connsiteX57" fmla="*/ 3907 w 9929"/>
              <a:gd name="connsiteY57" fmla="*/ 2482 h 9973"/>
              <a:gd name="connsiteX58" fmla="*/ 3907 w 9929"/>
              <a:gd name="connsiteY58" fmla="*/ 2409 h 9973"/>
              <a:gd name="connsiteX59" fmla="*/ 3836 w 9929"/>
              <a:gd name="connsiteY59" fmla="*/ 2300 h 9973"/>
              <a:gd name="connsiteX60" fmla="*/ 3390 w 9929"/>
              <a:gd name="connsiteY60" fmla="*/ 2228 h 9973"/>
              <a:gd name="connsiteX61" fmla="*/ 3006 w 9929"/>
              <a:gd name="connsiteY61" fmla="*/ 2155 h 9973"/>
              <a:gd name="connsiteX62" fmla="*/ 2257 w 9929"/>
              <a:gd name="connsiteY62" fmla="*/ 1900 h 9973"/>
              <a:gd name="connsiteX63" fmla="*/ 2560 w 9929"/>
              <a:gd name="connsiteY63" fmla="*/ 1900 h 9973"/>
              <a:gd name="connsiteX64" fmla="*/ 2864 w 9929"/>
              <a:gd name="connsiteY64" fmla="*/ 1973 h 9973"/>
              <a:gd name="connsiteX65" fmla="*/ 3533 w 9929"/>
              <a:gd name="connsiteY65" fmla="*/ 1973 h 9973"/>
              <a:gd name="connsiteX66" fmla="*/ 5040 w 9929"/>
              <a:gd name="connsiteY66" fmla="*/ 2009 h 9973"/>
              <a:gd name="connsiteX67" fmla="*/ 5566 w 9929"/>
              <a:gd name="connsiteY67" fmla="*/ 1937 h 9973"/>
              <a:gd name="connsiteX68" fmla="*/ 5870 w 9929"/>
              <a:gd name="connsiteY68" fmla="*/ 1864 h 9973"/>
              <a:gd name="connsiteX69" fmla="*/ 6093 w 9929"/>
              <a:gd name="connsiteY69" fmla="*/ 1718 h 9973"/>
              <a:gd name="connsiteX70" fmla="*/ 6316 w 9929"/>
              <a:gd name="connsiteY70" fmla="*/ 1428 h 9973"/>
              <a:gd name="connsiteX71" fmla="*/ 6396 w 9929"/>
              <a:gd name="connsiteY71" fmla="*/ 1282 h 9973"/>
              <a:gd name="connsiteX72" fmla="*/ 6316 w 9929"/>
              <a:gd name="connsiteY72" fmla="*/ 1137 h 9973"/>
              <a:gd name="connsiteX73" fmla="*/ 5941 w 9929"/>
              <a:gd name="connsiteY73" fmla="*/ 918 h 9973"/>
              <a:gd name="connsiteX74" fmla="*/ 5343 w 9929"/>
              <a:gd name="connsiteY74" fmla="*/ 846 h 9973"/>
              <a:gd name="connsiteX75" fmla="*/ 3988 w 9929"/>
              <a:gd name="connsiteY75" fmla="*/ 664 h 9973"/>
              <a:gd name="connsiteX76" fmla="*/ 3310 w 9929"/>
              <a:gd name="connsiteY76" fmla="*/ 555 h 9973"/>
              <a:gd name="connsiteX77" fmla="*/ 2712 w 9929"/>
              <a:gd name="connsiteY77" fmla="*/ 555 h 9973"/>
              <a:gd name="connsiteX78" fmla="*/ 1356 w 9929"/>
              <a:gd name="connsiteY78" fmla="*/ 555 h 9973"/>
              <a:gd name="connsiteX79" fmla="*/ 1579 w 9929"/>
              <a:gd name="connsiteY79" fmla="*/ 446 h 9973"/>
              <a:gd name="connsiteX80" fmla="*/ 1659 w 9929"/>
              <a:gd name="connsiteY80" fmla="*/ 409 h 9973"/>
              <a:gd name="connsiteX81" fmla="*/ 1508 w 9929"/>
              <a:gd name="connsiteY81" fmla="*/ 373 h 9973"/>
              <a:gd name="connsiteX82" fmla="*/ 1133 w 9929"/>
              <a:gd name="connsiteY82" fmla="*/ 337 h 9973"/>
              <a:gd name="connsiteX83" fmla="*/ 981 w 9929"/>
              <a:gd name="connsiteY83" fmla="*/ 482 h 9973"/>
              <a:gd name="connsiteX84" fmla="*/ 678 w 9929"/>
              <a:gd name="connsiteY84" fmla="*/ 518 h 9973"/>
              <a:gd name="connsiteX85" fmla="*/ 678 w 9929"/>
              <a:gd name="connsiteY85" fmla="*/ 628 h 9973"/>
              <a:gd name="connsiteX86" fmla="*/ 375 w 9929"/>
              <a:gd name="connsiteY86" fmla="*/ 773 h 9973"/>
              <a:gd name="connsiteX87" fmla="*/ 80 w 9929"/>
              <a:gd name="connsiteY87" fmla="*/ 991 h 9973"/>
              <a:gd name="connsiteX88" fmla="*/ 0 w 9929"/>
              <a:gd name="connsiteY88" fmla="*/ 1209 h 9973"/>
              <a:gd name="connsiteX89" fmla="*/ 232 w 9929"/>
              <a:gd name="connsiteY89" fmla="*/ 1500 h 9973"/>
              <a:gd name="connsiteX90" fmla="*/ 607 w 9929"/>
              <a:gd name="connsiteY90" fmla="*/ 1573 h 9973"/>
              <a:gd name="connsiteX91" fmla="*/ 981 w 9929"/>
              <a:gd name="connsiteY91" fmla="*/ 1755 h 9973"/>
              <a:gd name="connsiteX92" fmla="*/ 830 w 9929"/>
              <a:gd name="connsiteY92" fmla="*/ 2009 h 9973"/>
              <a:gd name="connsiteX93" fmla="*/ 1285 w 9929"/>
              <a:gd name="connsiteY93" fmla="*/ 2446 h 9973"/>
              <a:gd name="connsiteX94" fmla="*/ 1882 w 9929"/>
              <a:gd name="connsiteY94" fmla="*/ 2737 h 9973"/>
              <a:gd name="connsiteX95" fmla="*/ 1508 w 9929"/>
              <a:gd name="connsiteY95" fmla="*/ 2955 h 9973"/>
              <a:gd name="connsiteX96" fmla="*/ 1579 w 9929"/>
              <a:gd name="connsiteY96" fmla="*/ 3209 h 9973"/>
              <a:gd name="connsiteX97" fmla="*/ 2186 w 9929"/>
              <a:gd name="connsiteY97" fmla="*/ 3391 h 9973"/>
              <a:gd name="connsiteX98" fmla="*/ 2560 w 9929"/>
              <a:gd name="connsiteY98" fmla="*/ 3646 h 9973"/>
              <a:gd name="connsiteX99" fmla="*/ 2409 w 9929"/>
              <a:gd name="connsiteY99" fmla="*/ 3864 h 9973"/>
              <a:gd name="connsiteX100" fmla="*/ 3006 w 9929"/>
              <a:gd name="connsiteY100" fmla="*/ 4046 h 9973"/>
              <a:gd name="connsiteX101" fmla="*/ 3461 w 9929"/>
              <a:gd name="connsiteY101" fmla="*/ 4264 h 9973"/>
              <a:gd name="connsiteX102" fmla="*/ 3390 w 9929"/>
              <a:gd name="connsiteY102" fmla="*/ 4555 h 9973"/>
              <a:gd name="connsiteX103" fmla="*/ 3006 w 9929"/>
              <a:gd name="connsiteY103" fmla="*/ 4882 h 9973"/>
              <a:gd name="connsiteX104" fmla="*/ 2560 w 9929"/>
              <a:gd name="connsiteY104" fmla="*/ 5209 h 9973"/>
              <a:gd name="connsiteX105" fmla="*/ 2337 w 9929"/>
              <a:gd name="connsiteY105" fmla="*/ 5646 h 9973"/>
              <a:gd name="connsiteX106" fmla="*/ 2480 w 9929"/>
              <a:gd name="connsiteY106" fmla="*/ 5573 h 9973"/>
              <a:gd name="connsiteX107" fmla="*/ 2712 w 9929"/>
              <a:gd name="connsiteY107" fmla="*/ 5718 h 9973"/>
              <a:gd name="connsiteX108" fmla="*/ 3087 w 9929"/>
              <a:gd name="connsiteY108" fmla="*/ 5791 h 9973"/>
              <a:gd name="connsiteX109" fmla="*/ 3533 w 9929"/>
              <a:gd name="connsiteY109" fmla="*/ 5828 h 9973"/>
              <a:gd name="connsiteX110" fmla="*/ 3533 w 9929"/>
              <a:gd name="connsiteY110" fmla="*/ 5864 h 9973"/>
              <a:gd name="connsiteX111" fmla="*/ 3461 w 9929"/>
              <a:gd name="connsiteY111" fmla="*/ 5900 h 9973"/>
              <a:gd name="connsiteX112" fmla="*/ 3238 w 9929"/>
              <a:gd name="connsiteY112" fmla="*/ 5937 h 9973"/>
              <a:gd name="connsiteX113" fmla="*/ 3087 w 9929"/>
              <a:gd name="connsiteY113" fmla="*/ 5937 h 9973"/>
              <a:gd name="connsiteX114" fmla="*/ 3006 w 9929"/>
              <a:gd name="connsiteY114" fmla="*/ 6046 h 9973"/>
              <a:gd name="connsiteX115" fmla="*/ 2560 w 9929"/>
              <a:gd name="connsiteY115" fmla="*/ 6082 h 9973"/>
              <a:gd name="connsiteX116" fmla="*/ 2560 w 9929"/>
              <a:gd name="connsiteY116" fmla="*/ 6191 h 9973"/>
              <a:gd name="connsiteX117" fmla="*/ 2560 w 9929"/>
              <a:gd name="connsiteY117" fmla="*/ 6300 h 9973"/>
              <a:gd name="connsiteX118" fmla="*/ 2480 w 9929"/>
              <a:gd name="connsiteY118" fmla="*/ 6300 h 9973"/>
              <a:gd name="connsiteX119" fmla="*/ 2560 w 9929"/>
              <a:gd name="connsiteY119" fmla="*/ 6373 h 9973"/>
              <a:gd name="connsiteX120" fmla="*/ 2560 w 9929"/>
              <a:gd name="connsiteY120" fmla="*/ 6591 h 9973"/>
              <a:gd name="connsiteX121" fmla="*/ 2560 w 9929"/>
              <a:gd name="connsiteY121" fmla="*/ 6882 h 9973"/>
              <a:gd name="connsiteX122" fmla="*/ 2935 w 9929"/>
              <a:gd name="connsiteY122" fmla="*/ 7100 h 9973"/>
              <a:gd name="connsiteX123" fmla="*/ 2783 w 9929"/>
              <a:gd name="connsiteY123" fmla="*/ 7391 h 9973"/>
              <a:gd name="connsiteX124" fmla="*/ 3087 w 9929"/>
              <a:gd name="connsiteY124" fmla="*/ 7428 h 9973"/>
              <a:gd name="connsiteX125" fmla="*/ 3158 w 9929"/>
              <a:gd name="connsiteY125" fmla="*/ 7609 h 9973"/>
              <a:gd name="connsiteX126" fmla="*/ 3461 w 9929"/>
              <a:gd name="connsiteY126" fmla="*/ 7755 h 9973"/>
              <a:gd name="connsiteX127" fmla="*/ 3684 w 9929"/>
              <a:gd name="connsiteY127" fmla="*/ 8046 h 9973"/>
              <a:gd name="connsiteX128" fmla="*/ 3684 w 9929"/>
              <a:gd name="connsiteY128" fmla="*/ 8009 h 9973"/>
              <a:gd name="connsiteX129" fmla="*/ 3907 w 9929"/>
              <a:gd name="connsiteY129" fmla="*/ 8009 h 9973"/>
              <a:gd name="connsiteX130" fmla="*/ 4139 w 9929"/>
              <a:gd name="connsiteY130" fmla="*/ 8082 h 9973"/>
              <a:gd name="connsiteX131" fmla="*/ 4291 w 9929"/>
              <a:gd name="connsiteY131" fmla="*/ 8046 h 9973"/>
              <a:gd name="connsiteX132" fmla="*/ 4585 w 9929"/>
              <a:gd name="connsiteY132" fmla="*/ 8082 h 9973"/>
              <a:gd name="connsiteX133" fmla="*/ 4737 w 9929"/>
              <a:gd name="connsiteY133" fmla="*/ 8155 h 9973"/>
              <a:gd name="connsiteX134" fmla="*/ 5112 w 9929"/>
              <a:gd name="connsiteY134" fmla="*/ 8046 h 9973"/>
              <a:gd name="connsiteX135" fmla="*/ 5415 w 9929"/>
              <a:gd name="connsiteY135" fmla="*/ 8082 h 9973"/>
              <a:gd name="connsiteX136" fmla="*/ 5718 w 9929"/>
              <a:gd name="connsiteY136" fmla="*/ 8191 h 9973"/>
              <a:gd name="connsiteX137" fmla="*/ 5789 w 9929"/>
              <a:gd name="connsiteY137" fmla="*/ 8337 h 9973"/>
              <a:gd name="connsiteX138" fmla="*/ 5789 w 9929"/>
              <a:gd name="connsiteY138" fmla="*/ 8482 h 9973"/>
              <a:gd name="connsiteX139" fmla="*/ 6093 w 9929"/>
              <a:gd name="connsiteY139" fmla="*/ 8555 h 9973"/>
              <a:gd name="connsiteX140" fmla="*/ 6093 w 9929"/>
              <a:gd name="connsiteY140" fmla="*/ 8628 h 9973"/>
              <a:gd name="connsiteX141" fmla="*/ 6396 w 9929"/>
              <a:gd name="connsiteY141" fmla="*/ 8737 h 9973"/>
              <a:gd name="connsiteX142" fmla="*/ 6771 w 9929"/>
              <a:gd name="connsiteY142" fmla="*/ 8773 h 9973"/>
              <a:gd name="connsiteX143" fmla="*/ 6842 w 9929"/>
              <a:gd name="connsiteY143" fmla="*/ 8882 h 9973"/>
              <a:gd name="connsiteX144" fmla="*/ 7449 w 9929"/>
              <a:gd name="connsiteY144" fmla="*/ 8955 h 9973"/>
              <a:gd name="connsiteX145" fmla="*/ 7672 w 9929"/>
              <a:gd name="connsiteY145" fmla="*/ 9064 h 9973"/>
              <a:gd name="connsiteX146" fmla="*/ 7520 w 9929"/>
              <a:gd name="connsiteY146" fmla="*/ 9173 h 9973"/>
              <a:gd name="connsiteX147" fmla="*/ 7368 w 9929"/>
              <a:gd name="connsiteY147" fmla="*/ 9246 h 9973"/>
              <a:gd name="connsiteX148" fmla="*/ 6922 w 9929"/>
              <a:gd name="connsiteY148" fmla="*/ 9282 h 9973"/>
              <a:gd name="connsiteX149" fmla="*/ 6842 w 9929"/>
              <a:gd name="connsiteY149" fmla="*/ 9391 h 9973"/>
              <a:gd name="connsiteX150" fmla="*/ 7065 w 9929"/>
              <a:gd name="connsiteY150" fmla="*/ 9464 h 9973"/>
              <a:gd name="connsiteX151" fmla="*/ 7065 w 9929"/>
              <a:gd name="connsiteY151" fmla="*/ 9573 h 9973"/>
              <a:gd name="connsiteX152" fmla="*/ 7217 w 9929"/>
              <a:gd name="connsiteY152" fmla="*/ 9682 h 9973"/>
              <a:gd name="connsiteX153" fmla="*/ 7449 w 9929"/>
              <a:gd name="connsiteY153" fmla="*/ 9828 h 9973"/>
              <a:gd name="connsiteX154" fmla="*/ 7743 w 9929"/>
              <a:gd name="connsiteY154" fmla="*/ 9828 h 9973"/>
              <a:gd name="connsiteX155" fmla="*/ 7823 w 9929"/>
              <a:gd name="connsiteY155" fmla="*/ 9646 h 9973"/>
              <a:gd name="connsiteX156" fmla="*/ 8118 w 9929"/>
              <a:gd name="connsiteY156" fmla="*/ 9646 h 9973"/>
              <a:gd name="connsiteX157" fmla="*/ 8644 w 9929"/>
              <a:gd name="connsiteY157" fmla="*/ 9500 h 9973"/>
              <a:gd name="connsiteX158" fmla="*/ 9019 w 9929"/>
              <a:gd name="connsiteY158" fmla="*/ 9573 h 9973"/>
              <a:gd name="connsiteX159" fmla="*/ 9402 w 9929"/>
              <a:gd name="connsiteY159" fmla="*/ 9682 h 9973"/>
              <a:gd name="connsiteX160" fmla="*/ 9251 w 9929"/>
              <a:gd name="connsiteY160" fmla="*/ 9755 h 9973"/>
              <a:gd name="connsiteX161" fmla="*/ 9402 w 9929"/>
              <a:gd name="connsiteY161" fmla="*/ 9937 h 9973"/>
              <a:gd name="connsiteX162" fmla="*/ 9625 w 9929"/>
              <a:gd name="connsiteY162" fmla="*/ 9973 h 9973"/>
              <a:gd name="connsiteX163" fmla="*/ 9929 w 9929"/>
              <a:gd name="connsiteY163" fmla="*/ 9973 h 9973"/>
              <a:gd name="connsiteX164" fmla="*/ 9929 w 9929"/>
              <a:gd name="connsiteY164" fmla="*/ 6155 h 9973"/>
              <a:gd name="connsiteX165" fmla="*/ 9045 w 9929"/>
              <a:gd name="connsiteY165" fmla="*/ 32 h 9973"/>
              <a:gd name="connsiteX0" fmla="*/ 10000 w 10000"/>
              <a:gd name="connsiteY0" fmla="*/ 6172 h 10000"/>
              <a:gd name="connsiteX1" fmla="*/ 9083 w 10000"/>
              <a:gd name="connsiteY1" fmla="*/ 0 h 10000"/>
              <a:gd name="connsiteX2" fmla="*/ 8939 w 10000"/>
              <a:gd name="connsiteY2" fmla="*/ 265 h 10000"/>
              <a:gd name="connsiteX3" fmla="*/ 9083 w 10000"/>
              <a:gd name="connsiteY3" fmla="*/ 483 h 10000"/>
              <a:gd name="connsiteX4" fmla="*/ 9083 w 10000"/>
              <a:gd name="connsiteY4" fmla="*/ 593 h 10000"/>
              <a:gd name="connsiteX5" fmla="*/ 9011 w 10000"/>
              <a:gd name="connsiteY5" fmla="*/ 702 h 10000"/>
              <a:gd name="connsiteX6" fmla="*/ 8634 w 10000"/>
              <a:gd name="connsiteY6" fmla="*/ 811 h 10000"/>
              <a:gd name="connsiteX7" fmla="*/ 8410 w 10000"/>
              <a:gd name="connsiteY7" fmla="*/ 811 h 10000"/>
              <a:gd name="connsiteX8" fmla="*/ 8257 w 10000"/>
              <a:gd name="connsiteY8" fmla="*/ 739 h 10000"/>
              <a:gd name="connsiteX9" fmla="*/ 8104 w 10000"/>
              <a:gd name="connsiteY9" fmla="*/ 702 h 10000"/>
              <a:gd name="connsiteX10" fmla="*/ 8023 w 10000"/>
              <a:gd name="connsiteY10" fmla="*/ 739 h 10000"/>
              <a:gd name="connsiteX11" fmla="*/ 7879 w 10000"/>
              <a:gd name="connsiteY11" fmla="*/ 739 h 10000"/>
              <a:gd name="connsiteX12" fmla="*/ 7879 w 10000"/>
              <a:gd name="connsiteY12" fmla="*/ 630 h 10000"/>
              <a:gd name="connsiteX13" fmla="*/ 7879 w 10000"/>
              <a:gd name="connsiteY13" fmla="*/ 483 h 10000"/>
              <a:gd name="connsiteX14" fmla="*/ 8023 w 10000"/>
              <a:gd name="connsiteY14" fmla="*/ 374 h 10000"/>
              <a:gd name="connsiteX15" fmla="*/ 8104 w 10000"/>
              <a:gd name="connsiteY15" fmla="*/ 265 h 10000"/>
              <a:gd name="connsiteX16" fmla="*/ 8023 w 10000"/>
              <a:gd name="connsiteY16" fmla="*/ 192 h 10000"/>
              <a:gd name="connsiteX17" fmla="*/ 7645 w 10000"/>
              <a:gd name="connsiteY17" fmla="*/ 46 h 10000"/>
              <a:gd name="connsiteX18" fmla="*/ 7196 w 10000"/>
              <a:gd name="connsiteY18" fmla="*/ 82 h 10000"/>
              <a:gd name="connsiteX19" fmla="*/ 6738 w 10000"/>
              <a:gd name="connsiteY19" fmla="*/ 155 h 10000"/>
              <a:gd name="connsiteX20" fmla="*/ 6289 w 10000"/>
              <a:gd name="connsiteY20" fmla="*/ 192 h 10000"/>
              <a:gd name="connsiteX21" fmla="*/ 6666 w 10000"/>
              <a:gd name="connsiteY21" fmla="*/ 265 h 10000"/>
              <a:gd name="connsiteX22" fmla="*/ 7044 w 10000"/>
              <a:gd name="connsiteY22" fmla="*/ 374 h 10000"/>
              <a:gd name="connsiteX23" fmla="*/ 7269 w 10000"/>
              <a:gd name="connsiteY23" fmla="*/ 775 h 10000"/>
              <a:gd name="connsiteX24" fmla="*/ 7349 w 10000"/>
              <a:gd name="connsiteY24" fmla="*/ 884 h 10000"/>
              <a:gd name="connsiteX25" fmla="*/ 7574 w 10000"/>
              <a:gd name="connsiteY25" fmla="*/ 884 h 10000"/>
              <a:gd name="connsiteX26" fmla="*/ 7879 w 10000"/>
              <a:gd name="connsiteY26" fmla="*/ 994 h 10000"/>
              <a:gd name="connsiteX27" fmla="*/ 8104 w 10000"/>
              <a:gd name="connsiteY27" fmla="*/ 1176 h 10000"/>
              <a:gd name="connsiteX28" fmla="*/ 8176 w 10000"/>
              <a:gd name="connsiteY28" fmla="*/ 1395 h 10000"/>
              <a:gd name="connsiteX29" fmla="*/ 7645 w 10000"/>
              <a:gd name="connsiteY29" fmla="*/ 1359 h 10000"/>
              <a:gd name="connsiteX30" fmla="*/ 7196 w 10000"/>
              <a:gd name="connsiteY30" fmla="*/ 1395 h 10000"/>
              <a:gd name="connsiteX31" fmla="*/ 7044 w 10000"/>
              <a:gd name="connsiteY31" fmla="*/ 1432 h 10000"/>
              <a:gd name="connsiteX32" fmla="*/ 7044 w 10000"/>
              <a:gd name="connsiteY32" fmla="*/ 1468 h 10000"/>
              <a:gd name="connsiteX33" fmla="*/ 6971 w 10000"/>
              <a:gd name="connsiteY33" fmla="*/ 1613 h 10000"/>
              <a:gd name="connsiteX34" fmla="*/ 6738 w 10000"/>
              <a:gd name="connsiteY34" fmla="*/ 1796 h 10000"/>
              <a:gd name="connsiteX35" fmla="*/ 6513 w 10000"/>
              <a:gd name="connsiteY35" fmla="*/ 2014 h 10000"/>
              <a:gd name="connsiteX36" fmla="*/ 6442 w 10000"/>
              <a:gd name="connsiteY36" fmla="*/ 2161 h 10000"/>
              <a:gd name="connsiteX37" fmla="*/ 6586 w 10000"/>
              <a:gd name="connsiteY37" fmla="*/ 2234 h 10000"/>
              <a:gd name="connsiteX38" fmla="*/ 7349 w 10000"/>
              <a:gd name="connsiteY38" fmla="*/ 2525 h 10000"/>
              <a:gd name="connsiteX39" fmla="*/ 6738 w 10000"/>
              <a:gd name="connsiteY39" fmla="*/ 2635 h 10000"/>
              <a:gd name="connsiteX40" fmla="*/ 5983 w 10000"/>
              <a:gd name="connsiteY40" fmla="*/ 2635 h 10000"/>
              <a:gd name="connsiteX41" fmla="*/ 5381 w 10000"/>
              <a:gd name="connsiteY41" fmla="*/ 2562 h 10000"/>
              <a:gd name="connsiteX42" fmla="*/ 5229 w 10000"/>
              <a:gd name="connsiteY42" fmla="*/ 2635 h 10000"/>
              <a:gd name="connsiteX43" fmla="*/ 5149 w 10000"/>
              <a:gd name="connsiteY43" fmla="*/ 2744 h 10000"/>
              <a:gd name="connsiteX44" fmla="*/ 5454 w 10000"/>
              <a:gd name="connsiteY44" fmla="*/ 2890 h 10000"/>
              <a:gd name="connsiteX45" fmla="*/ 5912 w 10000"/>
              <a:gd name="connsiteY45" fmla="*/ 2926 h 10000"/>
              <a:gd name="connsiteX46" fmla="*/ 6137 w 10000"/>
              <a:gd name="connsiteY46" fmla="*/ 2926 h 10000"/>
              <a:gd name="connsiteX47" fmla="*/ 6289 w 10000"/>
              <a:gd name="connsiteY47" fmla="*/ 2999 h 10000"/>
              <a:gd name="connsiteX48" fmla="*/ 6289 w 10000"/>
              <a:gd name="connsiteY48" fmla="*/ 3072 h 10000"/>
              <a:gd name="connsiteX49" fmla="*/ 6137 w 10000"/>
              <a:gd name="connsiteY49" fmla="*/ 3182 h 10000"/>
              <a:gd name="connsiteX50" fmla="*/ 6055 w 10000"/>
              <a:gd name="connsiteY50" fmla="*/ 3218 h 10000"/>
              <a:gd name="connsiteX51" fmla="*/ 5830 w 10000"/>
              <a:gd name="connsiteY51" fmla="*/ 3218 h 10000"/>
              <a:gd name="connsiteX52" fmla="*/ 5381 w 10000"/>
              <a:gd name="connsiteY52" fmla="*/ 3145 h 10000"/>
              <a:gd name="connsiteX53" fmla="*/ 4923 w 10000"/>
              <a:gd name="connsiteY53" fmla="*/ 3108 h 10000"/>
              <a:gd name="connsiteX54" fmla="*/ 4698 w 10000"/>
              <a:gd name="connsiteY54" fmla="*/ 3072 h 10000"/>
              <a:gd name="connsiteX55" fmla="*/ 4546 w 10000"/>
              <a:gd name="connsiteY55" fmla="*/ 2999 h 10000"/>
              <a:gd name="connsiteX56" fmla="*/ 4017 w 10000"/>
              <a:gd name="connsiteY56" fmla="*/ 2671 h 10000"/>
              <a:gd name="connsiteX57" fmla="*/ 3935 w 10000"/>
              <a:gd name="connsiteY57" fmla="*/ 2489 h 10000"/>
              <a:gd name="connsiteX58" fmla="*/ 3935 w 10000"/>
              <a:gd name="connsiteY58" fmla="*/ 2416 h 10000"/>
              <a:gd name="connsiteX59" fmla="*/ 3863 w 10000"/>
              <a:gd name="connsiteY59" fmla="*/ 2306 h 10000"/>
              <a:gd name="connsiteX60" fmla="*/ 3414 w 10000"/>
              <a:gd name="connsiteY60" fmla="*/ 2234 h 10000"/>
              <a:gd name="connsiteX61" fmla="*/ 3027 w 10000"/>
              <a:gd name="connsiteY61" fmla="*/ 2161 h 10000"/>
              <a:gd name="connsiteX62" fmla="*/ 2273 w 10000"/>
              <a:gd name="connsiteY62" fmla="*/ 1905 h 10000"/>
              <a:gd name="connsiteX63" fmla="*/ 2578 w 10000"/>
              <a:gd name="connsiteY63" fmla="*/ 1905 h 10000"/>
              <a:gd name="connsiteX64" fmla="*/ 2884 w 10000"/>
              <a:gd name="connsiteY64" fmla="*/ 1978 h 10000"/>
              <a:gd name="connsiteX65" fmla="*/ 3558 w 10000"/>
              <a:gd name="connsiteY65" fmla="*/ 1978 h 10000"/>
              <a:gd name="connsiteX66" fmla="*/ 5076 w 10000"/>
              <a:gd name="connsiteY66" fmla="*/ 2014 h 10000"/>
              <a:gd name="connsiteX67" fmla="*/ 5606 w 10000"/>
              <a:gd name="connsiteY67" fmla="*/ 1942 h 10000"/>
              <a:gd name="connsiteX68" fmla="*/ 5912 w 10000"/>
              <a:gd name="connsiteY68" fmla="*/ 1869 h 10000"/>
              <a:gd name="connsiteX69" fmla="*/ 6137 w 10000"/>
              <a:gd name="connsiteY69" fmla="*/ 1723 h 10000"/>
              <a:gd name="connsiteX70" fmla="*/ 6361 w 10000"/>
              <a:gd name="connsiteY70" fmla="*/ 1432 h 10000"/>
              <a:gd name="connsiteX71" fmla="*/ 6442 w 10000"/>
              <a:gd name="connsiteY71" fmla="*/ 1285 h 10000"/>
              <a:gd name="connsiteX72" fmla="*/ 6361 w 10000"/>
              <a:gd name="connsiteY72" fmla="*/ 1140 h 10000"/>
              <a:gd name="connsiteX73" fmla="*/ 5983 w 10000"/>
              <a:gd name="connsiteY73" fmla="*/ 920 h 10000"/>
              <a:gd name="connsiteX74" fmla="*/ 5381 w 10000"/>
              <a:gd name="connsiteY74" fmla="*/ 848 h 10000"/>
              <a:gd name="connsiteX75" fmla="*/ 4017 w 10000"/>
              <a:gd name="connsiteY75" fmla="*/ 666 h 10000"/>
              <a:gd name="connsiteX76" fmla="*/ 3334 w 10000"/>
              <a:gd name="connsiteY76" fmla="*/ 557 h 10000"/>
              <a:gd name="connsiteX77" fmla="*/ 2731 w 10000"/>
              <a:gd name="connsiteY77" fmla="*/ 557 h 10000"/>
              <a:gd name="connsiteX78" fmla="*/ 1366 w 10000"/>
              <a:gd name="connsiteY78" fmla="*/ 557 h 10000"/>
              <a:gd name="connsiteX79" fmla="*/ 1590 w 10000"/>
              <a:gd name="connsiteY79" fmla="*/ 447 h 10000"/>
              <a:gd name="connsiteX80" fmla="*/ 1671 w 10000"/>
              <a:gd name="connsiteY80" fmla="*/ 410 h 10000"/>
              <a:gd name="connsiteX81" fmla="*/ 1519 w 10000"/>
              <a:gd name="connsiteY81" fmla="*/ 374 h 10000"/>
              <a:gd name="connsiteX82" fmla="*/ 1141 w 10000"/>
              <a:gd name="connsiteY82" fmla="*/ 338 h 10000"/>
              <a:gd name="connsiteX83" fmla="*/ 988 w 10000"/>
              <a:gd name="connsiteY83" fmla="*/ 483 h 10000"/>
              <a:gd name="connsiteX84" fmla="*/ 683 w 10000"/>
              <a:gd name="connsiteY84" fmla="*/ 519 h 10000"/>
              <a:gd name="connsiteX85" fmla="*/ 683 w 10000"/>
              <a:gd name="connsiteY85" fmla="*/ 630 h 10000"/>
              <a:gd name="connsiteX86" fmla="*/ 378 w 10000"/>
              <a:gd name="connsiteY86" fmla="*/ 775 h 10000"/>
              <a:gd name="connsiteX87" fmla="*/ 81 w 10000"/>
              <a:gd name="connsiteY87" fmla="*/ 994 h 10000"/>
              <a:gd name="connsiteX88" fmla="*/ 0 w 10000"/>
              <a:gd name="connsiteY88" fmla="*/ 1212 h 10000"/>
              <a:gd name="connsiteX89" fmla="*/ 234 w 10000"/>
              <a:gd name="connsiteY89" fmla="*/ 1504 h 10000"/>
              <a:gd name="connsiteX90" fmla="*/ 611 w 10000"/>
              <a:gd name="connsiteY90" fmla="*/ 1577 h 10000"/>
              <a:gd name="connsiteX91" fmla="*/ 988 w 10000"/>
              <a:gd name="connsiteY91" fmla="*/ 1760 h 10000"/>
              <a:gd name="connsiteX92" fmla="*/ 836 w 10000"/>
              <a:gd name="connsiteY92" fmla="*/ 2014 h 10000"/>
              <a:gd name="connsiteX93" fmla="*/ 1294 w 10000"/>
              <a:gd name="connsiteY93" fmla="*/ 2453 h 10000"/>
              <a:gd name="connsiteX94" fmla="*/ 1895 w 10000"/>
              <a:gd name="connsiteY94" fmla="*/ 2744 h 10000"/>
              <a:gd name="connsiteX95" fmla="*/ 1519 w 10000"/>
              <a:gd name="connsiteY95" fmla="*/ 2963 h 10000"/>
              <a:gd name="connsiteX96" fmla="*/ 1590 w 10000"/>
              <a:gd name="connsiteY96" fmla="*/ 3218 h 10000"/>
              <a:gd name="connsiteX97" fmla="*/ 2202 w 10000"/>
              <a:gd name="connsiteY97" fmla="*/ 3400 h 10000"/>
              <a:gd name="connsiteX98" fmla="*/ 2578 w 10000"/>
              <a:gd name="connsiteY98" fmla="*/ 3656 h 10000"/>
              <a:gd name="connsiteX99" fmla="*/ 2426 w 10000"/>
              <a:gd name="connsiteY99" fmla="*/ 3874 h 10000"/>
              <a:gd name="connsiteX100" fmla="*/ 3027 w 10000"/>
              <a:gd name="connsiteY100" fmla="*/ 4057 h 10000"/>
              <a:gd name="connsiteX101" fmla="*/ 3486 w 10000"/>
              <a:gd name="connsiteY101" fmla="*/ 4276 h 10000"/>
              <a:gd name="connsiteX102" fmla="*/ 3414 w 10000"/>
              <a:gd name="connsiteY102" fmla="*/ 4567 h 10000"/>
              <a:gd name="connsiteX103" fmla="*/ 3027 w 10000"/>
              <a:gd name="connsiteY103" fmla="*/ 4895 h 10000"/>
              <a:gd name="connsiteX104" fmla="*/ 2578 w 10000"/>
              <a:gd name="connsiteY104" fmla="*/ 5223 h 10000"/>
              <a:gd name="connsiteX105" fmla="*/ 2354 w 10000"/>
              <a:gd name="connsiteY105" fmla="*/ 5661 h 10000"/>
              <a:gd name="connsiteX106" fmla="*/ 2498 w 10000"/>
              <a:gd name="connsiteY106" fmla="*/ 5588 h 10000"/>
              <a:gd name="connsiteX107" fmla="*/ 2731 w 10000"/>
              <a:gd name="connsiteY107" fmla="*/ 5733 h 10000"/>
              <a:gd name="connsiteX108" fmla="*/ 3109 w 10000"/>
              <a:gd name="connsiteY108" fmla="*/ 5807 h 10000"/>
              <a:gd name="connsiteX109" fmla="*/ 3558 w 10000"/>
              <a:gd name="connsiteY109" fmla="*/ 5844 h 10000"/>
              <a:gd name="connsiteX110" fmla="*/ 3558 w 10000"/>
              <a:gd name="connsiteY110" fmla="*/ 5880 h 10000"/>
              <a:gd name="connsiteX111" fmla="*/ 3486 w 10000"/>
              <a:gd name="connsiteY111" fmla="*/ 5916 h 10000"/>
              <a:gd name="connsiteX112" fmla="*/ 3261 w 10000"/>
              <a:gd name="connsiteY112" fmla="*/ 5953 h 10000"/>
              <a:gd name="connsiteX113" fmla="*/ 3109 w 10000"/>
              <a:gd name="connsiteY113" fmla="*/ 5953 h 10000"/>
              <a:gd name="connsiteX114" fmla="*/ 3027 w 10000"/>
              <a:gd name="connsiteY114" fmla="*/ 6062 h 10000"/>
              <a:gd name="connsiteX115" fmla="*/ 2578 w 10000"/>
              <a:gd name="connsiteY115" fmla="*/ 6098 h 10000"/>
              <a:gd name="connsiteX116" fmla="*/ 2578 w 10000"/>
              <a:gd name="connsiteY116" fmla="*/ 6208 h 10000"/>
              <a:gd name="connsiteX117" fmla="*/ 2578 w 10000"/>
              <a:gd name="connsiteY117" fmla="*/ 6317 h 10000"/>
              <a:gd name="connsiteX118" fmla="*/ 2498 w 10000"/>
              <a:gd name="connsiteY118" fmla="*/ 6317 h 10000"/>
              <a:gd name="connsiteX119" fmla="*/ 2578 w 10000"/>
              <a:gd name="connsiteY119" fmla="*/ 6390 h 10000"/>
              <a:gd name="connsiteX120" fmla="*/ 2578 w 10000"/>
              <a:gd name="connsiteY120" fmla="*/ 6609 h 10000"/>
              <a:gd name="connsiteX121" fmla="*/ 2578 w 10000"/>
              <a:gd name="connsiteY121" fmla="*/ 6901 h 10000"/>
              <a:gd name="connsiteX122" fmla="*/ 2956 w 10000"/>
              <a:gd name="connsiteY122" fmla="*/ 7119 h 10000"/>
              <a:gd name="connsiteX123" fmla="*/ 2803 w 10000"/>
              <a:gd name="connsiteY123" fmla="*/ 7411 h 10000"/>
              <a:gd name="connsiteX124" fmla="*/ 3109 w 10000"/>
              <a:gd name="connsiteY124" fmla="*/ 7448 h 10000"/>
              <a:gd name="connsiteX125" fmla="*/ 3181 w 10000"/>
              <a:gd name="connsiteY125" fmla="*/ 7630 h 10000"/>
              <a:gd name="connsiteX126" fmla="*/ 3486 w 10000"/>
              <a:gd name="connsiteY126" fmla="*/ 7776 h 10000"/>
              <a:gd name="connsiteX127" fmla="*/ 3710 w 10000"/>
              <a:gd name="connsiteY127" fmla="*/ 8068 h 10000"/>
              <a:gd name="connsiteX128" fmla="*/ 3710 w 10000"/>
              <a:gd name="connsiteY128" fmla="*/ 8031 h 10000"/>
              <a:gd name="connsiteX129" fmla="*/ 3935 w 10000"/>
              <a:gd name="connsiteY129" fmla="*/ 8031 h 10000"/>
              <a:gd name="connsiteX130" fmla="*/ 4169 w 10000"/>
              <a:gd name="connsiteY130" fmla="*/ 8104 h 10000"/>
              <a:gd name="connsiteX131" fmla="*/ 4322 w 10000"/>
              <a:gd name="connsiteY131" fmla="*/ 8068 h 10000"/>
              <a:gd name="connsiteX132" fmla="*/ 4618 w 10000"/>
              <a:gd name="connsiteY132" fmla="*/ 8104 h 10000"/>
              <a:gd name="connsiteX133" fmla="*/ 4771 w 10000"/>
              <a:gd name="connsiteY133" fmla="*/ 8177 h 10000"/>
              <a:gd name="connsiteX134" fmla="*/ 5149 w 10000"/>
              <a:gd name="connsiteY134" fmla="*/ 8068 h 10000"/>
              <a:gd name="connsiteX135" fmla="*/ 5454 w 10000"/>
              <a:gd name="connsiteY135" fmla="*/ 8104 h 10000"/>
              <a:gd name="connsiteX136" fmla="*/ 5759 w 10000"/>
              <a:gd name="connsiteY136" fmla="*/ 8213 h 10000"/>
              <a:gd name="connsiteX137" fmla="*/ 5830 w 10000"/>
              <a:gd name="connsiteY137" fmla="*/ 8360 h 10000"/>
              <a:gd name="connsiteX138" fmla="*/ 5830 w 10000"/>
              <a:gd name="connsiteY138" fmla="*/ 8505 h 10000"/>
              <a:gd name="connsiteX139" fmla="*/ 6137 w 10000"/>
              <a:gd name="connsiteY139" fmla="*/ 8578 h 10000"/>
              <a:gd name="connsiteX140" fmla="*/ 6137 w 10000"/>
              <a:gd name="connsiteY140" fmla="*/ 8651 h 10000"/>
              <a:gd name="connsiteX141" fmla="*/ 6442 w 10000"/>
              <a:gd name="connsiteY141" fmla="*/ 8761 h 10000"/>
              <a:gd name="connsiteX142" fmla="*/ 6819 w 10000"/>
              <a:gd name="connsiteY142" fmla="*/ 8797 h 10000"/>
              <a:gd name="connsiteX143" fmla="*/ 6891 w 10000"/>
              <a:gd name="connsiteY143" fmla="*/ 8906 h 10000"/>
              <a:gd name="connsiteX144" fmla="*/ 7502 w 10000"/>
              <a:gd name="connsiteY144" fmla="*/ 8979 h 10000"/>
              <a:gd name="connsiteX145" fmla="*/ 7727 w 10000"/>
              <a:gd name="connsiteY145" fmla="*/ 9089 h 10000"/>
              <a:gd name="connsiteX146" fmla="*/ 7574 w 10000"/>
              <a:gd name="connsiteY146" fmla="*/ 9198 h 10000"/>
              <a:gd name="connsiteX147" fmla="*/ 7421 w 10000"/>
              <a:gd name="connsiteY147" fmla="*/ 9271 h 10000"/>
              <a:gd name="connsiteX148" fmla="*/ 6971 w 10000"/>
              <a:gd name="connsiteY148" fmla="*/ 9307 h 10000"/>
              <a:gd name="connsiteX149" fmla="*/ 6891 w 10000"/>
              <a:gd name="connsiteY149" fmla="*/ 9416 h 10000"/>
              <a:gd name="connsiteX150" fmla="*/ 7116 w 10000"/>
              <a:gd name="connsiteY150" fmla="*/ 9490 h 10000"/>
              <a:gd name="connsiteX151" fmla="*/ 7116 w 10000"/>
              <a:gd name="connsiteY151" fmla="*/ 9599 h 10000"/>
              <a:gd name="connsiteX152" fmla="*/ 7269 w 10000"/>
              <a:gd name="connsiteY152" fmla="*/ 9708 h 10000"/>
              <a:gd name="connsiteX153" fmla="*/ 7502 w 10000"/>
              <a:gd name="connsiteY153" fmla="*/ 9855 h 10000"/>
              <a:gd name="connsiteX154" fmla="*/ 7798 w 10000"/>
              <a:gd name="connsiteY154" fmla="*/ 9855 h 10000"/>
              <a:gd name="connsiteX155" fmla="*/ 7879 w 10000"/>
              <a:gd name="connsiteY155" fmla="*/ 9672 h 10000"/>
              <a:gd name="connsiteX156" fmla="*/ 8176 w 10000"/>
              <a:gd name="connsiteY156" fmla="*/ 9672 h 10000"/>
              <a:gd name="connsiteX157" fmla="*/ 8706 w 10000"/>
              <a:gd name="connsiteY157" fmla="*/ 9526 h 10000"/>
              <a:gd name="connsiteX158" fmla="*/ 9083 w 10000"/>
              <a:gd name="connsiteY158" fmla="*/ 9599 h 10000"/>
              <a:gd name="connsiteX159" fmla="*/ 9469 w 10000"/>
              <a:gd name="connsiteY159" fmla="*/ 9708 h 10000"/>
              <a:gd name="connsiteX160" fmla="*/ 9317 w 10000"/>
              <a:gd name="connsiteY160" fmla="*/ 9781 h 10000"/>
              <a:gd name="connsiteX161" fmla="*/ 9469 w 10000"/>
              <a:gd name="connsiteY161" fmla="*/ 9964 h 10000"/>
              <a:gd name="connsiteX162" fmla="*/ 9694 w 10000"/>
              <a:gd name="connsiteY162" fmla="*/ 10000 h 10000"/>
              <a:gd name="connsiteX163" fmla="*/ 10000 w 10000"/>
              <a:gd name="connsiteY163" fmla="*/ 10000 h 10000"/>
              <a:gd name="connsiteX164" fmla="*/ 10000 w 10000"/>
              <a:gd name="connsiteY164" fmla="*/ 6172 h 10000"/>
              <a:gd name="connsiteX0" fmla="*/ 10000 w 10000"/>
              <a:gd name="connsiteY0" fmla="*/ 6172 h 10000"/>
              <a:gd name="connsiteX1" fmla="*/ 9083 w 10000"/>
              <a:gd name="connsiteY1" fmla="*/ 0 h 10000"/>
              <a:gd name="connsiteX2" fmla="*/ 8939 w 10000"/>
              <a:gd name="connsiteY2" fmla="*/ 265 h 10000"/>
              <a:gd name="connsiteX3" fmla="*/ 9083 w 10000"/>
              <a:gd name="connsiteY3" fmla="*/ 483 h 10000"/>
              <a:gd name="connsiteX4" fmla="*/ 9083 w 10000"/>
              <a:gd name="connsiteY4" fmla="*/ 593 h 10000"/>
              <a:gd name="connsiteX5" fmla="*/ 9011 w 10000"/>
              <a:gd name="connsiteY5" fmla="*/ 702 h 10000"/>
              <a:gd name="connsiteX6" fmla="*/ 8634 w 10000"/>
              <a:gd name="connsiteY6" fmla="*/ 811 h 10000"/>
              <a:gd name="connsiteX7" fmla="*/ 8410 w 10000"/>
              <a:gd name="connsiteY7" fmla="*/ 811 h 10000"/>
              <a:gd name="connsiteX8" fmla="*/ 8257 w 10000"/>
              <a:gd name="connsiteY8" fmla="*/ 739 h 10000"/>
              <a:gd name="connsiteX9" fmla="*/ 8104 w 10000"/>
              <a:gd name="connsiteY9" fmla="*/ 702 h 10000"/>
              <a:gd name="connsiteX10" fmla="*/ 8023 w 10000"/>
              <a:gd name="connsiteY10" fmla="*/ 739 h 10000"/>
              <a:gd name="connsiteX11" fmla="*/ 7879 w 10000"/>
              <a:gd name="connsiteY11" fmla="*/ 739 h 10000"/>
              <a:gd name="connsiteX12" fmla="*/ 7879 w 10000"/>
              <a:gd name="connsiteY12" fmla="*/ 630 h 10000"/>
              <a:gd name="connsiteX13" fmla="*/ 7879 w 10000"/>
              <a:gd name="connsiteY13" fmla="*/ 483 h 10000"/>
              <a:gd name="connsiteX14" fmla="*/ 8023 w 10000"/>
              <a:gd name="connsiteY14" fmla="*/ 374 h 10000"/>
              <a:gd name="connsiteX15" fmla="*/ 8104 w 10000"/>
              <a:gd name="connsiteY15" fmla="*/ 265 h 10000"/>
              <a:gd name="connsiteX16" fmla="*/ 8023 w 10000"/>
              <a:gd name="connsiteY16" fmla="*/ 192 h 10000"/>
              <a:gd name="connsiteX17" fmla="*/ 7196 w 10000"/>
              <a:gd name="connsiteY17" fmla="*/ 82 h 10000"/>
              <a:gd name="connsiteX18" fmla="*/ 6738 w 10000"/>
              <a:gd name="connsiteY18" fmla="*/ 155 h 10000"/>
              <a:gd name="connsiteX19" fmla="*/ 6289 w 10000"/>
              <a:gd name="connsiteY19" fmla="*/ 192 h 10000"/>
              <a:gd name="connsiteX20" fmla="*/ 6666 w 10000"/>
              <a:gd name="connsiteY20" fmla="*/ 265 h 10000"/>
              <a:gd name="connsiteX21" fmla="*/ 7044 w 10000"/>
              <a:gd name="connsiteY21" fmla="*/ 374 h 10000"/>
              <a:gd name="connsiteX22" fmla="*/ 7269 w 10000"/>
              <a:gd name="connsiteY22" fmla="*/ 775 h 10000"/>
              <a:gd name="connsiteX23" fmla="*/ 7349 w 10000"/>
              <a:gd name="connsiteY23" fmla="*/ 884 h 10000"/>
              <a:gd name="connsiteX24" fmla="*/ 7574 w 10000"/>
              <a:gd name="connsiteY24" fmla="*/ 884 h 10000"/>
              <a:gd name="connsiteX25" fmla="*/ 7879 w 10000"/>
              <a:gd name="connsiteY25" fmla="*/ 994 h 10000"/>
              <a:gd name="connsiteX26" fmla="*/ 8104 w 10000"/>
              <a:gd name="connsiteY26" fmla="*/ 1176 h 10000"/>
              <a:gd name="connsiteX27" fmla="*/ 8176 w 10000"/>
              <a:gd name="connsiteY27" fmla="*/ 1395 h 10000"/>
              <a:gd name="connsiteX28" fmla="*/ 7645 w 10000"/>
              <a:gd name="connsiteY28" fmla="*/ 1359 h 10000"/>
              <a:gd name="connsiteX29" fmla="*/ 7196 w 10000"/>
              <a:gd name="connsiteY29" fmla="*/ 1395 h 10000"/>
              <a:gd name="connsiteX30" fmla="*/ 7044 w 10000"/>
              <a:gd name="connsiteY30" fmla="*/ 1432 h 10000"/>
              <a:gd name="connsiteX31" fmla="*/ 7044 w 10000"/>
              <a:gd name="connsiteY31" fmla="*/ 1468 h 10000"/>
              <a:gd name="connsiteX32" fmla="*/ 6971 w 10000"/>
              <a:gd name="connsiteY32" fmla="*/ 1613 h 10000"/>
              <a:gd name="connsiteX33" fmla="*/ 6738 w 10000"/>
              <a:gd name="connsiteY33" fmla="*/ 1796 h 10000"/>
              <a:gd name="connsiteX34" fmla="*/ 6513 w 10000"/>
              <a:gd name="connsiteY34" fmla="*/ 2014 h 10000"/>
              <a:gd name="connsiteX35" fmla="*/ 6442 w 10000"/>
              <a:gd name="connsiteY35" fmla="*/ 2161 h 10000"/>
              <a:gd name="connsiteX36" fmla="*/ 6586 w 10000"/>
              <a:gd name="connsiteY36" fmla="*/ 2234 h 10000"/>
              <a:gd name="connsiteX37" fmla="*/ 7349 w 10000"/>
              <a:gd name="connsiteY37" fmla="*/ 2525 h 10000"/>
              <a:gd name="connsiteX38" fmla="*/ 6738 w 10000"/>
              <a:gd name="connsiteY38" fmla="*/ 2635 h 10000"/>
              <a:gd name="connsiteX39" fmla="*/ 5983 w 10000"/>
              <a:gd name="connsiteY39" fmla="*/ 2635 h 10000"/>
              <a:gd name="connsiteX40" fmla="*/ 5381 w 10000"/>
              <a:gd name="connsiteY40" fmla="*/ 2562 h 10000"/>
              <a:gd name="connsiteX41" fmla="*/ 5229 w 10000"/>
              <a:gd name="connsiteY41" fmla="*/ 2635 h 10000"/>
              <a:gd name="connsiteX42" fmla="*/ 5149 w 10000"/>
              <a:gd name="connsiteY42" fmla="*/ 2744 h 10000"/>
              <a:gd name="connsiteX43" fmla="*/ 5454 w 10000"/>
              <a:gd name="connsiteY43" fmla="*/ 2890 h 10000"/>
              <a:gd name="connsiteX44" fmla="*/ 5912 w 10000"/>
              <a:gd name="connsiteY44" fmla="*/ 2926 h 10000"/>
              <a:gd name="connsiteX45" fmla="*/ 6137 w 10000"/>
              <a:gd name="connsiteY45" fmla="*/ 2926 h 10000"/>
              <a:gd name="connsiteX46" fmla="*/ 6289 w 10000"/>
              <a:gd name="connsiteY46" fmla="*/ 2999 h 10000"/>
              <a:gd name="connsiteX47" fmla="*/ 6289 w 10000"/>
              <a:gd name="connsiteY47" fmla="*/ 3072 h 10000"/>
              <a:gd name="connsiteX48" fmla="*/ 6137 w 10000"/>
              <a:gd name="connsiteY48" fmla="*/ 3182 h 10000"/>
              <a:gd name="connsiteX49" fmla="*/ 6055 w 10000"/>
              <a:gd name="connsiteY49" fmla="*/ 3218 h 10000"/>
              <a:gd name="connsiteX50" fmla="*/ 5830 w 10000"/>
              <a:gd name="connsiteY50" fmla="*/ 3218 h 10000"/>
              <a:gd name="connsiteX51" fmla="*/ 5381 w 10000"/>
              <a:gd name="connsiteY51" fmla="*/ 3145 h 10000"/>
              <a:gd name="connsiteX52" fmla="*/ 4923 w 10000"/>
              <a:gd name="connsiteY52" fmla="*/ 3108 h 10000"/>
              <a:gd name="connsiteX53" fmla="*/ 4698 w 10000"/>
              <a:gd name="connsiteY53" fmla="*/ 3072 h 10000"/>
              <a:gd name="connsiteX54" fmla="*/ 4546 w 10000"/>
              <a:gd name="connsiteY54" fmla="*/ 2999 h 10000"/>
              <a:gd name="connsiteX55" fmla="*/ 4017 w 10000"/>
              <a:gd name="connsiteY55" fmla="*/ 2671 h 10000"/>
              <a:gd name="connsiteX56" fmla="*/ 3935 w 10000"/>
              <a:gd name="connsiteY56" fmla="*/ 2489 h 10000"/>
              <a:gd name="connsiteX57" fmla="*/ 3935 w 10000"/>
              <a:gd name="connsiteY57" fmla="*/ 2416 h 10000"/>
              <a:gd name="connsiteX58" fmla="*/ 3863 w 10000"/>
              <a:gd name="connsiteY58" fmla="*/ 2306 h 10000"/>
              <a:gd name="connsiteX59" fmla="*/ 3414 w 10000"/>
              <a:gd name="connsiteY59" fmla="*/ 2234 h 10000"/>
              <a:gd name="connsiteX60" fmla="*/ 3027 w 10000"/>
              <a:gd name="connsiteY60" fmla="*/ 2161 h 10000"/>
              <a:gd name="connsiteX61" fmla="*/ 2273 w 10000"/>
              <a:gd name="connsiteY61" fmla="*/ 1905 h 10000"/>
              <a:gd name="connsiteX62" fmla="*/ 2578 w 10000"/>
              <a:gd name="connsiteY62" fmla="*/ 1905 h 10000"/>
              <a:gd name="connsiteX63" fmla="*/ 2884 w 10000"/>
              <a:gd name="connsiteY63" fmla="*/ 1978 h 10000"/>
              <a:gd name="connsiteX64" fmla="*/ 3558 w 10000"/>
              <a:gd name="connsiteY64" fmla="*/ 1978 h 10000"/>
              <a:gd name="connsiteX65" fmla="*/ 5076 w 10000"/>
              <a:gd name="connsiteY65" fmla="*/ 2014 h 10000"/>
              <a:gd name="connsiteX66" fmla="*/ 5606 w 10000"/>
              <a:gd name="connsiteY66" fmla="*/ 1942 h 10000"/>
              <a:gd name="connsiteX67" fmla="*/ 5912 w 10000"/>
              <a:gd name="connsiteY67" fmla="*/ 1869 h 10000"/>
              <a:gd name="connsiteX68" fmla="*/ 6137 w 10000"/>
              <a:gd name="connsiteY68" fmla="*/ 1723 h 10000"/>
              <a:gd name="connsiteX69" fmla="*/ 6361 w 10000"/>
              <a:gd name="connsiteY69" fmla="*/ 1432 h 10000"/>
              <a:gd name="connsiteX70" fmla="*/ 6442 w 10000"/>
              <a:gd name="connsiteY70" fmla="*/ 1285 h 10000"/>
              <a:gd name="connsiteX71" fmla="*/ 6361 w 10000"/>
              <a:gd name="connsiteY71" fmla="*/ 1140 h 10000"/>
              <a:gd name="connsiteX72" fmla="*/ 5983 w 10000"/>
              <a:gd name="connsiteY72" fmla="*/ 920 h 10000"/>
              <a:gd name="connsiteX73" fmla="*/ 5381 w 10000"/>
              <a:gd name="connsiteY73" fmla="*/ 848 h 10000"/>
              <a:gd name="connsiteX74" fmla="*/ 4017 w 10000"/>
              <a:gd name="connsiteY74" fmla="*/ 666 h 10000"/>
              <a:gd name="connsiteX75" fmla="*/ 3334 w 10000"/>
              <a:gd name="connsiteY75" fmla="*/ 557 h 10000"/>
              <a:gd name="connsiteX76" fmla="*/ 2731 w 10000"/>
              <a:gd name="connsiteY76" fmla="*/ 557 h 10000"/>
              <a:gd name="connsiteX77" fmla="*/ 1366 w 10000"/>
              <a:gd name="connsiteY77" fmla="*/ 557 h 10000"/>
              <a:gd name="connsiteX78" fmla="*/ 1590 w 10000"/>
              <a:gd name="connsiteY78" fmla="*/ 447 h 10000"/>
              <a:gd name="connsiteX79" fmla="*/ 1671 w 10000"/>
              <a:gd name="connsiteY79" fmla="*/ 410 h 10000"/>
              <a:gd name="connsiteX80" fmla="*/ 1519 w 10000"/>
              <a:gd name="connsiteY80" fmla="*/ 374 h 10000"/>
              <a:gd name="connsiteX81" fmla="*/ 1141 w 10000"/>
              <a:gd name="connsiteY81" fmla="*/ 338 h 10000"/>
              <a:gd name="connsiteX82" fmla="*/ 988 w 10000"/>
              <a:gd name="connsiteY82" fmla="*/ 483 h 10000"/>
              <a:gd name="connsiteX83" fmla="*/ 683 w 10000"/>
              <a:gd name="connsiteY83" fmla="*/ 519 h 10000"/>
              <a:gd name="connsiteX84" fmla="*/ 683 w 10000"/>
              <a:gd name="connsiteY84" fmla="*/ 630 h 10000"/>
              <a:gd name="connsiteX85" fmla="*/ 378 w 10000"/>
              <a:gd name="connsiteY85" fmla="*/ 775 h 10000"/>
              <a:gd name="connsiteX86" fmla="*/ 81 w 10000"/>
              <a:gd name="connsiteY86" fmla="*/ 994 h 10000"/>
              <a:gd name="connsiteX87" fmla="*/ 0 w 10000"/>
              <a:gd name="connsiteY87" fmla="*/ 1212 h 10000"/>
              <a:gd name="connsiteX88" fmla="*/ 234 w 10000"/>
              <a:gd name="connsiteY88" fmla="*/ 1504 h 10000"/>
              <a:gd name="connsiteX89" fmla="*/ 611 w 10000"/>
              <a:gd name="connsiteY89" fmla="*/ 1577 h 10000"/>
              <a:gd name="connsiteX90" fmla="*/ 988 w 10000"/>
              <a:gd name="connsiteY90" fmla="*/ 1760 h 10000"/>
              <a:gd name="connsiteX91" fmla="*/ 836 w 10000"/>
              <a:gd name="connsiteY91" fmla="*/ 2014 h 10000"/>
              <a:gd name="connsiteX92" fmla="*/ 1294 w 10000"/>
              <a:gd name="connsiteY92" fmla="*/ 2453 h 10000"/>
              <a:gd name="connsiteX93" fmla="*/ 1895 w 10000"/>
              <a:gd name="connsiteY93" fmla="*/ 2744 h 10000"/>
              <a:gd name="connsiteX94" fmla="*/ 1519 w 10000"/>
              <a:gd name="connsiteY94" fmla="*/ 2963 h 10000"/>
              <a:gd name="connsiteX95" fmla="*/ 1590 w 10000"/>
              <a:gd name="connsiteY95" fmla="*/ 3218 h 10000"/>
              <a:gd name="connsiteX96" fmla="*/ 2202 w 10000"/>
              <a:gd name="connsiteY96" fmla="*/ 3400 h 10000"/>
              <a:gd name="connsiteX97" fmla="*/ 2578 w 10000"/>
              <a:gd name="connsiteY97" fmla="*/ 3656 h 10000"/>
              <a:gd name="connsiteX98" fmla="*/ 2426 w 10000"/>
              <a:gd name="connsiteY98" fmla="*/ 3874 h 10000"/>
              <a:gd name="connsiteX99" fmla="*/ 3027 w 10000"/>
              <a:gd name="connsiteY99" fmla="*/ 4057 h 10000"/>
              <a:gd name="connsiteX100" fmla="*/ 3486 w 10000"/>
              <a:gd name="connsiteY100" fmla="*/ 4276 h 10000"/>
              <a:gd name="connsiteX101" fmla="*/ 3414 w 10000"/>
              <a:gd name="connsiteY101" fmla="*/ 4567 h 10000"/>
              <a:gd name="connsiteX102" fmla="*/ 3027 w 10000"/>
              <a:gd name="connsiteY102" fmla="*/ 4895 h 10000"/>
              <a:gd name="connsiteX103" fmla="*/ 2578 w 10000"/>
              <a:gd name="connsiteY103" fmla="*/ 5223 h 10000"/>
              <a:gd name="connsiteX104" fmla="*/ 2354 w 10000"/>
              <a:gd name="connsiteY104" fmla="*/ 5661 h 10000"/>
              <a:gd name="connsiteX105" fmla="*/ 2498 w 10000"/>
              <a:gd name="connsiteY105" fmla="*/ 5588 h 10000"/>
              <a:gd name="connsiteX106" fmla="*/ 2731 w 10000"/>
              <a:gd name="connsiteY106" fmla="*/ 5733 h 10000"/>
              <a:gd name="connsiteX107" fmla="*/ 3109 w 10000"/>
              <a:gd name="connsiteY107" fmla="*/ 5807 h 10000"/>
              <a:gd name="connsiteX108" fmla="*/ 3558 w 10000"/>
              <a:gd name="connsiteY108" fmla="*/ 5844 h 10000"/>
              <a:gd name="connsiteX109" fmla="*/ 3558 w 10000"/>
              <a:gd name="connsiteY109" fmla="*/ 5880 h 10000"/>
              <a:gd name="connsiteX110" fmla="*/ 3486 w 10000"/>
              <a:gd name="connsiteY110" fmla="*/ 5916 h 10000"/>
              <a:gd name="connsiteX111" fmla="*/ 3261 w 10000"/>
              <a:gd name="connsiteY111" fmla="*/ 5953 h 10000"/>
              <a:gd name="connsiteX112" fmla="*/ 3109 w 10000"/>
              <a:gd name="connsiteY112" fmla="*/ 5953 h 10000"/>
              <a:gd name="connsiteX113" fmla="*/ 3027 w 10000"/>
              <a:gd name="connsiteY113" fmla="*/ 6062 h 10000"/>
              <a:gd name="connsiteX114" fmla="*/ 2578 w 10000"/>
              <a:gd name="connsiteY114" fmla="*/ 6098 h 10000"/>
              <a:gd name="connsiteX115" fmla="*/ 2578 w 10000"/>
              <a:gd name="connsiteY115" fmla="*/ 6208 h 10000"/>
              <a:gd name="connsiteX116" fmla="*/ 2578 w 10000"/>
              <a:gd name="connsiteY116" fmla="*/ 6317 h 10000"/>
              <a:gd name="connsiteX117" fmla="*/ 2498 w 10000"/>
              <a:gd name="connsiteY117" fmla="*/ 6317 h 10000"/>
              <a:gd name="connsiteX118" fmla="*/ 2578 w 10000"/>
              <a:gd name="connsiteY118" fmla="*/ 6390 h 10000"/>
              <a:gd name="connsiteX119" fmla="*/ 2578 w 10000"/>
              <a:gd name="connsiteY119" fmla="*/ 6609 h 10000"/>
              <a:gd name="connsiteX120" fmla="*/ 2578 w 10000"/>
              <a:gd name="connsiteY120" fmla="*/ 6901 h 10000"/>
              <a:gd name="connsiteX121" fmla="*/ 2956 w 10000"/>
              <a:gd name="connsiteY121" fmla="*/ 7119 h 10000"/>
              <a:gd name="connsiteX122" fmla="*/ 2803 w 10000"/>
              <a:gd name="connsiteY122" fmla="*/ 7411 h 10000"/>
              <a:gd name="connsiteX123" fmla="*/ 3109 w 10000"/>
              <a:gd name="connsiteY123" fmla="*/ 7448 h 10000"/>
              <a:gd name="connsiteX124" fmla="*/ 3181 w 10000"/>
              <a:gd name="connsiteY124" fmla="*/ 7630 h 10000"/>
              <a:gd name="connsiteX125" fmla="*/ 3486 w 10000"/>
              <a:gd name="connsiteY125" fmla="*/ 7776 h 10000"/>
              <a:gd name="connsiteX126" fmla="*/ 3710 w 10000"/>
              <a:gd name="connsiteY126" fmla="*/ 8068 h 10000"/>
              <a:gd name="connsiteX127" fmla="*/ 3710 w 10000"/>
              <a:gd name="connsiteY127" fmla="*/ 8031 h 10000"/>
              <a:gd name="connsiteX128" fmla="*/ 3935 w 10000"/>
              <a:gd name="connsiteY128" fmla="*/ 8031 h 10000"/>
              <a:gd name="connsiteX129" fmla="*/ 4169 w 10000"/>
              <a:gd name="connsiteY129" fmla="*/ 8104 h 10000"/>
              <a:gd name="connsiteX130" fmla="*/ 4322 w 10000"/>
              <a:gd name="connsiteY130" fmla="*/ 8068 h 10000"/>
              <a:gd name="connsiteX131" fmla="*/ 4618 w 10000"/>
              <a:gd name="connsiteY131" fmla="*/ 8104 h 10000"/>
              <a:gd name="connsiteX132" fmla="*/ 4771 w 10000"/>
              <a:gd name="connsiteY132" fmla="*/ 8177 h 10000"/>
              <a:gd name="connsiteX133" fmla="*/ 5149 w 10000"/>
              <a:gd name="connsiteY133" fmla="*/ 8068 h 10000"/>
              <a:gd name="connsiteX134" fmla="*/ 5454 w 10000"/>
              <a:gd name="connsiteY134" fmla="*/ 8104 h 10000"/>
              <a:gd name="connsiteX135" fmla="*/ 5759 w 10000"/>
              <a:gd name="connsiteY135" fmla="*/ 8213 h 10000"/>
              <a:gd name="connsiteX136" fmla="*/ 5830 w 10000"/>
              <a:gd name="connsiteY136" fmla="*/ 8360 h 10000"/>
              <a:gd name="connsiteX137" fmla="*/ 5830 w 10000"/>
              <a:gd name="connsiteY137" fmla="*/ 8505 h 10000"/>
              <a:gd name="connsiteX138" fmla="*/ 6137 w 10000"/>
              <a:gd name="connsiteY138" fmla="*/ 8578 h 10000"/>
              <a:gd name="connsiteX139" fmla="*/ 6137 w 10000"/>
              <a:gd name="connsiteY139" fmla="*/ 8651 h 10000"/>
              <a:gd name="connsiteX140" fmla="*/ 6442 w 10000"/>
              <a:gd name="connsiteY140" fmla="*/ 8761 h 10000"/>
              <a:gd name="connsiteX141" fmla="*/ 6819 w 10000"/>
              <a:gd name="connsiteY141" fmla="*/ 8797 h 10000"/>
              <a:gd name="connsiteX142" fmla="*/ 6891 w 10000"/>
              <a:gd name="connsiteY142" fmla="*/ 8906 h 10000"/>
              <a:gd name="connsiteX143" fmla="*/ 7502 w 10000"/>
              <a:gd name="connsiteY143" fmla="*/ 8979 h 10000"/>
              <a:gd name="connsiteX144" fmla="*/ 7727 w 10000"/>
              <a:gd name="connsiteY144" fmla="*/ 9089 h 10000"/>
              <a:gd name="connsiteX145" fmla="*/ 7574 w 10000"/>
              <a:gd name="connsiteY145" fmla="*/ 9198 h 10000"/>
              <a:gd name="connsiteX146" fmla="*/ 7421 w 10000"/>
              <a:gd name="connsiteY146" fmla="*/ 9271 h 10000"/>
              <a:gd name="connsiteX147" fmla="*/ 6971 w 10000"/>
              <a:gd name="connsiteY147" fmla="*/ 9307 h 10000"/>
              <a:gd name="connsiteX148" fmla="*/ 6891 w 10000"/>
              <a:gd name="connsiteY148" fmla="*/ 9416 h 10000"/>
              <a:gd name="connsiteX149" fmla="*/ 7116 w 10000"/>
              <a:gd name="connsiteY149" fmla="*/ 9490 h 10000"/>
              <a:gd name="connsiteX150" fmla="*/ 7116 w 10000"/>
              <a:gd name="connsiteY150" fmla="*/ 9599 h 10000"/>
              <a:gd name="connsiteX151" fmla="*/ 7269 w 10000"/>
              <a:gd name="connsiteY151" fmla="*/ 9708 h 10000"/>
              <a:gd name="connsiteX152" fmla="*/ 7502 w 10000"/>
              <a:gd name="connsiteY152" fmla="*/ 9855 h 10000"/>
              <a:gd name="connsiteX153" fmla="*/ 7798 w 10000"/>
              <a:gd name="connsiteY153" fmla="*/ 9855 h 10000"/>
              <a:gd name="connsiteX154" fmla="*/ 7879 w 10000"/>
              <a:gd name="connsiteY154" fmla="*/ 9672 h 10000"/>
              <a:gd name="connsiteX155" fmla="*/ 8176 w 10000"/>
              <a:gd name="connsiteY155" fmla="*/ 9672 h 10000"/>
              <a:gd name="connsiteX156" fmla="*/ 8706 w 10000"/>
              <a:gd name="connsiteY156" fmla="*/ 9526 h 10000"/>
              <a:gd name="connsiteX157" fmla="*/ 9083 w 10000"/>
              <a:gd name="connsiteY157" fmla="*/ 9599 h 10000"/>
              <a:gd name="connsiteX158" fmla="*/ 9469 w 10000"/>
              <a:gd name="connsiteY158" fmla="*/ 9708 h 10000"/>
              <a:gd name="connsiteX159" fmla="*/ 9317 w 10000"/>
              <a:gd name="connsiteY159" fmla="*/ 9781 h 10000"/>
              <a:gd name="connsiteX160" fmla="*/ 9469 w 10000"/>
              <a:gd name="connsiteY160" fmla="*/ 9964 h 10000"/>
              <a:gd name="connsiteX161" fmla="*/ 9694 w 10000"/>
              <a:gd name="connsiteY161" fmla="*/ 10000 h 10000"/>
              <a:gd name="connsiteX162" fmla="*/ 10000 w 10000"/>
              <a:gd name="connsiteY162" fmla="*/ 10000 h 10000"/>
              <a:gd name="connsiteX163" fmla="*/ 10000 w 10000"/>
              <a:gd name="connsiteY163" fmla="*/ 6172 h 10000"/>
              <a:gd name="connsiteX0" fmla="*/ 10000 w 10000"/>
              <a:gd name="connsiteY0" fmla="*/ 6510 h 10338"/>
              <a:gd name="connsiteX1" fmla="*/ 9083 w 10000"/>
              <a:gd name="connsiteY1" fmla="*/ 338 h 10338"/>
              <a:gd name="connsiteX2" fmla="*/ 9083 w 10000"/>
              <a:gd name="connsiteY2" fmla="*/ 821 h 10338"/>
              <a:gd name="connsiteX3" fmla="*/ 9083 w 10000"/>
              <a:gd name="connsiteY3" fmla="*/ 931 h 10338"/>
              <a:gd name="connsiteX4" fmla="*/ 9011 w 10000"/>
              <a:gd name="connsiteY4" fmla="*/ 1040 h 10338"/>
              <a:gd name="connsiteX5" fmla="*/ 8634 w 10000"/>
              <a:gd name="connsiteY5" fmla="*/ 1149 h 10338"/>
              <a:gd name="connsiteX6" fmla="*/ 8410 w 10000"/>
              <a:gd name="connsiteY6" fmla="*/ 1149 h 10338"/>
              <a:gd name="connsiteX7" fmla="*/ 8257 w 10000"/>
              <a:gd name="connsiteY7" fmla="*/ 1077 h 10338"/>
              <a:gd name="connsiteX8" fmla="*/ 8104 w 10000"/>
              <a:gd name="connsiteY8" fmla="*/ 1040 h 10338"/>
              <a:gd name="connsiteX9" fmla="*/ 8023 w 10000"/>
              <a:gd name="connsiteY9" fmla="*/ 1077 h 10338"/>
              <a:gd name="connsiteX10" fmla="*/ 7879 w 10000"/>
              <a:gd name="connsiteY10" fmla="*/ 1077 h 10338"/>
              <a:gd name="connsiteX11" fmla="*/ 7879 w 10000"/>
              <a:gd name="connsiteY11" fmla="*/ 968 h 10338"/>
              <a:gd name="connsiteX12" fmla="*/ 7879 w 10000"/>
              <a:gd name="connsiteY12" fmla="*/ 821 h 10338"/>
              <a:gd name="connsiteX13" fmla="*/ 8023 w 10000"/>
              <a:gd name="connsiteY13" fmla="*/ 712 h 10338"/>
              <a:gd name="connsiteX14" fmla="*/ 8104 w 10000"/>
              <a:gd name="connsiteY14" fmla="*/ 603 h 10338"/>
              <a:gd name="connsiteX15" fmla="*/ 8023 w 10000"/>
              <a:gd name="connsiteY15" fmla="*/ 530 h 10338"/>
              <a:gd name="connsiteX16" fmla="*/ 7196 w 10000"/>
              <a:gd name="connsiteY16" fmla="*/ 420 h 10338"/>
              <a:gd name="connsiteX17" fmla="*/ 6738 w 10000"/>
              <a:gd name="connsiteY17" fmla="*/ 493 h 10338"/>
              <a:gd name="connsiteX18" fmla="*/ 6289 w 10000"/>
              <a:gd name="connsiteY18" fmla="*/ 530 h 10338"/>
              <a:gd name="connsiteX19" fmla="*/ 6666 w 10000"/>
              <a:gd name="connsiteY19" fmla="*/ 603 h 10338"/>
              <a:gd name="connsiteX20" fmla="*/ 7044 w 10000"/>
              <a:gd name="connsiteY20" fmla="*/ 712 h 10338"/>
              <a:gd name="connsiteX21" fmla="*/ 7269 w 10000"/>
              <a:gd name="connsiteY21" fmla="*/ 1113 h 10338"/>
              <a:gd name="connsiteX22" fmla="*/ 7349 w 10000"/>
              <a:gd name="connsiteY22" fmla="*/ 1222 h 10338"/>
              <a:gd name="connsiteX23" fmla="*/ 7574 w 10000"/>
              <a:gd name="connsiteY23" fmla="*/ 1222 h 10338"/>
              <a:gd name="connsiteX24" fmla="*/ 7879 w 10000"/>
              <a:gd name="connsiteY24" fmla="*/ 1332 h 10338"/>
              <a:gd name="connsiteX25" fmla="*/ 8104 w 10000"/>
              <a:gd name="connsiteY25" fmla="*/ 1514 h 10338"/>
              <a:gd name="connsiteX26" fmla="*/ 8176 w 10000"/>
              <a:gd name="connsiteY26" fmla="*/ 1733 h 10338"/>
              <a:gd name="connsiteX27" fmla="*/ 7645 w 10000"/>
              <a:gd name="connsiteY27" fmla="*/ 1697 h 10338"/>
              <a:gd name="connsiteX28" fmla="*/ 7196 w 10000"/>
              <a:gd name="connsiteY28" fmla="*/ 1733 h 10338"/>
              <a:gd name="connsiteX29" fmla="*/ 7044 w 10000"/>
              <a:gd name="connsiteY29" fmla="*/ 1770 h 10338"/>
              <a:gd name="connsiteX30" fmla="*/ 7044 w 10000"/>
              <a:gd name="connsiteY30" fmla="*/ 1806 h 10338"/>
              <a:gd name="connsiteX31" fmla="*/ 6971 w 10000"/>
              <a:gd name="connsiteY31" fmla="*/ 1951 h 10338"/>
              <a:gd name="connsiteX32" fmla="*/ 6738 w 10000"/>
              <a:gd name="connsiteY32" fmla="*/ 2134 h 10338"/>
              <a:gd name="connsiteX33" fmla="*/ 6513 w 10000"/>
              <a:gd name="connsiteY33" fmla="*/ 2352 h 10338"/>
              <a:gd name="connsiteX34" fmla="*/ 6442 w 10000"/>
              <a:gd name="connsiteY34" fmla="*/ 2499 h 10338"/>
              <a:gd name="connsiteX35" fmla="*/ 6586 w 10000"/>
              <a:gd name="connsiteY35" fmla="*/ 2572 h 10338"/>
              <a:gd name="connsiteX36" fmla="*/ 7349 w 10000"/>
              <a:gd name="connsiteY36" fmla="*/ 2863 h 10338"/>
              <a:gd name="connsiteX37" fmla="*/ 6738 w 10000"/>
              <a:gd name="connsiteY37" fmla="*/ 2973 h 10338"/>
              <a:gd name="connsiteX38" fmla="*/ 5983 w 10000"/>
              <a:gd name="connsiteY38" fmla="*/ 2973 h 10338"/>
              <a:gd name="connsiteX39" fmla="*/ 5381 w 10000"/>
              <a:gd name="connsiteY39" fmla="*/ 2900 h 10338"/>
              <a:gd name="connsiteX40" fmla="*/ 5229 w 10000"/>
              <a:gd name="connsiteY40" fmla="*/ 2973 h 10338"/>
              <a:gd name="connsiteX41" fmla="*/ 5149 w 10000"/>
              <a:gd name="connsiteY41" fmla="*/ 3082 h 10338"/>
              <a:gd name="connsiteX42" fmla="*/ 5454 w 10000"/>
              <a:gd name="connsiteY42" fmla="*/ 3228 h 10338"/>
              <a:gd name="connsiteX43" fmla="*/ 5912 w 10000"/>
              <a:gd name="connsiteY43" fmla="*/ 3264 h 10338"/>
              <a:gd name="connsiteX44" fmla="*/ 6137 w 10000"/>
              <a:gd name="connsiteY44" fmla="*/ 3264 h 10338"/>
              <a:gd name="connsiteX45" fmla="*/ 6289 w 10000"/>
              <a:gd name="connsiteY45" fmla="*/ 3337 h 10338"/>
              <a:gd name="connsiteX46" fmla="*/ 6289 w 10000"/>
              <a:gd name="connsiteY46" fmla="*/ 3410 h 10338"/>
              <a:gd name="connsiteX47" fmla="*/ 6137 w 10000"/>
              <a:gd name="connsiteY47" fmla="*/ 3520 h 10338"/>
              <a:gd name="connsiteX48" fmla="*/ 6055 w 10000"/>
              <a:gd name="connsiteY48" fmla="*/ 3556 h 10338"/>
              <a:gd name="connsiteX49" fmla="*/ 5830 w 10000"/>
              <a:gd name="connsiteY49" fmla="*/ 3556 h 10338"/>
              <a:gd name="connsiteX50" fmla="*/ 5381 w 10000"/>
              <a:gd name="connsiteY50" fmla="*/ 3483 h 10338"/>
              <a:gd name="connsiteX51" fmla="*/ 4923 w 10000"/>
              <a:gd name="connsiteY51" fmla="*/ 3446 h 10338"/>
              <a:gd name="connsiteX52" fmla="*/ 4698 w 10000"/>
              <a:gd name="connsiteY52" fmla="*/ 3410 h 10338"/>
              <a:gd name="connsiteX53" fmla="*/ 4546 w 10000"/>
              <a:gd name="connsiteY53" fmla="*/ 3337 h 10338"/>
              <a:gd name="connsiteX54" fmla="*/ 4017 w 10000"/>
              <a:gd name="connsiteY54" fmla="*/ 3009 h 10338"/>
              <a:gd name="connsiteX55" fmla="*/ 3935 w 10000"/>
              <a:gd name="connsiteY55" fmla="*/ 2827 h 10338"/>
              <a:gd name="connsiteX56" fmla="*/ 3935 w 10000"/>
              <a:gd name="connsiteY56" fmla="*/ 2754 h 10338"/>
              <a:gd name="connsiteX57" fmla="*/ 3863 w 10000"/>
              <a:gd name="connsiteY57" fmla="*/ 2644 h 10338"/>
              <a:gd name="connsiteX58" fmla="*/ 3414 w 10000"/>
              <a:gd name="connsiteY58" fmla="*/ 2572 h 10338"/>
              <a:gd name="connsiteX59" fmla="*/ 3027 w 10000"/>
              <a:gd name="connsiteY59" fmla="*/ 2499 h 10338"/>
              <a:gd name="connsiteX60" fmla="*/ 2273 w 10000"/>
              <a:gd name="connsiteY60" fmla="*/ 2243 h 10338"/>
              <a:gd name="connsiteX61" fmla="*/ 2578 w 10000"/>
              <a:gd name="connsiteY61" fmla="*/ 2243 h 10338"/>
              <a:gd name="connsiteX62" fmla="*/ 2884 w 10000"/>
              <a:gd name="connsiteY62" fmla="*/ 2316 h 10338"/>
              <a:gd name="connsiteX63" fmla="*/ 3558 w 10000"/>
              <a:gd name="connsiteY63" fmla="*/ 2316 h 10338"/>
              <a:gd name="connsiteX64" fmla="*/ 5076 w 10000"/>
              <a:gd name="connsiteY64" fmla="*/ 2352 h 10338"/>
              <a:gd name="connsiteX65" fmla="*/ 5606 w 10000"/>
              <a:gd name="connsiteY65" fmla="*/ 2280 h 10338"/>
              <a:gd name="connsiteX66" fmla="*/ 5912 w 10000"/>
              <a:gd name="connsiteY66" fmla="*/ 2207 h 10338"/>
              <a:gd name="connsiteX67" fmla="*/ 6137 w 10000"/>
              <a:gd name="connsiteY67" fmla="*/ 2061 h 10338"/>
              <a:gd name="connsiteX68" fmla="*/ 6361 w 10000"/>
              <a:gd name="connsiteY68" fmla="*/ 1770 h 10338"/>
              <a:gd name="connsiteX69" fmla="*/ 6442 w 10000"/>
              <a:gd name="connsiteY69" fmla="*/ 1623 h 10338"/>
              <a:gd name="connsiteX70" fmla="*/ 6361 w 10000"/>
              <a:gd name="connsiteY70" fmla="*/ 1478 h 10338"/>
              <a:gd name="connsiteX71" fmla="*/ 5983 w 10000"/>
              <a:gd name="connsiteY71" fmla="*/ 1258 h 10338"/>
              <a:gd name="connsiteX72" fmla="*/ 5381 w 10000"/>
              <a:gd name="connsiteY72" fmla="*/ 1186 h 10338"/>
              <a:gd name="connsiteX73" fmla="*/ 4017 w 10000"/>
              <a:gd name="connsiteY73" fmla="*/ 1004 h 10338"/>
              <a:gd name="connsiteX74" fmla="*/ 3334 w 10000"/>
              <a:gd name="connsiteY74" fmla="*/ 895 h 10338"/>
              <a:gd name="connsiteX75" fmla="*/ 2731 w 10000"/>
              <a:gd name="connsiteY75" fmla="*/ 895 h 10338"/>
              <a:gd name="connsiteX76" fmla="*/ 1366 w 10000"/>
              <a:gd name="connsiteY76" fmla="*/ 895 h 10338"/>
              <a:gd name="connsiteX77" fmla="*/ 1590 w 10000"/>
              <a:gd name="connsiteY77" fmla="*/ 785 h 10338"/>
              <a:gd name="connsiteX78" fmla="*/ 1671 w 10000"/>
              <a:gd name="connsiteY78" fmla="*/ 748 h 10338"/>
              <a:gd name="connsiteX79" fmla="*/ 1519 w 10000"/>
              <a:gd name="connsiteY79" fmla="*/ 712 h 10338"/>
              <a:gd name="connsiteX80" fmla="*/ 1141 w 10000"/>
              <a:gd name="connsiteY80" fmla="*/ 676 h 10338"/>
              <a:gd name="connsiteX81" fmla="*/ 988 w 10000"/>
              <a:gd name="connsiteY81" fmla="*/ 821 h 10338"/>
              <a:gd name="connsiteX82" fmla="*/ 683 w 10000"/>
              <a:gd name="connsiteY82" fmla="*/ 857 h 10338"/>
              <a:gd name="connsiteX83" fmla="*/ 683 w 10000"/>
              <a:gd name="connsiteY83" fmla="*/ 968 h 10338"/>
              <a:gd name="connsiteX84" fmla="*/ 378 w 10000"/>
              <a:gd name="connsiteY84" fmla="*/ 1113 h 10338"/>
              <a:gd name="connsiteX85" fmla="*/ 81 w 10000"/>
              <a:gd name="connsiteY85" fmla="*/ 1332 h 10338"/>
              <a:gd name="connsiteX86" fmla="*/ 0 w 10000"/>
              <a:gd name="connsiteY86" fmla="*/ 1550 h 10338"/>
              <a:gd name="connsiteX87" fmla="*/ 234 w 10000"/>
              <a:gd name="connsiteY87" fmla="*/ 1842 h 10338"/>
              <a:gd name="connsiteX88" fmla="*/ 611 w 10000"/>
              <a:gd name="connsiteY88" fmla="*/ 1915 h 10338"/>
              <a:gd name="connsiteX89" fmla="*/ 988 w 10000"/>
              <a:gd name="connsiteY89" fmla="*/ 2098 h 10338"/>
              <a:gd name="connsiteX90" fmla="*/ 836 w 10000"/>
              <a:gd name="connsiteY90" fmla="*/ 2352 h 10338"/>
              <a:gd name="connsiteX91" fmla="*/ 1294 w 10000"/>
              <a:gd name="connsiteY91" fmla="*/ 2791 h 10338"/>
              <a:gd name="connsiteX92" fmla="*/ 1895 w 10000"/>
              <a:gd name="connsiteY92" fmla="*/ 3082 h 10338"/>
              <a:gd name="connsiteX93" fmla="*/ 1519 w 10000"/>
              <a:gd name="connsiteY93" fmla="*/ 3301 h 10338"/>
              <a:gd name="connsiteX94" fmla="*/ 1590 w 10000"/>
              <a:gd name="connsiteY94" fmla="*/ 3556 h 10338"/>
              <a:gd name="connsiteX95" fmla="*/ 2202 w 10000"/>
              <a:gd name="connsiteY95" fmla="*/ 3738 h 10338"/>
              <a:gd name="connsiteX96" fmla="*/ 2578 w 10000"/>
              <a:gd name="connsiteY96" fmla="*/ 3994 h 10338"/>
              <a:gd name="connsiteX97" fmla="*/ 2426 w 10000"/>
              <a:gd name="connsiteY97" fmla="*/ 4212 h 10338"/>
              <a:gd name="connsiteX98" fmla="*/ 3027 w 10000"/>
              <a:gd name="connsiteY98" fmla="*/ 4395 h 10338"/>
              <a:gd name="connsiteX99" fmla="*/ 3486 w 10000"/>
              <a:gd name="connsiteY99" fmla="*/ 4614 h 10338"/>
              <a:gd name="connsiteX100" fmla="*/ 3414 w 10000"/>
              <a:gd name="connsiteY100" fmla="*/ 4905 h 10338"/>
              <a:gd name="connsiteX101" fmla="*/ 3027 w 10000"/>
              <a:gd name="connsiteY101" fmla="*/ 5233 h 10338"/>
              <a:gd name="connsiteX102" fmla="*/ 2578 w 10000"/>
              <a:gd name="connsiteY102" fmla="*/ 5561 h 10338"/>
              <a:gd name="connsiteX103" fmla="*/ 2354 w 10000"/>
              <a:gd name="connsiteY103" fmla="*/ 5999 h 10338"/>
              <a:gd name="connsiteX104" fmla="*/ 2498 w 10000"/>
              <a:gd name="connsiteY104" fmla="*/ 5926 h 10338"/>
              <a:gd name="connsiteX105" fmla="*/ 2731 w 10000"/>
              <a:gd name="connsiteY105" fmla="*/ 6071 h 10338"/>
              <a:gd name="connsiteX106" fmla="*/ 3109 w 10000"/>
              <a:gd name="connsiteY106" fmla="*/ 6145 h 10338"/>
              <a:gd name="connsiteX107" fmla="*/ 3558 w 10000"/>
              <a:gd name="connsiteY107" fmla="*/ 6182 h 10338"/>
              <a:gd name="connsiteX108" fmla="*/ 3558 w 10000"/>
              <a:gd name="connsiteY108" fmla="*/ 6218 h 10338"/>
              <a:gd name="connsiteX109" fmla="*/ 3486 w 10000"/>
              <a:gd name="connsiteY109" fmla="*/ 6254 h 10338"/>
              <a:gd name="connsiteX110" fmla="*/ 3261 w 10000"/>
              <a:gd name="connsiteY110" fmla="*/ 6291 h 10338"/>
              <a:gd name="connsiteX111" fmla="*/ 3109 w 10000"/>
              <a:gd name="connsiteY111" fmla="*/ 6291 h 10338"/>
              <a:gd name="connsiteX112" fmla="*/ 3027 w 10000"/>
              <a:gd name="connsiteY112" fmla="*/ 6400 h 10338"/>
              <a:gd name="connsiteX113" fmla="*/ 2578 w 10000"/>
              <a:gd name="connsiteY113" fmla="*/ 6436 h 10338"/>
              <a:gd name="connsiteX114" fmla="*/ 2578 w 10000"/>
              <a:gd name="connsiteY114" fmla="*/ 6546 h 10338"/>
              <a:gd name="connsiteX115" fmla="*/ 2578 w 10000"/>
              <a:gd name="connsiteY115" fmla="*/ 6655 h 10338"/>
              <a:gd name="connsiteX116" fmla="*/ 2498 w 10000"/>
              <a:gd name="connsiteY116" fmla="*/ 6655 h 10338"/>
              <a:gd name="connsiteX117" fmla="*/ 2578 w 10000"/>
              <a:gd name="connsiteY117" fmla="*/ 6728 h 10338"/>
              <a:gd name="connsiteX118" fmla="*/ 2578 w 10000"/>
              <a:gd name="connsiteY118" fmla="*/ 6947 h 10338"/>
              <a:gd name="connsiteX119" fmla="*/ 2578 w 10000"/>
              <a:gd name="connsiteY119" fmla="*/ 7239 h 10338"/>
              <a:gd name="connsiteX120" fmla="*/ 2956 w 10000"/>
              <a:gd name="connsiteY120" fmla="*/ 7457 h 10338"/>
              <a:gd name="connsiteX121" fmla="*/ 2803 w 10000"/>
              <a:gd name="connsiteY121" fmla="*/ 7749 h 10338"/>
              <a:gd name="connsiteX122" fmla="*/ 3109 w 10000"/>
              <a:gd name="connsiteY122" fmla="*/ 7786 h 10338"/>
              <a:gd name="connsiteX123" fmla="*/ 3181 w 10000"/>
              <a:gd name="connsiteY123" fmla="*/ 7968 h 10338"/>
              <a:gd name="connsiteX124" fmla="*/ 3486 w 10000"/>
              <a:gd name="connsiteY124" fmla="*/ 8114 h 10338"/>
              <a:gd name="connsiteX125" fmla="*/ 3710 w 10000"/>
              <a:gd name="connsiteY125" fmla="*/ 8406 h 10338"/>
              <a:gd name="connsiteX126" fmla="*/ 3710 w 10000"/>
              <a:gd name="connsiteY126" fmla="*/ 8369 h 10338"/>
              <a:gd name="connsiteX127" fmla="*/ 3935 w 10000"/>
              <a:gd name="connsiteY127" fmla="*/ 8369 h 10338"/>
              <a:gd name="connsiteX128" fmla="*/ 4169 w 10000"/>
              <a:gd name="connsiteY128" fmla="*/ 8442 h 10338"/>
              <a:gd name="connsiteX129" fmla="*/ 4322 w 10000"/>
              <a:gd name="connsiteY129" fmla="*/ 8406 h 10338"/>
              <a:gd name="connsiteX130" fmla="*/ 4618 w 10000"/>
              <a:gd name="connsiteY130" fmla="*/ 8442 h 10338"/>
              <a:gd name="connsiteX131" fmla="*/ 4771 w 10000"/>
              <a:gd name="connsiteY131" fmla="*/ 8515 h 10338"/>
              <a:gd name="connsiteX132" fmla="*/ 5149 w 10000"/>
              <a:gd name="connsiteY132" fmla="*/ 8406 h 10338"/>
              <a:gd name="connsiteX133" fmla="*/ 5454 w 10000"/>
              <a:gd name="connsiteY133" fmla="*/ 8442 h 10338"/>
              <a:gd name="connsiteX134" fmla="*/ 5759 w 10000"/>
              <a:gd name="connsiteY134" fmla="*/ 8551 h 10338"/>
              <a:gd name="connsiteX135" fmla="*/ 5830 w 10000"/>
              <a:gd name="connsiteY135" fmla="*/ 8698 h 10338"/>
              <a:gd name="connsiteX136" fmla="*/ 5830 w 10000"/>
              <a:gd name="connsiteY136" fmla="*/ 8843 h 10338"/>
              <a:gd name="connsiteX137" fmla="*/ 6137 w 10000"/>
              <a:gd name="connsiteY137" fmla="*/ 8916 h 10338"/>
              <a:gd name="connsiteX138" fmla="*/ 6137 w 10000"/>
              <a:gd name="connsiteY138" fmla="*/ 8989 h 10338"/>
              <a:gd name="connsiteX139" fmla="*/ 6442 w 10000"/>
              <a:gd name="connsiteY139" fmla="*/ 9099 h 10338"/>
              <a:gd name="connsiteX140" fmla="*/ 6819 w 10000"/>
              <a:gd name="connsiteY140" fmla="*/ 9135 h 10338"/>
              <a:gd name="connsiteX141" fmla="*/ 6891 w 10000"/>
              <a:gd name="connsiteY141" fmla="*/ 9244 h 10338"/>
              <a:gd name="connsiteX142" fmla="*/ 7502 w 10000"/>
              <a:gd name="connsiteY142" fmla="*/ 9317 h 10338"/>
              <a:gd name="connsiteX143" fmla="*/ 7727 w 10000"/>
              <a:gd name="connsiteY143" fmla="*/ 9427 h 10338"/>
              <a:gd name="connsiteX144" fmla="*/ 7574 w 10000"/>
              <a:gd name="connsiteY144" fmla="*/ 9536 h 10338"/>
              <a:gd name="connsiteX145" fmla="*/ 7421 w 10000"/>
              <a:gd name="connsiteY145" fmla="*/ 9609 h 10338"/>
              <a:gd name="connsiteX146" fmla="*/ 6971 w 10000"/>
              <a:gd name="connsiteY146" fmla="*/ 9645 h 10338"/>
              <a:gd name="connsiteX147" fmla="*/ 6891 w 10000"/>
              <a:gd name="connsiteY147" fmla="*/ 9754 h 10338"/>
              <a:gd name="connsiteX148" fmla="*/ 7116 w 10000"/>
              <a:gd name="connsiteY148" fmla="*/ 9828 h 10338"/>
              <a:gd name="connsiteX149" fmla="*/ 7116 w 10000"/>
              <a:gd name="connsiteY149" fmla="*/ 9937 h 10338"/>
              <a:gd name="connsiteX150" fmla="*/ 7269 w 10000"/>
              <a:gd name="connsiteY150" fmla="*/ 10046 h 10338"/>
              <a:gd name="connsiteX151" fmla="*/ 7502 w 10000"/>
              <a:gd name="connsiteY151" fmla="*/ 10193 h 10338"/>
              <a:gd name="connsiteX152" fmla="*/ 7798 w 10000"/>
              <a:gd name="connsiteY152" fmla="*/ 10193 h 10338"/>
              <a:gd name="connsiteX153" fmla="*/ 7879 w 10000"/>
              <a:gd name="connsiteY153" fmla="*/ 10010 h 10338"/>
              <a:gd name="connsiteX154" fmla="*/ 8176 w 10000"/>
              <a:gd name="connsiteY154" fmla="*/ 10010 h 10338"/>
              <a:gd name="connsiteX155" fmla="*/ 8706 w 10000"/>
              <a:gd name="connsiteY155" fmla="*/ 9864 h 10338"/>
              <a:gd name="connsiteX156" fmla="*/ 9083 w 10000"/>
              <a:gd name="connsiteY156" fmla="*/ 9937 h 10338"/>
              <a:gd name="connsiteX157" fmla="*/ 9469 w 10000"/>
              <a:gd name="connsiteY157" fmla="*/ 10046 h 10338"/>
              <a:gd name="connsiteX158" fmla="*/ 9317 w 10000"/>
              <a:gd name="connsiteY158" fmla="*/ 10119 h 10338"/>
              <a:gd name="connsiteX159" fmla="*/ 9469 w 10000"/>
              <a:gd name="connsiteY159" fmla="*/ 10302 h 10338"/>
              <a:gd name="connsiteX160" fmla="*/ 9694 w 10000"/>
              <a:gd name="connsiteY160" fmla="*/ 10338 h 10338"/>
              <a:gd name="connsiteX161" fmla="*/ 10000 w 10000"/>
              <a:gd name="connsiteY161" fmla="*/ 10338 h 10338"/>
              <a:gd name="connsiteX162" fmla="*/ 10000 w 10000"/>
              <a:gd name="connsiteY162" fmla="*/ 6510 h 10338"/>
              <a:gd name="connsiteX0" fmla="*/ 10000 w 10000"/>
              <a:gd name="connsiteY0" fmla="*/ 6510 h 10338"/>
              <a:gd name="connsiteX1" fmla="*/ 9083 w 10000"/>
              <a:gd name="connsiteY1" fmla="*/ 338 h 10338"/>
              <a:gd name="connsiteX2" fmla="*/ 9083 w 10000"/>
              <a:gd name="connsiteY2" fmla="*/ 821 h 10338"/>
              <a:gd name="connsiteX3" fmla="*/ 9083 w 10000"/>
              <a:gd name="connsiteY3" fmla="*/ 931 h 10338"/>
              <a:gd name="connsiteX4" fmla="*/ 8634 w 10000"/>
              <a:gd name="connsiteY4" fmla="*/ 1149 h 10338"/>
              <a:gd name="connsiteX5" fmla="*/ 8410 w 10000"/>
              <a:gd name="connsiteY5" fmla="*/ 1149 h 10338"/>
              <a:gd name="connsiteX6" fmla="*/ 8257 w 10000"/>
              <a:gd name="connsiteY6" fmla="*/ 1077 h 10338"/>
              <a:gd name="connsiteX7" fmla="*/ 8104 w 10000"/>
              <a:gd name="connsiteY7" fmla="*/ 1040 h 10338"/>
              <a:gd name="connsiteX8" fmla="*/ 8023 w 10000"/>
              <a:gd name="connsiteY8" fmla="*/ 1077 h 10338"/>
              <a:gd name="connsiteX9" fmla="*/ 7879 w 10000"/>
              <a:gd name="connsiteY9" fmla="*/ 1077 h 10338"/>
              <a:gd name="connsiteX10" fmla="*/ 7879 w 10000"/>
              <a:gd name="connsiteY10" fmla="*/ 968 h 10338"/>
              <a:gd name="connsiteX11" fmla="*/ 7879 w 10000"/>
              <a:gd name="connsiteY11" fmla="*/ 821 h 10338"/>
              <a:gd name="connsiteX12" fmla="*/ 8023 w 10000"/>
              <a:gd name="connsiteY12" fmla="*/ 712 h 10338"/>
              <a:gd name="connsiteX13" fmla="*/ 8104 w 10000"/>
              <a:gd name="connsiteY13" fmla="*/ 603 h 10338"/>
              <a:gd name="connsiteX14" fmla="*/ 8023 w 10000"/>
              <a:gd name="connsiteY14" fmla="*/ 530 h 10338"/>
              <a:gd name="connsiteX15" fmla="*/ 7196 w 10000"/>
              <a:gd name="connsiteY15" fmla="*/ 420 h 10338"/>
              <a:gd name="connsiteX16" fmla="*/ 6738 w 10000"/>
              <a:gd name="connsiteY16" fmla="*/ 493 h 10338"/>
              <a:gd name="connsiteX17" fmla="*/ 6289 w 10000"/>
              <a:gd name="connsiteY17" fmla="*/ 530 h 10338"/>
              <a:gd name="connsiteX18" fmla="*/ 6666 w 10000"/>
              <a:gd name="connsiteY18" fmla="*/ 603 h 10338"/>
              <a:gd name="connsiteX19" fmla="*/ 7044 w 10000"/>
              <a:gd name="connsiteY19" fmla="*/ 712 h 10338"/>
              <a:gd name="connsiteX20" fmla="*/ 7269 w 10000"/>
              <a:gd name="connsiteY20" fmla="*/ 1113 h 10338"/>
              <a:gd name="connsiteX21" fmla="*/ 7349 w 10000"/>
              <a:gd name="connsiteY21" fmla="*/ 1222 h 10338"/>
              <a:gd name="connsiteX22" fmla="*/ 7574 w 10000"/>
              <a:gd name="connsiteY22" fmla="*/ 1222 h 10338"/>
              <a:gd name="connsiteX23" fmla="*/ 7879 w 10000"/>
              <a:gd name="connsiteY23" fmla="*/ 1332 h 10338"/>
              <a:gd name="connsiteX24" fmla="*/ 8104 w 10000"/>
              <a:gd name="connsiteY24" fmla="*/ 1514 h 10338"/>
              <a:gd name="connsiteX25" fmla="*/ 8176 w 10000"/>
              <a:gd name="connsiteY25" fmla="*/ 1733 h 10338"/>
              <a:gd name="connsiteX26" fmla="*/ 7645 w 10000"/>
              <a:gd name="connsiteY26" fmla="*/ 1697 h 10338"/>
              <a:gd name="connsiteX27" fmla="*/ 7196 w 10000"/>
              <a:gd name="connsiteY27" fmla="*/ 1733 h 10338"/>
              <a:gd name="connsiteX28" fmla="*/ 7044 w 10000"/>
              <a:gd name="connsiteY28" fmla="*/ 1770 h 10338"/>
              <a:gd name="connsiteX29" fmla="*/ 7044 w 10000"/>
              <a:gd name="connsiteY29" fmla="*/ 1806 h 10338"/>
              <a:gd name="connsiteX30" fmla="*/ 6971 w 10000"/>
              <a:gd name="connsiteY30" fmla="*/ 1951 h 10338"/>
              <a:gd name="connsiteX31" fmla="*/ 6738 w 10000"/>
              <a:gd name="connsiteY31" fmla="*/ 2134 h 10338"/>
              <a:gd name="connsiteX32" fmla="*/ 6513 w 10000"/>
              <a:gd name="connsiteY32" fmla="*/ 2352 h 10338"/>
              <a:gd name="connsiteX33" fmla="*/ 6442 w 10000"/>
              <a:gd name="connsiteY33" fmla="*/ 2499 h 10338"/>
              <a:gd name="connsiteX34" fmla="*/ 6586 w 10000"/>
              <a:gd name="connsiteY34" fmla="*/ 2572 h 10338"/>
              <a:gd name="connsiteX35" fmla="*/ 7349 w 10000"/>
              <a:gd name="connsiteY35" fmla="*/ 2863 h 10338"/>
              <a:gd name="connsiteX36" fmla="*/ 6738 w 10000"/>
              <a:gd name="connsiteY36" fmla="*/ 2973 h 10338"/>
              <a:gd name="connsiteX37" fmla="*/ 5983 w 10000"/>
              <a:gd name="connsiteY37" fmla="*/ 2973 h 10338"/>
              <a:gd name="connsiteX38" fmla="*/ 5381 w 10000"/>
              <a:gd name="connsiteY38" fmla="*/ 2900 h 10338"/>
              <a:gd name="connsiteX39" fmla="*/ 5229 w 10000"/>
              <a:gd name="connsiteY39" fmla="*/ 2973 h 10338"/>
              <a:gd name="connsiteX40" fmla="*/ 5149 w 10000"/>
              <a:gd name="connsiteY40" fmla="*/ 3082 h 10338"/>
              <a:gd name="connsiteX41" fmla="*/ 5454 w 10000"/>
              <a:gd name="connsiteY41" fmla="*/ 3228 h 10338"/>
              <a:gd name="connsiteX42" fmla="*/ 5912 w 10000"/>
              <a:gd name="connsiteY42" fmla="*/ 3264 h 10338"/>
              <a:gd name="connsiteX43" fmla="*/ 6137 w 10000"/>
              <a:gd name="connsiteY43" fmla="*/ 3264 h 10338"/>
              <a:gd name="connsiteX44" fmla="*/ 6289 w 10000"/>
              <a:gd name="connsiteY44" fmla="*/ 3337 h 10338"/>
              <a:gd name="connsiteX45" fmla="*/ 6289 w 10000"/>
              <a:gd name="connsiteY45" fmla="*/ 3410 h 10338"/>
              <a:gd name="connsiteX46" fmla="*/ 6137 w 10000"/>
              <a:gd name="connsiteY46" fmla="*/ 3520 h 10338"/>
              <a:gd name="connsiteX47" fmla="*/ 6055 w 10000"/>
              <a:gd name="connsiteY47" fmla="*/ 3556 h 10338"/>
              <a:gd name="connsiteX48" fmla="*/ 5830 w 10000"/>
              <a:gd name="connsiteY48" fmla="*/ 3556 h 10338"/>
              <a:gd name="connsiteX49" fmla="*/ 5381 w 10000"/>
              <a:gd name="connsiteY49" fmla="*/ 3483 h 10338"/>
              <a:gd name="connsiteX50" fmla="*/ 4923 w 10000"/>
              <a:gd name="connsiteY50" fmla="*/ 3446 h 10338"/>
              <a:gd name="connsiteX51" fmla="*/ 4698 w 10000"/>
              <a:gd name="connsiteY51" fmla="*/ 3410 h 10338"/>
              <a:gd name="connsiteX52" fmla="*/ 4546 w 10000"/>
              <a:gd name="connsiteY52" fmla="*/ 3337 h 10338"/>
              <a:gd name="connsiteX53" fmla="*/ 4017 w 10000"/>
              <a:gd name="connsiteY53" fmla="*/ 3009 h 10338"/>
              <a:gd name="connsiteX54" fmla="*/ 3935 w 10000"/>
              <a:gd name="connsiteY54" fmla="*/ 2827 h 10338"/>
              <a:gd name="connsiteX55" fmla="*/ 3935 w 10000"/>
              <a:gd name="connsiteY55" fmla="*/ 2754 h 10338"/>
              <a:gd name="connsiteX56" fmla="*/ 3863 w 10000"/>
              <a:gd name="connsiteY56" fmla="*/ 2644 h 10338"/>
              <a:gd name="connsiteX57" fmla="*/ 3414 w 10000"/>
              <a:gd name="connsiteY57" fmla="*/ 2572 h 10338"/>
              <a:gd name="connsiteX58" fmla="*/ 3027 w 10000"/>
              <a:gd name="connsiteY58" fmla="*/ 2499 h 10338"/>
              <a:gd name="connsiteX59" fmla="*/ 2273 w 10000"/>
              <a:gd name="connsiteY59" fmla="*/ 2243 h 10338"/>
              <a:gd name="connsiteX60" fmla="*/ 2578 w 10000"/>
              <a:gd name="connsiteY60" fmla="*/ 2243 h 10338"/>
              <a:gd name="connsiteX61" fmla="*/ 2884 w 10000"/>
              <a:gd name="connsiteY61" fmla="*/ 2316 h 10338"/>
              <a:gd name="connsiteX62" fmla="*/ 3558 w 10000"/>
              <a:gd name="connsiteY62" fmla="*/ 2316 h 10338"/>
              <a:gd name="connsiteX63" fmla="*/ 5076 w 10000"/>
              <a:gd name="connsiteY63" fmla="*/ 2352 h 10338"/>
              <a:gd name="connsiteX64" fmla="*/ 5606 w 10000"/>
              <a:gd name="connsiteY64" fmla="*/ 2280 h 10338"/>
              <a:gd name="connsiteX65" fmla="*/ 5912 w 10000"/>
              <a:gd name="connsiteY65" fmla="*/ 2207 h 10338"/>
              <a:gd name="connsiteX66" fmla="*/ 6137 w 10000"/>
              <a:gd name="connsiteY66" fmla="*/ 2061 h 10338"/>
              <a:gd name="connsiteX67" fmla="*/ 6361 w 10000"/>
              <a:gd name="connsiteY67" fmla="*/ 1770 h 10338"/>
              <a:gd name="connsiteX68" fmla="*/ 6442 w 10000"/>
              <a:gd name="connsiteY68" fmla="*/ 1623 h 10338"/>
              <a:gd name="connsiteX69" fmla="*/ 6361 w 10000"/>
              <a:gd name="connsiteY69" fmla="*/ 1478 h 10338"/>
              <a:gd name="connsiteX70" fmla="*/ 5983 w 10000"/>
              <a:gd name="connsiteY70" fmla="*/ 1258 h 10338"/>
              <a:gd name="connsiteX71" fmla="*/ 5381 w 10000"/>
              <a:gd name="connsiteY71" fmla="*/ 1186 h 10338"/>
              <a:gd name="connsiteX72" fmla="*/ 4017 w 10000"/>
              <a:gd name="connsiteY72" fmla="*/ 1004 h 10338"/>
              <a:gd name="connsiteX73" fmla="*/ 3334 w 10000"/>
              <a:gd name="connsiteY73" fmla="*/ 895 h 10338"/>
              <a:gd name="connsiteX74" fmla="*/ 2731 w 10000"/>
              <a:gd name="connsiteY74" fmla="*/ 895 h 10338"/>
              <a:gd name="connsiteX75" fmla="*/ 1366 w 10000"/>
              <a:gd name="connsiteY75" fmla="*/ 895 h 10338"/>
              <a:gd name="connsiteX76" fmla="*/ 1590 w 10000"/>
              <a:gd name="connsiteY76" fmla="*/ 785 h 10338"/>
              <a:gd name="connsiteX77" fmla="*/ 1671 w 10000"/>
              <a:gd name="connsiteY77" fmla="*/ 748 h 10338"/>
              <a:gd name="connsiteX78" fmla="*/ 1519 w 10000"/>
              <a:gd name="connsiteY78" fmla="*/ 712 h 10338"/>
              <a:gd name="connsiteX79" fmla="*/ 1141 w 10000"/>
              <a:gd name="connsiteY79" fmla="*/ 676 h 10338"/>
              <a:gd name="connsiteX80" fmla="*/ 988 w 10000"/>
              <a:gd name="connsiteY80" fmla="*/ 821 h 10338"/>
              <a:gd name="connsiteX81" fmla="*/ 683 w 10000"/>
              <a:gd name="connsiteY81" fmla="*/ 857 h 10338"/>
              <a:gd name="connsiteX82" fmla="*/ 683 w 10000"/>
              <a:gd name="connsiteY82" fmla="*/ 968 h 10338"/>
              <a:gd name="connsiteX83" fmla="*/ 378 w 10000"/>
              <a:gd name="connsiteY83" fmla="*/ 1113 h 10338"/>
              <a:gd name="connsiteX84" fmla="*/ 81 w 10000"/>
              <a:gd name="connsiteY84" fmla="*/ 1332 h 10338"/>
              <a:gd name="connsiteX85" fmla="*/ 0 w 10000"/>
              <a:gd name="connsiteY85" fmla="*/ 1550 h 10338"/>
              <a:gd name="connsiteX86" fmla="*/ 234 w 10000"/>
              <a:gd name="connsiteY86" fmla="*/ 1842 h 10338"/>
              <a:gd name="connsiteX87" fmla="*/ 611 w 10000"/>
              <a:gd name="connsiteY87" fmla="*/ 1915 h 10338"/>
              <a:gd name="connsiteX88" fmla="*/ 988 w 10000"/>
              <a:gd name="connsiteY88" fmla="*/ 2098 h 10338"/>
              <a:gd name="connsiteX89" fmla="*/ 836 w 10000"/>
              <a:gd name="connsiteY89" fmla="*/ 2352 h 10338"/>
              <a:gd name="connsiteX90" fmla="*/ 1294 w 10000"/>
              <a:gd name="connsiteY90" fmla="*/ 2791 h 10338"/>
              <a:gd name="connsiteX91" fmla="*/ 1895 w 10000"/>
              <a:gd name="connsiteY91" fmla="*/ 3082 h 10338"/>
              <a:gd name="connsiteX92" fmla="*/ 1519 w 10000"/>
              <a:gd name="connsiteY92" fmla="*/ 3301 h 10338"/>
              <a:gd name="connsiteX93" fmla="*/ 1590 w 10000"/>
              <a:gd name="connsiteY93" fmla="*/ 3556 h 10338"/>
              <a:gd name="connsiteX94" fmla="*/ 2202 w 10000"/>
              <a:gd name="connsiteY94" fmla="*/ 3738 h 10338"/>
              <a:gd name="connsiteX95" fmla="*/ 2578 w 10000"/>
              <a:gd name="connsiteY95" fmla="*/ 3994 h 10338"/>
              <a:gd name="connsiteX96" fmla="*/ 2426 w 10000"/>
              <a:gd name="connsiteY96" fmla="*/ 4212 h 10338"/>
              <a:gd name="connsiteX97" fmla="*/ 3027 w 10000"/>
              <a:gd name="connsiteY97" fmla="*/ 4395 h 10338"/>
              <a:gd name="connsiteX98" fmla="*/ 3486 w 10000"/>
              <a:gd name="connsiteY98" fmla="*/ 4614 h 10338"/>
              <a:gd name="connsiteX99" fmla="*/ 3414 w 10000"/>
              <a:gd name="connsiteY99" fmla="*/ 4905 h 10338"/>
              <a:gd name="connsiteX100" fmla="*/ 3027 w 10000"/>
              <a:gd name="connsiteY100" fmla="*/ 5233 h 10338"/>
              <a:gd name="connsiteX101" fmla="*/ 2578 w 10000"/>
              <a:gd name="connsiteY101" fmla="*/ 5561 h 10338"/>
              <a:gd name="connsiteX102" fmla="*/ 2354 w 10000"/>
              <a:gd name="connsiteY102" fmla="*/ 5999 h 10338"/>
              <a:gd name="connsiteX103" fmla="*/ 2498 w 10000"/>
              <a:gd name="connsiteY103" fmla="*/ 5926 h 10338"/>
              <a:gd name="connsiteX104" fmla="*/ 2731 w 10000"/>
              <a:gd name="connsiteY104" fmla="*/ 6071 h 10338"/>
              <a:gd name="connsiteX105" fmla="*/ 3109 w 10000"/>
              <a:gd name="connsiteY105" fmla="*/ 6145 h 10338"/>
              <a:gd name="connsiteX106" fmla="*/ 3558 w 10000"/>
              <a:gd name="connsiteY106" fmla="*/ 6182 h 10338"/>
              <a:gd name="connsiteX107" fmla="*/ 3558 w 10000"/>
              <a:gd name="connsiteY107" fmla="*/ 6218 h 10338"/>
              <a:gd name="connsiteX108" fmla="*/ 3486 w 10000"/>
              <a:gd name="connsiteY108" fmla="*/ 6254 h 10338"/>
              <a:gd name="connsiteX109" fmla="*/ 3261 w 10000"/>
              <a:gd name="connsiteY109" fmla="*/ 6291 h 10338"/>
              <a:gd name="connsiteX110" fmla="*/ 3109 w 10000"/>
              <a:gd name="connsiteY110" fmla="*/ 6291 h 10338"/>
              <a:gd name="connsiteX111" fmla="*/ 3027 w 10000"/>
              <a:gd name="connsiteY111" fmla="*/ 6400 h 10338"/>
              <a:gd name="connsiteX112" fmla="*/ 2578 w 10000"/>
              <a:gd name="connsiteY112" fmla="*/ 6436 h 10338"/>
              <a:gd name="connsiteX113" fmla="*/ 2578 w 10000"/>
              <a:gd name="connsiteY113" fmla="*/ 6546 h 10338"/>
              <a:gd name="connsiteX114" fmla="*/ 2578 w 10000"/>
              <a:gd name="connsiteY114" fmla="*/ 6655 h 10338"/>
              <a:gd name="connsiteX115" fmla="*/ 2498 w 10000"/>
              <a:gd name="connsiteY115" fmla="*/ 6655 h 10338"/>
              <a:gd name="connsiteX116" fmla="*/ 2578 w 10000"/>
              <a:gd name="connsiteY116" fmla="*/ 6728 h 10338"/>
              <a:gd name="connsiteX117" fmla="*/ 2578 w 10000"/>
              <a:gd name="connsiteY117" fmla="*/ 6947 h 10338"/>
              <a:gd name="connsiteX118" fmla="*/ 2578 w 10000"/>
              <a:gd name="connsiteY118" fmla="*/ 7239 h 10338"/>
              <a:gd name="connsiteX119" fmla="*/ 2956 w 10000"/>
              <a:gd name="connsiteY119" fmla="*/ 7457 h 10338"/>
              <a:gd name="connsiteX120" fmla="*/ 2803 w 10000"/>
              <a:gd name="connsiteY120" fmla="*/ 7749 h 10338"/>
              <a:gd name="connsiteX121" fmla="*/ 3109 w 10000"/>
              <a:gd name="connsiteY121" fmla="*/ 7786 h 10338"/>
              <a:gd name="connsiteX122" fmla="*/ 3181 w 10000"/>
              <a:gd name="connsiteY122" fmla="*/ 7968 h 10338"/>
              <a:gd name="connsiteX123" fmla="*/ 3486 w 10000"/>
              <a:gd name="connsiteY123" fmla="*/ 8114 h 10338"/>
              <a:gd name="connsiteX124" fmla="*/ 3710 w 10000"/>
              <a:gd name="connsiteY124" fmla="*/ 8406 h 10338"/>
              <a:gd name="connsiteX125" fmla="*/ 3710 w 10000"/>
              <a:gd name="connsiteY125" fmla="*/ 8369 h 10338"/>
              <a:gd name="connsiteX126" fmla="*/ 3935 w 10000"/>
              <a:gd name="connsiteY126" fmla="*/ 8369 h 10338"/>
              <a:gd name="connsiteX127" fmla="*/ 4169 w 10000"/>
              <a:gd name="connsiteY127" fmla="*/ 8442 h 10338"/>
              <a:gd name="connsiteX128" fmla="*/ 4322 w 10000"/>
              <a:gd name="connsiteY128" fmla="*/ 8406 h 10338"/>
              <a:gd name="connsiteX129" fmla="*/ 4618 w 10000"/>
              <a:gd name="connsiteY129" fmla="*/ 8442 h 10338"/>
              <a:gd name="connsiteX130" fmla="*/ 4771 w 10000"/>
              <a:gd name="connsiteY130" fmla="*/ 8515 h 10338"/>
              <a:gd name="connsiteX131" fmla="*/ 5149 w 10000"/>
              <a:gd name="connsiteY131" fmla="*/ 8406 h 10338"/>
              <a:gd name="connsiteX132" fmla="*/ 5454 w 10000"/>
              <a:gd name="connsiteY132" fmla="*/ 8442 h 10338"/>
              <a:gd name="connsiteX133" fmla="*/ 5759 w 10000"/>
              <a:gd name="connsiteY133" fmla="*/ 8551 h 10338"/>
              <a:gd name="connsiteX134" fmla="*/ 5830 w 10000"/>
              <a:gd name="connsiteY134" fmla="*/ 8698 h 10338"/>
              <a:gd name="connsiteX135" fmla="*/ 5830 w 10000"/>
              <a:gd name="connsiteY135" fmla="*/ 8843 h 10338"/>
              <a:gd name="connsiteX136" fmla="*/ 6137 w 10000"/>
              <a:gd name="connsiteY136" fmla="*/ 8916 h 10338"/>
              <a:gd name="connsiteX137" fmla="*/ 6137 w 10000"/>
              <a:gd name="connsiteY137" fmla="*/ 8989 h 10338"/>
              <a:gd name="connsiteX138" fmla="*/ 6442 w 10000"/>
              <a:gd name="connsiteY138" fmla="*/ 9099 h 10338"/>
              <a:gd name="connsiteX139" fmla="*/ 6819 w 10000"/>
              <a:gd name="connsiteY139" fmla="*/ 9135 h 10338"/>
              <a:gd name="connsiteX140" fmla="*/ 6891 w 10000"/>
              <a:gd name="connsiteY140" fmla="*/ 9244 h 10338"/>
              <a:gd name="connsiteX141" fmla="*/ 7502 w 10000"/>
              <a:gd name="connsiteY141" fmla="*/ 9317 h 10338"/>
              <a:gd name="connsiteX142" fmla="*/ 7727 w 10000"/>
              <a:gd name="connsiteY142" fmla="*/ 9427 h 10338"/>
              <a:gd name="connsiteX143" fmla="*/ 7574 w 10000"/>
              <a:gd name="connsiteY143" fmla="*/ 9536 h 10338"/>
              <a:gd name="connsiteX144" fmla="*/ 7421 w 10000"/>
              <a:gd name="connsiteY144" fmla="*/ 9609 h 10338"/>
              <a:gd name="connsiteX145" fmla="*/ 6971 w 10000"/>
              <a:gd name="connsiteY145" fmla="*/ 9645 h 10338"/>
              <a:gd name="connsiteX146" fmla="*/ 6891 w 10000"/>
              <a:gd name="connsiteY146" fmla="*/ 9754 h 10338"/>
              <a:gd name="connsiteX147" fmla="*/ 7116 w 10000"/>
              <a:gd name="connsiteY147" fmla="*/ 9828 h 10338"/>
              <a:gd name="connsiteX148" fmla="*/ 7116 w 10000"/>
              <a:gd name="connsiteY148" fmla="*/ 9937 h 10338"/>
              <a:gd name="connsiteX149" fmla="*/ 7269 w 10000"/>
              <a:gd name="connsiteY149" fmla="*/ 10046 h 10338"/>
              <a:gd name="connsiteX150" fmla="*/ 7502 w 10000"/>
              <a:gd name="connsiteY150" fmla="*/ 10193 h 10338"/>
              <a:gd name="connsiteX151" fmla="*/ 7798 w 10000"/>
              <a:gd name="connsiteY151" fmla="*/ 10193 h 10338"/>
              <a:gd name="connsiteX152" fmla="*/ 7879 w 10000"/>
              <a:gd name="connsiteY152" fmla="*/ 10010 h 10338"/>
              <a:gd name="connsiteX153" fmla="*/ 8176 w 10000"/>
              <a:gd name="connsiteY153" fmla="*/ 10010 h 10338"/>
              <a:gd name="connsiteX154" fmla="*/ 8706 w 10000"/>
              <a:gd name="connsiteY154" fmla="*/ 9864 h 10338"/>
              <a:gd name="connsiteX155" fmla="*/ 9083 w 10000"/>
              <a:gd name="connsiteY155" fmla="*/ 9937 h 10338"/>
              <a:gd name="connsiteX156" fmla="*/ 9469 w 10000"/>
              <a:gd name="connsiteY156" fmla="*/ 10046 h 10338"/>
              <a:gd name="connsiteX157" fmla="*/ 9317 w 10000"/>
              <a:gd name="connsiteY157" fmla="*/ 10119 h 10338"/>
              <a:gd name="connsiteX158" fmla="*/ 9469 w 10000"/>
              <a:gd name="connsiteY158" fmla="*/ 10302 h 10338"/>
              <a:gd name="connsiteX159" fmla="*/ 9694 w 10000"/>
              <a:gd name="connsiteY159" fmla="*/ 10338 h 10338"/>
              <a:gd name="connsiteX160" fmla="*/ 10000 w 10000"/>
              <a:gd name="connsiteY160" fmla="*/ 10338 h 10338"/>
              <a:gd name="connsiteX161" fmla="*/ 10000 w 10000"/>
              <a:gd name="connsiteY161" fmla="*/ 6510 h 10338"/>
              <a:gd name="connsiteX0" fmla="*/ 10000 w 10000"/>
              <a:gd name="connsiteY0" fmla="*/ 6491 h 10319"/>
              <a:gd name="connsiteX1" fmla="*/ 9083 w 10000"/>
              <a:gd name="connsiteY1" fmla="*/ 319 h 10319"/>
              <a:gd name="connsiteX2" fmla="*/ 9083 w 10000"/>
              <a:gd name="connsiteY2" fmla="*/ 912 h 10319"/>
              <a:gd name="connsiteX3" fmla="*/ 8634 w 10000"/>
              <a:gd name="connsiteY3" fmla="*/ 1130 h 10319"/>
              <a:gd name="connsiteX4" fmla="*/ 8410 w 10000"/>
              <a:gd name="connsiteY4" fmla="*/ 1130 h 10319"/>
              <a:gd name="connsiteX5" fmla="*/ 8257 w 10000"/>
              <a:gd name="connsiteY5" fmla="*/ 1058 h 10319"/>
              <a:gd name="connsiteX6" fmla="*/ 8104 w 10000"/>
              <a:gd name="connsiteY6" fmla="*/ 1021 h 10319"/>
              <a:gd name="connsiteX7" fmla="*/ 8023 w 10000"/>
              <a:gd name="connsiteY7" fmla="*/ 1058 h 10319"/>
              <a:gd name="connsiteX8" fmla="*/ 7879 w 10000"/>
              <a:gd name="connsiteY8" fmla="*/ 1058 h 10319"/>
              <a:gd name="connsiteX9" fmla="*/ 7879 w 10000"/>
              <a:gd name="connsiteY9" fmla="*/ 949 h 10319"/>
              <a:gd name="connsiteX10" fmla="*/ 7879 w 10000"/>
              <a:gd name="connsiteY10" fmla="*/ 802 h 10319"/>
              <a:gd name="connsiteX11" fmla="*/ 8023 w 10000"/>
              <a:gd name="connsiteY11" fmla="*/ 693 h 10319"/>
              <a:gd name="connsiteX12" fmla="*/ 8104 w 10000"/>
              <a:gd name="connsiteY12" fmla="*/ 584 h 10319"/>
              <a:gd name="connsiteX13" fmla="*/ 8023 w 10000"/>
              <a:gd name="connsiteY13" fmla="*/ 511 h 10319"/>
              <a:gd name="connsiteX14" fmla="*/ 7196 w 10000"/>
              <a:gd name="connsiteY14" fmla="*/ 401 h 10319"/>
              <a:gd name="connsiteX15" fmla="*/ 6738 w 10000"/>
              <a:gd name="connsiteY15" fmla="*/ 474 h 10319"/>
              <a:gd name="connsiteX16" fmla="*/ 6289 w 10000"/>
              <a:gd name="connsiteY16" fmla="*/ 511 h 10319"/>
              <a:gd name="connsiteX17" fmla="*/ 6666 w 10000"/>
              <a:gd name="connsiteY17" fmla="*/ 584 h 10319"/>
              <a:gd name="connsiteX18" fmla="*/ 7044 w 10000"/>
              <a:gd name="connsiteY18" fmla="*/ 693 h 10319"/>
              <a:gd name="connsiteX19" fmla="*/ 7269 w 10000"/>
              <a:gd name="connsiteY19" fmla="*/ 1094 h 10319"/>
              <a:gd name="connsiteX20" fmla="*/ 7349 w 10000"/>
              <a:gd name="connsiteY20" fmla="*/ 1203 h 10319"/>
              <a:gd name="connsiteX21" fmla="*/ 7574 w 10000"/>
              <a:gd name="connsiteY21" fmla="*/ 1203 h 10319"/>
              <a:gd name="connsiteX22" fmla="*/ 7879 w 10000"/>
              <a:gd name="connsiteY22" fmla="*/ 1313 h 10319"/>
              <a:gd name="connsiteX23" fmla="*/ 8104 w 10000"/>
              <a:gd name="connsiteY23" fmla="*/ 1495 h 10319"/>
              <a:gd name="connsiteX24" fmla="*/ 8176 w 10000"/>
              <a:gd name="connsiteY24" fmla="*/ 1714 h 10319"/>
              <a:gd name="connsiteX25" fmla="*/ 7645 w 10000"/>
              <a:gd name="connsiteY25" fmla="*/ 1678 h 10319"/>
              <a:gd name="connsiteX26" fmla="*/ 7196 w 10000"/>
              <a:gd name="connsiteY26" fmla="*/ 1714 h 10319"/>
              <a:gd name="connsiteX27" fmla="*/ 7044 w 10000"/>
              <a:gd name="connsiteY27" fmla="*/ 1751 h 10319"/>
              <a:gd name="connsiteX28" fmla="*/ 7044 w 10000"/>
              <a:gd name="connsiteY28" fmla="*/ 1787 h 10319"/>
              <a:gd name="connsiteX29" fmla="*/ 6971 w 10000"/>
              <a:gd name="connsiteY29" fmla="*/ 1932 h 10319"/>
              <a:gd name="connsiteX30" fmla="*/ 6738 w 10000"/>
              <a:gd name="connsiteY30" fmla="*/ 2115 h 10319"/>
              <a:gd name="connsiteX31" fmla="*/ 6513 w 10000"/>
              <a:gd name="connsiteY31" fmla="*/ 2333 h 10319"/>
              <a:gd name="connsiteX32" fmla="*/ 6442 w 10000"/>
              <a:gd name="connsiteY32" fmla="*/ 2480 h 10319"/>
              <a:gd name="connsiteX33" fmla="*/ 6586 w 10000"/>
              <a:gd name="connsiteY33" fmla="*/ 2553 h 10319"/>
              <a:gd name="connsiteX34" fmla="*/ 7349 w 10000"/>
              <a:gd name="connsiteY34" fmla="*/ 2844 h 10319"/>
              <a:gd name="connsiteX35" fmla="*/ 6738 w 10000"/>
              <a:gd name="connsiteY35" fmla="*/ 2954 h 10319"/>
              <a:gd name="connsiteX36" fmla="*/ 5983 w 10000"/>
              <a:gd name="connsiteY36" fmla="*/ 2954 h 10319"/>
              <a:gd name="connsiteX37" fmla="*/ 5381 w 10000"/>
              <a:gd name="connsiteY37" fmla="*/ 2881 h 10319"/>
              <a:gd name="connsiteX38" fmla="*/ 5229 w 10000"/>
              <a:gd name="connsiteY38" fmla="*/ 2954 h 10319"/>
              <a:gd name="connsiteX39" fmla="*/ 5149 w 10000"/>
              <a:gd name="connsiteY39" fmla="*/ 3063 h 10319"/>
              <a:gd name="connsiteX40" fmla="*/ 5454 w 10000"/>
              <a:gd name="connsiteY40" fmla="*/ 3209 h 10319"/>
              <a:gd name="connsiteX41" fmla="*/ 5912 w 10000"/>
              <a:gd name="connsiteY41" fmla="*/ 3245 h 10319"/>
              <a:gd name="connsiteX42" fmla="*/ 6137 w 10000"/>
              <a:gd name="connsiteY42" fmla="*/ 3245 h 10319"/>
              <a:gd name="connsiteX43" fmla="*/ 6289 w 10000"/>
              <a:gd name="connsiteY43" fmla="*/ 3318 h 10319"/>
              <a:gd name="connsiteX44" fmla="*/ 6289 w 10000"/>
              <a:gd name="connsiteY44" fmla="*/ 3391 h 10319"/>
              <a:gd name="connsiteX45" fmla="*/ 6137 w 10000"/>
              <a:gd name="connsiteY45" fmla="*/ 3501 h 10319"/>
              <a:gd name="connsiteX46" fmla="*/ 6055 w 10000"/>
              <a:gd name="connsiteY46" fmla="*/ 3537 h 10319"/>
              <a:gd name="connsiteX47" fmla="*/ 5830 w 10000"/>
              <a:gd name="connsiteY47" fmla="*/ 3537 h 10319"/>
              <a:gd name="connsiteX48" fmla="*/ 5381 w 10000"/>
              <a:gd name="connsiteY48" fmla="*/ 3464 h 10319"/>
              <a:gd name="connsiteX49" fmla="*/ 4923 w 10000"/>
              <a:gd name="connsiteY49" fmla="*/ 3427 h 10319"/>
              <a:gd name="connsiteX50" fmla="*/ 4698 w 10000"/>
              <a:gd name="connsiteY50" fmla="*/ 3391 h 10319"/>
              <a:gd name="connsiteX51" fmla="*/ 4546 w 10000"/>
              <a:gd name="connsiteY51" fmla="*/ 3318 h 10319"/>
              <a:gd name="connsiteX52" fmla="*/ 4017 w 10000"/>
              <a:gd name="connsiteY52" fmla="*/ 2990 h 10319"/>
              <a:gd name="connsiteX53" fmla="*/ 3935 w 10000"/>
              <a:gd name="connsiteY53" fmla="*/ 2808 h 10319"/>
              <a:gd name="connsiteX54" fmla="*/ 3935 w 10000"/>
              <a:gd name="connsiteY54" fmla="*/ 2735 h 10319"/>
              <a:gd name="connsiteX55" fmla="*/ 3863 w 10000"/>
              <a:gd name="connsiteY55" fmla="*/ 2625 h 10319"/>
              <a:gd name="connsiteX56" fmla="*/ 3414 w 10000"/>
              <a:gd name="connsiteY56" fmla="*/ 2553 h 10319"/>
              <a:gd name="connsiteX57" fmla="*/ 3027 w 10000"/>
              <a:gd name="connsiteY57" fmla="*/ 2480 h 10319"/>
              <a:gd name="connsiteX58" fmla="*/ 2273 w 10000"/>
              <a:gd name="connsiteY58" fmla="*/ 2224 h 10319"/>
              <a:gd name="connsiteX59" fmla="*/ 2578 w 10000"/>
              <a:gd name="connsiteY59" fmla="*/ 2224 h 10319"/>
              <a:gd name="connsiteX60" fmla="*/ 2884 w 10000"/>
              <a:gd name="connsiteY60" fmla="*/ 2297 h 10319"/>
              <a:gd name="connsiteX61" fmla="*/ 3558 w 10000"/>
              <a:gd name="connsiteY61" fmla="*/ 2297 h 10319"/>
              <a:gd name="connsiteX62" fmla="*/ 5076 w 10000"/>
              <a:gd name="connsiteY62" fmla="*/ 2333 h 10319"/>
              <a:gd name="connsiteX63" fmla="*/ 5606 w 10000"/>
              <a:gd name="connsiteY63" fmla="*/ 2261 h 10319"/>
              <a:gd name="connsiteX64" fmla="*/ 5912 w 10000"/>
              <a:gd name="connsiteY64" fmla="*/ 2188 h 10319"/>
              <a:gd name="connsiteX65" fmla="*/ 6137 w 10000"/>
              <a:gd name="connsiteY65" fmla="*/ 2042 h 10319"/>
              <a:gd name="connsiteX66" fmla="*/ 6361 w 10000"/>
              <a:gd name="connsiteY66" fmla="*/ 1751 h 10319"/>
              <a:gd name="connsiteX67" fmla="*/ 6442 w 10000"/>
              <a:gd name="connsiteY67" fmla="*/ 1604 h 10319"/>
              <a:gd name="connsiteX68" fmla="*/ 6361 w 10000"/>
              <a:gd name="connsiteY68" fmla="*/ 1459 h 10319"/>
              <a:gd name="connsiteX69" fmla="*/ 5983 w 10000"/>
              <a:gd name="connsiteY69" fmla="*/ 1239 h 10319"/>
              <a:gd name="connsiteX70" fmla="*/ 5381 w 10000"/>
              <a:gd name="connsiteY70" fmla="*/ 1167 h 10319"/>
              <a:gd name="connsiteX71" fmla="*/ 4017 w 10000"/>
              <a:gd name="connsiteY71" fmla="*/ 985 h 10319"/>
              <a:gd name="connsiteX72" fmla="*/ 3334 w 10000"/>
              <a:gd name="connsiteY72" fmla="*/ 876 h 10319"/>
              <a:gd name="connsiteX73" fmla="*/ 2731 w 10000"/>
              <a:gd name="connsiteY73" fmla="*/ 876 h 10319"/>
              <a:gd name="connsiteX74" fmla="*/ 1366 w 10000"/>
              <a:gd name="connsiteY74" fmla="*/ 876 h 10319"/>
              <a:gd name="connsiteX75" fmla="*/ 1590 w 10000"/>
              <a:gd name="connsiteY75" fmla="*/ 766 h 10319"/>
              <a:gd name="connsiteX76" fmla="*/ 1671 w 10000"/>
              <a:gd name="connsiteY76" fmla="*/ 729 h 10319"/>
              <a:gd name="connsiteX77" fmla="*/ 1519 w 10000"/>
              <a:gd name="connsiteY77" fmla="*/ 693 h 10319"/>
              <a:gd name="connsiteX78" fmla="*/ 1141 w 10000"/>
              <a:gd name="connsiteY78" fmla="*/ 657 h 10319"/>
              <a:gd name="connsiteX79" fmla="*/ 988 w 10000"/>
              <a:gd name="connsiteY79" fmla="*/ 802 h 10319"/>
              <a:gd name="connsiteX80" fmla="*/ 683 w 10000"/>
              <a:gd name="connsiteY80" fmla="*/ 838 h 10319"/>
              <a:gd name="connsiteX81" fmla="*/ 683 w 10000"/>
              <a:gd name="connsiteY81" fmla="*/ 949 h 10319"/>
              <a:gd name="connsiteX82" fmla="*/ 378 w 10000"/>
              <a:gd name="connsiteY82" fmla="*/ 1094 h 10319"/>
              <a:gd name="connsiteX83" fmla="*/ 81 w 10000"/>
              <a:gd name="connsiteY83" fmla="*/ 1313 h 10319"/>
              <a:gd name="connsiteX84" fmla="*/ 0 w 10000"/>
              <a:gd name="connsiteY84" fmla="*/ 1531 h 10319"/>
              <a:gd name="connsiteX85" fmla="*/ 234 w 10000"/>
              <a:gd name="connsiteY85" fmla="*/ 1823 h 10319"/>
              <a:gd name="connsiteX86" fmla="*/ 611 w 10000"/>
              <a:gd name="connsiteY86" fmla="*/ 1896 h 10319"/>
              <a:gd name="connsiteX87" fmla="*/ 988 w 10000"/>
              <a:gd name="connsiteY87" fmla="*/ 2079 h 10319"/>
              <a:gd name="connsiteX88" fmla="*/ 836 w 10000"/>
              <a:gd name="connsiteY88" fmla="*/ 2333 h 10319"/>
              <a:gd name="connsiteX89" fmla="*/ 1294 w 10000"/>
              <a:gd name="connsiteY89" fmla="*/ 2772 h 10319"/>
              <a:gd name="connsiteX90" fmla="*/ 1895 w 10000"/>
              <a:gd name="connsiteY90" fmla="*/ 3063 h 10319"/>
              <a:gd name="connsiteX91" fmla="*/ 1519 w 10000"/>
              <a:gd name="connsiteY91" fmla="*/ 3282 h 10319"/>
              <a:gd name="connsiteX92" fmla="*/ 1590 w 10000"/>
              <a:gd name="connsiteY92" fmla="*/ 3537 h 10319"/>
              <a:gd name="connsiteX93" fmla="*/ 2202 w 10000"/>
              <a:gd name="connsiteY93" fmla="*/ 3719 h 10319"/>
              <a:gd name="connsiteX94" fmla="*/ 2578 w 10000"/>
              <a:gd name="connsiteY94" fmla="*/ 3975 h 10319"/>
              <a:gd name="connsiteX95" fmla="*/ 2426 w 10000"/>
              <a:gd name="connsiteY95" fmla="*/ 4193 h 10319"/>
              <a:gd name="connsiteX96" fmla="*/ 3027 w 10000"/>
              <a:gd name="connsiteY96" fmla="*/ 4376 h 10319"/>
              <a:gd name="connsiteX97" fmla="*/ 3486 w 10000"/>
              <a:gd name="connsiteY97" fmla="*/ 4595 h 10319"/>
              <a:gd name="connsiteX98" fmla="*/ 3414 w 10000"/>
              <a:gd name="connsiteY98" fmla="*/ 4886 h 10319"/>
              <a:gd name="connsiteX99" fmla="*/ 3027 w 10000"/>
              <a:gd name="connsiteY99" fmla="*/ 5214 h 10319"/>
              <a:gd name="connsiteX100" fmla="*/ 2578 w 10000"/>
              <a:gd name="connsiteY100" fmla="*/ 5542 h 10319"/>
              <a:gd name="connsiteX101" fmla="*/ 2354 w 10000"/>
              <a:gd name="connsiteY101" fmla="*/ 5980 h 10319"/>
              <a:gd name="connsiteX102" fmla="*/ 2498 w 10000"/>
              <a:gd name="connsiteY102" fmla="*/ 5907 h 10319"/>
              <a:gd name="connsiteX103" fmla="*/ 2731 w 10000"/>
              <a:gd name="connsiteY103" fmla="*/ 6052 h 10319"/>
              <a:gd name="connsiteX104" fmla="*/ 3109 w 10000"/>
              <a:gd name="connsiteY104" fmla="*/ 6126 h 10319"/>
              <a:gd name="connsiteX105" fmla="*/ 3558 w 10000"/>
              <a:gd name="connsiteY105" fmla="*/ 6163 h 10319"/>
              <a:gd name="connsiteX106" fmla="*/ 3558 w 10000"/>
              <a:gd name="connsiteY106" fmla="*/ 6199 h 10319"/>
              <a:gd name="connsiteX107" fmla="*/ 3486 w 10000"/>
              <a:gd name="connsiteY107" fmla="*/ 6235 h 10319"/>
              <a:gd name="connsiteX108" fmla="*/ 3261 w 10000"/>
              <a:gd name="connsiteY108" fmla="*/ 6272 h 10319"/>
              <a:gd name="connsiteX109" fmla="*/ 3109 w 10000"/>
              <a:gd name="connsiteY109" fmla="*/ 6272 h 10319"/>
              <a:gd name="connsiteX110" fmla="*/ 3027 w 10000"/>
              <a:gd name="connsiteY110" fmla="*/ 6381 h 10319"/>
              <a:gd name="connsiteX111" fmla="*/ 2578 w 10000"/>
              <a:gd name="connsiteY111" fmla="*/ 6417 h 10319"/>
              <a:gd name="connsiteX112" fmla="*/ 2578 w 10000"/>
              <a:gd name="connsiteY112" fmla="*/ 6527 h 10319"/>
              <a:gd name="connsiteX113" fmla="*/ 2578 w 10000"/>
              <a:gd name="connsiteY113" fmla="*/ 6636 h 10319"/>
              <a:gd name="connsiteX114" fmla="*/ 2498 w 10000"/>
              <a:gd name="connsiteY114" fmla="*/ 6636 h 10319"/>
              <a:gd name="connsiteX115" fmla="*/ 2578 w 10000"/>
              <a:gd name="connsiteY115" fmla="*/ 6709 h 10319"/>
              <a:gd name="connsiteX116" fmla="*/ 2578 w 10000"/>
              <a:gd name="connsiteY116" fmla="*/ 6928 h 10319"/>
              <a:gd name="connsiteX117" fmla="*/ 2578 w 10000"/>
              <a:gd name="connsiteY117" fmla="*/ 7220 h 10319"/>
              <a:gd name="connsiteX118" fmla="*/ 2956 w 10000"/>
              <a:gd name="connsiteY118" fmla="*/ 7438 h 10319"/>
              <a:gd name="connsiteX119" fmla="*/ 2803 w 10000"/>
              <a:gd name="connsiteY119" fmla="*/ 7730 h 10319"/>
              <a:gd name="connsiteX120" fmla="*/ 3109 w 10000"/>
              <a:gd name="connsiteY120" fmla="*/ 7767 h 10319"/>
              <a:gd name="connsiteX121" fmla="*/ 3181 w 10000"/>
              <a:gd name="connsiteY121" fmla="*/ 7949 h 10319"/>
              <a:gd name="connsiteX122" fmla="*/ 3486 w 10000"/>
              <a:gd name="connsiteY122" fmla="*/ 8095 h 10319"/>
              <a:gd name="connsiteX123" fmla="*/ 3710 w 10000"/>
              <a:gd name="connsiteY123" fmla="*/ 8387 h 10319"/>
              <a:gd name="connsiteX124" fmla="*/ 3710 w 10000"/>
              <a:gd name="connsiteY124" fmla="*/ 8350 h 10319"/>
              <a:gd name="connsiteX125" fmla="*/ 3935 w 10000"/>
              <a:gd name="connsiteY125" fmla="*/ 8350 h 10319"/>
              <a:gd name="connsiteX126" fmla="*/ 4169 w 10000"/>
              <a:gd name="connsiteY126" fmla="*/ 8423 h 10319"/>
              <a:gd name="connsiteX127" fmla="*/ 4322 w 10000"/>
              <a:gd name="connsiteY127" fmla="*/ 8387 h 10319"/>
              <a:gd name="connsiteX128" fmla="*/ 4618 w 10000"/>
              <a:gd name="connsiteY128" fmla="*/ 8423 h 10319"/>
              <a:gd name="connsiteX129" fmla="*/ 4771 w 10000"/>
              <a:gd name="connsiteY129" fmla="*/ 8496 h 10319"/>
              <a:gd name="connsiteX130" fmla="*/ 5149 w 10000"/>
              <a:gd name="connsiteY130" fmla="*/ 8387 h 10319"/>
              <a:gd name="connsiteX131" fmla="*/ 5454 w 10000"/>
              <a:gd name="connsiteY131" fmla="*/ 8423 h 10319"/>
              <a:gd name="connsiteX132" fmla="*/ 5759 w 10000"/>
              <a:gd name="connsiteY132" fmla="*/ 8532 h 10319"/>
              <a:gd name="connsiteX133" fmla="*/ 5830 w 10000"/>
              <a:gd name="connsiteY133" fmla="*/ 8679 h 10319"/>
              <a:gd name="connsiteX134" fmla="*/ 5830 w 10000"/>
              <a:gd name="connsiteY134" fmla="*/ 8824 h 10319"/>
              <a:gd name="connsiteX135" fmla="*/ 6137 w 10000"/>
              <a:gd name="connsiteY135" fmla="*/ 8897 h 10319"/>
              <a:gd name="connsiteX136" fmla="*/ 6137 w 10000"/>
              <a:gd name="connsiteY136" fmla="*/ 8970 h 10319"/>
              <a:gd name="connsiteX137" fmla="*/ 6442 w 10000"/>
              <a:gd name="connsiteY137" fmla="*/ 9080 h 10319"/>
              <a:gd name="connsiteX138" fmla="*/ 6819 w 10000"/>
              <a:gd name="connsiteY138" fmla="*/ 9116 h 10319"/>
              <a:gd name="connsiteX139" fmla="*/ 6891 w 10000"/>
              <a:gd name="connsiteY139" fmla="*/ 9225 h 10319"/>
              <a:gd name="connsiteX140" fmla="*/ 7502 w 10000"/>
              <a:gd name="connsiteY140" fmla="*/ 9298 h 10319"/>
              <a:gd name="connsiteX141" fmla="*/ 7727 w 10000"/>
              <a:gd name="connsiteY141" fmla="*/ 9408 h 10319"/>
              <a:gd name="connsiteX142" fmla="*/ 7574 w 10000"/>
              <a:gd name="connsiteY142" fmla="*/ 9517 h 10319"/>
              <a:gd name="connsiteX143" fmla="*/ 7421 w 10000"/>
              <a:gd name="connsiteY143" fmla="*/ 9590 h 10319"/>
              <a:gd name="connsiteX144" fmla="*/ 6971 w 10000"/>
              <a:gd name="connsiteY144" fmla="*/ 9626 h 10319"/>
              <a:gd name="connsiteX145" fmla="*/ 6891 w 10000"/>
              <a:gd name="connsiteY145" fmla="*/ 9735 h 10319"/>
              <a:gd name="connsiteX146" fmla="*/ 7116 w 10000"/>
              <a:gd name="connsiteY146" fmla="*/ 9809 h 10319"/>
              <a:gd name="connsiteX147" fmla="*/ 7116 w 10000"/>
              <a:gd name="connsiteY147" fmla="*/ 9918 h 10319"/>
              <a:gd name="connsiteX148" fmla="*/ 7269 w 10000"/>
              <a:gd name="connsiteY148" fmla="*/ 10027 h 10319"/>
              <a:gd name="connsiteX149" fmla="*/ 7502 w 10000"/>
              <a:gd name="connsiteY149" fmla="*/ 10174 h 10319"/>
              <a:gd name="connsiteX150" fmla="*/ 7798 w 10000"/>
              <a:gd name="connsiteY150" fmla="*/ 10174 h 10319"/>
              <a:gd name="connsiteX151" fmla="*/ 7879 w 10000"/>
              <a:gd name="connsiteY151" fmla="*/ 9991 h 10319"/>
              <a:gd name="connsiteX152" fmla="*/ 8176 w 10000"/>
              <a:gd name="connsiteY152" fmla="*/ 9991 h 10319"/>
              <a:gd name="connsiteX153" fmla="*/ 8706 w 10000"/>
              <a:gd name="connsiteY153" fmla="*/ 9845 h 10319"/>
              <a:gd name="connsiteX154" fmla="*/ 9083 w 10000"/>
              <a:gd name="connsiteY154" fmla="*/ 9918 h 10319"/>
              <a:gd name="connsiteX155" fmla="*/ 9469 w 10000"/>
              <a:gd name="connsiteY155" fmla="*/ 10027 h 10319"/>
              <a:gd name="connsiteX156" fmla="*/ 9317 w 10000"/>
              <a:gd name="connsiteY156" fmla="*/ 10100 h 10319"/>
              <a:gd name="connsiteX157" fmla="*/ 9469 w 10000"/>
              <a:gd name="connsiteY157" fmla="*/ 10283 h 10319"/>
              <a:gd name="connsiteX158" fmla="*/ 9694 w 10000"/>
              <a:gd name="connsiteY158" fmla="*/ 10319 h 10319"/>
              <a:gd name="connsiteX159" fmla="*/ 10000 w 10000"/>
              <a:gd name="connsiteY159" fmla="*/ 10319 h 10319"/>
              <a:gd name="connsiteX160" fmla="*/ 10000 w 10000"/>
              <a:gd name="connsiteY160" fmla="*/ 6491 h 10319"/>
              <a:gd name="connsiteX0" fmla="*/ 10000 w 10000"/>
              <a:gd name="connsiteY0" fmla="*/ 6090 h 9918"/>
              <a:gd name="connsiteX1" fmla="*/ 9083 w 10000"/>
              <a:gd name="connsiteY1" fmla="*/ 511 h 9918"/>
              <a:gd name="connsiteX2" fmla="*/ 8634 w 10000"/>
              <a:gd name="connsiteY2" fmla="*/ 729 h 9918"/>
              <a:gd name="connsiteX3" fmla="*/ 8410 w 10000"/>
              <a:gd name="connsiteY3" fmla="*/ 729 h 9918"/>
              <a:gd name="connsiteX4" fmla="*/ 8257 w 10000"/>
              <a:gd name="connsiteY4" fmla="*/ 657 h 9918"/>
              <a:gd name="connsiteX5" fmla="*/ 8104 w 10000"/>
              <a:gd name="connsiteY5" fmla="*/ 620 h 9918"/>
              <a:gd name="connsiteX6" fmla="*/ 8023 w 10000"/>
              <a:gd name="connsiteY6" fmla="*/ 657 h 9918"/>
              <a:gd name="connsiteX7" fmla="*/ 7879 w 10000"/>
              <a:gd name="connsiteY7" fmla="*/ 657 h 9918"/>
              <a:gd name="connsiteX8" fmla="*/ 7879 w 10000"/>
              <a:gd name="connsiteY8" fmla="*/ 548 h 9918"/>
              <a:gd name="connsiteX9" fmla="*/ 7879 w 10000"/>
              <a:gd name="connsiteY9" fmla="*/ 401 h 9918"/>
              <a:gd name="connsiteX10" fmla="*/ 8023 w 10000"/>
              <a:gd name="connsiteY10" fmla="*/ 292 h 9918"/>
              <a:gd name="connsiteX11" fmla="*/ 8104 w 10000"/>
              <a:gd name="connsiteY11" fmla="*/ 183 h 9918"/>
              <a:gd name="connsiteX12" fmla="*/ 8023 w 10000"/>
              <a:gd name="connsiteY12" fmla="*/ 110 h 9918"/>
              <a:gd name="connsiteX13" fmla="*/ 7196 w 10000"/>
              <a:gd name="connsiteY13" fmla="*/ 0 h 9918"/>
              <a:gd name="connsiteX14" fmla="*/ 6738 w 10000"/>
              <a:gd name="connsiteY14" fmla="*/ 73 h 9918"/>
              <a:gd name="connsiteX15" fmla="*/ 6289 w 10000"/>
              <a:gd name="connsiteY15" fmla="*/ 110 h 9918"/>
              <a:gd name="connsiteX16" fmla="*/ 6666 w 10000"/>
              <a:gd name="connsiteY16" fmla="*/ 183 h 9918"/>
              <a:gd name="connsiteX17" fmla="*/ 7044 w 10000"/>
              <a:gd name="connsiteY17" fmla="*/ 292 h 9918"/>
              <a:gd name="connsiteX18" fmla="*/ 7269 w 10000"/>
              <a:gd name="connsiteY18" fmla="*/ 693 h 9918"/>
              <a:gd name="connsiteX19" fmla="*/ 7349 w 10000"/>
              <a:gd name="connsiteY19" fmla="*/ 802 h 9918"/>
              <a:gd name="connsiteX20" fmla="*/ 7574 w 10000"/>
              <a:gd name="connsiteY20" fmla="*/ 802 h 9918"/>
              <a:gd name="connsiteX21" fmla="*/ 7879 w 10000"/>
              <a:gd name="connsiteY21" fmla="*/ 912 h 9918"/>
              <a:gd name="connsiteX22" fmla="*/ 8104 w 10000"/>
              <a:gd name="connsiteY22" fmla="*/ 1094 h 9918"/>
              <a:gd name="connsiteX23" fmla="*/ 8176 w 10000"/>
              <a:gd name="connsiteY23" fmla="*/ 1313 h 9918"/>
              <a:gd name="connsiteX24" fmla="*/ 7645 w 10000"/>
              <a:gd name="connsiteY24" fmla="*/ 1277 h 9918"/>
              <a:gd name="connsiteX25" fmla="*/ 7196 w 10000"/>
              <a:gd name="connsiteY25" fmla="*/ 1313 h 9918"/>
              <a:gd name="connsiteX26" fmla="*/ 7044 w 10000"/>
              <a:gd name="connsiteY26" fmla="*/ 1350 h 9918"/>
              <a:gd name="connsiteX27" fmla="*/ 7044 w 10000"/>
              <a:gd name="connsiteY27" fmla="*/ 1386 h 9918"/>
              <a:gd name="connsiteX28" fmla="*/ 6971 w 10000"/>
              <a:gd name="connsiteY28" fmla="*/ 1531 h 9918"/>
              <a:gd name="connsiteX29" fmla="*/ 6738 w 10000"/>
              <a:gd name="connsiteY29" fmla="*/ 1714 h 9918"/>
              <a:gd name="connsiteX30" fmla="*/ 6513 w 10000"/>
              <a:gd name="connsiteY30" fmla="*/ 1932 h 9918"/>
              <a:gd name="connsiteX31" fmla="*/ 6442 w 10000"/>
              <a:gd name="connsiteY31" fmla="*/ 2079 h 9918"/>
              <a:gd name="connsiteX32" fmla="*/ 6586 w 10000"/>
              <a:gd name="connsiteY32" fmla="*/ 2152 h 9918"/>
              <a:gd name="connsiteX33" fmla="*/ 7349 w 10000"/>
              <a:gd name="connsiteY33" fmla="*/ 2443 h 9918"/>
              <a:gd name="connsiteX34" fmla="*/ 6738 w 10000"/>
              <a:gd name="connsiteY34" fmla="*/ 2553 h 9918"/>
              <a:gd name="connsiteX35" fmla="*/ 5983 w 10000"/>
              <a:gd name="connsiteY35" fmla="*/ 2553 h 9918"/>
              <a:gd name="connsiteX36" fmla="*/ 5381 w 10000"/>
              <a:gd name="connsiteY36" fmla="*/ 2480 h 9918"/>
              <a:gd name="connsiteX37" fmla="*/ 5229 w 10000"/>
              <a:gd name="connsiteY37" fmla="*/ 2553 h 9918"/>
              <a:gd name="connsiteX38" fmla="*/ 5149 w 10000"/>
              <a:gd name="connsiteY38" fmla="*/ 2662 h 9918"/>
              <a:gd name="connsiteX39" fmla="*/ 5454 w 10000"/>
              <a:gd name="connsiteY39" fmla="*/ 2808 h 9918"/>
              <a:gd name="connsiteX40" fmla="*/ 5912 w 10000"/>
              <a:gd name="connsiteY40" fmla="*/ 2844 h 9918"/>
              <a:gd name="connsiteX41" fmla="*/ 6137 w 10000"/>
              <a:gd name="connsiteY41" fmla="*/ 2844 h 9918"/>
              <a:gd name="connsiteX42" fmla="*/ 6289 w 10000"/>
              <a:gd name="connsiteY42" fmla="*/ 2917 h 9918"/>
              <a:gd name="connsiteX43" fmla="*/ 6289 w 10000"/>
              <a:gd name="connsiteY43" fmla="*/ 2990 h 9918"/>
              <a:gd name="connsiteX44" fmla="*/ 6137 w 10000"/>
              <a:gd name="connsiteY44" fmla="*/ 3100 h 9918"/>
              <a:gd name="connsiteX45" fmla="*/ 6055 w 10000"/>
              <a:gd name="connsiteY45" fmla="*/ 3136 h 9918"/>
              <a:gd name="connsiteX46" fmla="*/ 5830 w 10000"/>
              <a:gd name="connsiteY46" fmla="*/ 3136 h 9918"/>
              <a:gd name="connsiteX47" fmla="*/ 5381 w 10000"/>
              <a:gd name="connsiteY47" fmla="*/ 3063 h 9918"/>
              <a:gd name="connsiteX48" fmla="*/ 4923 w 10000"/>
              <a:gd name="connsiteY48" fmla="*/ 3026 h 9918"/>
              <a:gd name="connsiteX49" fmla="*/ 4698 w 10000"/>
              <a:gd name="connsiteY49" fmla="*/ 2990 h 9918"/>
              <a:gd name="connsiteX50" fmla="*/ 4546 w 10000"/>
              <a:gd name="connsiteY50" fmla="*/ 2917 h 9918"/>
              <a:gd name="connsiteX51" fmla="*/ 4017 w 10000"/>
              <a:gd name="connsiteY51" fmla="*/ 2589 h 9918"/>
              <a:gd name="connsiteX52" fmla="*/ 3935 w 10000"/>
              <a:gd name="connsiteY52" fmla="*/ 2407 h 9918"/>
              <a:gd name="connsiteX53" fmla="*/ 3935 w 10000"/>
              <a:gd name="connsiteY53" fmla="*/ 2334 h 9918"/>
              <a:gd name="connsiteX54" fmla="*/ 3863 w 10000"/>
              <a:gd name="connsiteY54" fmla="*/ 2224 h 9918"/>
              <a:gd name="connsiteX55" fmla="*/ 3414 w 10000"/>
              <a:gd name="connsiteY55" fmla="*/ 2152 h 9918"/>
              <a:gd name="connsiteX56" fmla="*/ 3027 w 10000"/>
              <a:gd name="connsiteY56" fmla="*/ 2079 h 9918"/>
              <a:gd name="connsiteX57" fmla="*/ 2273 w 10000"/>
              <a:gd name="connsiteY57" fmla="*/ 1823 h 9918"/>
              <a:gd name="connsiteX58" fmla="*/ 2578 w 10000"/>
              <a:gd name="connsiteY58" fmla="*/ 1823 h 9918"/>
              <a:gd name="connsiteX59" fmla="*/ 2884 w 10000"/>
              <a:gd name="connsiteY59" fmla="*/ 1896 h 9918"/>
              <a:gd name="connsiteX60" fmla="*/ 3558 w 10000"/>
              <a:gd name="connsiteY60" fmla="*/ 1896 h 9918"/>
              <a:gd name="connsiteX61" fmla="*/ 5076 w 10000"/>
              <a:gd name="connsiteY61" fmla="*/ 1932 h 9918"/>
              <a:gd name="connsiteX62" fmla="*/ 5606 w 10000"/>
              <a:gd name="connsiteY62" fmla="*/ 1860 h 9918"/>
              <a:gd name="connsiteX63" fmla="*/ 5912 w 10000"/>
              <a:gd name="connsiteY63" fmla="*/ 1787 h 9918"/>
              <a:gd name="connsiteX64" fmla="*/ 6137 w 10000"/>
              <a:gd name="connsiteY64" fmla="*/ 1641 h 9918"/>
              <a:gd name="connsiteX65" fmla="*/ 6361 w 10000"/>
              <a:gd name="connsiteY65" fmla="*/ 1350 h 9918"/>
              <a:gd name="connsiteX66" fmla="*/ 6442 w 10000"/>
              <a:gd name="connsiteY66" fmla="*/ 1203 h 9918"/>
              <a:gd name="connsiteX67" fmla="*/ 6361 w 10000"/>
              <a:gd name="connsiteY67" fmla="*/ 1058 h 9918"/>
              <a:gd name="connsiteX68" fmla="*/ 5983 w 10000"/>
              <a:gd name="connsiteY68" fmla="*/ 838 h 9918"/>
              <a:gd name="connsiteX69" fmla="*/ 5381 w 10000"/>
              <a:gd name="connsiteY69" fmla="*/ 766 h 9918"/>
              <a:gd name="connsiteX70" fmla="*/ 4017 w 10000"/>
              <a:gd name="connsiteY70" fmla="*/ 584 h 9918"/>
              <a:gd name="connsiteX71" fmla="*/ 3334 w 10000"/>
              <a:gd name="connsiteY71" fmla="*/ 475 h 9918"/>
              <a:gd name="connsiteX72" fmla="*/ 2731 w 10000"/>
              <a:gd name="connsiteY72" fmla="*/ 475 h 9918"/>
              <a:gd name="connsiteX73" fmla="*/ 1366 w 10000"/>
              <a:gd name="connsiteY73" fmla="*/ 475 h 9918"/>
              <a:gd name="connsiteX74" fmla="*/ 1590 w 10000"/>
              <a:gd name="connsiteY74" fmla="*/ 365 h 9918"/>
              <a:gd name="connsiteX75" fmla="*/ 1671 w 10000"/>
              <a:gd name="connsiteY75" fmla="*/ 328 h 9918"/>
              <a:gd name="connsiteX76" fmla="*/ 1519 w 10000"/>
              <a:gd name="connsiteY76" fmla="*/ 292 h 9918"/>
              <a:gd name="connsiteX77" fmla="*/ 1141 w 10000"/>
              <a:gd name="connsiteY77" fmla="*/ 256 h 9918"/>
              <a:gd name="connsiteX78" fmla="*/ 988 w 10000"/>
              <a:gd name="connsiteY78" fmla="*/ 401 h 9918"/>
              <a:gd name="connsiteX79" fmla="*/ 683 w 10000"/>
              <a:gd name="connsiteY79" fmla="*/ 437 h 9918"/>
              <a:gd name="connsiteX80" fmla="*/ 683 w 10000"/>
              <a:gd name="connsiteY80" fmla="*/ 548 h 9918"/>
              <a:gd name="connsiteX81" fmla="*/ 378 w 10000"/>
              <a:gd name="connsiteY81" fmla="*/ 693 h 9918"/>
              <a:gd name="connsiteX82" fmla="*/ 81 w 10000"/>
              <a:gd name="connsiteY82" fmla="*/ 912 h 9918"/>
              <a:gd name="connsiteX83" fmla="*/ 0 w 10000"/>
              <a:gd name="connsiteY83" fmla="*/ 1130 h 9918"/>
              <a:gd name="connsiteX84" fmla="*/ 234 w 10000"/>
              <a:gd name="connsiteY84" fmla="*/ 1422 h 9918"/>
              <a:gd name="connsiteX85" fmla="*/ 611 w 10000"/>
              <a:gd name="connsiteY85" fmla="*/ 1495 h 9918"/>
              <a:gd name="connsiteX86" fmla="*/ 988 w 10000"/>
              <a:gd name="connsiteY86" fmla="*/ 1678 h 9918"/>
              <a:gd name="connsiteX87" fmla="*/ 836 w 10000"/>
              <a:gd name="connsiteY87" fmla="*/ 1932 h 9918"/>
              <a:gd name="connsiteX88" fmla="*/ 1294 w 10000"/>
              <a:gd name="connsiteY88" fmla="*/ 2371 h 9918"/>
              <a:gd name="connsiteX89" fmla="*/ 1895 w 10000"/>
              <a:gd name="connsiteY89" fmla="*/ 2662 h 9918"/>
              <a:gd name="connsiteX90" fmla="*/ 1519 w 10000"/>
              <a:gd name="connsiteY90" fmla="*/ 2881 h 9918"/>
              <a:gd name="connsiteX91" fmla="*/ 1590 w 10000"/>
              <a:gd name="connsiteY91" fmla="*/ 3136 h 9918"/>
              <a:gd name="connsiteX92" fmla="*/ 2202 w 10000"/>
              <a:gd name="connsiteY92" fmla="*/ 3318 h 9918"/>
              <a:gd name="connsiteX93" fmla="*/ 2578 w 10000"/>
              <a:gd name="connsiteY93" fmla="*/ 3574 h 9918"/>
              <a:gd name="connsiteX94" fmla="*/ 2426 w 10000"/>
              <a:gd name="connsiteY94" fmla="*/ 3792 h 9918"/>
              <a:gd name="connsiteX95" fmla="*/ 3027 w 10000"/>
              <a:gd name="connsiteY95" fmla="*/ 3975 h 9918"/>
              <a:gd name="connsiteX96" fmla="*/ 3486 w 10000"/>
              <a:gd name="connsiteY96" fmla="*/ 4194 h 9918"/>
              <a:gd name="connsiteX97" fmla="*/ 3414 w 10000"/>
              <a:gd name="connsiteY97" fmla="*/ 4485 h 9918"/>
              <a:gd name="connsiteX98" fmla="*/ 3027 w 10000"/>
              <a:gd name="connsiteY98" fmla="*/ 4813 h 9918"/>
              <a:gd name="connsiteX99" fmla="*/ 2578 w 10000"/>
              <a:gd name="connsiteY99" fmla="*/ 5141 h 9918"/>
              <a:gd name="connsiteX100" fmla="*/ 2354 w 10000"/>
              <a:gd name="connsiteY100" fmla="*/ 5579 h 9918"/>
              <a:gd name="connsiteX101" fmla="*/ 2498 w 10000"/>
              <a:gd name="connsiteY101" fmla="*/ 5506 h 9918"/>
              <a:gd name="connsiteX102" fmla="*/ 2731 w 10000"/>
              <a:gd name="connsiteY102" fmla="*/ 5651 h 9918"/>
              <a:gd name="connsiteX103" fmla="*/ 3109 w 10000"/>
              <a:gd name="connsiteY103" fmla="*/ 5725 h 9918"/>
              <a:gd name="connsiteX104" fmla="*/ 3558 w 10000"/>
              <a:gd name="connsiteY104" fmla="*/ 5762 h 9918"/>
              <a:gd name="connsiteX105" fmla="*/ 3558 w 10000"/>
              <a:gd name="connsiteY105" fmla="*/ 5798 h 9918"/>
              <a:gd name="connsiteX106" fmla="*/ 3486 w 10000"/>
              <a:gd name="connsiteY106" fmla="*/ 5834 h 9918"/>
              <a:gd name="connsiteX107" fmla="*/ 3261 w 10000"/>
              <a:gd name="connsiteY107" fmla="*/ 5871 h 9918"/>
              <a:gd name="connsiteX108" fmla="*/ 3109 w 10000"/>
              <a:gd name="connsiteY108" fmla="*/ 5871 h 9918"/>
              <a:gd name="connsiteX109" fmla="*/ 3027 w 10000"/>
              <a:gd name="connsiteY109" fmla="*/ 5980 h 9918"/>
              <a:gd name="connsiteX110" fmla="*/ 2578 w 10000"/>
              <a:gd name="connsiteY110" fmla="*/ 6016 h 9918"/>
              <a:gd name="connsiteX111" fmla="*/ 2578 w 10000"/>
              <a:gd name="connsiteY111" fmla="*/ 6126 h 9918"/>
              <a:gd name="connsiteX112" fmla="*/ 2578 w 10000"/>
              <a:gd name="connsiteY112" fmla="*/ 6235 h 9918"/>
              <a:gd name="connsiteX113" fmla="*/ 2498 w 10000"/>
              <a:gd name="connsiteY113" fmla="*/ 6235 h 9918"/>
              <a:gd name="connsiteX114" fmla="*/ 2578 w 10000"/>
              <a:gd name="connsiteY114" fmla="*/ 6308 h 9918"/>
              <a:gd name="connsiteX115" fmla="*/ 2578 w 10000"/>
              <a:gd name="connsiteY115" fmla="*/ 6527 h 9918"/>
              <a:gd name="connsiteX116" fmla="*/ 2578 w 10000"/>
              <a:gd name="connsiteY116" fmla="*/ 6819 h 9918"/>
              <a:gd name="connsiteX117" fmla="*/ 2956 w 10000"/>
              <a:gd name="connsiteY117" fmla="*/ 7037 h 9918"/>
              <a:gd name="connsiteX118" fmla="*/ 2803 w 10000"/>
              <a:gd name="connsiteY118" fmla="*/ 7329 h 9918"/>
              <a:gd name="connsiteX119" fmla="*/ 3109 w 10000"/>
              <a:gd name="connsiteY119" fmla="*/ 7366 h 9918"/>
              <a:gd name="connsiteX120" fmla="*/ 3181 w 10000"/>
              <a:gd name="connsiteY120" fmla="*/ 7548 h 9918"/>
              <a:gd name="connsiteX121" fmla="*/ 3486 w 10000"/>
              <a:gd name="connsiteY121" fmla="*/ 7694 h 9918"/>
              <a:gd name="connsiteX122" fmla="*/ 3710 w 10000"/>
              <a:gd name="connsiteY122" fmla="*/ 7986 h 9918"/>
              <a:gd name="connsiteX123" fmla="*/ 3710 w 10000"/>
              <a:gd name="connsiteY123" fmla="*/ 7949 h 9918"/>
              <a:gd name="connsiteX124" fmla="*/ 3935 w 10000"/>
              <a:gd name="connsiteY124" fmla="*/ 7949 h 9918"/>
              <a:gd name="connsiteX125" fmla="*/ 4169 w 10000"/>
              <a:gd name="connsiteY125" fmla="*/ 8022 h 9918"/>
              <a:gd name="connsiteX126" fmla="*/ 4322 w 10000"/>
              <a:gd name="connsiteY126" fmla="*/ 7986 h 9918"/>
              <a:gd name="connsiteX127" fmla="*/ 4618 w 10000"/>
              <a:gd name="connsiteY127" fmla="*/ 8022 h 9918"/>
              <a:gd name="connsiteX128" fmla="*/ 4771 w 10000"/>
              <a:gd name="connsiteY128" fmla="*/ 8095 h 9918"/>
              <a:gd name="connsiteX129" fmla="*/ 5149 w 10000"/>
              <a:gd name="connsiteY129" fmla="*/ 7986 h 9918"/>
              <a:gd name="connsiteX130" fmla="*/ 5454 w 10000"/>
              <a:gd name="connsiteY130" fmla="*/ 8022 h 9918"/>
              <a:gd name="connsiteX131" fmla="*/ 5759 w 10000"/>
              <a:gd name="connsiteY131" fmla="*/ 8131 h 9918"/>
              <a:gd name="connsiteX132" fmla="*/ 5830 w 10000"/>
              <a:gd name="connsiteY132" fmla="*/ 8278 h 9918"/>
              <a:gd name="connsiteX133" fmla="*/ 5830 w 10000"/>
              <a:gd name="connsiteY133" fmla="*/ 8423 h 9918"/>
              <a:gd name="connsiteX134" fmla="*/ 6137 w 10000"/>
              <a:gd name="connsiteY134" fmla="*/ 8496 h 9918"/>
              <a:gd name="connsiteX135" fmla="*/ 6137 w 10000"/>
              <a:gd name="connsiteY135" fmla="*/ 8569 h 9918"/>
              <a:gd name="connsiteX136" fmla="*/ 6442 w 10000"/>
              <a:gd name="connsiteY136" fmla="*/ 8679 h 9918"/>
              <a:gd name="connsiteX137" fmla="*/ 6819 w 10000"/>
              <a:gd name="connsiteY137" fmla="*/ 8715 h 9918"/>
              <a:gd name="connsiteX138" fmla="*/ 6891 w 10000"/>
              <a:gd name="connsiteY138" fmla="*/ 8824 h 9918"/>
              <a:gd name="connsiteX139" fmla="*/ 7502 w 10000"/>
              <a:gd name="connsiteY139" fmla="*/ 8897 h 9918"/>
              <a:gd name="connsiteX140" fmla="*/ 7727 w 10000"/>
              <a:gd name="connsiteY140" fmla="*/ 9007 h 9918"/>
              <a:gd name="connsiteX141" fmla="*/ 7574 w 10000"/>
              <a:gd name="connsiteY141" fmla="*/ 9116 h 9918"/>
              <a:gd name="connsiteX142" fmla="*/ 7421 w 10000"/>
              <a:gd name="connsiteY142" fmla="*/ 9189 h 9918"/>
              <a:gd name="connsiteX143" fmla="*/ 6971 w 10000"/>
              <a:gd name="connsiteY143" fmla="*/ 9225 h 9918"/>
              <a:gd name="connsiteX144" fmla="*/ 6891 w 10000"/>
              <a:gd name="connsiteY144" fmla="*/ 9334 h 9918"/>
              <a:gd name="connsiteX145" fmla="*/ 7116 w 10000"/>
              <a:gd name="connsiteY145" fmla="*/ 9408 h 9918"/>
              <a:gd name="connsiteX146" fmla="*/ 7116 w 10000"/>
              <a:gd name="connsiteY146" fmla="*/ 9517 h 9918"/>
              <a:gd name="connsiteX147" fmla="*/ 7269 w 10000"/>
              <a:gd name="connsiteY147" fmla="*/ 9626 h 9918"/>
              <a:gd name="connsiteX148" fmla="*/ 7502 w 10000"/>
              <a:gd name="connsiteY148" fmla="*/ 9773 h 9918"/>
              <a:gd name="connsiteX149" fmla="*/ 7798 w 10000"/>
              <a:gd name="connsiteY149" fmla="*/ 9773 h 9918"/>
              <a:gd name="connsiteX150" fmla="*/ 7879 w 10000"/>
              <a:gd name="connsiteY150" fmla="*/ 9590 h 9918"/>
              <a:gd name="connsiteX151" fmla="*/ 8176 w 10000"/>
              <a:gd name="connsiteY151" fmla="*/ 9590 h 9918"/>
              <a:gd name="connsiteX152" fmla="*/ 8706 w 10000"/>
              <a:gd name="connsiteY152" fmla="*/ 9444 h 9918"/>
              <a:gd name="connsiteX153" fmla="*/ 9083 w 10000"/>
              <a:gd name="connsiteY153" fmla="*/ 9517 h 9918"/>
              <a:gd name="connsiteX154" fmla="*/ 9469 w 10000"/>
              <a:gd name="connsiteY154" fmla="*/ 9626 h 9918"/>
              <a:gd name="connsiteX155" fmla="*/ 9317 w 10000"/>
              <a:gd name="connsiteY155" fmla="*/ 9699 h 9918"/>
              <a:gd name="connsiteX156" fmla="*/ 9469 w 10000"/>
              <a:gd name="connsiteY156" fmla="*/ 9882 h 9918"/>
              <a:gd name="connsiteX157" fmla="*/ 9694 w 10000"/>
              <a:gd name="connsiteY157" fmla="*/ 9918 h 9918"/>
              <a:gd name="connsiteX158" fmla="*/ 10000 w 10000"/>
              <a:gd name="connsiteY158" fmla="*/ 9918 h 9918"/>
              <a:gd name="connsiteX159" fmla="*/ 10000 w 10000"/>
              <a:gd name="connsiteY159" fmla="*/ 6090 h 9918"/>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6289 w 10000"/>
              <a:gd name="connsiteY14" fmla="*/ 111 h 10000"/>
              <a:gd name="connsiteX15" fmla="*/ 6666 w 10000"/>
              <a:gd name="connsiteY15" fmla="*/ 185 h 10000"/>
              <a:gd name="connsiteX16" fmla="*/ 7044 w 10000"/>
              <a:gd name="connsiteY16" fmla="*/ 294 h 10000"/>
              <a:gd name="connsiteX17" fmla="*/ 7269 w 10000"/>
              <a:gd name="connsiteY17" fmla="*/ 699 h 10000"/>
              <a:gd name="connsiteX18" fmla="*/ 7349 w 10000"/>
              <a:gd name="connsiteY18" fmla="*/ 809 h 10000"/>
              <a:gd name="connsiteX19" fmla="*/ 7574 w 10000"/>
              <a:gd name="connsiteY19" fmla="*/ 809 h 10000"/>
              <a:gd name="connsiteX20" fmla="*/ 7879 w 10000"/>
              <a:gd name="connsiteY20" fmla="*/ 920 h 10000"/>
              <a:gd name="connsiteX21" fmla="*/ 8104 w 10000"/>
              <a:gd name="connsiteY21" fmla="*/ 1103 h 10000"/>
              <a:gd name="connsiteX22" fmla="*/ 8176 w 10000"/>
              <a:gd name="connsiteY22" fmla="*/ 1324 h 10000"/>
              <a:gd name="connsiteX23" fmla="*/ 7645 w 10000"/>
              <a:gd name="connsiteY23" fmla="*/ 1288 h 10000"/>
              <a:gd name="connsiteX24" fmla="*/ 7196 w 10000"/>
              <a:gd name="connsiteY24" fmla="*/ 1324 h 10000"/>
              <a:gd name="connsiteX25" fmla="*/ 7044 w 10000"/>
              <a:gd name="connsiteY25" fmla="*/ 1361 h 10000"/>
              <a:gd name="connsiteX26" fmla="*/ 7044 w 10000"/>
              <a:gd name="connsiteY26" fmla="*/ 1397 h 10000"/>
              <a:gd name="connsiteX27" fmla="*/ 6971 w 10000"/>
              <a:gd name="connsiteY27" fmla="*/ 1544 h 10000"/>
              <a:gd name="connsiteX28" fmla="*/ 6738 w 10000"/>
              <a:gd name="connsiteY28" fmla="*/ 1728 h 10000"/>
              <a:gd name="connsiteX29" fmla="*/ 6513 w 10000"/>
              <a:gd name="connsiteY29" fmla="*/ 1948 h 10000"/>
              <a:gd name="connsiteX30" fmla="*/ 6442 w 10000"/>
              <a:gd name="connsiteY30" fmla="*/ 2096 h 10000"/>
              <a:gd name="connsiteX31" fmla="*/ 6586 w 10000"/>
              <a:gd name="connsiteY31" fmla="*/ 2170 h 10000"/>
              <a:gd name="connsiteX32" fmla="*/ 7349 w 10000"/>
              <a:gd name="connsiteY32" fmla="*/ 2463 h 10000"/>
              <a:gd name="connsiteX33" fmla="*/ 6738 w 10000"/>
              <a:gd name="connsiteY33" fmla="*/ 2574 h 10000"/>
              <a:gd name="connsiteX34" fmla="*/ 5983 w 10000"/>
              <a:gd name="connsiteY34" fmla="*/ 2574 h 10000"/>
              <a:gd name="connsiteX35" fmla="*/ 5381 w 10000"/>
              <a:gd name="connsiteY35" fmla="*/ 2501 h 10000"/>
              <a:gd name="connsiteX36" fmla="*/ 5229 w 10000"/>
              <a:gd name="connsiteY36" fmla="*/ 2574 h 10000"/>
              <a:gd name="connsiteX37" fmla="*/ 5149 w 10000"/>
              <a:gd name="connsiteY37" fmla="*/ 2684 h 10000"/>
              <a:gd name="connsiteX38" fmla="*/ 5454 w 10000"/>
              <a:gd name="connsiteY38" fmla="*/ 2831 h 10000"/>
              <a:gd name="connsiteX39" fmla="*/ 5912 w 10000"/>
              <a:gd name="connsiteY39" fmla="*/ 2868 h 10000"/>
              <a:gd name="connsiteX40" fmla="*/ 6137 w 10000"/>
              <a:gd name="connsiteY40" fmla="*/ 2868 h 10000"/>
              <a:gd name="connsiteX41" fmla="*/ 6289 w 10000"/>
              <a:gd name="connsiteY41" fmla="*/ 2941 h 10000"/>
              <a:gd name="connsiteX42" fmla="*/ 6289 w 10000"/>
              <a:gd name="connsiteY42" fmla="*/ 3015 h 10000"/>
              <a:gd name="connsiteX43" fmla="*/ 6137 w 10000"/>
              <a:gd name="connsiteY43" fmla="*/ 3126 h 10000"/>
              <a:gd name="connsiteX44" fmla="*/ 6055 w 10000"/>
              <a:gd name="connsiteY44" fmla="*/ 3162 h 10000"/>
              <a:gd name="connsiteX45" fmla="*/ 5830 w 10000"/>
              <a:gd name="connsiteY45" fmla="*/ 3162 h 10000"/>
              <a:gd name="connsiteX46" fmla="*/ 5381 w 10000"/>
              <a:gd name="connsiteY46" fmla="*/ 3088 h 10000"/>
              <a:gd name="connsiteX47" fmla="*/ 4923 w 10000"/>
              <a:gd name="connsiteY47" fmla="*/ 3051 h 10000"/>
              <a:gd name="connsiteX48" fmla="*/ 4698 w 10000"/>
              <a:gd name="connsiteY48" fmla="*/ 3015 h 10000"/>
              <a:gd name="connsiteX49" fmla="*/ 4546 w 10000"/>
              <a:gd name="connsiteY49" fmla="*/ 2941 h 10000"/>
              <a:gd name="connsiteX50" fmla="*/ 4017 w 10000"/>
              <a:gd name="connsiteY50" fmla="*/ 2610 h 10000"/>
              <a:gd name="connsiteX51" fmla="*/ 3935 w 10000"/>
              <a:gd name="connsiteY51" fmla="*/ 2427 h 10000"/>
              <a:gd name="connsiteX52" fmla="*/ 3935 w 10000"/>
              <a:gd name="connsiteY52" fmla="*/ 2353 h 10000"/>
              <a:gd name="connsiteX53" fmla="*/ 3863 w 10000"/>
              <a:gd name="connsiteY53" fmla="*/ 2242 h 10000"/>
              <a:gd name="connsiteX54" fmla="*/ 3414 w 10000"/>
              <a:gd name="connsiteY54" fmla="*/ 2170 h 10000"/>
              <a:gd name="connsiteX55" fmla="*/ 3027 w 10000"/>
              <a:gd name="connsiteY55" fmla="*/ 2096 h 10000"/>
              <a:gd name="connsiteX56" fmla="*/ 2273 w 10000"/>
              <a:gd name="connsiteY56" fmla="*/ 1838 h 10000"/>
              <a:gd name="connsiteX57" fmla="*/ 2578 w 10000"/>
              <a:gd name="connsiteY57" fmla="*/ 1838 h 10000"/>
              <a:gd name="connsiteX58" fmla="*/ 2884 w 10000"/>
              <a:gd name="connsiteY58" fmla="*/ 1912 h 10000"/>
              <a:gd name="connsiteX59" fmla="*/ 3558 w 10000"/>
              <a:gd name="connsiteY59" fmla="*/ 1912 h 10000"/>
              <a:gd name="connsiteX60" fmla="*/ 5076 w 10000"/>
              <a:gd name="connsiteY60" fmla="*/ 1948 h 10000"/>
              <a:gd name="connsiteX61" fmla="*/ 5606 w 10000"/>
              <a:gd name="connsiteY61" fmla="*/ 1875 h 10000"/>
              <a:gd name="connsiteX62" fmla="*/ 5912 w 10000"/>
              <a:gd name="connsiteY62" fmla="*/ 1802 h 10000"/>
              <a:gd name="connsiteX63" fmla="*/ 6137 w 10000"/>
              <a:gd name="connsiteY63" fmla="*/ 1655 h 10000"/>
              <a:gd name="connsiteX64" fmla="*/ 6361 w 10000"/>
              <a:gd name="connsiteY64" fmla="*/ 1361 h 10000"/>
              <a:gd name="connsiteX65" fmla="*/ 6442 w 10000"/>
              <a:gd name="connsiteY65" fmla="*/ 1213 h 10000"/>
              <a:gd name="connsiteX66" fmla="*/ 6361 w 10000"/>
              <a:gd name="connsiteY66" fmla="*/ 1067 h 10000"/>
              <a:gd name="connsiteX67" fmla="*/ 5983 w 10000"/>
              <a:gd name="connsiteY67" fmla="*/ 845 h 10000"/>
              <a:gd name="connsiteX68" fmla="*/ 5381 w 10000"/>
              <a:gd name="connsiteY68" fmla="*/ 772 h 10000"/>
              <a:gd name="connsiteX69" fmla="*/ 4017 w 10000"/>
              <a:gd name="connsiteY69" fmla="*/ 589 h 10000"/>
              <a:gd name="connsiteX70" fmla="*/ 3334 w 10000"/>
              <a:gd name="connsiteY70" fmla="*/ 479 h 10000"/>
              <a:gd name="connsiteX71" fmla="*/ 2731 w 10000"/>
              <a:gd name="connsiteY71" fmla="*/ 479 h 10000"/>
              <a:gd name="connsiteX72" fmla="*/ 1366 w 10000"/>
              <a:gd name="connsiteY72" fmla="*/ 479 h 10000"/>
              <a:gd name="connsiteX73" fmla="*/ 1590 w 10000"/>
              <a:gd name="connsiteY73" fmla="*/ 368 h 10000"/>
              <a:gd name="connsiteX74" fmla="*/ 1671 w 10000"/>
              <a:gd name="connsiteY74" fmla="*/ 331 h 10000"/>
              <a:gd name="connsiteX75" fmla="*/ 1519 w 10000"/>
              <a:gd name="connsiteY75" fmla="*/ 294 h 10000"/>
              <a:gd name="connsiteX76" fmla="*/ 1141 w 10000"/>
              <a:gd name="connsiteY76" fmla="*/ 258 h 10000"/>
              <a:gd name="connsiteX77" fmla="*/ 988 w 10000"/>
              <a:gd name="connsiteY77" fmla="*/ 404 h 10000"/>
              <a:gd name="connsiteX78" fmla="*/ 683 w 10000"/>
              <a:gd name="connsiteY78" fmla="*/ 441 h 10000"/>
              <a:gd name="connsiteX79" fmla="*/ 683 w 10000"/>
              <a:gd name="connsiteY79" fmla="*/ 553 h 10000"/>
              <a:gd name="connsiteX80" fmla="*/ 378 w 10000"/>
              <a:gd name="connsiteY80" fmla="*/ 699 h 10000"/>
              <a:gd name="connsiteX81" fmla="*/ 81 w 10000"/>
              <a:gd name="connsiteY81" fmla="*/ 920 h 10000"/>
              <a:gd name="connsiteX82" fmla="*/ 0 w 10000"/>
              <a:gd name="connsiteY82" fmla="*/ 1139 h 10000"/>
              <a:gd name="connsiteX83" fmla="*/ 234 w 10000"/>
              <a:gd name="connsiteY83" fmla="*/ 1434 h 10000"/>
              <a:gd name="connsiteX84" fmla="*/ 611 w 10000"/>
              <a:gd name="connsiteY84" fmla="*/ 1507 h 10000"/>
              <a:gd name="connsiteX85" fmla="*/ 988 w 10000"/>
              <a:gd name="connsiteY85" fmla="*/ 1692 h 10000"/>
              <a:gd name="connsiteX86" fmla="*/ 836 w 10000"/>
              <a:gd name="connsiteY86" fmla="*/ 1948 h 10000"/>
              <a:gd name="connsiteX87" fmla="*/ 1294 w 10000"/>
              <a:gd name="connsiteY87" fmla="*/ 2391 h 10000"/>
              <a:gd name="connsiteX88" fmla="*/ 1895 w 10000"/>
              <a:gd name="connsiteY88" fmla="*/ 2684 h 10000"/>
              <a:gd name="connsiteX89" fmla="*/ 1519 w 10000"/>
              <a:gd name="connsiteY89" fmla="*/ 2905 h 10000"/>
              <a:gd name="connsiteX90" fmla="*/ 1590 w 10000"/>
              <a:gd name="connsiteY90" fmla="*/ 3162 h 10000"/>
              <a:gd name="connsiteX91" fmla="*/ 2202 w 10000"/>
              <a:gd name="connsiteY91" fmla="*/ 3345 h 10000"/>
              <a:gd name="connsiteX92" fmla="*/ 2578 w 10000"/>
              <a:gd name="connsiteY92" fmla="*/ 3604 h 10000"/>
              <a:gd name="connsiteX93" fmla="*/ 2426 w 10000"/>
              <a:gd name="connsiteY93" fmla="*/ 3823 h 10000"/>
              <a:gd name="connsiteX94" fmla="*/ 3027 w 10000"/>
              <a:gd name="connsiteY94" fmla="*/ 4008 h 10000"/>
              <a:gd name="connsiteX95" fmla="*/ 3486 w 10000"/>
              <a:gd name="connsiteY95" fmla="*/ 4229 h 10000"/>
              <a:gd name="connsiteX96" fmla="*/ 3414 w 10000"/>
              <a:gd name="connsiteY96" fmla="*/ 4522 h 10000"/>
              <a:gd name="connsiteX97" fmla="*/ 3027 w 10000"/>
              <a:gd name="connsiteY97" fmla="*/ 4853 h 10000"/>
              <a:gd name="connsiteX98" fmla="*/ 2578 w 10000"/>
              <a:gd name="connsiteY98" fmla="*/ 5184 h 10000"/>
              <a:gd name="connsiteX99" fmla="*/ 2354 w 10000"/>
              <a:gd name="connsiteY99" fmla="*/ 5625 h 10000"/>
              <a:gd name="connsiteX100" fmla="*/ 2498 w 10000"/>
              <a:gd name="connsiteY100" fmla="*/ 5552 h 10000"/>
              <a:gd name="connsiteX101" fmla="*/ 2731 w 10000"/>
              <a:gd name="connsiteY101" fmla="*/ 5698 h 10000"/>
              <a:gd name="connsiteX102" fmla="*/ 3109 w 10000"/>
              <a:gd name="connsiteY102" fmla="*/ 5772 h 10000"/>
              <a:gd name="connsiteX103" fmla="*/ 3558 w 10000"/>
              <a:gd name="connsiteY103" fmla="*/ 5810 h 10000"/>
              <a:gd name="connsiteX104" fmla="*/ 3558 w 10000"/>
              <a:gd name="connsiteY104" fmla="*/ 5846 h 10000"/>
              <a:gd name="connsiteX105" fmla="*/ 3486 w 10000"/>
              <a:gd name="connsiteY105" fmla="*/ 5882 h 10000"/>
              <a:gd name="connsiteX106" fmla="*/ 3261 w 10000"/>
              <a:gd name="connsiteY106" fmla="*/ 5920 h 10000"/>
              <a:gd name="connsiteX107" fmla="*/ 3109 w 10000"/>
              <a:gd name="connsiteY107" fmla="*/ 5920 h 10000"/>
              <a:gd name="connsiteX108" fmla="*/ 3027 w 10000"/>
              <a:gd name="connsiteY108" fmla="*/ 6029 h 10000"/>
              <a:gd name="connsiteX109" fmla="*/ 2578 w 10000"/>
              <a:gd name="connsiteY109" fmla="*/ 6066 h 10000"/>
              <a:gd name="connsiteX110" fmla="*/ 2578 w 10000"/>
              <a:gd name="connsiteY110" fmla="*/ 6177 h 10000"/>
              <a:gd name="connsiteX111" fmla="*/ 2578 w 10000"/>
              <a:gd name="connsiteY111" fmla="*/ 6287 h 10000"/>
              <a:gd name="connsiteX112" fmla="*/ 2498 w 10000"/>
              <a:gd name="connsiteY112" fmla="*/ 6287 h 10000"/>
              <a:gd name="connsiteX113" fmla="*/ 2578 w 10000"/>
              <a:gd name="connsiteY113" fmla="*/ 6360 h 10000"/>
              <a:gd name="connsiteX114" fmla="*/ 2578 w 10000"/>
              <a:gd name="connsiteY114" fmla="*/ 6581 h 10000"/>
              <a:gd name="connsiteX115" fmla="*/ 2578 w 10000"/>
              <a:gd name="connsiteY115" fmla="*/ 6875 h 10000"/>
              <a:gd name="connsiteX116" fmla="*/ 2956 w 10000"/>
              <a:gd name="connsiteY116" fmla="*/ 7095 h 10000"/>
              <a:gd name="connsiteX117" fmla="*/ 2803 w 10000"/>
              <a:gd name="connsiteY117" fmla="*/ 7390 h 10000"/>
              <a:gd name="connsiteX118" fmla="*/ 3109 w 10000"/>
              <a:gd name="connsiteY118" fmla="*/ 7427 h 10000"/>
              <a:gd name="connsiteX119" fmla="*/ 3181 w 10000"/>
              <a:gd name="connsiteY119" fmla="*/ 7610 h 10000"/>
              <a:gd name="connsiteX120" fmla="*/ 3486 w 10000"/>
              <a:gd name="connsiteY120" fmla="*/ 7758 h 10000"/>
              <a:gd name="connsiteX121" fmla="*/ 3710 w 10000"/>
              <a:gd name="connsiteY121" fmla="*/ 8052 h 10000"/>
              <a:gd name="connsiteX122" fmla="*/ 3710 w 10000"/>
              <a:gd name="connsiteY122" fmla="*/ 8015 h 10000"/>
              <a:gd name="connsiteX123" fmla="*/ 3935 w 10000"/>
              <a:gd name="connsiteY123" fmla="*/ 8015 h 10000"/>
              <a:gd name="connsiteX124" fmla="*/ 4169 w 10000"/>
              <a:gd name="connsiteY124" fmla="*/ 8088 h 10000"/>
              <a:gd name="connsiteX125" fmla="*/ 4322 w 10000"/>
              <a:gd name="connsiteY125" fmla="*/ 8052 h 10000"/>
              <a:gd name="connsiteX126" fmla="*/ 4618 w 10000"/>
              <a:gd name="connsiteY126" fmla="*/ 8088 h 10000"/>
              <a:gd name="connsiteX127" fmla="*/ 4771 w 10000"/>
              <a:gd name="connsiteY127" fmla="*/ 8162 h 10000"/>
              <a:gd name="connsiteX128" fmla="*/ 5149 w 10000"/>
              <a:gd name="connsiteY128" fmla="*/ 8052 h 10000"/>
              <a:gd name="connsiteX129" fmla="*/ 5454 w 10000"/>
              <a:gd name="connsiteY129" fmla="*/ 8088 h 10000"/>
              <a:gd name="connsiteX130" fmla="*/ 5759 w 10000"/>
              <a:gd name="connsiteY130" fmla="*/ 8198 h 10000"/>
              <a:gd name="connsiteX131" fmla="*/ 5830 w 10000"/>
              <a:gd name="connsiteY131" fmla="*/ 8346 h 10000"/>
              <a:gd name="connsiteX132" fmla="*/ 5830 w 10000"/>
              <a:gd name="connsiteY132" fmla="*/ 8493 h 10000"/>
              <a:gd name="connsiteX133" fmla="*/ 6137 w 10000"/>
              <a:gd name="connsiteY133" fmla="*/ 8566 h 10000"/>
              <a:gd name="connsiteX134" fmla="*/ 6137 w 10000"/>
              <a:gd name="connsiteY134" fmla="*/ 8640 h 10000"/>
              <a:gd name="connsiteX135" fmla="*/ 6442 w 10000"/>
              <a:gd name="connsiteY135" fmla="*/ 8751 h 10000"/>
              <a:gd name="connsiteX136" fmla="*/ 6819 w 10000"/>
              <a:gd name="connsiteY136" fmla="*/ 8787 h 10000"/>
              <a:gd name="connsiteX137" fmla="*/ 6891 w 10000"/>
              <a:gd name="connsiteY137" fmla="*/ 8897 h 10000"/>
              <a:gd name="connsiteX138" fmla="*/ 7502 w 10000"/>
              <a:gd name="connsiteY138" fmla="*/ 8971 h 10000"/>
              <a:gd name="connsiteX139" fmla="*/ 7727 w 10000"/>
              <a:gd name="connsiteY139" fmla="*/ 9081 h 10000"/>
              <a:gd name="connsiteX140" fmla="*/ 7574 w 10000"/>
              <a:gd name="connsiteY140" fmla="*/ 9191 h 10000"/>
              <a:gd name="connsiteX141" fmla="*/ 7421 w 10000"/>
              <a:gd name="connsiteY141" fmla="*/ 9265 h 10000"/>
              <a:gd name="connsiteX142" fmla="*/ 6971 w 10000"/>
              <a:gd name="connsiteY142" fmla="*/ 9301 h 10000"/>
              <a:gd name="connsiteX143" fmla="*/ 6891 w 10000"/>
              <a:gd name="connsiteY143" fmla="*/ 9411 h 10000"/>
              <a:gd name="connsiteX144" fmla="*/ 7116 w 10000"/>
              <a:gd name="connsiteY144" fmla="*/ 9486 h 10000"/>
              <a:gd name="connsiteX145" fmla="*/ 7116 w 10000"/>
              <a:gd name="connsiteY145" fmla="*/ 9596 h 10000"/>
              <a:gd name="connsiteX146" fmla="*/ 7269 w 10000"/>
              <a:gd name="connsiteY146" fmla="*/ 9706 h 10000"/>
              <a:gd name="connsiteX147" fmla="*/ 7502 w 10000"/>
              <a:gd name="connsiteY147" fmla="*/ 9854 h 10000"/>
              <a:gd name="connsiteX148" fmla="*/ 7798 w 10000"/>
              <a:gd name="connsiteY148" fmla="*/ 9854 h 10000"/>
              <a:gd name="connsiteX149" fmla="*/ 7879 w 10000"/>
              <a:gd name="connsiteY149" fmla="*/ 9669 h 10000"/>
              <a:gd name="connsiteX150" fmla="*/ 8176 w 10000"/>
              <a:gd name="connsiteY150" fmla="*/ 9669 h 10000"/>
              <a:gd name="connsiteX151" fmla="*/ 8706 w 10000"/>
              <a:gd name="connsiteY151" fmla="*/ 9522 h 10000"/>
              <a:gd name="connsiteX152" fmla="*/ 9083 w 10000"/>
              <a:gd name="connsiteY152" fmla="*/ 9596 h 10000"/>
              <a:gd name="connsiteX153" fmla="*/ 9469 w 10000"/>
              <a:gd name="connsiteY153" fmla="*/ 9706 h 10000"/>
              <a:gd name="connsiteX154" fmla="*/ 9317 w 10000"/>
              <a:gd name="connsiteY154" fmla="*/ 9779 h 10000"/>
              <a:gd name="connsiteX155" fmla="*/ 9469 w 10000"/>
              <a:gd name="connsiteY155" fmla="*/ 9964 h 10000"/>
              <a:gd name="connsiteX156" fmla="*/ 9694 w 10000"/>
              <a:gd name="connsiteY156" fmla="*/ 10000 h 10000"/>
              <a:gd name="connsiteX157" fmla="*/ 10000 w 10000"/>
              <a:gd name="connsiteY157" fmla="*/ 10000 h 10000"/>
              <a:gd name="connsiteX158" fmla="*/ 10000 w 10000"/>
              <a:gd name="connsiteY158"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6666 w 10000"/>
              <a:gd name="connsiteY14" fmla="*/ 185 h 10000"/>
              <a:gd name="connsiteX15" fmla="*/ 7044 w 10000"/>
              <a:gd name="connsiteY15" fmla="*/ 294 h 10000"/>
              <a:gd name="connsiteX16" fmla="*/ 7269 w 10000"/>
              <a:gd name="connsiteY16" fmla="*/ 699 h 10000"/>
              <a:gd name="connsiteX17" fmla="*/ 7349 w 10000"/>
              <a:gd name="connsiteY17" fmla="*/ 809 h 10000"/>
              <a:gd name="connsiteX18" fmla="*/ 7574 w 10000"/>
              <a:gd name="connsiteY18" fmla="*/ 809 h 10000"/>
              <a:gd name="connsiteX19" fmla="*/ 7879 w 10000"/>
              <a:gd name="connsiteY19" fmla="*/ 920 h 10000"/>
              <a:gd name="connsiteX20" fmla="*/ 8104 w 10000"/>
              <a:gd name="connsiteY20" fmla="*/ 1103 h 10000"/>
              <a:gd name="connsiteX21" fmla="*/ 8176 w 10000"/>
              <a:gd name="connsiteY21" fmla="*/ 1324 h 10000"/>
              <a:gd name="connsiteX22" fmla="*/ 7645 w 10000"/>
              <a:gd name="connsiteY22" fmla="*/ 1288 h 10000"/>
              <a:gd name="connsiteX23" fmla="*/ 7196 w 10000"/>
              <a:gd name="connsiteY23" fmla="*/ 1324 h 10000"/>
              <a:gd name="connsiteX24" fmla="*/ 7044 w 10000"/>
              <a:gd name="connsiteY24" fmla="*/ 1361 h 10000"/>
              <a:gd name="connsiteX25" fmla="*/ 7044 w 10000"/>
              <a:gd name="connsiteY25" fmla="*/ 1397 h 10000"/>
              <a:gd name="connsiteX26" fmla="*/ 6971 w 10000"/>
              <a:gd name="connsiteY26" fmla="*/ 1544 h 10000"/>
              <a:gd name="connsiteX27" fmla="*/ 6738 w 10000"/>
              <a:gd name="connsiteY27" fmla="*/ 1728 h 10000"/>
              <a:gd name="connsiteX28" fmla="*/ 6513 w 10000"/>
              <a:gd name="connsiteY28" fmla="*/ 1948 h 10000"/>
              <a:gd name="connsiteX29" fmla="*/ 6442 w 10000"/>
              <a:gd name="connsiteY29" fmla="*/ 2096 h 10000"/>
              <a:gd name="connsiteX30" fmla="*/ 6586 w 10000"/>
              <a:gd name="connsiteY30" fmla="*/ 2170 h 10000"/>
              <a:gd name="connsiteX31" fmla="*/ 7349 w 10000"/>
              <a:gd name="connsiteY31" fmla="*/ 2463 h 10000"/>
              <a:gd name="connsiteX32" fmla="*/ 6738 w 10000"/>
              <a:gd name="connsiteY32" fmla="*/ 2574 h 10000"/>
              <a:gd name="connsiteX33" fmla="*/ 5983 w 10000"/>
              <a:gd name="connsiteY33" fmla="*/ 2574 h 10000"/>
              <a:gd name="connsiteX34" fmla="*/ 5381 w 10000"/>
              <a:gd name="connsiteY34" fmla="*/ 2501 h 10000"/>
              <a:gd name="connsiteX35" fmla="*/ 5229 w 10000"/>
              <a:gd name="connsiteY35" fmla="*/ 2574 h 10000"/>
              <a:gd name="connsiteX36" fmla="*/ 5149 w 10000"/>
              <a:gd name="connsiteY36" fmla="*/ 2684 h 10000"/>
              <a:gd name="connsiteX37" fmla="*/ 5454 w 10000"/>
              <a:gd name="connsiteY37" fmla="*/ 2831 h 10000"/>
              <a:gd name="connsiteX38" fmla="*/ 5912 w 10000"/>
              <a:gd name="connsiteY38" fmla="*/ 2868 h 10000"/>
              <a:gd name="connsiteX39" fmla="*/ 6137 w 10000"/>
              <a:gd name="connsiteY39" fmla="*/ 2868 h 10000"/>
              <a:gd name="connsiteX40" fmla="*/ 6289 w 10000"/>
              <a:gd name="connsiteY40" fmla="*/ 2941 h 10000"/>
              <a:gd name="connsiteX41" fmla="*/ 6289 w 10000"/>
              <a:gd name="connsiteY41" fmla="*/ 3015 h 10000"/>
              <a:gd name="connsiteX42" fmla="*/ 6137 w 10000"/>
              <a:gd name="connsiteY42" fmla="*/ 3126 h 10000"/>
              <a:gd name="connsiteX43" fmla="*/ 6055 w 10000"/>
              <a:gd name="connsiteY43" fmla="*/ 3162 h 10000"/>
              <a:gd name="connsiteX44" fmla="*/ 5830 w 10000"/>
              <a:gd name="connsiteY44" fmla="*/ 3162 h 10000"/>
              <a:gd name="connsiteX45" fmla="*/ 5381 w 10000"/>
              <a:gd name="connsiteY45" fmla="*/ 3088 h 10000"/>
              <a:gd name="connsiteX46" fmla="*/ 4923 w 10000"/>
              <a:gd name="connsiteY46" fmla="*/ 3051 h 10000"/>
              <a:gd name="connsiteX47" fmla="*/ 4698 w 10000"/>
              <a:gd name="connsiteY47" fmla="*/ 3015 h 10000"/>
              <a:gd name="connsiteX48" fmla="*/ 4546 w 10000"/>
              <a:gd name="connsiteY48" fmla="*/ 2941 h 10000"/>
              <a:gd name="connsiteX49" fmla="*/ 4017 w 10000"/>
              <a:gd name="connsiteY49" fmla="*/ 2610 h 10000"/>
              <a:gd name="connsiteX50" fmla="*/ 3935 w 10000"/>
              <a:gd name="connsiteY50" fmla="*/ 2427 h 10000"/>
              <a:gd name="connsiteX51" fmla="*/ 3935 w 10000"/>
              <a:gd name="connsiteY51" fmla="*/ 2353 h 10000"/>
              <a:gd name="connsiteX52" fmla="*/ 3863 w 10000"/>
              <a:gd name="connsiteY52" fmla="*/ 2242 h 10000"/>
              <a:gd name="connsiteX53" fmla="*/ 3414 w 10000"/>
              <a:gd name="connsiteY53" fmla="*/ 2170 h 10000"/>
              <a:gd name="connsiteX54" fmla="*/ 3027 w 10000"/>
              <a:gd name="connsiteY54" fmla="*/ 2096 h 10000"/>
              <a:gd name="connsiteX55" fmla="*/ 2273 w 10000"/>
              <a:gd name="connsiteY55" fmla="*/ 1838 h 10000"/>
              <a:gd name="connsiteX56" fmla="*/ 2578 w 10000"/>
              <a:gd name="connsiteY56" fmla="*/ 1838 h 10000"/>
              <a:gd name="connsiteX57" fmla="*/ 2884 w 10000"/>
              <a:gd name="connsiteY57" fmla="*/ 1912 h 10000"/>
              <a:gd name="connsiteX58" fmla="*/ 3558 w 10000"/>
              <a:gd name="connsiteY58" fmla="*/ 1912 h 10000"/>
              <a:gd name="connsiteX59" fmla="*/ 5076 w 10000"/>
              <a:gd name="connsiteY59" fmla="*/ 1948 h 10000"/>
              <a:gd name="connsiteX60" fmla="*/ 5606 w 10000"/>
              <a:gd name="connsiteY60" fmla="*/ 1875 h 10000"/>
              <a:gd name="connsiteX61" fmla="*/ 5912 w 10000"/>
              <a:gd name="connsiteY61" fmla="*/ 1802 h 10000"/>
              <a:gd name="connsiteX62" fmla="*/ 6137 w 10000"/>
              <a:gd name="connsiteY62" fmla="*/ 1655 h 10000"/>
              <a:gd name="connsiteX63" fmla="*/ 6361 w 10000"/>
              <a:gd name="connsiteY63" fmla="*/ 1361 h 10000"/>
              <a:gd name="connsiteX64" fmla="*/ 6442 w 10000"/>
              <a:gd name="connsiteY64" fmla="*/ 1213 h 10000"/>
              <a:gd name="connsiteX65" fmla="*/ 6361 w 10000"/>
              <a:gd name="connsiteY65" fmla="*/ 1067 h 10000"/>
              <a:gd name="connsiteX66" fmla="*/ 5983 w 10000"/>
              <a:gd name="connsiteY66" fmla="*/ 845 h 10000"/>
              <a:gd name="connsiteX67" fmla="*/ 5381 w 10000"/>
              <a:gd name="connsiteY67" fmla="*/ 772 h 10000"/>
              <a:gd name="connsiteX68" fmla="*/ 4017 w 10000"/>
              <a:gd name="connsiteY68" fmla="*/ 589 h 10000"/>
              <a:gd name="connsiteX69" fmla="*/ 3334 w 10000"/>
              <a:gd name="connsiteY69" fmla="*/ 479 h 10000"/>
              <a:gd name="connsiteX70" fmla="*/ 2731 w 10000"/>
              <a:gd name="connsiteY70" fmla="*/ 479 h 10000"/>
              <a:gd name="connsiteX71" fmla="*/ 1366 w 10000"/>
              <a:gd name="connsiteY71" fmla="*/ 479 h 10000"/>
              <a:gd name="connsiteX72" fmla="*/ 1590 w 10000"/>
              <a:gd name="connsiteY72" fmla="*/ 368 h 10000"/>
              <a:gd name="connsiteX73" fmla="*/ 1671 w 10000"/>
              <a:gd name="connsiteY73" fmla="*/ 331 h 10000"/>
              <a:gd name="connsiteX74" fmla="*/ 1519 w 10000"/>
              <a:gd name="connsiteY74" fmla="*/ 294 h 10000"/>
              <a:gd name="connsiteX75" fmla="*/ 1141 w 10000"/>
              <a:gd name="connsiteY75" fmla="*/ 258 h 10000"/>
              <a:gd name="connsiteX76" fmla="*/ 988 w 10000"/>
              <a:gd name="connsiteY76" fmla="*/ 404 h 10000"/>
              <a:gd name="connsiteX77" fmla="*/ 683 w 10000"/>
              <a:gd name="connsiteY77" fmla="*/ 441 h 10000"/>
              <a:gd name="connsiteX78" fmla="*/ 683 w 10000"/>
              <a:gd name="connsiteY78" fmla="*/ 553 h 10000"/>
              <a:gd name="connsiteX79" fmla="*/ 378 w 10000"/>
              <a:gd name="connsiteY79" fmla="*/ 699 h 10000"/>
              <a:gd name="connsiteX80" fmla="*/ 81 w 10000"/>
              <a:gd name="connsiteY80" fmla="*/ 920 h 10000"/>
              <a:gd name="connsiteX81" fmla="*/ 0 w 10000"/>
              <a:gd name="connsiteY81" fmla="*/ 1139 h 10000"/>
              <a:gd name="connsiteX82" fmla="*/ 234 w 10000"/>
              <a:gd name="connsiteY82" fmla="*/ 1434 h 10000"/>
              <a:gd name="connsiteX83" fmla="*/ 611 w 10000"/>
              <a:gd name="connsiteY83" fmla="*/ 1507 h 10000"/>
              <a:gd name="connsiteX84" fmla="*/ 988 w 10000"/>
              <a:gd name="connsiteY84" fmla="*/ 1692 h 10000"/>
              <a:gd name="connsiteX85" fmla="*/ 836 w 10000"/>
              <a:gd name="connsiteY85" fmla="*/ 1948 h 10000"/>
              <a:gd name="connsiteX86" fmla="*/ 1294 w 10000"/>
              <a:gd name="connsiteY86" fmla="*/ 2391 h 10000"/>
              <a:gd name="connsiteX87" fmla="*/ 1895 w 10000"/>
              <a:gd name="connsiteY87" fmla="*/ 2684 h 10000"/>
              <a:gd name="connsiteX88" fmla="*/ 1519 w 10000"/>
              <a:gd name="connsiteY88" fmla="*/ 2905 h 10000"/>
              <a:gd name="connsiteX89" fmla="*/ 1590 w 10000"/>
              <a:gd name="connsiteY89" fmla="*/ 3162 h 10000"/>
              <a:gd name="connsiteX90" fmla="*/ 2202 w 10000"/>
              <a:gd name="connsiteY90" fmla="*/ 3345 h 10000"/>
              <a:gd name="connsiteX91" fmla="*/ 2578 w 10000"/>
              <a:gd name="connsiteY91" fmla="*/ 3604 h 10000"/>
              <a:gd name="connsiteX92" fmla="*/ 2426 w 10000"/>
              <a:gd name="connsiteY92" fmla="*/ 3823 h 10000"/>
              <a:gd name="connsiteX93" fmla="*/ 3027 w 10000"/>
              <a:gd name="connsiteY93" fmla="*/ 4008 h 10000"/>
              <a:gd name="connsiteX94" fmla="*/ 3486 w 10000"/>
              <a:gd name="connsiteY94" fmla="*/ 4229 h 10000"/>
              <a:gd name="connsiteX95" fmla="*/ 3414 w 10000"/>
              <a:gd name="connsiteY95" fmla="*/ 4522 h 10000"/>
              <a:gd name="connsiteX96" fmla="*/ 3027 w 10000"/>
              <a:gd name="connsiteY96" fmla="*/ 4853 h 10000"/>
              <a:gd name="connsiteX97" fmla="*/ 2578 w 10000"/>
              <a:gd name="connsiteY97" fmla="*/ 5184 h 10000"/>
              <a:gd name="connsiteX98" fmla="*/ 2354 w 10000"/>
              <a:gd name="connsiteY98" fmla="*/ 5625 h 10000"/>
              <a:gd name="connsiteX99" fmla="*/ 2498 w 10000"/>
              <a:gd name="connsiteY99" fmla="*/ 5552 h 10000"/>
              <a:gd name="connsiteX100" fmla="*/ 2731 w 10000"/>
              <a:gd name="connsiteY100" fmla="*/ 5698 h 10000"/>
              <a:gd name="connsiteX101" fmla="*/ 3109 w 10000"/>
              <a:gd name="connsiteY101" fmla="*/ 5772 h 10000"/>
              <a:gd name="connsiteX102" fmla="*/ 3558 w 10000"/>
              <a:gd name="connsiteY102" fmla="*/ 5810 h 10000"/>
              <a:gd name="connsiteX103" fmla="*/ 3558 w 10000"/>
              <a:gd name="connsiteY103" fmla="*/ 5846 h 10000"/>
              <a:gd name="connsiteX104" fmla="*/ 3486 w 10000"/>
              <a:gd name="connsiteY104" fmla="*/ 5882 h 10000"/>
              <a:gd name="connsiteX105" fmla="*/ 3261 w 10000"/>
              <a:gd name="connsiteY105" fmla="*/ 5920 h 10000"/>
              <a:gd name="connsiteX106" fmla="*/ 3109 w 10000"/>
              <a:gd name="connsiteY106" fmla="*/ 5920 h 10000"/>
              <a:gd name="connsiteX107" fmla="*/ 3027 w 10000"/>
              <a:gd name="connsiteY107" fmla="*/ 6029 h 10000"/>
              <a:gd name="connsiteX108" fmla="*/ 2578 w 10000"/>
              <a:gd name="connsiteY108" fmla="*/ 6066 h 10000"/>
              <a:gd name="connsiteX109" fmla="*/ 2578 w 10000"/>
              <a:gd name="connsiteY109" fmla="*/ 6177 h 10000"/>
              <a:gd name="connsiteX110" fmla="*/ 2578 w 10000"/>
              <a:gd name="connsiteY110" fmla="*/ 6287 h 10000"/>
              <a:gd name="connsiteX111" fmla="*/ 2498 w 10000"/>
              <a:gd name="connsiteY111" fmla="*/ 6287 h 10000"/>
              <a:gd name="connsiteX112" fmla="*/ 2578 w 10000"/>
              <a:gd name="connsiteY112" fmla="*/ 6360 h 10000"/>
              <a:gd name="connsiteX113" fmla="*/ 2578 w 10000"/>
              <a:gd name="connsiteY113" fmla="*/ 6581 h 10000"/>
              <a:gd name="connsiteX114" fmla="*/ 2578 w 10000"/>
              <a:gd name="connsiteY114" fmla="*/ 6875 h 10000"/>
              <a:gd name="connsiteX115" fmla="*/ 2956 w 10000"/>
              <a:gd name="connsiteY115" fmla="*/ 7095 h 10000"/>
              <a:gd name="connsiteX116" fmla="*/ 2803 w 10000"/>
              <a:gd name="connsiteY116" fmla="*/ 7390 h 10000"/>
              <a:gd name="connsiteX117" fmla="*/ 3109 w 10000"/>
              <a:gd name="connsiteY117" fmla="*/ 7427 h 10000"/>
              <a:gd name="connsiteX118" fmla="*/ 3181 w 10000"/>
              <a:gd name="connsiteY118" fmla="*/ 7610 h 10000"/>
              <a:gd name="connsiteX119" fmla="*/ 3486 w 10000"/>
              <a:gd name="connsiteY119" fmla="*/ 7758 h 10000"/>
              <a:gd name="connsiteX120" fmla="*/ 3710 w 10000"/>
              <a:gd name="connsiteY120" fmla="*/ 8052 h 10000"/>
              <a:gd name="connsiteX121" fmla="*/ 3710 w 10000"/>
              <a:gd name="connsiteY121" fmla="*/ 8015 h 10000"/>
              <a:gd name="connsiteX122" fmla="*/ 3935 w 10000"/>
              <a:gd name="connsiteY122" fmla="*/ 8015 h 10000"/>
              <a:gd name="connsiteX123" fmla="*/ 4169 w 10000"/>
              <a:gd name="connsiteY123" fmla="*/ 8088 h 10000"/>
              <a:gd name="connsiteX124" fmla="*/ 4322 w 10000"/>
              <a:gd name="connsiteY124" fmla="*/ 8052 h 10000"/>
              <a:gd name="connsiteX125" fmla="*/ 4618 w 10000"/>
              <a:gd name="connsiteY125" fmla="*/ 8088 h 10000"/>
              <a:gd name="connsiteX126" fmla="*/ 4771 w 10000"/>
              <a:gd name="connsiteY126" fmla="*/ 8162 h 10000"/>
              <a:gd name="connsiteX127" fmla="*/ 5149 w 10000"/>
              <a:gd name="connsiteY127" fmla="*/ 8052 h 10000"/>
              <a:gd name="connsiteX128" fmla="*/ 5454 w 10000"/>
              <a:gd name="connsiteY128" fmla="*/ 8088 h 10000"/>
              <a:gd name="connsiteX129" fmla="*/ 5759 w 10000"/>
              <a:gd name="connsiteY129" fmla="*/ 8198 h 10000"/>
              <a:gd name="connsiteX130" fmla="*/ 5830 w 10000"/>
              <a:gd name="connsiteY130" fmla="*/ 8346 h 10000"/>
              <a:gd name="connsiteX131" fmla="*/ 5830 w 10000"/>
              <a:gd name="connsiteY131" fmla="*/ 8493 h 10000"/>
              <a:gd name="connsiteX132" fmla="*/ 6137 w 10000"/>
              <a:gd name="connsiteY132" fmla="*/ 8566 h 10000"/>
              <a:gd name="connsiteX133" fmla="*/ 6137 w 10000"/>
              <a:gd name="connsiteY133" fmla="*/ 8640 h 10000"/>
              <a:gd name="connsiteX134" fmla="*/ 6442 w 10000"/>
              <a:gd name="connsiteY134" fmla="*/ 8751 h 10000"/>
              <a:gd name="connsiteX135" fmla="*/ 6819 w 10000"/>
              <a:gd name="connsiteY135" fmla="*/ 8787 h 10000"/>
              <a:gd name="connsiteX136" fmla="*/ 6891 w 10000"/>
              <a:gd name="connsiteY136" fmla="*/ 8897 h 10000"/>
              <a:gd name="connsiteX137" fmla="*/ 7502 w 10000"/>
              <a:gd name="connsiteY137" fmla="*/ 8971 h 10000"/>
              <a:gd name="connsiteX138" fmla="*/ 7727 w 10000"/>
              <a:gd name="connsiteY138" fmla="*/ 9081 h 10000"/>
              <a:gd name="connsiteX139" fmla="*/ 7574 w 10000"/>
              <a:gd name="connsiteY139" fmla="*/ 9191 h 10000"/>
              <a:gd name="connsiteX140" fmla="*/ 7421 w 10000"/>
              <a:gd name="connsiteY140" fmla="*/ 9265 h 10000"/>
              <a:gd name="connsiteX141" fmla="*/ 6971 w 10000"/>
              <a:gd name="connsiteY141" fmla="*/ 9301 h 10000"/>
              <a:gd name="connsiteX142" fmla="*/ 6891 w 10000"/>
              <a:gd name="connsiteY142" fmla="*/ 9411 h 10000"/>
              <a:gd name="connsiteX143" fmla="*/ 7116 w 10000"/>
              <a:gd name="connsiteY143" fmla="*/ 9486 h 10000"/>
              <a:gd name="connsiteX144" fmla="*/ 7116 w 10000"/>
              <a:gd name="connsiteY144" fmla="*/ 9596 h 10000"/>
              <a:gd name="connsiteX145" fmla="*/ 7269 w 10000"/>
              <a:gd name="connsiteY145" fmla="*/ 9706 h 10000"/>
              <a:gd name="connsiteX146" fmla="*/ 7502 w 10000"/>
              <a:gd name="connsiteY146" fmla="*/ 9854 h 10000"/>
              <a:gd name="connsiteX147" fmla="*/ 7798 w 10000"/>
              <a:gd name="connsiteY147" fmla="*/ 9854 h 10000"/>
              <a:gd name="connsiteX148" fmla="*/ 7879 w 10000"/>
              <a:gd name="connsiteY148" fmla="*/ 9669 h 10000"/>
              <a:gd name="connsiteX149" fmla="*/ 8176 w 10000"/>
              <a:gd name="connsiteY149" fmla="*/ 9669 h 10000"/>
              <a:gd name="connsiteX150" fmla="*/ 8706 w 10000"/>
              <a:gd name="connsiteY150" fmla="*/ 9522 h 10000"/>
              <a:gd name="connsiteX151" fmla="*/ 9083 w 10000"/>
              <a:gd name="connsiteY151" fmla="*/ 9596 h 10000"/>
              <a:gd name="connsiteX152" fmla="*/ 9469 w 10000"/>
              <a:gd name="connsiteY152" fmla="*/ 9706 h 10000"/>
              <a:gd name="connsiteX153" fmla="*/ 9317 w 10000"/>
              <a:gd name="connsiteY153" fmla="*/ 9779 h 10000"/>
              <a:gd name="connsiteX154" fmla="*/ 9469 w 10000"/>
              <a:gd name="connsiteY154" fmla="*/ 9964 h 10000"/>
              <a:gd name="connsiteX155" fmla="*/ 9694 w 10000"/>
              <a:gd name="connsiteY155" fmla="*/ 10000 h 10000"/>
              <a:gd name="connsiteX156" fmla="*/ 10000 w 10000"/>
              <a:gd name="connsiteY156" fmla="*/ 10000 h 10000"/>
              <a:gd name="connsiteX157" fmla="*/ 10000 w 10000"/>
              <a:gd name="connsiteY157"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7044 w 10000"/>
              <a:gd name="connsiteY14" fmla="*/ 294 h 10000"/>
              <a:gd name="connsiteX15" fmla="*/ 7269 w 10000"/>
              <a:gd name="connsiteY15" fmla="*/ 699 h 10000"/>
              <a:gd name="connsiteX16" fmla="*/ 7349 w 10000"/>
              <a:gd name="connsiteY16" fmla="*/ 809 h 10000"/>
              <a:gd name="connsiteX17" fmla="*/ 7574 w 10000"/>
              <a:gd name="connsiteY17" fmla="*/ 809 h 10000"/>
              <a:gd name="connsiteX18" fmla="*/ 7879 w 10000"/>
              <a:gd name="connsiteY18" fmla="*/ 920 h 10000"/>
              <a:gd name="connsiteX19" fmla="*/ 8104 w 10000"/>
              <a:gd name="connsiteY19" fmla="*/ 1103 h 10000"/>
              <a:gd name="connsiteX20" fmla="*/ 8176 w 10000"/>
              <a:gd name="connsiteY20" fmla="*/ 1324 h 10000"/>
              <a:gd name="connsiteX21" fmla="*/ 7645 w 10000"/>
              <a:gd name="connsiteY21" fmla="*/ 1288 h 10000"/>
              <a:gd name="connsiteX22" fmla="*/ 7196 w 10000"/>
              <a:gd name="connsiteY22" fmla="*/ 1324 h 10000"/>
              <a:gd name="connsiteX23" fmla="*/ 7044 w 10000"/>
              <a:gd name="connsiteY23" fmla="*/ 1361 h 10000"/>
              <a:gd name="connsiteX24" fmla="*/ 7044 w 10000"/>
              <a:gd name="connsiteY24" fmla="*/ 1397 h 10000"/>
              <a:gd name="connsiteX25" fmla="*/ 6971 w 10000"/>
              <a:gd name="connsiteY25" fmla="*/ 1544 h 10000"/>
              <a:gd name="connsiteX26" fmla="*/ 6738 w 10000"/>
              <a:gd name="connsiteY26" fmla="*/ 1728 h 10000"/>
              <a:gd name="connsiteX27" fmla="*/ 6513 w 10000"/>
              <a:gd name="connsiteY27" fmla="*/ 1948 h 10000"/>
              <a:gd name="connsiteX28" fmla="*/ 6442 w 10000"/>
              <a:gd name="connsiteY28" fmla="*/ 2096 h 10000"/>
              <a:gd name="connsiteX29" fmla="*/ 6586 w 10000"/>
              <a:gd name="connsiteY29" fmla="*/ 2170 h 10000"/>
              <a:gd name="connsiteX30" fmla="*/ 7349 w 10000"/>
              <a:gd name="connsiteY30" fmla="*/ 2463 h 10000"/>
              <a:gd name="connsiteX31" fmla="*/ 6738 w 10000"/>
              <a:gd name="connsiteY31" fmla="*/ 2574 h 10000"/>
              <a:gd name="connsiteX32" fmla="*/ 5983 w 10000"/>
              <a:gd name="connsiteY32" fmla="*/ 2574 h 10000"/>
              <a:gd name="connsiteX33" fmla="*/ 5381 w 10000"/>
              <a:gd name="connsiteY33" fmla="*/ 2501 h 10000"/>
              <a:gd name="connsiteX34" fmla="*/ 5229 w 10000"/>
              <a:gd name="connsiteY34" fmla="*/ 2574 h 10000"/>
              <a:gd name="connsiteX35" fmla="*/ 5149 w 10000"/>
              <a:gd name="connsiteY35" fmla="*/ 2684 h 10000"/>
              <a:gd name="connsiteX36" fmla="*/ 5454 w 10000"/>
              <a:gd name="connsiteY36" fmla="*/ 2831 h 10000"/>
              <a:gd name="connsiteX37" fmla="*/ 5912 w 10000"/>
              <a:gd name="connsiteY37" fmla="*/ 2868 h 10000"/>
              <a:gd name="connsiteX38" fmla="*/ 6137 w 10000"/>
              <a:gd name="connsiteY38" fmla="*/ 2868 h 10000"/>
              <a:gd name="connsiteX39" fmla="*/ 6289 w 10000"/>
              <a:gd name="connsiteY39" fmla="*/ 2941 h 10000"/>
              <a:gd name="connsiteX40" fmla="*/ 6289 w 10000"/>
              <a:gd name="connsiteY40" fmla="*/ 3015 h 10000"/>
              <a:gd name="connsiteX41" fmla="*/ 6137 w 10000"/>
              <a:gd name="connsiteY41" fmla="*/ 3126 h 10000"/>
              <a:gd name="connsiteX42" fmla="*/ 6055 w 10000"/>
              <a:gd name="connsiteY42" fmla="*/ 3162 h 10000"/>
              <a:gd name="connsiteX43" fmla="*/ 5830 w 10000"/>
              <a:gd name="connsiteY43" fmla="*/ 3162 h 10000"/>
              <a:gd name="connsiteX44" fmla="*/ 5381 w 10000"/>
              <a:gd name="connsiteY44" fmla="*/ 3088 h 10000"/>
              <a:gd name="connsiteX45" fmla="*/ 4923 w 10000"/>
              <a:gd name="connsiteY45" fmla="*/ 3051 h 10000"/>
              <a:gd name="connsiteX46" fmla="*/ 4698 w 10000"/>
              <a:gd name="connsiteY46" fmla="*/ 3015 h 10000"/>
              <a:gd name="connsiteX47" fmla="*/ 4546 w 10000"/>
              <a:gd name="connsiteY47" fmla="*/ 2941 h 10000"/>
              <a:gd name="connsiteX48" fmla="*/ 4017 w 10000"/>
              <a:gd name="connsiteY48" fmla="*/ 2610 h 10000"/>
              <a:gd name="connsiteX49" fmla="*/ 3935 w 10000"/>
              <a:gd name="connsiteY49" fmla="*/ 2427 h 10000"/>
              <a:gd name="connsiteX50" fmla="*/ 3935 w 10000"/>
              <a:gd name="connsiteY50" fmla="*/ 2353 h 10000"/>
              <a:gd name="connsiteX51" fmla="*/ 3863 w 10000"/>
              <a:gd name="connsiteY51" fmla="*/ 2242 h 10000"/>
              <a:gd name="connsiteX52" fmla="*/ 3414 w 10000"/>
              <a:gd name="connsiteY52" fmla="*/ 2170 h 10000"/>
              <a:gd name="connsiteX53" fmla="*/ 3027 w 10000"/>
              <a:gd name="connsiteY53" fmla="*/ 2096 h 10000"/>
              <a:gd name="connsiteX54" fmla="*/ 2273 w 10000"/>
              <a:gd name="connsiteY54" fmla="*/ 1838 h 10000"/>
              <a:gd name="connsiteX55" fmla="*/ 2578 w 10000"/>
              <a:gd name="connsiteY55" fmla="*/ 1838 h 10000"/>
              <a:gd name="connsiteX56" fmla="*/ 2884 w 10000"/>
              <a:gd name="connsiteY56" fmla="*/ 1912 h 10000"/>
              <a:gd name="connsiteX57" fmla="*/ 3558 w 10000"/>
              <a:gd name="connsiteY57" fmla="*/ 1912 h 10000"/>
              <a:gd name="connsiteX58" fmla="*/ 5076 w 10000"/>
              <a:gd name="connsiteY58" fmla="*/ 1948 h 10000"/>
              <a:gd name="connsiteX59" fmla="*/ 5606 w 10000"/>
              <a:gd name="connsiteY59" fmla="*/ 1875 h 10000"/>
              <a:gd name="connsiteX60" fmla="*/ 5912 w 10000"/>
              <a:gd name="connsiteY60" fmla="*/ 1802 h 10000"/>
              <a:gd name="connsiteX61" fmla="*/ 6137 w 10000"/>
              <a:gd name="connsiteY61" fmla="*/ 1655 h 10000"/>
              <a:gd name="connsiteX62" fmla="*/ 6361 w 10000"/>
              <a:gd name="connsiteY62" fmla="*/ 1361 h 10000"/>
              <a:gd name="connsiteX63" fmla="*/ 6442 w 10000"/>
              <a:gd name="connsiteY63" fmla="*/ 1213 h 10000"/>
              <a:gd name="connsiteX64" fmla="*/ 6361 w 10000"/>
              <a:gd name="connsiteY64" fmla="*/ 1067 h 10000"/>
              <a:gd name="connsiteX65" fmla="*/ 5983 w 10000"/>
              <a:gd name="connsiteY65" fmla="*/ 845 h 10000"/>
              <a:gd name="connsiteX66" fmla="*/ 5381 w 10000"/>
              <a:gd name="connsiteY66" fmla="*/ 772 h 10000"/>
              <a:gd name="connsiteX67" fmla="*/ 4017 w 10000"/>
              <a:gd name="connsiteY67" fmla="*/ 589 h 10000"/>
              <a:gd name="connsiteX68" fmla="*/ 3334 w 10000"/>
              <a:gd name="connsiteY68" fmla="*/ 479 h 10000"/>
              <a:gd name="connsiteX69" fmla="*/ 2731 w 10000"/>
              <a:gd name="connsiteY69" fmla="*/ 479 h 10000"/>
              <a:gd name="connsiteX70" fmla="*/ 1366 w 10000"/>
              <a:gd name="connsiteY70" fmla="*/ 479 h 10000"/>
              <a:gd name="connsiteX71" fmla="*/ 1590 w 10000"/>
              <a:gd name="connsiteY71" fmla="*/ 368 h 10000"/>
              <a:gd name="connsiteX72" fmla="*/ 1671 w 10000"/>
              <a:gd name="connsiteY72" fmla="*/ 331 h 10000"/>
              <a:gd name="connsiteX73" fmla="*/ 1519 w 10000"/>
              <a:gd name="connsiteY73" fmla="*/ 294 h 10000"/>
              <a:gd name="connsiteX74" fmla="*/ 1141 w 10000"/>
              <a:gd name="connsiteY74" fmla="*/ 258 h 10000"/>
              <a:gd name="connsiteX75" fmla="*/ 988 w 10000"/>
              <a:gd name="connsiteY75" fmla="*/ 404 h 10000"/>
              <a:gd name="connsiteX76" fmla="*/ 683 w 10000"/>
              <a:gd name="connsiteY76" fmla="*/ 441 h 10000"/>
              <a:gd name="connsiteX77" fmla="*/ 683 w 10000"/>
              <a:gd name="connsiteY77" fmla="*/ 553 h 10000"/>
              <a:gd name="connsiteX78" fmla="*/ 378 w 10000"/>
              <a:gd name="connsiteY78" fmla="*/ 699 h 10000"/>
              <a:gd name="connsiteX79" fmla="*/ 81 w 10000"/>
              <a:gd name="connsiteY79" fmla="*/ 920 h 10000"/>
              <a:gd name="connsiteX80" fmla="*/ 0 w 10000"/>
              <a:gd name="connsiteY80" fmla="*/ 1139 h 10000"/>
              <a:gd name="connsiteX81" fmla="*/ 234 w 10000"/>
              <a:gd name="connsiteY81" fmla="*/ 1434 h 10000"/>
              <a:gd name="connsiteX82" fmla="*/ 611 w 10000"/>
              <a:gd name="connsiteY82" fmla="*/ 1507 h 10000"/>
              <a:gd name="connsiteX83" fmla="*/ 988 w 10000"/>
              <a:gd name="connsiteY83" fmla="*/ 1692 h 10000"/>
              <a:gd name="connsiteX84" fmla="*/ 836 w 10000"/>
              <a:gd name="connsiteY84" fmla="*/ 1948 h 10000"/>
              <a:gd name="connsiteX85" fmla="*/ 1294 w 10000"/>
              <a:gd name="connsiteY85" fmla="*/ 2391 h 10000"/>
              <a:gd name="connsiteX86" fmla="*/ 1895 w 10000"/>
              <a:gd name="connsiteY86" fmla="*/ 2684 h 10000"/>
              <a:gd name="connsiteX87" fmla="*/ 1519 w 10000"/>
              <a:gd name="connsiteY87" fmla="*/ 2905 h 10000"/>
              <a:gd name="connsiteX88" fmla="*/ 1590 w 10000"/>
              <a:gd name="connsiteY88" fmla="*/ 3162 h 10000"/>
              <a:gd name="connsiteX89" fmla="*/ 2202 w 10000"/>
              <a:gd name="connsiteY89" fmla="*/ 3345 h 10000"/>
              <a:gd name="connsiteX90" fmla="*/ 2578 w 10000"/>
              <a:gd name="connsiteY90" fmla="*/ 3604 h 10000"/>
              <a:gd name="connsiteX91" fmla="*/ 2426 w 10000"/>
              <a:gd name="connsiteY91" fmla="*/ 3823 h 10000"/>
              <a:gd name="connsiteX92" fmla="*/ 3027 w 10000"/>
              <a:gd name="connsiteY92" fmla="*/ 4008 h 10000"/>
              <a:gd name="connsiteX93" fmla="*/ 3486 w 10000"/>
              <a:gd name="connsiteY93" fmla="*/ 4229 h 10000"/>
              <a:gd name="connsiteX94" fmla="*/ 3414 w 10000"/>
              <a:gd name="connsiteY94" fmla="*/ 4522 h 10000"/>
              <a:gd name="connsiteX95" fmla="*/ 3027 w 10000"/>
              <a:gd name="connsiteY95" fmla="*/ 4853 h 10000"/>
              <a:gd name="connsiteX96" fmla="*/ 2578 w 10000"/>
              <a:gd name="connsiteY96" fmla="*/ 5184 h 10000"/>
              <a:gd name="connsiteX97" fmla="*/ 2354 w 10000"/>
              <a:gd name="connsiteY97" fmla="*/ 5625 h 10000"/>
              <a:gd name="connsiteX98" fmla="*/ 2498 w 10000"/>
              <a:gd name="connsiteY98" fmla="*/ 5552 h 10000"/>
              <a:gd name="connsiteX99" fmla="*/ 2731 w 10000"/>
              <a:gd name="connsiteY99" fmla="*/ 5698 h 10000"/>
              <a:gd name="connsiteX100" fmla="*/ 3109 w 10000"/>
              <a:gd name="connsiteY100" fmla="*/ 5772 h 10000"/>
              <a:gd name="connsiteX101" fmla="*/ 3558 w 10000"/>
              <a:gd name="connsiteY101" fmla="*/ 5810 h 10000"/>
              <a:gd name="connsiteX102" fmla="*/ 3558 w 10000"/>
              <a:gd name="connsiteY102" fmla="*/ 5846 h 10000"/>
              <a:gd name="connsiteX103" fmla="*/ 3486 w 10000"/>
              <a:gd name="connsiteY103" fmla="*/ 5882 h 10000"/>
              <a:gd name="connsiteX104" fmla="*/ 3261 w 10000"/>
              <a:gd name="connsiteY104" fmla="*/ 5920 h 10000"/>
              <a:gd name="connsiteX105" fmla="*/ 3109 w 10000"/>
              <a:gd name="connsiteY105" fmla="*/ 5920 h 10000"/>
              <a:gd name="connsiteX106" fmla="*/ 3027 w 10000"/>
              <a:gd name="connsiteY106" fmla="*/ 6029 h 10000"/>
              <a:gd name="connsiteX107" fmla="*/ 2578 w 10000"/>
              <a:gd name="connsiteY107" fmla="*/ 6066 h 10000"/>
              <a:gd name="connsiteX108" fmla="*/ 2578 w 10000"/>
              <a:gd name="connsiteY108" fmla="*/ 6177 h 10000"/>
              <a:gd name="connsiteX109" fmla="*/ 2578 w 10000"/>
              <a:gd name="connsiteY109" fmla="*/ 6287 h 10000"/>
              <a:gd name="connsiteX110" fmla="*/ 2498 w 10000"/>
              <a:gd name="connsiteY110" fmla="*/ 6287 h 10000"/>
              <a:gd name="connsiteX111" fmla="*/ 2578 w 10000"/>
              <a:gd name="connsiteY111" fmla="*/ 6360 h 10000"/>
              <a:gd name="connsiteX112" fmla="*/ 2578 w 10000"/>
              <a:gd name="connsiteY112" fmla="*/ 6581 h 10000"/>
              <a:gd name="connsiteX113" fmla="*/ 2578 w 10000"/>
              <a:gd name="connsiteY113" fmla="*/ 6875 h 10000"/>
              <a:gd name="connsiteX114" fmla="*/ 2956 w 10000"/>
              <a:gd name="connsiteY114" fmla="*/ 7095 h 10000"/>
              <a:gd name="connsiteX115" fmla="*/ 2803 w 10000"/>
              <a:gd name="connsiteY115" fmla="*/ 7390 h 10000"/>
              <a:gd name="connsiteX116" fmla="*/ 3109 w 10000"/>
              <a:gd name="connsiteY116" fmla="*/ 7427 h 10000"/>
              <a:gd name="connsiteX117" fmla="*/ 3181 w 10000"/>
              <a:gd name="connsiteY117" fmla="*/ 7610 h 10000"/>
              <a:gd name="connsiteX118" fmla="*/ 3486 w 10000"/>
              <a:gd name="connsiteY118" fmla="*/ 7758 h 10000"/>
              <a:gd name="connsiteX119" fmla="*/ 3710 w 10000"/>
              <a:gd name="connsiteY119" fmla="*/ 8052 h 10000"/>
              <a:gd name="connsiteX120" fmla="*/ 3710 w 10000"/>
              <a:gd name="connsiteY120" fmla="*/ 8015 h 10000"/>
              <a:gd name="connsiteX121" fmla="*/ 3935 w 10000"/>
              <a:gd name="connsiteY121" fmla="*/ 8015 h 10000"/>
              <a:gd name="connsiteX122" fmla="*/ 4169 w 10000"/>
              <a:gd name="connsiteY122" fmla="*/ 8088 h 10000"/>
              <a:gd name="connsiteX123" fmla="*/ 4322 w 10000"/>
              <a:gd name="connsiteY123" fmla="*/ 8052 h 10000"/>
              <a:gd name="connsiteX124" fmla="*/ 4618 w 10000"/>
              <a:gd name="connsiteY124" fmla="*/ 8088 h 10000"/>
              <a:gd name="connsiteX125" fmla="*/ 4771 w 10000"/>
              <a:gd name="connsiteY125" fmla="*/ 8162 h 10000"/>
              <a:gd name="connsiteX126" fmla="*/ 5149 w 10000"/>
              <a:gd name="connsiteY126" fmla="*/ 8052 h 10000"/>
              <a:gd name="connsiteX127" fmla="*/ 5454 w 10000"/>
              <a:gd name="connsiteY127" fmla="*/ 8088 h 10000"/>
              <a:gd name="connsiteX128" fmla="*/ 5759 w 10000"/>
              <a:gd name="connsiteY128" fmla="*/ 8198 h 10000"/>
              <a:gd name="connsiteX129" fmla="*/ 5830 w 10000"/>
              <a:gd name="connsiteY129" fmla="*/ 8346 h 10000"/>
              <a:gd name="connsiteX130" fmla="*/ 5830 w 10000"/>
              <a:gd name="connsiteY130" fmla="*/ 8493 h 10000"/>
              <a:gd name="connsiteX131" fmla="*/ 6137 w 10000"/>
              <a:gd name="connsiteY131" fmla="*/ 8566 h 10000"/>
              <a:gd name="connsiteX132" fmla="*/ 6137 w 10000"/>
              <a:gd name="connsiteY132" fmla="*/ 8640 h 10000"/>
              <a:gd name="connsiteX133" fmla="*/ 6442 w 10000"/>
              <a:gd name="connsiteY133" fmla="*/ 8751 h 10000"/>
              <a:gd name="connsiteX134" fmla="*/ 6819 w 10000"/>
              <a:gd name="connsiteY134" fmla="*/ 8787 h 10000"/>
              <a:gd name="connsiteX135" fmla="*/ 6891 w 10000"/>
              <a:gd name="connsiteY135" fmla="*/ 8897 h 10000"/>
              <a:gd name="connsiteX136" fmla="*/ 7502 w 10000"/>
              <a:gd name="connsiteY136" fmla="*/ 8971 h 10000"/>
              <a:gd name="connsiteX137" fmla="*/ 7727 w 10000"/>
              <a:gd name="connsiteY137" fmla="*/ 9081 h 10000"/>
              <a:gd name="connsiteX138" fmla="*/ 7574 w 10000"/>
              <a:gd name="connsiteY138" fmla="*/ 9191 h 10000"/>
              <a:gd name="connsiteX139" fmla="*/ 7421 w 10000"/>
              <a:gd name="connsiteY139" fmla="*/ 9265 h 10000"/>
              <a:gd name="connsiteX140" fmla="*/ 6971 w 10000"/>
              <a:gd name="connsiteY140" fmla="*/ 9301 h 10000"/>
              <a:gd name="connsiteX141" fmla="*/ 6891 w 10000"/>
              <a:gd name="connsiteY141" fmla="*/ 9411 h 10000"/>
              <a:gd name="connsiteX142" fmla="*/ 7116 w 10000"/>
              <a:gd name="connsiteY142" fmla="*/ 9486 h 10000"/>
              <a:gd name="connsiteX143" fmla="*/ 7116 w 10000"/>
              <a:gd name="connsiteY143" fmla="*/ 9596 h 10000"/>
              <a:gd name="connsiteX144" fmla="*/ 7269 w 10000"/>
              <a:gd name="connsiteY144" fmla="*/ 9706 h 10000"/>
              <a:gd name="connsiteX145" fmla="*/ 7502 w 10000"/>
              <a:gd name="connsiteY145" fmla="*/ 9854 h 10000"/>
              <a:gd name="connsiteX146" fmla="*/ 7798 w 10000"/>
              <a:gd name="connsiteY146" fmla="*/ 9854 h 10000"/>
              <a:gd name="connsiteX147" fmla="*/ 7879 w 10000"/>
              <a:gd name="connsiteY147" fmla="*/ 9669 h 10000"/>
              <a:gd name="connsiteX148" fmla="*/ 8176 w 10000"/>
              <a:gd name="connsiteY148" fmla="*/ 9669 h 10000"/>
              <a:gd name="connsiteX149" fmla="*/ 8706 w 10000"/>
              <a:gd name="connsiteY149" fmla="*/ 9522 h 10000"/>
              <a:gd name="connsiteX150" fmla="*/ 9083 w 10000"/>
              <a:gd name="connsiteY150" fmla="*/ 9596 h 10000"/>
              <a:gd name="connsiteX151" fmla="*/ 9469 w 10000"/>
              <a:gd name="connsiteY151" fmla="*/ 9706 h 10000"/>
              <a:gd name="connsiteX152" fmla="*/ 9317 w 10000"/>
              <a:gd name="connsiteY152" fmla="*/ 9779 h 10000"/>
              <a:gd name="connsiteX153" fmla="*/ 9469 w 10000"/>
              <a:gd name="connsiteY153" fmla="*/ 9964 h 10000"/>
              <a:gd name="connsiteX154" fmla="*/ 9694 w 10000"/>
              <a:gd name="connsiteY154" fmla="*/ 10000 h 10000"/>
              <a:gd name="connsiteX155" fmla="*/ 10000 w 10000"/>
              <a:gd name="connsiteY155" fmla="*/ 10000 h 10000"/>
              <a:gd name="connsiteX156" fmla="*/ 10000 w 10000"/>
              <a:gd name="connsiteY156"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7044 w 10000"/>
              <a:gd name="connsiteY13" fmla="*/ 294 h 10000"/>
              <a:gd name="connsiteX14" fmla="*/ 7269 w 10000"/>
              <a:gd name="connsiteY14" fmla="*/ 699 h 10000"/>
              <a:gd name="connsiteX15" fmla="*/ 7349 w 10000"/>
              <a:gd name="connsiteY15" fmla="*/ 809 h 10000"/>
              <a:gd name="connsiteX16" fmla="*/ 7574 w 10000"/>
              <a:gd name="connsiteY16" fmla="*/ 809 h 10000"/>
              <a:gd name="connsiteX17" fmla="*/ 7879 w 10000"/>
              <a:gd name="connsiteY17" fmla="*/ 920 h 10000"/>
              <a:gd name="connsiteX18" fmla="*/ 8104 w 10000"/>
              <a:gd name="connsiteY18" fmla="*/ 1103 h 10000"/>
              <a:gd name="connsiteX19" fmla="*/ 8176 w 10000"/>
              <a:gd name="connsiteY19" fmla="*/ 1324 h 10000"/>
              <a:gd name="connsiteX20" fmla="*/ 7645 w 10000"/>
              <a:gd name="connsiteY20" fmla="*/ 1288 h 10000"/>
              <a:gd name="connsiteX21" fmla="*/ 7196 w 10000"/>
              <a:gd name="connsiteY21" fmla="*/ 1324 h 10000"/>
              <a:gd name="connsiteX22" fmla="*/ 7044 w 10000"/>
              <a:gd name="connsiteY22" fmla="*/ 1361 h 10000"/>
              <a:gd name="connsiteX23" fmla="*/ 7044 w 10000"/>
              <a:gd name="connsiteY23" fmla="*/ 1397 h 10000"/>
              <a:gd name="connsiteX24" fmla="*/ 6971 w 10000"/>
              <a:gd name="connsiteY24" fmla="*/ 1544 h 10000"/>
              <a:gd name="connsiteX25" fmla="*/ 6738 w 10000"/>
              <a:gd name="connsiteY25" fmla="*/ 1728 h 10000"/>
              <a:gd name="connsiteX26" fmla="*/ 6513 w 10000"/>
              <a:gd name="connsiteY26" fmla="*/ 1948 h 10000"/>
              <a:gd name="connsiteX27" fmla="*/ 6442 w 10000"/>
              <a:gd name="connsiteY27" fmla="*/ 2096 h 10000"/>
              <a:gd name="connsiteX28" fmla="*/ 6586 w 10000"/>
              <a:gd name="connsiteY28" fmla="*/ 2170 h 10000"/>
              <a:gd name="connsiteX29" fmla="*/ 7349 w 10000"/>
              <a:gd name="connsiteY29" fmla="*/ 2463 h 10000"/>
              <a:gd name="connsiteX30" fmla="*/ 6738 w 10000"/>
              <a:gd name="connsiteY30" fmla="*/ 2574 h 10000"/>
              <a:gd name="connsiteX31" fmla="*/ 5983 w 10000"/>
              <a:gd name="connsiteY31" fmla="*/ 2574 h 10000"/>
              <a:gd name="connsiteX32" fmla="*/ 5381 w 10000"/>
              <a:gd name="connsiteY32" fmla="*/ 2501 h 10000"/>
              <a:gd name="connsiteX33" fmla="*/ 5229 w 10000"/>
              <a:gd name="connsiteY33" fmla="*/ 2574 h 10000"/>
              <a:gd name="connsiteX34" fmla="*/ 5149 w 10000"/>
              <a:gd name="connsiteY34" fmla="*/ 2684 h 10000"/>
              <a:gd name="connsiteX35" fmla="*/ 5454 w 10000"/>
              <a:gd name="connsiteY35" fmla="*/ 2831 h 10000"/>
              <a:gd name="connsiteX36" fmla="*/ 5912 w 10000"/>
              <a:gd name="connsiteY36" fmla="*/ 2868 h 10000"/>
              <a:gd name="connsiteX37" fmla="*/ 6137 w 10000"/>
              <a:gd name="connsiteY37" fmla="*/ 2868 h 10000"/>
              <a:gd name="connsiteX38" fmla="*/ 6289 w 10000"/>
              <a:gd name="connsiteY38" fmla="*/ 2941 h 10000"/>
              <a:gd name="connsiteX39" fmla="*/ 6289 w 10000"/>
              <a:gd name="connsiteY39" fmla="*/ 3015 h 10000"/>
              <a:gd name="connsiteX40" fmla="*/ 6137 w 10000"/>
              <a:gd name="connsiteY40" fmla="*/ 3126 h 10000"/>
              <a:gd name="connsiteX41" fmla="*/ 6055 w 10000"/>
              <a:gd name="connsiteY41" fmla="*/ 3162 h 10000"/>
              <a:gd name="connsiteX42" fmla="*/ 5830 w 10000"/>
              <a:gd name="connsiteY42" fmla="*/ 3162 h 10000"/>
              <a:gd name="connsiteX43" fmla="*/ 5381 w 10000"/>
              <a:gd name="connsiteY43" fmla="*/ 3088 h 10000"/>
              <a:gd name="connsiteX44" fmla="*/ 4923 w 10000"/>
              <a:gd name="connsiteY44" fmla="*/ 3051 h 10000"/>
              <a:gd name="connsiteX45" fmla="*/ 4698 w 10000"/>
              <a:gd name="connsiteY45" fmla="*/ 3015 h 10000"/>
              <a:gd name="connsiteX46" fmla="*/ 4546 w 10000"/>
              <a:gd name="connsiteY46" fmla="*/ 2941 h 10000"/>
              <a:gd name="connsiteX47" fmla="*/ 4017 w 10000"/>
              <a:gd name="connsiteY47" fmla="*/ 2610 h 10000"/>
              <a:gd name="connsiteX48" fmla="*/ 3935 w 10000"/>
              <a:gd name="connsiteY48" fmla="*/ 2427 h 10000"/>
              <a:gd name="connsiteX49" fmla="*/ 3935 w 10000"/>
              <a:gd name="connsiteY49" fmla="*/ 2353 h 10000"/>
              <a:gd name="connsiteX50" fmla="*/ 3863 w 10000"/>
              <a:gd name="connsiteY50" fmla="*/ 2242 h 10000"/>
              <a:gd name="connsiteX51" fmla="*/ 3414 w 10000"/>
              <a:gd name="connsiteY51" fmla="*/ 2170 h 10000"/>
              <a:gd name="connsiteX52" fmla="*/ 3027 w 10000"/>
              <a:gd name="connsiteY52" fmla="*/ 2096 h 10000"/>
              <a:gd name="connsiteX53" fmla="*/ 2273 w 10000"/>
              <a:gd name="connsiteY53" fmla="*/ 1838 h 10000"/>
              <a:gd name="connsiteX54" fmla="*/ 2578 w 10000"/>
              <a:gd name="connsiteY54" fmla="*/ 1838 h 10000"/>
              <a:gd name="connsiteX55" fmla="*/ 2884 w 10000"/>
              <a:gd name="connsiteY55" fmla="*/ 1912 h 10000"/>
              <a:gd name="connsiteX56" fmla="*/ 3558 w 10000"/>
              <a:gd name="connsiteY56" fmla="*/ 1912 h 10000"/>
              <a:gd name="connsiteX57" fmla="*/ 5076 w 10000"/>
              <a:gd name="connsiteY57" fmla="*/ 1948 h 10000"/>
              <a:gd name="connsiteX58" fmla="*/ 5606 w 10000"/>
              <a:gd name="connsiteY58" fmla="*/ 1875 h 10000"/>
              <a:gd name="connsiteX59" fmla="*/ 5912 w 10000"/>
              <a:gd name="connsiteY59" fmla="*/ 1802 h 10000"/>
              <a:gd name="connsiteX60" fmla="*/ 6137 w 10000"/>
              <a:gd name="connsiteY60" fmla="*/ 1655 h 10000"/>
              <a:gd name="connsiteX61" fmla="*/ 6361 w 10000"/>
              <a:gd name="connsiteY61" fmla="*/ 1361 h 10000"/>
              <a:gd name="connsiteX62" fmla="*/ 6442 w 10000"/>
              <a:gd name="connsiteY62" fmla="*/ 1213 h 10000"/>
              <a:gd name="connsiteX63" fmla="*/ 6361 w 10000"/>
              <a:gd name="connsiteY63" fmla="*/ 1067 h 10000"/>
              <a:gd name="connsiteX64" fmla="*/ 5983 w 10000"/>
              <a:gd name="connsiteY64" fmla="*/ 845 h 10000"/>
              <a:gd name="connsiteX65" fmla="*/ 5381 w 10000"/>
              <a:gd name="connsiteY65" fmla="*/ 772 h 10000"/>
              <a:gd name="connsiteX66" fmla="*/ 4017 w 10000"/>
              <a:gd name="connsiteY66" fmla="*/ 589 h 10000"/>
              <a:gd name="connsiteX67" fmla="*/ 3334 w 10000"/>
              <a:gd name="connsiteY67" fmla="*/ 479 h 10000"/>
              <a:gd name="connsiteX68" fmla="*/ 2731 w 10000"/>
              <a:gd name="connsiteY68" fmla="*/ 479 h 10000"/>
              <a:gd name="connsiteX69" fmla="*/ 1366 w 10000"/>
              <a:gd name="connsiteY69" fmla="*/ 479 h 10000"/>
              <a:gd name="connsiteX70" fmla="*/ 1590 w 10000"/>
              <a:gd name="connsiteY70" fmla="*/ 368 h 10000"/>
              <a:gd name="connsiteX71" fmla="*/ 1671 w 10000"/>
              <a:gd name="connsiteY71" fmla="*/ 331 h 10000"/>
              <a:gd name="connsiteX72" fmla="*/ 1519 w 10000"/>
              <a:gd name="connsiteY72" fmla="*/ 294 h 10000"/>
              <a:gd name="connsiteX73" fmla="*/ 1141 w 10000"/>
              <a:gd name="connsiteY73" fmla="*/ 258 h 10000"/>
              <a:gd name="connsiteX74" fmla="*/ 988 w 10000"/>
              <a:gd name="connsiteY74" fmla="*/ 404 h 10000"/>
              <a:gd name="connsiteX75" fmla="*/ 683 w 10000"/>
              <a:gd name="connsiteY75" fmla="*/ 441 h 10000"/>
              <a:gd name="connsiteX76" fmla="*/ 683 w 10000"/>
              <a:gd name="connsiteY76" fmla="*/ 553 h 10000"/>
              <a:gd name="connsiteX77" fmla="*/ 378 w 10000"/>
              <a:gd name="connsiteY77" fmla="*/ 699 h 10000"/>
              <a:gd name="connsiteX78" fmla="*/ 81 w 10000"/>
              <a:gd name="connsiteY78" fmla="*/ 920 h 10000"/>
              <a:gd name="connsiteX79" fmla="*/ 0 w 10000"/>
              <a:gd name="connsiteY79" fmla="*/ 1139 h 10000"/>
              <a:gd name="connsiteX80" fmla="*/ 234 w 10000"/>
              <a:gd name="connsiteY80" fmla="*/ 1434 h 10000"/>
              <a:gd name="connsiteX81" fmla="*/ 611 w 10000"/>
              <a:gd name="connsiteY81" fmla="*/ 1507 h 10000"/>
              <a:gd name="connsiteX82" fmla="*/ 988 w 10000"/>
              <a:gd name="connsiteY82" fmla="*/ 1692 h 10000"/>
              <a:gd name="connsiteX83" fmla="*/ 836 w 10000"/>
              <a:gd name="connsiteY83" fmla="*/ 1948 h 10000"/>
              <a:gd name="connsiteX84" fmla="*/ 1294 w 10000"/>
              <a:gd name="connsiteY84" fmla="*/ 2391 h 10000"/>
              <a:gd name="connsiteX85" fmla="*/ 1895 w 10000"/>
              <a:gd name="connsiteY85" fmla="*/ 2684 h 10000"/>
              <a:gd name="connsiteX86" fmla="*/ 1519 w 10000"/>
              <a:gd name="connsiteY86" fmla="*/ 2905 h 10000"/>
              <a:gd name="connsiteX87" fmla="*/ 1590 w 10000"/>
              <a:gd name="connsiteY87" fmla="*/ 3162 h 10000"/>
              <a:gd name="connsiteX88" fmla="*/ 2202 w 10000"/>
              <a:gd name="connsiteY88" fmla="*/ 3345 h 10000"/>
              <a:gd name="connsiteX89" fmla="*/ 2578 w 10000"/>
              <a:gd name="connsiteY89" fmla="*/ 3604 h 10000"/>
              <a:gd name="connsiteX90" fmla="*/ 2426 w 10000"/>
              <a:gd name="connsiteY90" fmla="*/ 3823 h 10000"/>
              <a:gd name="connsiteX91" fmla="*/ 3027 w 10000"/>
              <a:gd name="connsiteY91" fmla="*/ 4008 h 10000"/>
              <a:gd name="connsiteX92" fmla="*/ 3486 w 10000"/>
              <a:gd name="connsiteY92" fmla="*/ 4229 h 10000"/>
              <a:gd name="connsiteX93" fmla="*/ 3414 w 10000"/>
              <a:gd name="connsiteY93" fmla="*/ 4522 h 10000"/>
              <a:gd name="connsiteX94" fmla="*/ 3027 w 10000"/>
              <a:gd name="connsiteY94" fmla="*/ 4853 h 10000"/>
              <a:gd name="connsiteX95" fmla="*/ 2578 w 10000"/>
              <a:gd name="connsiteY95" fmla="*/ 5184 h 10000"/>
              <a:gd name="connsiteX96" fmla="*/ 2354 w 10000"/>
              <a:gd name="connsiteY96" fmla="*/ 5625 h 10000"/>
              <a:gd name="connsiteX97" fmla="*/ 2498 w 10000"/>
              <a:gd name="connsiteY97" fmla="*/ 5552 h 10000"/>
              <a:gd name="connsiteX98" fmla="*/ 2731 w 10000"/>
              <a:gd name="connsiteY98" fmla="*/ 5698 h 10000"/>
              <a:gd name="connsiteX99" fmla="*/ 3109 w 10000"/>
              <a:gd name="connsiteY99" fmla="*/ 5772 h 10000"/>
              <a:gd name="connsiteX100" fmla="*/ 3558 w 10000"/>
              <a:gd name="connsiteY100" fmla="*/ 5810 h 10000"/>
              <a:gd name="connsiteX101" fmla="*/ 3558 w 10000"/>
              <a:gd name="connsiteY101" fmla="*/ 5846 h 10000"/>
              <a:gd name="connsiteX102" fmla="*/ 3486 w 10000"/>
              <a:gd name="connsiteY102" fmla="*/ 5882 h 10000"/>
              <a:gd name="connsiteX103" fmla="*/ 3261 w 10000"/>
              <a:gd name="connsiteY103" fmla="*/ 5920 h 10000"/>
              <a:gd name="connsiteX104" fmla="*/ 3109 w 10000"/>
              <a:gd name="connsiteY104" fmla="*/ 5920 h 10000"/>
              <a:gd name="connsiteX105" fmla="*/ 3027 w 10000"/>
              <a:gd name="connsiteY105" fmla="*/ 6029 h 10000"/>
              <a:gd name="connsiteX106" fmla="*/ 2578 w 10000"/>
              <a:gd name="connsiteY106" fmla="*/ 6066 h 10000"/>
              <a:gd name="connsiteX107" fmla="*/ 2578 w 10000"/>
              <a:gd name="connsiteY107" fmla="*/ 6177 h 10000"/>
              <a:gd name="connsiteX108" fmla="*/ 2578 w 10000"/>
              <a:gd name="connsiteY108" fmla="*/ 6287 h 10000"/>
              <a:gd name="connsiteX109" fmla="*/ 2498 w 10000"/>
              <a:gd name="connsiteY109" fmla="*/ 6287 h 10000"/>
              <a:gd name="connsiteX110" fmla="*/ 2578 w 10000"/>
              <a:gd name="connsiteY110" fmla="*/ 6360 h 10000"/>
              <a:gd name="connsiteX111" fmla="*/ 2578 w 10000"/>
              <a:gd name="connsiteY111" fmla="*/ 6581 h 10000"/>
              <a:gd name="connsiteX112" fmla="*/ 2578 w 10000"/>
              <a:gd name="connsiteY112" fmla="*/ 6875 h 10000"/>
              <a:gd name="connsiteX113" fmla="*/ 2956 w 10000"/>
              <a:gd name="connsiteY113" fmla="*/ 7095 h 10000"/>
              <a:gd name="connsiteX114" fmla="*/ 2803 w 10000"/>
              <a:gd name="connsiteY114" fmla="*/ 7390 h 10000"/>
              <a:gd name="connsiteX115" fmla="*/ 3109 w 10000"/>
              <a:gd name="connsiteY115" fmla="*/ 7427 h 10000"/>
              <a:gd name="connsiteX116" fmla="*/ 3181 w 10000"/>
              <a:gd name="connsiteY116" fmla="*/ 7610 h 10000"/>
              <a:gd name="connsiteX117" fmla="*/ 3486 w 10000"/>
              <a:gd name="connsiteY117" fmla="*/ 7758 h 10000"/>
              <a:gd name="connsiteX118" fmla="*/ 3710 w 10000"/>
              <a:gd name="connsiteY118" fmla="*/ 8052 h 10000"/>
              <a:gd name="connsiteX119" fmla="*/ 3710 w 10000"/>
              <a:gd name="connsiteY119" fmla="*/ 8015 h 10000"/>
              <a:gd name="connsiteX120" fmla="*/ 3935 w 10000"/>
              <a:gd name="connsiteY120" fmla="*/ 8015 h 10000"/>
              <a:gd name="connsiteX121" fmla="*/ 4169 w 10000"/>
              <a:gd name="connsiteY121" fmla="*/ 8088 h 10000"/>
              <a:gd name="connsiteX122" fmla="*/ 4322 w 10000"/>
              <a:gd name="connsiteY122" fmla="*/ 8052 h 10000"/>
              <a:gd name="connsiteX123" fmla="*/ 4618 w 10000"/>
              <a:gd name="connsiteY123" fmla="*/ 8088 h 10000"/>
              <a:gd name="connsiteX124" fmla="*/ 4771 w 10000"/>
              <a:gd name="connsiteY124" fmla="*/ 8162 h 10000"/>
              <a:gd name="connsiteX125" fmla="*/ 5149 w 10000"/>
              <a:gd name="connsiteY125" fmla="*/ 8052 h 10000"/>
              <a:gd name="connsiteX126" fmla="*/ 5454 w 10000"/>
              <a:gd name="connsiteY126" fmla="*/ 8088 h 10000"/>
              <a:gd name="connsiteX127" fmla="*/ 5759 w 10000"/>
              <a:gd name="connsiteY127" fmla="*/ 8198 h 10000"/>
              <a:gd name="connsiteX128" fmla="*/ 5830 w 10000"/>
              <a:gd name="connsiteY128" fmla="*/ 8346 h 10000"/>
              <a:gd name="connsiteX129" fmla="*/ 5830 w 10000"/>
              <a:gd name="connsiteY129" fmla="*/ 8493 h 10000"/>
              <a:gd name="connsiteX130" fmla="*/ 6137 w 10000"/>
              <a:gd name="connsiteY130" fmla="*/ 8566 h 10000"/>
              <a:gd name="connsiteX131" fmla="*/ 6137 w 10000"/>
              <a:gd name="connsiteY131" fmla="*/ 8640 h 10000"/>
              <a:gd name="connsiteX132" fmla="*/ 6442 w 10000"/>
              <a:gd name="connsiteY132" fmla="*/ 8751 h 10000"/>
              <a:gd name="connsiteX133" fmla="*/ 6819 w 10000"/>
              <a:gd name="connsiteY133" fmla="*/ 8787 h 10000"/>
              <a:gd name="connsiteX134" fmla="*/ 6891 w 10000"/>
              <a:gd name="connsiteY134" fmla="*/ 8897 h 10000"/>
              <a:gd name="connsiteX135" fmla="*/ 7502 w 10000"/>
              <a:gd name="connsiteY135" fmla="*/ 8971 h 10000"/>
              <a:gd name="connsiteX136" fmla="*/ 7727 w 10000"/>
              <a:gd name="connsiteY136" fmla="*/ 9081 h 10000"/>
              <a:gd name="connsiteX137" fmla="*/ 7574 w 10000"/>
              <a:gd name="connsiteY137" fmla="*/ 9191 h 10000"/>
              <a:gd name="connsiteX138" fmla="*/ 7421 w 10000"/>
              <a:gd name="connsiteY138" fmla="*/ 9265 h 10000"/>
              <a:gd name="connsiteX139" fmla="*/ 6971 w 10000"/>
              <a:gd name="connsiteY139" fmla="*/ 9301 h 10000"/>
              <a:gd name="connsiteX140" fmla="*/ 6891 w 10000"/>
              <a:gd name="connsiteY140" fmla="*/ 9411 h 10000"/>
              <a:gd name="connsiteX141" fmla="*/ 7116 w 10000"/>
              <a:gd name="connsiteY141" fmla="*/ 9486 h 10000"/>
              <a:gd name="connsiteX142" fmla="*/ 7116 w 10000"/>
              <a:gd name="connsiteY142" fmla="*/ 9596 h 10000"/>
              <a:gd name="connsiteX143" fmla="*/ 7269 w 10000"/>
              <a:gd name="connsiteY143" fmla="*/ 9706 h 10000"/>
              <a:gd name="connsiteX144" fmla="*/ 7502 w 10000"/>
              <a:gd name="connsiteY144" fmla="*/ 9854 h 10000"/>
              <a:gd name="connsiteX145" fmla="*/ 7798 w 10000"/>
              <a:gd name="connsiteY145" fmla="*/ 9854 h 10000"/>
              <a:gd name="connsiteX146" fmla="*/ 7879 w 10000"/>
              <a:gd name="connsiteY146" fmla="*/ 9669 h 10000"/>
              <a:gd name="connsiteX147" fmla="*/ 8176 w 10000"/>
              <a:gd name="connsiteY147" fmla="*/ 9669 h 10000"/>
              <a:gd name="connsiteX148" fmla="*/ 8706 w 10000"/>
              <a:gd name="connsiteY148" fmla="*/ 9522 h 10000"/>
              <a:gd name="connsiteX149" fmla="*/ 9083 w 10000"/>
              <a:gd name="connsiteY149" fmla="*/ 9596 h 10000"/>
              <a:gd name="connsiteX150" fmla="*/ 9469 w 10000"/>
              <a:gd name="connsiteY150" fmla="*/ 9706 h 10000"/>
              <a:gd name="connsiteX151" fmla="*/ 9317 w 10000"/>
              <a:gd name="connsiteY151" fmla="*/ 9779 h 10000"/>
              <a:gd name="connsiteX152" fmla="*/ 9469 w 10000"/>
              <a:gd name="connsiteY152" fmla="*/ 9964 h 10000"/>
              <a:gd name="connsiteX153" fmla="*/ 9694 w 10000"/>
              <a:gd name="connsiteY153" fmla="*/ 10000 h 10000"/>
              <a:gd name="connsiteX154" fmla="*/ 10000 w 10000"/>
              <a:gd name="connsiteY154" fmla="*/ 10000 h 10000"/>
              <a:gd name="connsiteX155" fmla="*/ 10000 w 10000"/>
              <a:gd name="connsiteY155" fmla="*/ 6140 h 10000"/>
              <a:gd name="connsiteX0" fmla="*/ 10000 w 10000"/>
              <a:gd name="connsiteY0" fmla="*/ 6029 h 9889"/>
              <a:gd name="connsiteX1" fmla="*/ 8634 w 10000"/>
              <a:gd name="connsiteY1" fmla="*/ 624 h 9889"/>
              <a:gd name="connsiteX2" fmla="*/ 8410 w 10000"/>
              <a:gd name="connsiteY2" fmla="*/ 624 h 9889"/>
              <a:gd name="connsiteX3" fmla="*/ 8257 w 10000"/>
              <a:gd name="connsiteY3" fmla="*/ 551 h 9889"/>
              <a:gd name="connsiteX4" fmla="*/ 8104 w 10000"/>
              <a:gd name="connsiteY4" fmla="*/ 514 h 9889"/>
              <a:gd name="connsiteX5" fmla="*/ 8023 w 10000"/>
              <a:gd name="connsiteY5" fmla="*/ 551 h 9889"/>
              <a:gd name="connsiteX6" fmla="*/ 7879 w 10000"/>
              <a:gd name="connsiteY6" fmla="*/ 551 h 9889"/>
              <a:gd name="connsiteX7" fmla="*/ 7879 w 10000"/>
              <a:gd name="connsiteY7" fmla="*/ 442 h 9889"/>
              <a:gd name="connsiteX8" fmla="*/ 7879 w 10000"/>
              <a:gd name="connsiteY8" fmla="*/ 293 h 9889"/>
              <a:gd name="connsiteX9" fmla="*/ 8023 w 10000"/>
              <a:gd name="connsiteY9" fmla="*/ 183 h 9889"/>
              <a:gd name="connsiteX10" fmla="*/ 8104 w 10000"/>
              <a:gd name="connsiteY10" fmla="*/ 74 h 9889"/>
              <a:gd name="connsiteX11" fmla="*/ 8023 w 10000"/>
              <a:gd name="connsiteY11" fmla="*/ 0 h 9889"/>
              <a:gd name="connsiteX12" fmla="*/ 7044 w 10000"/>
              <a:gd name="connsiteY12" fmla="*/ 183 h 9889"/>
              <a:gd name="connsiteX13" fmla="*/ 7269 w 10000"/>
              <a:gd name="connsiteY13" fmla="*/ 588 h 9889"/>
              <a:gd name="connsiteX14" fmla="*/ 7349 w 10000"/>
              <a:gd name="connsiteY14" fmla="*/ 698 h 9889"/>
              <a:gd name="connsiteX15" fmla="*/ 7574 w 10000"/>
              <a:gd name="connsiteY15" fmla="*/ 698 h 9889"/>
              <a:gd name="connsiteX16" fmla="*/ 7879 w 10000"/>
              <a:gd name="connsiteY16" fmla="*/ 809 h 9889"/>
              <a:gd name="connsiteX17" fmla="*/ 8104 w 10000"/>
              <a:gd name="connsiteY17" fmla="*/ 992 h 9889"/>
              <a:gd name="connsiteX18" fmla="*/ 8176 w 10000"/>
              <a:gd name="connsiteY18" fmla="*/ 1213 h 9889"/>
              <a:gd name="connsiteX19" fmla="*/ 7645 w 10000"/>
              <a:gd name="connsiteY19" fmla="*/ 1177 h 9889"/>
              <a:gd name="connsiteX20" fmla="*/ 7196 w 10000"/>
              <a:gd name="connsiteY20" fmla="*/ 1213 h 9889"/>
              <a:gd name="connsiteX21" fmla="*/ 7044 w 10000"/>
              <a:gd name="connsiteY21" fmla="*/ 1250 h 9889"/>
              <a:gd name="connsiteX22" fmla="*/ 7044 w 10000"/>
              <a:gd name="connsiteY22" fmla="*/ 1286 h 9889"/>
              <a:gd name="connsiteX23" fmla="*/ 6971 w 10000"/>
              <a:gd name="connsiteY23" fmla="*/ 1433 h 9889"/>
              <a:gd name="connsiteX24" fmla="*/ 6738 w 10000"/>
              <a:gd name="connsiteY24" fmla="*/ 1617 h 9889"/>
              <a:gd name="connsiteX25" fmla="*/ 6513 w 10000"/>
              <a:gd name="connsiteY25" fmla="*/ 1837 h 9889"/>
              <a:gd name="connsiteX26" fmla="*/ 6442 w 10000"/>
              <a:gd name="connsiteY26" fmla="*/ 1985 h 9889"/>
              <a:gd name="connsiteX27" fmla="*/ 6586 w 10000"/>
              <a:gd name="connsiteY27" fmla="*/ 2059 h 9889"/>
              <a:gd name="connsiteX28" fmla="*/ 7349 w 10000"/>
              <a:gd name="connsiteY28" fmla="*/ 2352 h 9889"/>
              <a:gd name="connsiteX29" fmla="*/ 6738 w 10000"/>
              <a:gd name="connsiteY29" fmla="*/ 2463 h 9889"/>
              <a:gd name="connsiteX30" fmla="*/ 5983 w 10000"/>
              <a:gd name="connsiteY30" fmla="*/ 2463 h 9889"/>
              <a:gd name="connsiteX31" fmla="*/ 5381 w 10000"/>
              <a:gd name="connsiteY31" fmla="*/ 2390 h 9889"/>
              <a:gd name="connsiteX32" fmla="*/ 5229 w 10000"/>
              <a:gd name="connsiteY32" fmla="*/ 2463 h 9889"/>
              <a:gd name="connsiteX33" fmla="*/ 5149 w 10000"/>
              <a:gd name="connsiteY33" fmla="*/ 2573 h 9889"/>
              <a:gd name="connsiteX34" fmla="*/ 5454 w 10000"/>
              <a:gd name="connsiteY34" fmla="*/ 2720 h 9889"/>
              <a:gd name="connsiteX35" fmla="*/ 5912 w 10000"/>
              <a:gd name="connsiteY35" fmla="*/ 2757 h 9889"/>
              <a:gd name="connsiteX36" fmla="*/ 6137 w 10000"/>
              <a:gd name="connsiteY36" fmla="*/ 2757 h 9889"/>
              <a:gd name="connsiteX37" fmla="*/ 6289 w 10000"/>
              <a:gd name="connsiteY37" fmla="*/ 2830 h 9889"/>
              <a:gd name="connsiteX38" fmla="*/ 6289 w 10000"/>
              <a:gd name="connsiteY38" fmla="*/ 2904 h 9889"/>
              <a:gd name="connsiteX39" fmla="*/ 6137 w 10000"/>
              <a:gd name="connsiteY39" fmla="*/ 3015 h 9889"/>
              <a:gd name="connsiteX40" fmla="*/ 6055 w 10000"/>
              <a:gd name="connsiteY40" fmla="*/ 3051 h 9889"/>
              <a:gd name="connsiteX41" fmla="*/ 5830 w 10000"/>
              <a:gd name="connsiteY41" fmla="*/ 3051 h 9889"/>
              <a:gd name="connsiteX42" fmla="*/ 5381 w 10000"/>
              <a:gd name="connsiteY42" fmla="*/ 2977 h 9889"/>
              <a:gd name="connsiteX43" fmla="*/ 4923 w 10000"/>
              <a:gd name="connsiteY43" fmla="*/ 2940 h 9889"/>
              <a:gd name="connsiteX44" fmla="*/ 4698 w 10000"/>
              <a:gd name="connsiteY44" fmla="*/ 2904 h 9889"/>
              <a:gd name="connsiteX45" fmla="*/ 4546 w 10000"/>
              <a:gd name="connsiteY45" fmla="*/ 2830 h 9889"/>
              <a:gd name="connsiteX46" fmla="*/ 4017 w 10000"/>
              <a:gd name="connsiteY46" fmla="*/ 2499 h 9889"/>
              <a:gd name="connsiteX47" fmla="*/ 3935 w 10000"/>
              <a:gd name="connsiteY47" fmla="*/ 2316 h 9889"/>
              <a:gd name="connsiteX48" fmla="*/ 3935 w 10000"/>
              <a:gd name="connsiteY48" fmla="*/ 2242 h 9889"/>
              <a:gd name="connsiteX49" fmla="*/ 3863 w 10000"/>
              <a:gd name="connsiteY49" fmla="*/ 2131 h 9889"/>
              <a:gd name="connsiteX50" fmla="*/ 3414 w 10000"/>
              <a:gd name="connsiteY50" fmla="*/ 2059 h 9889"/>
              <a:gd name="connsiteX51" fmla="*/ 3027 w 10000"/>
              <a:gd name="connsiteY51" fmla="*/ 1985 h 9889"/>
              <a:gd name="connsiteX52" fmla="*/ 2273 w 10000"/>
              <a:gd name="connsiteY52" fmla="*/ 1727 h 9889"/>
              <a:gd name="connsiteX53" fmla="*/ 2578 w 10000"/>
              <a:gd name="connsiteY53" fmla="*/ 1727 h 9889"/>
              <a:gd name="connsiteX54" fmla="*/ 2884 w 10000"/>
              <a:gd name="connsiteY54" fmla="*/ 1801 h 9889"/>
              <a:gd name="connsiteX55" fmla="*/ 3558 w 10000"/>
              <a:gd name="connsiteY55" fmla="*/ 1801 h 9889"/>
              <a:gd name="connsiteX56" fmla="*/ 5076 w 10000"/>
              <a:gd name="connsiteY56" fmla="*/ 1837 h 9889"/>
              <a:gd name="connsiteX57" fmla="*/ 5606 w 10000"/>
              <a:gd name="connsiteY57" fmla="*/ 1764 h 9889"/>
              <a:gd name="connsiteX58" fmla="*/ 5912 w 10000"/>
              <a:gd name="connsiteY58" fmla="*/ 1691 h 9889"/>
              <a:gd name="connsiteX59" fmla="*/ 6137 w 10000"/>
              <a:gd name="connsiteY59" fmla="*/ 1544 h 9889"/>
              <a:gd name="connsiteX60" fmla="*/ 6361 w 10000"/>
              <a:gd name="connsiteY60" fmla="*/ 1250 h 9889"/>
              <a:gd name="connsiteX61" fmla="*/ 6442 w 10000"/>
              <a:gd name="connsiteY61" fmla="*/ 1102 h 9889"/>
              <a:gd name="connsiteX62" fmla="*/ 6361 w 10000"/>
              <a:gd name="connsiteY62" fmla="*/ 956 h 9889"/>
              <a:gd name="connsiteX63" fmla="*/ 5983 w 10000"/>
              <a:gd name="connsiteY63" fmla="*/ 734 h 9889"/>
              <a:gd name="connsiteX64" fmla="*/ 5381 w 10000"/>
              <a:gd name="connsiteY64" fmla="*/ 661 h 9889"/>
              <a:gd name="connsiteX65" fmla="*/ 4017 w 10000"/>
              <a:gd name="connsiteY65" fmla="*/ 478 h 9889"/>
              <a:gd name="connsiteX66" fmla="*/ 3334 w 10000"/>
              <a:gd name="connsiteY66" fmla="*/ 368 h 9889"/>
              <a:gd name="connsiteX67" fmla="*/ 2731 w 10000"/>
              <a:gd name="connsiteY67" fmla="*/ 368 h 9889"/>
              <a:gd name="connsiteX68" fmla="*/ 1366 w 10000"/>
              <a:gd name="connsiteY68" fmla="*/ 368 h 9889"/>
              <a:gd name="connsiteX69" fmla="*/ 1590 w 10000"/>
              <a:gd name="connsiteY69" fmla="*/ 257 h 9889"/>
              <a:gd name="connsiteX70" fmla="*/ 1671 w 10000"/>
              <a:gd name="connsiteY70" fmla="*/ 220 h 9889"/>
              <a:gd name="connsiteX71" fmla="*/ 1519 w 10000"/>
              <a:gd name="connsiteY71" fmla="*/ 183 h 9889"/>
              <a:gd name="connsiteX72" fmla="*/ 1141 w 10000"/>
              <a:gd name="connsiteY72" fmla="*/ 147 h 9889"/>
              <a:gd name="connsiteX73" fmla="*/ 988 w 10000"/>
              <a:gd name="connsiteY73" fmla="*/ 293 h 9889"/>
              <a:gd name="connsiteX74" fmla="*/ 683 w 10000"/>
              <a:gd name="connsiteY74" fmla="*/ 330 h 9889"/>
              <a:gd name="connsiteX75" fmla="*/ 683 w 10000"/>
              <a:gd name="connsiteY75" fmla="*/ 442 h 9889"/>
              <a:gd name="connsiteX76" fmla="*/ 378 w 10000"/>
              <a:gd name="connsiteY76" fmla="*/ 588 h 9889"/>
              <a:gd name="connsiteX77" fmla="*/ 81 w 10000"/>
              <a:gd name="connsiteY77" fmla="*/ 809 h 9889"/>
              <a:gd name="connsiteX78" fmla="*/ 0 w 10000"/>
              <a:gd name="connsiteY78" fmla="*/ 1028 h 9889"/>
              <a:gd name="connsiteX79" fmla="*/ 234 w 10000"/>
              <a:gd name="connsiteY79" fmla="*/ 1323 h 9889"/>
              <a:gd name="connsiteX80" fmla="*/ 611 w 10000"/>
              <a:gd name="connsiteY80" fmla="*/ 1396 h 9889"/>
              <a:gd name="connsiteX81" fmla="*/ 988 w 10000"/>
              <a:gd name="connsiteY81" fmla="*/ 1581 h 9889"/>
              <a:gd name="connsiteX82" fmla="*/ 836 w 10000"/>
              <a:gd name="connsiteY82" fmla="*/ 1837 h 9889"/>
              <a:gd name="connsiteX83" fmla="*/ 1294 w 10000"/>
              <a:gd name="connsiteY83" fmla="*/ 2280 h 9889"/>
              <a:gd name="connsiteX84" fmla="*/ 1895 w 10000"/>
              <a:gd name="connsiteY84" fmla="*/ 2573 h 9889"/>
              <a:gd name="connsiteX85" fmla="*/ 1519 w 10000"/>
              <a:gd name="connsiteY85" fmla="*/ 2794 h 9889"/>
              <a:gd name="connsiteX86" fmla="*/ 1590 w 10000"/>
              <a:gd name="connsiteY86" fmla="*/ 3051 h 9889"/>
              <a:gd name="connsiteX87" fmla="*/ 2202 w 10000"/>
              <a:gd name="connsiteY87" fmla="*/ 3234 h 9889"/>
              <a:gd name="connsiteX88" fmla="*/ 2578 w 10000"/>
              <a:gd name="connsiteY88" fmla="*/ 3493 h 9889"/>
              <a:gd name="connsiteX89" fmla="*/ 2426 w 10000"/>
              <a:gd name="connsiteY89" fmla="*/ 3712 h 9889"/>
              <a:gd name="connsiteX90" fmla="*/ 3027 w 10000"/>
              <a:gd name="connsiteY90" fmla="*/ 3897 h 9889"/>
              <a:gd name="connsiteX91" fmla="*/ 3486 w 10000"/>
              <a:gd name="connsiteY91" fmla="*/ 4118 h 9889"/>
              <a:gd name="connsiteX92" fmla="*/ 3414 w 10000"/>
              <a:gd name="connsiteY92" fmla="*/ 4411 h 9889"/>
              <a:gd name="connsiteX93" fmla="*/ 3027 w 10000"/>
              <a:gd name="connsiteY93" fmla="*/ 4742 h 9889"/>
              <a:gd name="connsiteX94" fmla="*/ 2578 w 10000"/>
              <a:gd name="connsiteY94" fmla="*/ 5073 h 9889"/>
              <a:gd name="connsiteX95" fmla="*/ 2354 w 10000"/>
              <a:gd name="connsiteY95" fmla="*/ 5514 h 9889"/>
              <a:gd name="connsiteX96" fmla="*/ 2498 w 10000"/>
              <a:gd name="connsiteY96" fmla="*/ 5441 h 9889"/>
              <a:gd name="connsiteX97" fmla="*/ 2731 w 10000"/>
              <a:gd name="connsiteY97" fmla="*/ 5587 h 9889"/>
              <a:gd name="connsiteX98" fmla="*/ 3109 w 10000"/>
              <a:gd name="connsiteY98" fmla="*/ 5661 h 9889"/>
              <a:gd name="connsiteX99" fmla="*/ 3558 w 10000"/>
              <a:gd name="connsiteY99" fmla="*/ 5699 h 9889"/>
              <a:gd name="connsiteX100" fmla="*/ 3558 w 10000"/>
              <a:gd name="connsiteY100" fmla="*/ 5735 h 9889"/>
              <a:gd name="connsiteX101" fmla="*/ 3486 w 10000"/>
              <a:gd name="connsiteY101" fmla="*/ 5771 h 9889"/>
              <a:gd name="connsiteX102" fmla="*/ 3261 w 10000"/>
              <a:gd name="connsiteY102" fmla="*/ 5809 h 9889"/>
              <a:gd name="connsiteX103" fmla="*/ 3109 w 10000"/>
              <a:gd name="connsiteY103" fmla="*/ 5809 h 9889"/>
              <a:gd name="connsiteX104" fmla="*/ 3027 w 10000"/>
              <a:gd name="connsiteY104" fmla="*/ 5918 h 9889"/>
              <a:gd name="connsiteX105" fmla="*/ 2578 w 10000"/>
              <a:gd name="connsiteY105" fmla="*/ 5955 h 9889"/>
              <a:gd name="connsiteX106" fmla="*/ 2578 w 10000"/>
              <a:gd name="connsiteY106" fmla="*/ 6066 h 9889"/>
              <a:gd name="connsiteX107" fmla="*/ 2578 w 10000"/>
              <a:gd name="connsiteY107" fmla="*/ 6176 h 9889"/>
              <a:gd name="connsiteX108" fmla="*/ 2498 w 10000"/>
              <a:gd name="connsiteY108" fmla="*/ 6176 h 9889"/>
              <a:gd name="connsiteX109" fmla="*/ 2578 w 10000"/>
              <a:gd name="connsiteY109" fmla="*/ 6249 h 9889"/>
              <a:gd name="connsiteX110" fmla="*/ 2578 w 10000"/>
              <a:gd name="connsiteY110" fmla="*/ 6470 h 9889"/>
              <a:gd name="connsiteX111" fmla="*/ 2578 w 10000"/>
              <a:gd name="connsiteY111" fmla="*/ 6764 h 9889"/>
              <a:gd name="connsiteX112" fmla="*/ 2956 w 10000"/>
              <a:gd name="connsiteY112" fmla="*/ 6984 h 9889"/>
              <a:gd name="connsiteX113" fmla="*/ 2803 w 10000"/>
              <a:gd name="connsiteY113" fmla="*/ 7279 h 9889"/>
              <a:gd name="connsiteX114" fmla="*/ 3109 w 10000"/>
              <a:gd name="connsiteY114" fmla="*/ 7316 h 9889"/>
              <a:gd name="connsiteX115" fmla="*/ 3181 w 10000"/>
              <a:gd name="connsiteY115" fmla="*/ 7499 h 9889"/>
              <a:gd name="connsiteX116" fmla="*/ 3486 w 10000"/>
              <a:gd name="connsiteY116" fmla="*/ 7647 h 9889"/>
              <a:gd name="connsiteX117" fmla="*/ 3710 w 10000"/>
              <a:gd name="connsiteY117" fmla="*/ 7941 h 9889"/>
              <a:gd name="connsiteX118" fmla="*/ 3710 w 10000"/>
              <a:gd name="connsiteY118" fmla="*/ 7904 h 9889"/>
              <a:gd name="connsiteX119" fmla="*/ 3935 w 10000"/>
              <a:gd name="connsiteY119" fmla="*/ 7904 h 9889"/>
              <a:gd name="connsiteX120" fmla="*/ 4169 w 10000"/>
              <a:gd name="connsiteY120" fmla="*/ 7977 h 9889"/>
              <a:gd name="connsiteX121" fmla="*/ 4322 w 10000"/>
              <a:gd name="connsiteY121" fmla="*/ 7941 h 9889"/>
              <a:gd name="connsiteX122" fmla="*/ 4618 w 10000"/>
              <a:gd name="connsiteY122" fmla="*/ 7977 h 9889"/>
              <a:gd name="connsiteX123" fmla="*/ 4771 w 10000"/>
              <a:gd name="connsiteY123" fmla="*/ 8051 h 9889"/>
              <a:gd name="connsiteX124" fmla="*/ 5149 w 10000"/>
              <a:gd name="connsiteY124" fmla="*/ 7941 h 9889"/>
              <a:gd name="connsiteX125" fmla="*/ 5454 w 10000"/>
              <a:gd name="connsiteY125" fmla="*/ 7977 h 9889"/>
              <a:gd name="connsiteX126" fmla="*/ 5759 w 10000"/>
              <a:gd name="connsiteY126" fmla="*/ 8087 h 9889"/>
              <a:gd name="connsiteX127" fmla="*/ 5830 w 10000"/>
              <a:gd name="connsiteY127" fmla="*/ 8235 h 9889"/>
              <a:gd name="connsiteX128" fmla="*/ 5830 w 10000"/>
              <a:gd name="connsiteY128" fmla="*/ 8382 h 9889"/>
              <a:gd name="connsiteX129" fmla="*/ 6137 w 10000"/>
              <a:gd name="connsiteY129" fmla="*/ 8455 h 9889"/>
              <a:gd name="connsiteX130" fmla="*/ 6137 w 10000"/>
              <a:gd name="connsiteY130" fmla="*/ 8529 h 9889"/>
              <a:gd name="connsiteX131" fmla="*/ 6442 w 10000"/>
              <a:gd name="connsiteY131" fmla="*/ 8640 h 9889"/>
              <a:gd name="connsiteX132" fmla="*/ 6819 w 10000"/>
              <a:gd name="connsiteY132" fmla="*/ 8676 h 9889"/>
              <a:gd name="connsiteX133" fmla="*/ 6891 w 10000"/>
              <a:gd name="connsiteY133" fmla="*/ 8786 h 9889"/>
              <a:gd name="connsiteX134" fmla="*/ 7502 w 10000"/>
              <a:gd name="connsiteY134" fmla="*/ 8860 h 9889"/>
              <a:gd name="connsiteX135" fmla="*/ 7727 w 10000"/>
              <a:gd name="connsiteY135" fmla="*/ 8970 h 9889"/>
              <a:gd name="connsiteX136" fmla="*/ 7574 w 10000"/>
              <a:gd name="connsiteY136" fmla="*/ 9080 h 9889"/>
              <a:gd name="connsiteX137" fmla="*/ 7421 w 10000"/>
              <a:gd name="connsiteY137" fmla="*/ 9154 h 9889"/>
              <a:gd name="connsiteX138" fmla="*/ 6971 w 10000"/>
              <a:gd name="connsiteY138" fmla="*/ 9190 h 9889"/>
              <a:gd name="connsiteX139" fmla="*/ 6891 w 10000"/>
              <a:gd name="connsiteY139" fmla="*/ 9300 h 9889"/>
              <a:gd name="connsiteX140" fmla="*/ 7116 w 10000"/>
              <a:gd name="connsiteY140" fmla="*/ 9375 h 9889"/>
              <a:gd name="connsiteX141" fmla="*/ 7116 w 10000"/>
              <a:gd name="connsiteY141" fmla="*/ 9485 h 9889"/>
              <a:gd name="connsiteX142" fmla="*/ 7269 w 10000"/>
              <a:gd name="connsiteY142" fmla="*/ 9595 h 9889"/>
              <a:gd name="connsiteX143" fmla="*/ 7502 w 10000"/>
              <a:gd name="connsiteY143" fmla="*/ 9743 h 9889"/>
              <a:gd name="connsiteX144" fmla="*/ 7798 w 10000"/>
              <a:gd name="connsiteY144" fmla="*/ 9743 h 9889"/>
              <a:gd name="connsiteX145" fmla="*/ 7879 w 10000"/>
              <a:gd name="connsiteY145" fmla="*/ 9558 h 9889"/>
              <a:gd name="connsiteX146" fmla="*/ 8176 w 10000"/>
              <a:gd name="connsiteY146" fmla="*/ 9558 h 9889"/>
              <a:gd name="connsiteX147" fmla="*/ 8706 w 10000"/>
              <a:gd name="connsiteY147" fmla="*/ 9411 h 9889"/>
              <a:gd name="connsiteX148" fmla="*/ 9083 w 10000"/>
              <a:gd name="connsiteY148" fmla="*/ 9485 h 9889"/>
              <a:gd name="connsiteX149" fmla="*/ 9469 w 10000"/>
              <a:gd name="connsiteY149" fmla="*/ 9595 h 9889"/>
              <a:gd name="connsiteX150" fmla="*/ 9317 w 10000"/>
              <a:gd name="connsiteY150" fmla="*/ 9668 h 9889"/>
              <a:gd name="connsiteX151" fmla="*/ 9469 w 10000"/>
              <a:gd name="connsiteY151" fmla="*/ 9853 h 9889"/>
              <a:gd name="connsiteX152" fmla="*/ 9694 w 10000"/>
              <a:gd name="connsiteY152" fmla="*/ 9889 h 9889"/>
              <a:gd name="connsiteX153" fmla="*/ 10000 w 10000"/>
              <a:gd name="connsiteY153" fmla="*/ 9889 h 9889"/>
              <a:gd name="connsiteX154" fmla="*/ 10000 w 10000"/>
              <a:gd name="connsiteY154" fmla="*/ 6029 h 9889"/>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7044 w 10000"/>
              <a:gd name="connsiteY20" fmla="*/ 1264 h 10000"/>
              <a:gd name="connsiteX21" fmla="*/ 7044 w 10000"/>
              <a:gd name="connsiteY21" fmla="*/ 1300 h 10000"/>
              <a:gd name="connsiteX22" fmla="*/ 6971 w 10000"/>
              <a:gd name="connsiteY22" fmla="*/ 1449 h 10000"/>
              <a:gd name="connsiteX23" fmla="*/ 6738 w 10000"/>
              <a:gd name="connsiteY23" fmla="*/ 1635 h 10000"/>
              <a:gd name="connsiteX24" fmla="*/ 6513 w 10000"/>
              <a:gd name="connsiteY24" fmla="*/ 1858 h 10000"/>
              <a:gd name="connsiteX25" fmla="*/ 6442 w 10000"/>
              <a:gd name="connsiteY25" fmla="*/ 2007 h 10000"/>
              <a:gd name="connsiteX26" fmla="*/ 6586 w 10000"/>
              <a:gd name="connsiteY26" fmla="*/ 2082 h 10000"/>
              <a:gd name="connsiteX27" fmla="*/ 7349 w 10000"/>
              <a:gd name="connsiteY27" fmla="*/ 2378 h 10000"/>
              <a:gd name="connsiteX28" fmla="*/ 6738 w 10000"/>
              <a:gd name="connsiteY28" fmla="*/ 2491 h 10000"/>
              <a:gd name="connsiteX29" fmla="*/ 5983 w 10000"/>
              <a:gd name="connsiteY29" fmla="*/ 2491 h 10000"/>
              <a:gd name="connsiteX30" fmla="*/ 5381 w 10000"/>
              <a:gd name="connsiteY30" fmla="*/ 2417 h 10000"/>
              <a:gd name="connsiteX31" fmla="*/ 5229 w 10000"/>
              <a:gd name="connsiteY31" fmla="*/ 2491 h 10000"/>
              <a:gd name="connsiteX32" fmla="*/ 5149 w 10000"/>
              <a:gd name="connsiteY32" fmla="*/ 2602 h 10000"/>
              <a:gd name="connsiteX33" fmla="*/ 5454 w 10000"/>
              <a:gd name="connsiteY33" fmla="*/ 2751 h 10000"/>
              <a:gd name="connsiteX34" fmla="*/ 5912 w 10000"/>
              <a:gd name="connsiteY34" fmla="*/ 2788 h 10000"/>
              <a:gd name="connsiteX35" fmla="*/ 6137 w 10000"/>
              <a:gd name="connsiteY35" fmla="*/ 2788 h 10000"/>
              <a:gd name="connsiteX36" fmla="*/ 6289 w 10000"/>
              <a:gd name="connsiteY36" fmla="*/ 2862 h 10000"/>
              <a:gd name="connsiteX37" fmla="*/ 6289 w 10000"/>
              <a:gd name="connsiteY37" fmla="*/ 2937 h 10000"/>
              <a:gd name="connsiteX38" fmla="*/ 6137 w 10000"/>
              <a:gd name="connsiteY38" fmla="*/ 3049 h 10000"/>
              <a:gd name="connsiteX39" fmla="*/ 6055 w 10000"/>
              <a:gd name="connsiteY39" fmla="*/ 3085 h 10000"/>
              <a:gd name="connsiteX40" fmla="*/ 5830 w 10000"/>
              <a:gd name="connsiteY40" fmla="*/ 3085 h 10000"/>
              <a:gd name="connsiteX41" fmla="*/ 5381 w 10000"/>
              <a:gd name="connsiteY41" fmla="*/ 3010 h 10000"/>
              <a:gd name="connsiteX42" fmla="*/ 4923 w 10000"/>
              <a:gd name="connsiteY42" fmla="*/ 2973 h 10000"/>
              <a:gd name="connsiteX43" fmla="*/ 4698 w 10000"/>
              <a:gd name="connsiteY43" fmla="*/ 2937 h 10000"/>
              <a:gd name="connsiteX44" fmla="*/ 4546 w 10000"/>
              <a:gd name="connsiteY44" fmla="*/ 2862 h 10000"/>
              <a:gd name="connsiteX45" fmla="*/ 4017 w 10000"/>
              <a:gd name="connsiteY45" fmla="*/ 2527 h 10000"/>
              <a:gd name="connsiteX46" fmla="*/ 3935 w 10000"/>
              <a:gd name="connsiteY46" fmla="*/ 2342 h 10000"/>
              <a:gd name="connsiteX47" fmla="*/ 3935 w 10000"/>
              <a:gd name="connsiteY47" fmla="*/ 2267 h 10000"/>
              <a:gd name="connsiteX48" fmla="*/ 3863 w 10000"/>
              <a:gd name="connsiteY48" fmla="*/ 2155 h 10000"/>
              <a:gd name="connsiteX49" fmla="*/ 3414 w 10000"/>
              <a:gd name="connsiteY49" fmla="*/ 2082 h 10000"/>
              <a:gd name="connsiteX50" fmla="*/ 3027 w 10000"/>
              <a:gd name="connsiteY50" fmla="*/ 2007 h 10000"/>
              <a:gd name="connsiteX51" fmla="*/ 2273 w 10000"/>
              <a:gd name="connsiteY51" fmla="*/ 1746 h 10000"/>
              <a:gd name="connsiteX52" fmla="*/ 2578 w 10000"/>
              <a:gd name="connsiteY52" fmla="*/ 1746 h 10000"/>
              <a:gd name="connsiteX53" fmla="*/ 2884 w 10000"/>
              <a:gd name="connsiteY53" fmla="*/ 1821 h 10000"/>
              <a:gd name="connsiteX54" fmla="*/ 3558 w 10000"/>
              <a:gd name="connsiteY54" fmla="*/ 1821 h 10000"/>
              <a:gd name="connsiteX55" fmla="*/ 5076 w 10000"/>
              <a:gd name="connsiteY55" fmla="*/ 1858 h 10000"/>
              <a:gd name="connsiteX56" fmla="*/ 5606 w 10000"/>
              <a:gd name="connsiteY56" fmla="*/ 1784 h 10000"/>
              <a:gd name="connsiteX57" fmla="*/ 5912 w 10000"/>
              <a:gd name="connsiteY57" fmla="*/ 1710 h 10000"/>
              <a:gd name="connsiteX58" fmla="*/ 6137 w 10000"/>
              <a:gd name="connsiteY58" fmla="*/ 1561 h 10000"/>
              <a:gd name="connsiteX59" fmla="*/ 6361 w 10000"/>
              <a:gd name="connsiteY59" fmla="*/ 1264 h 10000"/>
              <a:gd name="connsiteX60" fmla="*/ 6442 w 10000"/>
              <a:gd name="connsiteY60" fmla="*/ 1114 h 10000"/>
              <a:gd name="connsiteX61" fmla="*/ 6361 w 10000"/>
              <a:gd name="connsiteY61" fmla="*/ 967 h 10000"/>
              <a:gd name="connsiteX62" fmla="*/ 5983 w 10000"/>
              <a:gd name="connsiteY62" fmla="*/ 742 h 10000"/>
              <a:gd name="connsiteX63" fmla="*/ 5381 w 10000"/>
              <a:gd name="connsiteY63" fmla="*/ 668 h 10000"/>
              <a:gd name="connsiteX64" fmla="*/ 4017 w 10000"/>
              <a:gd name="connsiteY64" fmla="*/ 483 h 10000"/>
              <a:gd name="connsiteX65" fmla="*/ 3334 w 10000"/>
              <a:gd name="connsiteY65" fmla="*/ 372 h 10000"/>
              <a:gd name="connsiteX66" fmla="*/ 2731 w 10000"/>
              <a:gd name="connsiteY66" fmla="*/ 372 h 10000"/>
              <a:gd name="connsiteX67" fmla="*/ 1366 w 10000"/>
              <a:gd name="connsiteY67" fmla="*/ 372 h 10000"/>
              <a:gd name="connsiteX68" fmla="*/ 1590 w 10000"/>
              <a:gd name="connsiteY68" fmla="*/ 260 h 10000"/>
              <a:gd name="connsiteX69" fmla="*/ 1671 w 10000"/>
              <a:gd name="connsiteY69" fmla="*/ 222 h 10000"/>
              <a:gd name="connsiteX70" fmla="*/ 1519 w 10000"/>
              <a:gd name="connsiteY70" fmla="*/ 185 h 10000"/>
              <a:gd name="connsiteX71" fmla="*/ 1141 w 10000"/>
              <a:gd name="connsiteY71" fmla="*/ 149 h 10000"/>
              <a:gd name="connsiteX72" fmla="*/ 988 w 10000"/>
              <a:gd name="connsiteY72" fmla="*/ 296 h 10000"/>
              <a:gd name="connsiteX73" fmla="*/ 683 w 10000"/>
              <a:gd name="connsiteY73" fmla="*/ 334 h 10000"/>
              <a:gd name="connsiteX74" fmla="*/ 683 w 10000"/>
              <a:gd name="connsiteY74" fmla="*/ 447 h 10000"/>
              <a:gd name="connsiteX75" fmla="*/ 378 w 10000"/>
              <a:gd name="connsiteY75" fmla="*/ 595 h 10000"/>
              <a:gd name="connsiteX76" fmla="*/ 81 w 10000"/>
              <a:gd name="connsiteY76" fmla="*/ 818 h 10000"/>
              <a:gd name="connsiteX77" fmla="*/ 0 w 10000"/>
              <a:gd name="connsiteY77" fmla="*/ 1040 h 10000"/>
              <a:gd name="connsiteX78" fmla="*/ 234 w 10000"/>
              <a:gd name="connsiteY78" fmla="*/ 1338 h 10000"/>
              <a:gd name="connsiteX79" fmla="*/ 611 w 10000"/>
              <a:gd name="connsiteY79" fmla="*/ 1412 h 10000"/>
              <a:gd name="connsiteX80" fmla="*/ 988 w 10000"/>
              <a:gd name="connsiteY80" fmla="*/ 1599 h 10000"/>
              <a:gd name="connsiteX81" fmla="*/ 836 w 10000"/>
              <a:gd name="connsiteY81" fmla="*/ 1858 h 10000"/>
              <a:gd name="connsiteX82" fmla="*/ 1294 w 10000"/>
              <a:gd name="connsiteY82" fmla="*/ 2306 h 10000"/>
              <a:gd name="connsiteX83" fmla="*/ 1895 w 10000"/>
              <a:gd name="connsiteY83" fmla="*/ 2602 h 10000"/>
              <a:gd name="connsiteX84" fmla="*/ 1519 w 10000"/>
              <a:gd name="connsiteY84" fmla="*/ 2825 h 10000"/>
              <a:gd name="connsiteX85" fmla="*/ 1590 w 10000"/>
              <a:gd name="connsiteY85" fmla="*/ 3085 h 10000"/>
              <a:gd name="connsiteX86" fmla="*/ 2202 w 10000"/>
              <a:gd name="connsiteY86" fmla="*/ 3270 h 10000"/>
              <a:gd name="connsiteX87" fmla="*/ 2578 w 10000"/>
              <a:gd name="connsiteY87" fmla="*/ 3532 h 10000"/>
              <a:gd name="connsiteX88" fmla="*/ 2426 w 10000"/>
              <a:gd name="connsiteY88" fmla="*/ 3754 h 10000"/>
              <a:gd name="connsiteX89" fmla="*/ 3027 w 10000"/>
              <a:gd name="connsiteY89" fmla="*/ 3941 h 10000"/>
              <a:gd name="connsiteX90" fmla="*/ 3486 w 10000"/>
              <a:gd name="connsiteY90" fmla="*/ 4164 h 10000"/>
              <a:gd name="connsiteX91" fmla="*/ 3414 w 10000"/>
              <a:gd name="connsiteY91" fmla="*/ 4461 h 10000"/>
              <a:gd name="connsiteX92" fmla="*/ 3027 w 10000"/>
              <a:gd name="connsiteY92" fmla="*/ 4795 h 10000"/>
              <a:gd name="connsiteX93" fmla="*/ 2578 w 10000"/>
              <a:gd name="connsiteY93" fmla="*/ 5130 h 10000"/>
              <a:gd name="connsiteX94" fmla="*/ 2354 w 10000"/>
              <a:gd name="connsiteY94" fmla="*/ 5576 h 10000"/>
              <a:gd name="connsiteX95" fmla="*/ 2498 w 10000"/>
              <a:gd name="connsiteY95" fmla="*/ 5502 h 10000"/>
              <a:gd name="connsiteX96" fmla="*/ 2731 w 10000"/>
              <a:gd name="connsiteY96" fmla="*/ 5650 h 10000"/>
              <a:gd name="connsiteX97" fmla="*/ 3109 w 10000"/>
              <a:gd name="connsiteY97" fmla="*/ 5725 h 10000"/>
              <a:gd name="connsiteX98" fmla="*/ 3558 w 10000"/>
              <a:gd name="connsiteY98" fmla="*/ 5763 h 10000"/>
              <a:gd name="connsiteX99" fmla="*/ 3558 w 10000"/>
              <a:gd name="connsiteY99" fmla="*/ 5799 h 10000"/>
              <a:gd name="connsiteX100" fmla="*/ 3486 w 10000"/>
              <a:gd name="connsiteY100" fmla="*/ 5836 h 10000"/>
              <a:gd name="connsiteX101" fmla="*/ 3261 w 10000"/>
              <a:gd name="connsiteY101" fmla="*/ 5874 h 10000"/>
              <a:gd name="connsiteX102" fmla="*/ 3109 w 10000"/>
              <a:gd name="connsiteY102" fmla="*/ 5874 h 10000"/>
              <a:gd name="connsiteX103" fmla="*/ 3027 w 10000"/>
              <a:gd name="connsiteY103" fmla="*/ 5984 h 10000"/>
              <a:gd name="connsiteX104" fmla="*/ 2578 w 10000"/>
              <a:gd name="connsiteY104" fmla="*/ 6022 h 10000"/>
              <a:gd name="connsiteX105" fmla="*/ 2578 w 10000"/>
              <a:gd name="connsiteY105" fmla="*/ 6134 h 10000"/>
              <a:gd name="connsiteX106" fmla="*/ 2578 w 10000"/>
              <a:gd name="connsiteY106" fmla="*/ 6245 h 10000"/>
              <a:gd name="connsiteX107" fmla="*/ 2498 w 10000"/>
              <a:gd name="connsiteY107" fmla="*/ 6245 h 10000"/>
              <a:gd name="connsiteX108" fmla="*/ 2578 w 10000"/>
              <a:gd name="connsiteY108" fmla="*/ 6319 h 10000"/>
              <a:gd name="connsiteX109" fmla="*/ 2578 w 10000"/>
              <a:gd name="connsiteY109" fmla="*/ 6543 h 10000"/>
              <a:gd name="connsiteX110" fmla="*/ 2578 w 10000"/>
              <a:gd name="connsiteY110" fmla="*/ 6840 h 10000"/>
              <a:gd name="connsiteX111" fmla="*/ 2956 w 10000"/>
              <a:gd name="connsiteY111" fmla="*/ 7062 h 10000"/>
              <a:gd name="connsiteX112" fmla="*/ 2803 w 10000"/>
              <a:gd name="connsiteY112" fmla="*/ 7361 h 10000"/>
              <a:gd name="connsiteX113" fmla="*/ 3109 w 10000"/>
              <a:gd name="connsiteY113" fmla="*/ 7398 h 10000"/>
              <a:gd name="connsiteX114" fmla="*/ 3181 w 10000"/>
              <a:gd name="connsiteY114" fmla="*/ 7583 h 10000"/>
              <a:gd name="connsiteX115" fmla="*/ 3486 w 10000"/>
              <a:gd name="connsiteY115" fmla="*/ 7733 h 10000"/>
              <a:gd name="connsiteX116" fmla="*/ 3710 w 10000"/>
              <a:gd name="connsiteY116" fmla="*/ 8030 h 10000"/>
              <a:gd name="connsiteX117" fmla="*/ 3710 w 10000"/>
              <a:gd name="connsiteY117" fmla="*/ 7993 h 10000"/>
              <a:gd name="connsiteX118" fmla="*/ 3935 w 10000"/>
              <a:gd name="connsiteY118" fmla="*/ 7993 h 10000"/>
              <a:gd name="connsiteX119" fmla="*/ 4169 w 10000"/>
              <a:gd name="connsiteY119" fmla="*/ 8067 h 10000"/>
              <a:gd name="connsiteX120" fmla="*/ 4322 w 10000"/>
              <a:gd name="connsiteY120" fmla="*/ 8030 h 10000"/>
              <a:gd name="connsiteX121" fmla="*/ 4618 w 10000"/>
              <a:gd name="connsiteY121" fmla="*/ 8067 h 10000"/>
              <a:gd name="connsiteX122" fmla="*/ 4771 w 10000"/>
              <a:gd name="connsiteY122" fmla="*/ 8141 h 10000"/>
              <a:gd name="connsiteX123" fmla="*/ 5149 w 10000"/>
              <a:gd name="connsiteY123" fmla="*/ 8030 h 10000"/>
              <a:gd name="connsiteX124" fmla="*/ 5454 w 10000"/>
              <a:gd name="connsiteY124" fmla="*/ 8067 h 10000"/>
              <a:gd name="connsiteX125" fmla="*/ 5759 w 10000"/>
              <a:gd name="connsiteY125" fmla="*/ 8178 h 10000"/>
              <a:gd name="connsiteX126" fmla="*/ 5830 w 10000"/>
              <a:gd name="connsiteY126" fmla="*/ 8327 h 10000"/>
              <a:gd name="connsiteX127" fmla="*/ 5830 w 10000"/>
              <a:gd name="connsiteY127" fmla="*/ 8476 h 10000"/>
              <a:gd name="connsiteX128" fmla="*/ 6137 w 10000"/>
              <a:gd name="connsiteY128" fmla="*/ 8550 h 10000"/>
              <a:gd name="connsiteX129" fmla="*/ 6137 w 10000"/>
              <a:gd name="connsiteY129" fmla="*/ 8625 h 10000"/>
              <a:gd name="connsiteX130" fmla="*/ 6442 w 10000"/>
              <a:gd name="connsiteY130" fmla="*/ 8737 h 10000"/>
              <a:gd name="connsiteX131" fmla="*/ 6819 w 10000"/>
              <a:gd name="connsiteY131" fmla="*/ 8773 h 10000"/>
              <a:gd name="connsiteX132" fmla="*/ 6891 w 10000"/>
              <a:gd name="connsiteY132" fmla="*/ 8885 h 10000"/>
              <a:gd name="connsiteX133" fmla="*/ 7502 w 10000"/>
              <a:gd name="connsiteY133" fmla="*/ 8959 h 10000"/>
              <a:gd name="connsiteX134" fmla="*/ 7727 w 10000"/>
              <a:gd name="connsiteY134" fmla="*/ 9071 h 10000"/>
              <a:gd name="connsiteX135" fmla="*/ 7574 w 10000"/>
              <a:gd name="connsiteY135" fmla="*/ 9182 h 10000"/>
              <a:gd name="connsiteX136" fmla="*/ 7421 w 10000"/>
              <a:gd name="connsiteY136" fmla="*/ 9257 h 10000"/>
              <a:gd name="connsiteX137" fmla="*/ 6971 w 10000"/>
              <a:gd name="connsiteY137" fmla="*/ 9293 h 10000"/>
              <a:gd name="connsiteX138" fmla="*/ 6891 w 10000"/>
              <a:gd name="connsiteY138" fmla="*/ 9404 h 10000"/>
              <a:gd name="connsiteX139" fmla="*/ 7116 w 10000"/>
              <a:gd name="connsiteY139" fmla="*/ 9480 h 10000"/>
              <a:gd name="connsiteX140" fmla="*/ 7116 w 10000"/>
              <a:gd name="connsiteY140" fmla="*/ 9591 h 10000"/>
              <a:gd name="connsiteX141" fmla="*/ 7269 w 10000"/>
              <a:gd name="connsiteY141" fmla="*/ 9703 h 10000"/>
              <a:gd name="connsiteX142" fmla="*/ 7502 w 10000"/>
              <a:gd name="connsiteY142" fmla="*/ 9852 h 10000"/>
              <a:gd name="connsiteX143" fmla="*/ 7798 w 10000"/>
              <a:gd name="connsiteY143" fmla="*/ 9852 h 10000"/>
              <a:gd name="connsiteX144" fmla="*/ 7879 w 10000"/>
              <a:gd name="connsiteY144" fmla="*/ 9665 h 10000"/>
              <a:gd name="connsiteX145" fmla="*/ 8176 w 10000"/>
              <a:gd name="connsiteY145" fmla="*/ 9665 h 10000"/>
              <a:gd name="connsiteX146" fmla="*/ 8706 w 10000"/>
              <a:gd name="connsiteY146" fmla="*/ 9517 h 10000"/>
              <a:gd name="connsiteX147" fmla="*/ 9083 w 10000"/>
              <a:gd name="connsiteY147" fmla="*/ 9591 h 10000"/>
              <a:gd name="connsiteX148" fmla="*/ 9469 w 10000"/>
              <a:gd name="connsiteY148" fmla="*/ 9703 h 10000"/>
              <a:gd name="connsiteX149" fmla="*/ 9317 w 10000"/>
              <a:gd name="connsiteY149" fmla="*/ 9777 h 10000"/>
              <a:gd name="connsiteX150" fmla="*/ 9469 w 10000"/>
              <a:gd name="connsiteY150" fmla="*/ 9964 h 10000"/>
              <a:gd name="connsiteX151" fmla="*/ 9694 w 10000"/>
              <a:gd name="connsiteY151" fmla="*/ 10000 h 10000"/>
              <a:gd name="connsiteX152" fmla="*/ 10000 w 10000"/>
              <a:gd name="connsiteY152" fmla="*/ 10000 h 10000"/>
              <a:gd name="connsiteX153" fmla="*/ 10000 w 10000"/>
              <a:gd name="connsiteY153"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7044 w 10000"/>
              <a:gd name="connsiteY20" fmla="*/ 1264 h 10000"/>
              <a:gd name="connsiteX21" fmla="*/ 6971 w 10000"/>
              <a:gd name="connsiteY21" fmla="*/ 1449 h 10000"/>
              <a:gd name="connsiteX22" fmla="*/ 6738 w 10000"/>
              <a:gd name="connsiteY22" fmla="*/ 1635 h 10000"/>
              <a:gd name="connsiteX23" fmla="*/ 6513 w 10000"/>
              <a:gd name="connsiteY23" fmla="*/ 1858 h 10000"/>
              <a:gd name="connsiteX24" fmla="*/ 6442 w 10000"/>
              <a:gd name="connsiteY24" fmla="*/ 2007 h 10000"/>
              <a:gd name="connsiteX25" fmla="*/ 6586 w 10000"/>
              <a:gd name="connsiteY25" fmla="*/ 2082 h 10000"/>
              <a:gd name="connsiteX26" fmla="*/ 7349 w 10000"/>
              <a:gd name="connsiteY26" fmla="*/ 2378 h 10000"/>
              <a:gd name="connsiteX27" fmla="*/ 6738 w 10000"/>
              <a:gd name="connsiteY27" fmla="*/ 2491 h 10000"/>
              <a:gd name="connsiteX28" fmla="*/ 5983 w 10000"/>
              <a:gd name="connsiteY28" fmla="*/ 2491 h 10000"/>
              <a:gd name="connsiteX29" fmla="*/ 5381 w 10000"/>
              <a:gd name="connsiteY29" fmla="*/ 2417 h 10000"/>
              <a:gd name="connsiteX30" fmla="*/ 5229 w 10000"/>
              <a:gd name="connsiteY30" fmla="*/ 2491 h 10000"/>
              <a:gd name="connsiteX31" fmla="*/ 5149 w 10000"/>
              <a:gd name="connsiteY31" fmla="*/ 2602 h 10000"/>
              <a:gd name="connsiteX32" fmla="*/ 5454 w 10000"/>
              <a:gd name="connsiteY32" fmla="*/ 2751 h 10000"/>
              <a:gd name="connsiteX33" fmla="*/ 5912 w 10000"/>
              <a:gd name="connsiteY33" fmla="*/ 2788 h 10000"/>
              <a:gd name="connsiteX34" fmla="*/ 6137 w 10000"/>
              <a:gd name="connsiteY34" fmla="*/ 2788 h 10000"/>
              <a:gd name="connsiteX35" fmla="*/ 6289 w 10000"/>
              <a:gd name="connsiteY35" fmla="*/ 2862 h 10000"/>
              <a:gd name="connsiteX36" fmla="*/ 6289 w 10000"/>
              <a:gd name="connsiteY36" fmla="*/ 2937 h 10000"/>
              <a:gd name="connsiteX37" fmla="*/ 6137 w 10000"/>
              <a:gd name="connsiteY37" fmla="*/ 3049 h 10000"/>
              <a:gd name="connsiteX38" fmla="*/ 6055 w 10000"/>
              <a:gd name="connsiteY38" fmla="*/ 3085 h 10000"/>
              <a:gd name="connsiteX39" fmla="*/ 5830 w 10000"/>
              <a:gd name="connsiteY39" fmla="*/ 3085 h 10000"/>
              <a:gd name="connsiteX40" fmla="*/ 5381 w 10000"/>
              <a:gd name="connsiteY40" fmla="*/ 3010 h 10000"/>
              <a:gd name="connsiteX41" fmla="*/ 4923 w 10000"/>
              <a:gd name="connsiteY41" fmla="*/ 2973 h 10000"/>
              <a:gd name="connsiteX42" fmla="*/ 4698 w 10000"/>
              <a:gd name="connsiteY42" fmla="*/ 2937 h 10000"/>
              <a:gd name="connsiteX43" fmla="*/ 4546 w 10000"/>
              <a:gd name="connsiteY43" fmla="*/ 2862 h 10000"/>
              <a:gd name="connsiteX44" fmla="*/ 4017 w 10000"/>
              <a:gd name="connsiteY44" fmla="*/ 2527 h 10000"/>
              <a:gd name="connsiteX45" fmla="*/ 3935 w 10000"/>
              <a:gd name="connsiteY45" fmla="*/ 2342 h 10000"/>
              <a:gd name="connsiteX46" fmla="*/ 3935 w 10000"/>
              <a:gd name="connsiteY46" fmla="*/ 2267 h 10000"/>
              <a:gd name="connsiteX47" fmla="*/ 3863 w 10000"/>
              <a:gd name="connsiteY47" fmla="*/ 2155 h 10000"/>
              <a:gd name="connsiteX48" fmla="*/ 3414 w 10000"/>
              <a:gd name="connsiteY48" fmla="*/ 2082 h 10000"/>
              <a:gd name="connsiteX49" fmla="*/ 3027 w 10000"/>
              <a:gd name="connsiteY49" fmla="*/ 2007 h 10000"/>
              <a:gd name="connsiteX50" fmla="*/ 2273 w 10000"/>
              <a:gd name="connsiteY50" fmla="*/ 1746 h 10000"/>
              <a:gd name="connsiteX51" fmla="*/ 2578 w 10000"/>
              <a:gd name="connsiteY51" fmla="*/ 1746 h 10000"/>
              <a:gd name="connsiteX52" fmla="*/ 2884 w 10000"/>
              <a:gd name="connsiteY52" fmla="*/ 1821 h 10000"/>
              <a:gd name="connsiteX53" fmla="*/ 3558 w 10000"/>
              <a:gd name="connsiteY53" fmla="*/ 1821 h 10000"/>
              <a:gd name="connsiteX54" fmla="*/ 5076 w 10000"/>
              <a:gd name="connsiteY54" fmla="*/ 1858 h 10000"/>
              <a:gd name="connsiteX55" fmla="*/ 5606 w 10000"/>
              <a:gd name="connsiteY55" fmla="*/ 1784 h 10000"/>
              <a:gd name="connsiteX56" fmla="*/ 5912 w 10000"/>
              <a:gd name="connsiteY56" fmla="*/ 1710 h 10000"/>
              <a:gd name="connsiteX57" fmla="*/ 6137 w 10000"/>
              <a:gd name="connsiteY57" fmla="*/ 1561 h 10000"/>
              <a:gd name="connsiteX58" fmla="*/ 6361 w 10000"/>
              <a:gd name="connsiteY58" fmla="*/ 1264 h 10000"/>
              <a:gd name="connsiteX59" fmla="*/ 6442 w 10000"/>
              <a:gd name="connsiteY59" fmla="*/ 1114 h 10000"/>
              <a:gd name="connsiteX60" fmla="*/ 6361 w 10000"/>
              <a:gd name="connsiteY60" fmla="*/ 967 h 10000"/>
              <a:gd name="connsiteX61" fmla="*/ 5983 w 10000"/>
              <a:gd name="connsiteY61" fmla="*/ 742 h 10000"/>
              <a:gd name="connsiteX62" fmla="*/ 5381 w 10000"/>
              <a:gd name="connsiteY62" fmla="*/ 668 h 10000"/>
              <a:gd name="connsiteX63" fmla="*/ 4017 w 10000"/>
              <a:gd name="connsiteY63" fmla="*/ 483 h 10000"/>
              <a:gd name="connsiteX64" fmla="*/ 3334 w 10000"/>
              <a:gd name="connsiteY64" fmla="*/ 372 h 10000"/>
              <a:gd name="connsiteX65" fmla="*/ 2731 w 10000"/>
              <a:gd name="connsiteY65" fmla="*/ 372 h 10000"/>
              <a:gd name="connsiteX66" fmla="*/ 1366 w 10000"/>
              <a:gd name="connsiteY66" fmla="*/ 372 h 10000"/>
              <a:gd name="connsiteX67" fmla="*/ 1590 w 10000"/>
              <a:gd name="connsiteY67" fmla="*/ 260 h 10000"/>
              <a:gd name="connsiteX68" fmla="*/ 1671 w 10000"/>
              <a:gd name="connsiteY68" fmla="*/ 222 h 10000"/>
              <a:gd name="connsiteX69" fmla="*/ 1519 w 10000"/>
              <a:gd name="connsiteY69" fmla="*/ 185 h 10000"/>
              <a:gd name="connsiteX70" fmla="*/ 1141 w 10000"/>
              <a:gd name="connsiteY70" fmla="*/ 149 h 10000"/>
              <a:gd name="connsiteX71" fmla="*/ 988 w 10000"/>
              <a:gd name="connsiteY71" fmla="*/ 296 h 10000"/>
              <a:gd name="connsiteX72" fmla="*/ 683 w 10000"/>
              <a:gd name="connsiteY72" fmla="*/ 334 h 10000"/>
              <a:gd name="connsiteX73" fmla="*/ 683 w 10000"/>
              <a:gd name="connsiteY73" fmla="*/ 447 h 10000"/>
              <a:gd name="connsiteX74" fmla="*/ 378 w 10000"/>
              <a:gd name="connsiteY74" fmla="*/ 595 h 10000"/>
              <a:gd name="connsiteX75" fmla="*/ 81 w 10000"/>
              <a:gd name="connsiteY75" fmla="*/ 818 h 10000"/>
              <a:gd name="connsiteX76" fmla="*/ 0 w 10000"/>
              <a:gd name="connsiteY76" fmla="*/ 1040 h 10000"/>
              <a:gd name="connsiteX77" fmla="*/ 234 w 10000"/>
              <a:gd name="connsiteY77" fmla="*/ 1338 h 10000"/>
              <a:gd name="connsiteX78" fmla="*/ 611 w 10000"/>
              <a:gd name="connsiteY78" fmla="*/ 1412 h 10000"/>
              <a:gd name="connsiteX79" fmla="*/ 988 w 10000"/>
              <a:gd name="connsiteY79" fmla="*/ 1599 h 10000"/>
              <a:gd name="connsiteX80" fmla="*/ 836 w 10000"/>
              <a:gd name="connsiteY80" fmla="*/ 1858 h 10000"/>
              <a:gd name="connsiteX81" fmla="*/ 1294 w 10000"/>
              <a:gd name="connsiteY81" fmla="*/ 2306 h 10000"/>
              <a:gd name="connsiteX82" fmla="*/ 1895 w 10000"/>
              <a:gd name="connsiteY82" fmla="*/ 2602 h 10000"/>
              <a:gd name="connsiteX83" fmla="*/ 1519 w 10000"/>
              <a:gd name="connsiteY83" fmla="*/ 2825 h 10000"/>
              <a:gd name="connsiteX84" fmla="*/ 1590 w 10000"/>
              <a:gd name="connsiteY84" fmla="*/ 3085 h 10000"/>
              <a:gd name="connsiteX85" fmla="*/ 2202 w 10000"/>
              <a:gd name="connsiteY85" fmla="*/ 3270 h 10000"/>
              <a:gd name="connsiteX86" fmla="*/ 2578 w 10000"/>
              <a:gd name="connsiteY86" fmla="*/ 3532 h 10000"/>
              <a:gd name="connsiteX87" fmla="*/ 2426 w 10000"/>
              <a:gd name="connsiteY87" fmla="*/ 3754 h 10000"/>
              <a:gd name="connsiteX88" fmla="*/ 3027 w 10000"/>
              <a:gd name="connsiteY88" fmla="*/ 3941 h 10000"/>
              <a:gd name="connsiteX89" fmla="*/ 3486 w 10000"/>
              <a:gd name="connsiteY89" fmla="*/ 4164 h 10000"/>
              <a:gd name="connsiteX90" fmla="*/ 3414 w 10000"/>
              <a:gd name="connsiteY90" fmla="*/ 4461 h 10000"/>
              <a:gd name="connsiteX91" fmla="*/ 3027 w 10000"/>
              <a:gd name="connsiteY91" fmla="*/ 4795 h 10000"/>
              <a:gd name="connsiteX92" fmla="*/ 2578 w 10000"/>
              <a:gd name="connsiteY92" fmla="*/ 5130 h 10000"/>
              <a:gd name="connsiteX93" fmla="*/ 2354 w 10000"/>
              <a:gd name="connsiteY93" fmla="*/ 5576 h 10000"/>
              <a:gd name="connsiteX94" fmla="*/ 2498 w 10000"/>
              <a:gd name="connsiteY94" fmla="*/ 5502 h 10000"/>
              <a:gd name="connsiteX95" fmla="*/ 2731 w 10000"/>
              <a:gd name="connsiteY95" fmla="*/ 5650 h 10000"/>
              <a:gd name="connsiteX96" fmla="*/ 3109 w 10000"/>
              <a:gd name="connsiteY96" fmla="*/ 5725 h 10000"/>
              <a:gd name="connsiteX97" fmla="*/ 3558 w 10000"/>
              <a:gd name="connsiteY97" fmla="*/ 5763 h 10000"/>
              <a:gd name="connsiteX98" fmla="*/ 3558 w 10000"/>
              <a:gd name="connsiteY98" fmla="*/ 5799 h 10000"/>
              <a:gd name="connsiteX99" fmla="*/ 3486 w 10000"/>
              <a:gd name="connsiteY99" fmla="*/ 5836 h 10000"/>
              <a:gd name="connsiteX100" fmla="*/ 3261 w 10000"/>
              <a:gd name="connsiteY100" fmla="*/ 5874 h 10000"/>
              <a:gd name="connsiteX101" fmla="*/ 3109 w 10000"/>
              <a:gd name="connsiteY101" fmla="*/ 5874 h 10000"/>
              <a:gd name="connsiteX102" fmla="*/ 3027 w 10000"/>
              <a:gd name="connsiteY102" fmla="*/ 5984 h 10000"/>
              <a:gd name="connsiteX103" fmla="*/ 2578 w 10000"/>
              <a:gd name="connsiteY103" fmla="*/ 6022 h 10000"/>
              <a:gd name="connsiteX104" fmla="*/ 2578 w 10000"/>
              <a:gd name="connsiteY104" fmla="*/ 6134 h 10000"/>
              <a:gd name="connsiteX105" fmla="*/ 2578 w 10000"/>
              <a:gd name="connsiteY105" fmla="*/ 6245 h 10000"/>
              <a:gd name="connsiteX106" fmla="*/ 2498 w 10000"/>
              <a:gd name="connsiteY106" fmla="*/ 6245 h 10000"/>
              <a:gd name="connsiteX107" fmla="*/ 2578 w 10000"/>
              <a:gd name="connsiteY107" fmla="*/ 6319 h 10000"/>
              <a:gd name="connsiteX108" fmla="*/ 2578 w 10000"/>
              <a:gd name="connsiteY108" fmla="*/ 6543 h 10000"/>
              <a:gd name="connsiteX109" fmla="*/ 2578 w 10000"/>
              <a:gd name="connsiteY109" fmla="*/ 6840 h 10000"/>
              <a:gd name="connsiteX110" fmla="*/ 2956 w 10000"/>
              <a:gd name="connsiteY110" fmla="*/ 7062 h 10000"/>
              <a:gd name="connsiteX111" fmla="*/ 2803 w 10000"/>
              <a:gd name="connsiteY111" fmla="*/ 7361 h 10000"/>
              <a:gd name="connsiteX112" fmla="*/ 3109 w 10000"/>
              <a:gd name="connsiteY112" fmla="*/ 7398 h 10000"/>
              <a:gd name="connsiteX113" fmla="*/ 3181 w 10000"/>
              <a:gd name="connsiteY113" fmla="*/ 7583 h 10000"/>
              <a:gd name="connsiteX114" fmla="*/ 3486 w 10000"/>
              <a:gd name="connsiteY114" fmla="*/ 7733 h 10000"/>
              <a:gd name="connsiteX115" fmla="*/ 3710 w 10000"/>
              <a:gd name="connsiteY115" fmla="*/ 8030 h 10000"/>
              <a:gd name="connsiteX116" fmla="*/ 3710 w 10000"/>
              <a:gd name="connsiteY116" fmla="*/ 7993 h 10000"/>
              <a:gd name="connsiteX117" fmla="*/ 3935 w 10000"/>
              <a:gd name="connsiteY117" fmla="*/ 7993 h 10000"/>
              <a:gd name="connsiteX118" fmla="*/ 4169 w 10000"/>
              <a:gd name="connsiteY118" fmla="*/ 8067 h 10000"/>
              <a:gd name="connsiteX119" fmla="*/ 4322 w 10000"/>
              <a:gd name="connsiteY119" fmla="*/ 8030 h 10000"/>
              <a:gd name="connsiteX120" fmla="*/ 4618 w 10000"/>
              <a:gd name="connsiteY120" fmla="*/ 8067 h 10000"/>
              <a:gd name="connsiteX121" fmla="*/ 4771 w 10000"/>
              <a:gd name="connsiteY121" fmla="*/ 8141 h 10000"/>
              <a:gd name="connsiteX122" fmla="*/ 5149 w 10000"/>
              <a:gd name="connsiteY122" fmla="*/ 8030 h 10000"/>
              <a:gd name="connsiteX123" fmla="*/ 5454 w 10000"/>
              <a:gd name="connsiteY123" fmla="*/ 8067 h 10000"/>
              <a:gd name="connsiteX124" fmla="*/ 5759 w 10000"/>
              <a:gd name="connsiteY124" fmla="*/ 8178 h 10000"/>
              <a:gd name="connsiteX125" fmla="*/ 5830 w 10000"/>
              <a:gd name="connsiteY125" fmla="*/ 8327 h 10000"/>
              <a:gd name="connsiteX126" fmla="*/ 5830 w 10000"/>
              <a:gd name="connsiteY126" fmla="*/ 8476 h 10000"/>
              <a:gd name="connsiteX127" fmla="*/ 6137 w 10000"/>
              <a:gd name="connsiteY127" fmla="*/ 8550 h 10000"/>
              <a:gd name="connsiteX128" fmla="*/ 6137 w 10000"/>
              <a:gd name="connsiteY128" fmla="*/ 8625 h 10000"/>
              <a:gd name="connsiteX129" fmla="*/ 6442 w 10000"/>
              <a:gd name="connsiteY129" fmla="*/ 8737 h 10000"/>
              <a:gd name="connsiteX130" fmla="*/ 6819 w 10000"/>
              <a:gd name="connsiteY130" fmla="*/ 8773 h 10000"/>
              <a:gd name="connsiteX131" fmla="*/ 6891 w 10000"/>
              <a:gd name="connsiteY131" fmla="*/ 8885 h 10000"/>
              <a:gd name="connsiteX132" fmla="*/ 7502 w 10000"/>
              <a:gd name="connsiteY132" fmla="*/ 8959 h 10000"/>
              <a:gd name="connsiteX133" fmla="*/ 7727 w 10000"/>
              <a:gd name="connsiteY133" fmla="*/ 9071 h 10000"/>
              <a:gd name="connsiteX134" fmla="*/ 7574 w 10000"/>
              <a:gd name="connsiteY134" fmla="*/ 9182 h 10000"/>
              <a:gd name="connsiteX135" fmla="*/ 7421 w 10000"/>
              <a:gd name="connsiteY135" fmla="*/ 9257 h 10000"/>
              <a:gd name="connsiteX136" fmla="*/ 6971 w 10000"/>
              <a:gd name="connsiteY136" fmla="*/ 9293 h 10000"/>
              <a:gd name="connsiteX137" fmla="*/ 6891 w 10000"/>
              <a:gd name="connsiteY137" fmla="*/ 9404 h 10000"/>
              <a:gd name="connsiteX138" fmla="*/ 7116 w 10000"/>
              <a:gd name="connsiteY138" fmla="*/ 9480 h 10000"/>
              <a:gd name="connsiteX139" fmla="*/ 7116 w 10000"/>
              <a:gd name="connsiteY139" fmla="*/ 9591 h 10000"/>
              <a:gd name="connsiteX140" fmla="*/ 7269 w 10000"/>
              <a:gd name="connsiteY140" fmla="*/ 9703 h 10000"/>
              <a:gd name="connsiteX141" fmla="*/ 7502 w 10000"/>
              <a:gd name="connsiteY141" fmla="*/ 9852 h 10000"/>
              <a:gd name="connsiteX142" fmla="*/ 7798 w 10000"/>
              <a:gd name="connsiteY142" fmla="*/ 9852 h 10000"/>
              <a:gd name="connsiteX143" fmla="*/ 7879 w 10000"/>
              <a:gd name="connsiteY143" fmla="*/ 9665 h 10000"/>
              <a:gd name="connsiteX144" fmla="*/ 8176 w 10000"/>
              <a:gd name="connsiteY144" fmla="*/ 9665 h 10000"/>
              <a:gd name="connsiteX145" fmla="*/ 8706 w 10000"/>
              <a:gd name="connsiteY145" fmla="*/ 9517 h 10000"/>
              <a:gd name="connsiteX146" fmla="*/ 9083 w 10000"/>
              <a:gd name="connsiteY146" fmla="*/ 9591 h 10000"/>
              <a:gd name="connsiteX147" fmla="*/ 9469 w 10000"/>
              <a:gd name="connsiteY147" fmla="*/ 9703 h 10000"/>
              <a:gd name="connsiteX148" fmla="*/ 9317 w 10000"/>
              <a:gd name="connsiteY148" fmla="*/ 9777 h 10000"/>
              <a:gd name="connsiteX149" fmla="*/ 9469 w 10000"/>
              <a:gd name="connsiteY149" fmla="*/ 9964 h 10000"/>
              <a:gd name="connsiteX150" fmla="*/ 9694 w 10000"/>
              <a:gd name="connsiteY150" fmla="*/ 10000 h 10000"/>
              <a:gd name="connsiteX151" fmla="*/ 10000 w 10000"/>
              <a:gd name="connsiteY151" fmla="*/ 10000 h 10000"/>
              <a:gd name="connsiteX152" fmla="*/ 10000 w 10000"/>
              <a:gd name="connsiteY152"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6971 w 10000"/>
              <a:gd name="connsiteY20" fmla="*/ 1449 h 10000"/>
              <a:gd name="connsiteX21" fmla="*/ 6738 w 10000"/>
              <a:gd name="connsiteY21" fmla="*/ 1635 h 10000"/>
              <a:gd name="connsiteX22" fmla="*/ 6513 w 10000"/>
              <a:gd name="connsiteY22" fmla="*/ 1858 h 10000"/>
              <a:gd name="connsiteX23" fmla="*/ 6442 w 10000"/>
              <a:gd name="connsiteY23" fmla="*/ 2007 h 10000"/>
              <a:gd name="connsiteX24" fmla="*/ 6586 w 10000"/>
              <a:gd name="connsiteY24" fmla="*/ 2082 h 10000"/>
              <a:gd name="connsiteX25" fmla="*/ 7349 w 10000"/>
              <a:gd name="connsiteY25" fmla="*/ 2378 h 10000"/>
              <a:gd name="connsiteX26" fmla="*/ 6738 w 10000"/>
              <a:gd name="connsiteY26" fmla="*/ 2491 h 10000"/>
              <a:gd name="connsiteX27" fmla="*/ 5983 w 10000"/>
              <a:gd name="connsiteY27" fmla="*/ 2491 h 10000"/>
              <a:gd name="connsiteX28" fmla="*/ 5381 w 10000"/>
              <a:gd name="connsiteY28" fmla="*/ 2417 h 10000"/>
              <a:gd name="connsiteX29" fmla="*/ 5229 w 10000"/>
              <a:gd name="connsiteY29" fmla="*/ 2491 h 10000"/>
              <a:gd name="connsiteX30" fmla="*/ 5149 w 10000"/>
              <a:gd name="connsiteY30" fmla="*/ 2602 h 10000"/>
              <a:gd name="connsiteX31" fmla="*/ 5454 w 10000"/>
              <a:gd name="connsiteY31" fmla="*/ 2751 h 10000"/>
              <a:gd name="connsiteX32" fmla="*/ 5912 w 10000"/>
              <a:gd name="connsiteY32" fmla="*/ 2788 h 10000"/>
              <a:gd name="connsiteX33" fmla="*/ 6137 w 10000"/>
              <a:gd name="connsiteY33" fmla="*/ 2788 h 10000"/>
              <a:gd name="connsiteX34" fmla="*/ 6289 w 10000"/>
              <a:gd name="connsiteY34" fmla="*/ 2862 h 10000"/>
              <a:gd name="connsiteX35" fmla="*/ 6289 w 10000"/>
              <a:gd name="connsiteY35" fmla="*/ 2937 h 10000"/>
              <a:gd name="connsiteX36" fmla="*/ 6137 w 10000"/>
              <a:gd name="connsiteY36" fmla="*/ 3049 h 10000"/>
              <a:gd name="connsiteX37" fmla="*/ 6055 w 10000"/>
              <a:gd name="connsiteY37" fmla="*/ 3085 h 10000"/>
              <a:gd name="connsiteX38" fmla="*/ 5830 w 10000"/>
              <a:gd name="connsiteY38" fmla="*/ 3085 h 10000"/>
              <a:gd name="connsiteX39" fmla="*/ 5381 w 10000"/>
              <a:gd name="connsiteY39" fmla="*/ 3010 h 10000"/>
              <a:gd name="connsiteX40" fmla="*/ 4923 w 10000"/>
              <a:gd name="connsiteY40" fmla="*/ 2973 h 10000"/>
              <a:gd name="connsiteX41" fmla="*/ 4698 w 10000"/>
              <a:gd name="connsiteY41" fmla="*/ 2937 h 10000"/>
              <a:gd name="connsiteX42" fmla="*/ 4546 w 10000"/>
              <a:gd name="connsiteY42" fmla="*/ 2862 h 10000"/>
              <a:gd name="connsiteX43" fmla="*/ 4017 w 10000"/>
              <a:gd name="connsiteY43" fmla="*/ 2527 h 10000"/>
              <a:gd name="connsiteX44" fmla="*/ 3935 w 10000"/>
              <a:gd name="connsiteY44" fmla="*/ 2342 h 10000"/>
              <a:gd name="connsiteX45" fmla="*/ 3935 w 10000"/>
              <a:gd name="connsiteY45" fmla="*/ 2267 h 10000"/>
              <a:gd name="connsiteX46" fmla="*/ 3863 w 10000"/>
              <a:gd name="connsiteY46" fmla="*/ 2155 h 10000"/>
              <a:gd name="connsiteX47" fmla="*/ 3414 w 10000"/>
              <a:gd name="connsiteY47" fmla="*/ 2082 h 10000"/>
              <a:gd name="connsiteX48" fmla="*/ 3027 w 10000"/>
              <a:gd name="connsiteY48" fmla="*/ 2007 h 10000"/>
              <a:gd name="connsiteX49" fmla="*/ 2273 w 10000"/>
              <a:gd name="connsiteY49" fmla="*/ 1746 h 10000"/>
              <a:gd name="connsiteX50" fmla="*/ 2578 w 10000"/>
              <a:gd name="connsiteY50" fmla="*/ 1746 h 10000"/>
              <a:gd name="connsiteX51" fmla="*/ 2884 w 10000"/>
              <a:gd name="connsiteY51" fmla="*/ 1821 h 10000"/>
              <a:gd name="connsiteX52" fmla="*/ 3558 w 10000"/>
              <a:gd name="connsiteY52" fmla="*/ 1821 h 10000"/>
              <a:gd name="connsiteX53" fmla="*/ 5076 w 10000"/>
              <a:gd name="connsiteY53" fmla="*/ 1858 h 10000"/>
              <a:gd name="connsiteX54" fmla="*/ 5606 w 10000"/>
              <a:gd name="connsiteY54" fmla="*/ 1784 h 10000"/>
              <a:gd name="connsiteX55" fmla="*/ 5912 w 10000"/>
              <a:gd name="connsiteY55" fmla="*/ 1710 h 10000"/>
              <a:gd name="connsiteX56" fmla="*/ 6137 w 10000"/>
              <a:gd name="connsiteY56" fmla="*/ 1561 h 10000"/>
              <a:gd name="connsiteX57" fmla="*/ 6361 w 10000"/>
              <a:gd name="connsiteY57" fmla="*/ 1264 h 10000"/>
              <a:gd name="connsiteX58" fmla="*/ 6442 w 10000"/>
              <a:gd name="connsiteY58" fmla="*/ 1114 h 10000"/>
              <a:gd name="connsiteX59" fmla="*/ 6361 w 10000"/>
              <a:gd name="connsiteY59" fmla="*/ 967 h 10000"/>
              <a:gd name="connsiteX60" fmla="*/ 5983 w 10000"/>
              <a:gd name="connsiteY60" fmla="*/ 742 h 10000"/>
              <a:gd name="connsiteX61" fmla="*/ 5381 w 10000"/>
              <a:gd name="connsiteY61" fmla="*/ 668 h 10000"/>
              <a:gd name="connsiteX62" fmla="*/ 4017 w 10000"/>
              <a:gd name="connsiteY62" fmla="*/ 483 h 10000"/>
              <a:gd name="connsiteX63" fmla="*/ 3334 w 10000"/>
              <a:gd name="connsiteY63" fmla="*/ 372 h 10000"/>
              <a:gd name="connsiteX64" fmla="*/ 2731 w 10000"/>
              <a:gd name="connsiteY64" fmla="*/ 372 h 10000"/>
              <a:gd name="connsiteX65" fmla="*/ 1366 w 10000"/>
              <a:gd name="connsiteY65" fmla="*/ 372 h 10000"/>
              <a:gd name="connsiteX66" fmla="*/ 1590 w 10000"/>
              <a:gd name="connsiteY66" fmla="*/ 260 h 10000"/>
              <a:gd name="connsiteX67" fmla="*/ 1671 w 10000"/>
              <a:gd name="connsiteY67" fmla="*/ 222 h 10000"/>
              <a:gd name="connsiteX68" fmla="*/ 1519 w 10000"/>
              <a:gd name="connsiteY68" fmla="*/ 185 h 10000"/>
              <a:gd name="connsiteX69" fmla="*/ 1141 w 10000"/>
              <a:gd name="connsiteY69" fmla="*/ 149 h 10000"/>
              <a:gd name="connsiteX70" fmla="*/ 988 w 10000"/>
              <a:gd name="connsiteY70" fmla="*/ 296 h 10000"/>
              <a:gd name="connsiteX71" fmla="*/ 683 w 10000"/>
              <a:gd name="connsiteY71" fmla="*/ 334 h 10000"/>
              <a:gd name="connsiteX72" fmla="*/ 683 w 10000"/>
              <a:gd name="connsiteY72" fmla="*/ 447 h 10000"/>
              <a:gd name="connsiteX73" fmla="*/ 378 w 10000"/>
              <a:gd name="connsiteY73" fmla="*/ 595 h 10000"/>
              <a:gd name="connsiteX74" fmla="*/ 81 w 10000"/>
              <a:gd name="connsiteY74" fmla="*/ 818 h 10000"/>
              <a:gd name="connsiteX75" fmla="*/ 0 w 10000"/>
              <a:gd name="connsiteY75" fmla="*/ 1040 h 10000"/>
              <a:gd name="connsiteX76" fmla="*/ 234 w 10000"/>
              <a:gd name="connsiteY76" fmla="*/ 1338 h 10000"/>
              <a:gd name="connsiteX77" fmla="*/ 611 w 10000"/>
              <a:gd name="connsiteY77" fmla="*/ 1412 h 10000"/>
              <a:gd name="connsiteX78" fmla="*/ 988 w 10000"/>
              <a:gd name="connsiteY78" fmla="*/ 1599 h 10000"/>
              <a:gd name="connsiteX79" fmla="*/ 836 w 10000"/>
              <a:gd name="connsiteY79" fmla="*/ 1858 h 10000"/>
              <a:gd name="connsiteX80" fmla="*/ 1294 w 10000"/>
              <a:gd name="connsiteY80" fmla="*/ 2306 h 10000"/>
              <a:gd name="connsiteX81" fmla="*/ 1895 w 10000"/>
              <a:gd name="connsiteY81" fmla="*/ 2602 h 10000"/>
              <a:gd name="connsiteX82" fmla="*/ 1519 w 10000"/>
              <a:gd name="connsiteY82" fmla="*/ 2825 h 10000"/>
              <a:gd name="connsiteX83" fmla="*/ 1590 w 10000"/>
              <a:gd name="connsiteY83" fmla="*/ 3085 h 10000"/>
              <a:gd name="connsiteX84" fmla="*/ 2202 w 10000"/>
              <a:gd name="connsiteY84" fmla="*/ 3270 h 10000"/>
              <a:gd name="connsiteX85" fmla="*/ 2578 w 10000"/>
              <a:gd name="connsiteY85" fmla="*/ 3532 h 10000"/>
              <a:gd name="connsiteX86" fmla="*/ 2426 w 10000"/>
              <a:gd name="connsiteY86" fmla="*/ 3754 h 10000"/>
              <a:gd name="connsiteX87" fmla="*/ 3027 w 10000"/>
              <a:gd name="connsiteY87" fmla="*/ 3941 h 10000"/>
              <a:gd name="connsiteX88" fmla="*/ 3486 w 10000"/>
              <a:gd name="connsiteY88" fmla="*/ 4164 h 10000"/>
              <a:gd name="connsiteX89" fmla="*/ 3414 w 10000"/>
              <a:gd name="connsiteY89" fmla="*/ 4461 h 10000"/>
              <a:gd name="connsiteX90" fmla="*/ 3027 w 10000"/>
              <a:gd name="connsiteY90" fmla="*/ 4795 h 10000"/>
              <a:gd name="connsiteX91" fmla="*/ 2578 w 10000"/>
              <a:gd name="connsiteY91" fmla="*/ 5130 h 10000"/>
              <a:gd name="connsiteX92" fmla="*/ 2354 w 10000"/>
              <a:gd name="connsiteY92" fmla="*/ 5576 h 10000"/>
              <a:gd name="connsiteX93" fmla="*/ 2498 w 10000"/>
              <a:gd name="connsiteY93" fmla="*/ 5502 h 10000"/>
              <a:gd name="connsiteX94" fmla="*/ 2731 w 10000"/>
              <a:gd name="connsiteY94" fmla="*/ 5650 h 10000"/>
              <a:gd name="connsiteX95" fmla="*/ 3109 w 10000"/>
              <a:gd name="connsiteY95" fmla="*/ 5725 h 10000"/>
              <a:gd name="connsiteX96" fmla="*/ 3558 w 10000"/>
              <a:gd name="connsiteY96" fmla="*/ 5763 h 10000"/>
              <a:gd name="connsiteX97" fmla="*/ 3558 w 10000"/>
              <a:gd name="connsiteY97" fmla="*/ 5799 h 10000"/>
              <a:gd name="connsiteX98" fmla="*/ 3486 w 10000"/>
              <a:gd name="connsiteY98" fmla="*/ 5836 h 10000"/>
              <a:gd name="connsiteX99" fmla="*/ 3261 w 10000"/>
              <a:gd name="connsiteY99" fmla="*/ 5874 h 10000"/>
              <a:gd name="connsiteX100" fmla="*/ 3109 w 10000"/>
              <a:gd name="connsiteY100" fmla="*/ 5874 h 10000"/>
              <a:gd name="connsiteX101" fmla="*/ 3027 w 10000"/>
              <a:gd name="connsiteY101" fmla="*/ 5984 h 10000"/>
              <a:gd name="connsiteX102" fmla="*/ 2578 w 10000"/>
              <a:gd name="connsiteY102" fmla="*/ 6022 h 10000"/>
              <a:gd name="connsiteX103" fmla="*/ 2578 w 10000"/>
              <a:gd name="connsiteY103" fmla="*/ 6134 h 10000"/>
              <a:gd name="connsiteX104" fmla="*/ 2578 w 10000"/>
              <a:gd name="connsiteY104" fmla="*/ 6245 h 10000"/>
              <a:gd name="connsiteX105" fmla="*/ 2498 w 10000"/>
              <a:gd name="connsiteY105" fmla="*/ 6245 h 10000"/>
              <a:gd name="connsiteX106" fmla="*/ 2578 w 10000"/>
              <a:gd name="connsiteY106" fmla="*/ 6319 h 10000"/>
              <a:gd name="connsiteX107" fmla="*/ 2578 w 10000"/>
              <a:gd name="connsiteY107" fmla="*/ 6543 h 10000"/>
              <a:gd name="connsiteX108" fmla="*/ 2578 w 10000"/>
              <a:gd name="connsiteY108" fmla="*/ 6840 h 10000"/>
              <a:gd name="connsiteX109" fmla="*/ 2956 w 10000"/>
              <a:gd name="connsiteY109" fmla="*/ 7062 h 10000"/>
              <a:gd name="connsiteX110" fmla="*/ 2803 w 10000"/>
              <a:gd name="connsiteY110" fmla="*/ 7361 h 10000"/>
              <a:gd name="connsiteX111" fmla="*/ 3109 w 10000"/>
              <a:gd name="connsiteY111" fmla="*/ 7398 h 10000"/>
              <a:gd name="connsiteX112" fmla="*/ 3181 w 10000"/>
              <a:gd name="connsiteY112" fmla="*/ 7583 h 10000"/>
              <a:gd name="connsiteX113" fmla="*/ 3486 w 10000"/>
              <a:gd name="connsiteY113" fmla="*/ 7733 h 10000"/>
              <a:gd name="connsiteX114" fmla="*/ 3710 w 10000"/>
              <a:gd name="connsiteY114" fmla="*/ 8030 h 10000"/>
              <a:gd name="connsiteX115" fmla="*/ 3710 w 10000"/>
              <a:gd name="connsiteY115" fmla="*/ 7993 h 10000"/>
              <a:gd name="connsiteX116" fmla="*/ 3935 w 10000"/>
              <a:gd name="connsiteY116" fmla="*/ 7993 h 10000"/>
              <a:gd name="connsiteX117" fmla="*/ 4169 w 10000"/>
              <a:gd name="connsiteY117" fmla="*/ 8067 h 10000"/>
              <a:gd name="connsiteX118" fmla="*/ 4322 w 10000"/>
              <a:gd name="connsiteY118" fmla="*/ 8030 h 10000"/>
              <a:gd name="connsiteX119" fmla="*/ 4618 w 10000"/>
              <a:gd name="connsiteY119" fmla="*/ 8067 h 10000"/>
              <a:gd name="connsiteX120" fmla="*/ 4771 w 10000"/>
              <a:gd name="connsiteY120" fmla="*/ 8141 h 10000"/>
              <a:gd name="connsiteX121" fmla="*/ 5149 w 10000"/>
              <a:gd name="connsiteY121" fmla="*/ 8030 h 10000"/>
              <a:gd name="connsiteX122" fmla="*/ 5454 w 10000"/>
              <a:gd name="connsiteY122" fmla="*/ 8067 h 10000"/>
              <a:gd name="connsiteX123" fmla="*/ 5759 w 10000"/>
              <a:gd name="connsiteY123" fmla="*/ 8178 h 10000"/>
              <a:gd name="connsiteX124" fmla="*/ 5830 w 10000"/>
              <a:gd name="connsiteY124" fmla="*/ 8327 h 10000"/>
              <a:gd name="connsiteX125" fmla="*/ 5830 w 10000"/>
              <a:gd name="connsiteY125" fmla="*/ 8476 h 10000"/>
              <a:gd name="connsiteX126" fmla="*/ 6137 w 10000"/>
              <a:gd name="connsiteY126" fmla="*/ 8550 h 10000"/>
              <a:gd name="connsiteX127" fmla="*/ 6137 w 10000"/>
              <a:gd name="connsiteY127" fmla="*/ 8625 h 10000"/>
              <a:gd name="connsiteX128" fmla="*/ 6442 w 10000"/>
              <a:gd name="connsiteY128" fmla="*/ 8737 h 10000"/>
              <a:gd name="connsiteX129" fmla="*/ 6819 w 10000"/>
              <a:gd name="connsiteY129" fmla="*/ 8773 h 10000"/>
              <a:gd name="connsiteX130" fmla="*/ 6891 w 10000"/>
              <a:gd name="connsiteY130" fmla="*/ 8885 h 10000"/>
              <a:gd name="connsiteX131" fmla="*/ 7502 w 10000"/>
              <a:gd name="connsiteY131" fmla="*/ 8959 h 10000"/>
              <a:gd name="connsiteX132" fmla="*/ 7727 w 10000"/>
              <a:gd name="connsiteY132" fmla="*/ 9071 h 10000"/>
              <a:gd name="connsiteX133" fmla="*/ 7574 w 10000"/>
              <a:gd name="connsiteY133" fmla="*/ 9182 h 10000"/>
              <a:gd name="connsiteX134" fmla="*/ 7421 w 10000"/>
              <a:gd name="connsiteY134" fmla="*/ 9257 h 10000"/>
              <a:gd name="connsiteX135" fmla="*/ 6971 w 10000"/>
              <a:gd name="connsiteY135" fmla="*/ 9293 h 10000"/>
              <a:gd name="connsiteX136" fmla="*/ 6891 w 10000"/>
              <a:gd name="connsiteY136" fmla="*/ 9404 h 10000"/>
              <a:gd name="connsiteX137" fmla="*/ 7116 w 10000"/>
              <a:gd name="connsiteY137" fmla="*/ 9480 h 10000"/>
              <a:gd name="connsiteX138" fmla="*/ 7116 w 10000"/>
              <a:gd name="connsiteY138" fmla="*/ 9591 h 10000"/>
              <a:gd name="connsiteX139" fmla="*/ 7269 w 10000"/>
              <a:gd name="connsiteY139" fmla="*/ 9703 h 10000"/>
              <a:gd name="connsiteX140" fmla="*/ 7502 w 10000"/>
              <a:gd name="connsiteY140" fmla="*/ 9852 h 10000"/>
              <a:gd name="connsiteX141" fmla="*/ 7798 w 10000"/>
              <a:gd name="connsiteY141" fmla="*/ 9852 h 10000"/>
              <a:gd name="connsiteX142" fmla="*/ 7879 w 10000"/>
              <a:gd name="connsiteY142" fmla="*/ 9665 h 10000"/>
              <a:gd name="connsiteX143" fmla="*/ 8176 w 10000"/>
              <a:gd name="connsiteY143" fmla="*/ 9665 h 10000"/>
              <a:gd name="connsiteX144" fmla="*/ 8706 w 10000"/>
              <a:gd name="connsiteY144" fmla="*/ 9517 h 10000"/>
              <a:gd name="connsiteX145" fmla="*/ 9083 w 10000"/>
              <a:gd name="connsiteY145" fmla="*/ 9591 h 10000"/>
              <a:gd name="connsiteX146" fmla="*/ 9469 w 10000"/>
              <a:gd name="connsiteY146" fmla="*/ 9703 h 10000"/>
              <a:gd name="connsiteX147" fmla="*/ 9317 w 10000"/>
              <a:gd name="connsiteY147" fmla="*/ 9777 h 10000"/>
              <a:gd name="connsiteX148" fmla="*/ 9469 w 10000"/>
              <a:gd name="connsiteY148" fmla="*/ 9964 h 10000"/>
              <a:gd name="connsiteX149" fmla="*/ 9694 w 10000"/>
              <a:gd name="connsiteY149" fmla="*/ 10000 h 10000"/>
              <a:gd name="connsiteX150" fmla="*/ 10000 w 10000"/>
              <a:gd name="connsiteY150" fmla="*/ 10000 h 10000"/>
              <a:gd name="connsiteX151" fmla="*/ 10000 w 10000"/>
              <a:gd name="connsiteY151"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6971 w 10000"/>
              <a:gd name="connsiteY19" fmla="*/ 1449 h 10000"/>
              <a:gd name="connsiteX20" fmla="*/ 6738 w 10000"/>
              <a:gd name="connsiteY20" fmla="*/ 1635 h 10000"/>
              <a:gd name="connsiteX21" fmla="*/ 6513 w 10000"/>
              <a:gd name="connsiteY21" fmla="*/ 1858 h 10000"/>
              <a:gd name="connsiteX22" fmla="*/ 6442 w 10000"/>
              <a:gd name="connsiteY22" fmla="*/ 2007 h 10000"/>
              <a:gd name="connsiteX23" fmla="*/ 6586 w 10000"/>
              <a:gd name="connsiteY23" fmla="*/ 2082 h 10000"/>
              <a:gd name="connsiteX24" fmla="*/ 7349 w 10000"/>
              <a:gd name="connsiteY24" fmla="*/ 2378 h 10000"/>
              <a:gd name="connsiteX25" fmla="*/ 6738 w 10000"/>
              <a:gd name="connsiteY25" fmla="*/ 2491 h 10000"/>
              <a:gd name="connsiteX26" fmla="*/ 5983 w 10000"/>
              <a:gd name="connsiteY26" fmla="*/ 2491 h 10000"/>
              <a:gd name="connsiteX27" fmla="*/ 5381 w 10000"/>
              <a:gd name="connsiteY27" fmla="*/ 2417 h 10000"/>
              <a:gd name="connsiteX28" fmla="*/ 5229 w 10000"/>
              <a:gd name="connsiteY28" fmla="*/ 2491 h 10000"/>
              <a:gd name="connsiteX29" fmla="*/ 5149 w 10000"/>
              <a:gd name="connsiteY29" fmla="*/ 2602 h 10000"/>
              <a:gd name="connsiteX30" fmla="*/ 5454 w 10000"/>
              <a:gd name="connsiteY30" fmla="*/ 2751 h 10000"/>
              <a:gd name="connsiteX31" fmla="*/ 5912 w 10000"/>
              <a:gd name="connsiteY31" fmla="*/ 2788 h 10000"/>
              <a:gd name="connsiteX32" fmla="*/ 6137 w 10000"/>
              <a:gd name="connsiteY32" fmla="*/ 2788 h 10000"/>
              <a:gd name="connsiteX33" fmla="*/ 6289 w 10000"/>
              <a:gd name="connsiteY33" fmla="*/ 2862 h 10000"/>
              <a:gd name="connsiteX34" fmla="*/ 6289 w 10000"/>
              <a:gd name="connsiteY34" fmla="*/ 2937 h 10000"/>
              <a:gd name="connsiteX35" fmla="*/ 6137 w 10000"/>
              <a:gd name="connsiteY35" fmla="*/ 3049 h 10000"/>
              <a:gd name="connsiteX36" fmla="*/ 6055 w 10000"/>
              <a:gd name="connsiteY36" fmla="*/ 3085 h 10000"/>
              <a:gd name="connsiteX37" fmla="*/ 5830 w 10000"/>
              <a:gd name="connsiteY37" fmla="*/ 3085 h 10000"/>
              <a:gd name="connsiteX38" fmla="*/ 5381 w 10000"/>
              <a:gd name="connsiteY38" fmla="*/ 3010 h 10000"/>
              <a:gd name="connsiteX39" fmla="*/ 4923 w 10000"/>
              <a:gd name="connsiteY39" fmla="*/ 2973 h 10000"/>
              <a:gd name="connsiteX40" fmla="*/ 4698 w 10000"/>
              <a:gd name="connsiteY40" fmla="*/ 2937 h 10000"/>
              <a:gd name="connsiteX41" fmla="*/ 4546 w 10000"/>
              <a:gd name="connsiteY41" fmla="*/ 2862 h 10000"/>
              <a:gd name="connsiteX42" fmla="*/ 4017 w 10000"/>
              <a:gd name="connsiteY42" fmla="*/ 2527 h 10000"/>
              <a:gd name="connsiteX43" fmla="*/ 3935 w 10000"/>
              <a:gd name="connsiteY43" fmla="*/ 2342 h 10000"/>
              <a:gd name="connsiteX44" fmla="*/ 3935 w 10000"/>
              <a:gd name="connsiteY44" fmla="*/ 2267 h 10000"/>
              <a:gd name="connsiteX45" fmla="*/ 3863 w 10000"/>
              <a:gd name="connsiteY45" fmla="*/ 2155 h 10000"/>
              <a:gd name="connsiteX46" fmla="*/ 3414 w 10000"/>
              <a:gd name="connsiteY46" fmla="*/ 2082 h 10000"/>
              <a:gd name="connsiteX47" fmla="*/ 3027 w 10000"/>
              <a:gd name="connsiteY47" fmla="*/ 2007 h 10000"/>
              <a:gd name="connsiteX48" fmla="*/ 2273 w 10000"/>
              <a:gd name="connsiteY48" fmla="*/ 1746 h 10000"/>
              <a:gd name="connsiteX49" fmla="*/ 2578 w 10000"/>
              <a:gd name="connsiteY49" fmla="*/ 1746 h 10000"/>
              <a:gd name="connsiteX50" fmla="*/ 2884 w 10000"/>
              <a:gd name="connsiteY50" fmla="*/ 1821 h 10000"/>
              <a:gd name="connsiteX51" fmla="*/ 3558 w 10000"/>
              <a:gd name="connsiteY51" fmla="*/ 1821 h 10000"/>
              <a:gd name="connsiteX52" fmla="*/ 5076 w 10000"/>
              <a:gd name="connsiteY52" fmla="*/ 1858 h 10000"/>
              <a:gd name="connsiteX53" fmla="*/ 5606 w 10000"/>
              <a:gd name="connsiteY53" fmla="*/ 1784 h 10000"/>
              <a:gd name="connsiteX54" fmla="*/ 5912 w 10000"/>
              <a:gd name="connsiteY54" fmla="*/ 1710 h 10000"/>
              <a:gd name="connsiteX55" fmla="*/ 6137 w 10000"/>
              <a:gd name="connsiteY55" fmla="*/ 1561 h 10000"/>
              <a:gd name="connsiteX56" fmla="*/ 6361 w 10000"/>
              <a:gd name="connsiteY56" fmla="*/ 1264 h 10000"/>
              <a:gd name="connsiteX57" fmla="*/ 6442 w 10000"/>
              <a:gd name="connsiteY57" fmla="*/ 1114 h 10000"/>
              <a:gd name="connsiteX58" fmla="*/ 6361 w 10000"/>
              <a:gd name="connsiteY58" fmla="*/ 967 h 10000"/>
              <a:gd name="connsiteX59" fmla="*/ 5983 w 10000"/>
              <a:gd name="connsiteY59" fmla="*/ 742 h 10000"/>
              <a:gd name="connsiteX60" fmla="*/ 5381 w 10000"/>
              <a:gd name="connsiteY60" fmla="*/ 668 h 10000"/>
              <a:gd name="connsiteX61" fmla="*/ 4017 w 10000"/>
              <a:gd name="connsiteY61" fmla="*/ 483 h 10000"/>
              <a:gd name="connsiteX62" fmla="*/ 3334 w 10000"/>
              <a:gd name="connsiteY62" fmla="*/ 372 h 10000"/>
              <a:gd name="connsiteX63" fmla="*/ 2731 w 10000"/>
              <a:gd name="connsiteY63" fmla="*/ 372 h 10000"/>
              <a:gd name="connsiteX64" fmla="*/ 1366 w 10000"/>
              <a:gd name="connsiteY64" fmla="*/ 372 h 10000"/>
              <a:gd name="connsiteX65" fmla="*/ 1590 w 10000"/>
              <a:gd name="connsiteY65" fmla="*/ 260 h 10000"/>
              <a:gd name="connsiteX66" fmla="*/ 1671 w 10000"/>
              <a:gd name="connsiteY66" fmla="*/ 222 h 10000"/>
              <a:gd name="connsiteX67" fmla="*/ 1519 w 10000"/>
              <a:gd name="connsiteY67" fmla="*/ 185 h 10000"/>
              <a:gd name="connsiteX68" fmla="*/ 1141 w 10000"/>
              <a:gd name="connsiteY68" fmla="*/ 149 h 10000"/>
              <a:gd name="connsiteX69" fmla="*/ 988 w 10000"/>
              <a:gd name="connsiteY69" fmla="*/ 296 h 10000"/>
              <a:gd name="connsiteX70" fmla="*/ 683 w 10000"/>
              <a:gd name="connsiteY70" fmla="*/ 334 h 10000"/>
              <a:gd name="connsiteX71" fmla="*/ 683 w 10000"/>
              <a:gd name="connsiteY71" fmla="*/ 447 h 10000"/>
              <a:gd name="connsiteX72" fmla="*/ 378 w 10000"/>
              <a:gd name="connsiteY72" fmla="*/ 595 h 10000"/>
              <a:gd name="connsiteX73" fmla="*/ 81 w 10000"/>
              <a:gd name="connsiteY73" fmla="*/ 818 h 10000"/>
              <a:gd name="connsiteX74" fmla="*/ 0 w 10000"/>
              <a:gd name="connsiteY74" fmla="*/ 1040 h 10000"/>
              <a:gd name="connsiteX75" fmla="*/ 234 w 10000"/>
              <a:gd name="connsiteY75" fmla="*/ 1338 h 10000"/>
              <a:gd name="connsiteX76" fmla="*/ 611 w 10000"/>
              <a:gd name="connsiteY76" fmla="*/ 1412 h 10000"/>
              <a:gd name="connsiteX77" fmla="*/ 988 w 10000"/>
              <a:gd name="connsiteY77" fmla="*/ 1599 h 10000"/>
              <a:gd name="connsiteX78" fmla="*/ 836 w 10000"/>
              <a:gd name="connsiteY78" fmla="*/ 1858 h 10000"/>
              <a:gd name="connsiteX79" fmla="*/ 1294 w 10000"/>
              <a:gd name="connsiteY79" fmla="*/ 2306 h 10000"/>
              <a:gd name="connsiteX80" fmla="*/ 1895 w 10000"/>
              <a:gd name="connsiteY80" fmla="*/ 2602 h 10000"/>
              <a:gd name="connsiteX81" fmla="*/ 1519 w 10000"/>
              <a:gd name="connsiteY81" fmla="*/ 2825 h 10000"/>
              <a:gd name="connsiteX82" fmla="*/ 1590 w 10000"/>
              <a:gd name="connsiteY82" fmla="*/ 3085 h 10000"/>
              <a:gd name="connsiteX83" fmla="*/ 2202 w 10000"/>
              <a:gd name="connsiteY83" fmla="*/ 3270 h 10000"/>
              <a:gd name="connsiteX84" fmla="*/ 2578 w 10000"/>
              <a:gd name="connsiteY84" fmla="*/ 3532 h 10000"/>
              <a:gd name="connsiteX85" fmla="*/ 2426 w 10000"/>
              <a:gd name="connsiteY85" fmla="*/ 3754 h 10000"/>
              <a:gd name="connsiteX86" fmla="*/ 3027 w 10000"/>
              <a:gd name="connsiteY86" fmla="*/ 3941 h 10000"/>
              <a:gd name="connsiteX87" fmla="*/ 3486 w 10000"/>
              <a:gd name="connsiteY87" fmla="*/ 4164 h 10000"/>
              <a:gd name="connsiteX88" fmla="*/ 3414 w 10000"/>
              <a:gd name="connsiteY88" fmla="*/ 4461 h 10000"/>
              <a:gd name="connsiteX89" fmla="*/ 3027 w 10000"/>
              <a:gd name="connsiteY89" fmla="*/ 4795 h 10000"/>
              <a:gd name="connsiteX90" fmla="*/ 2578 w 10000"/>
              <a:gd name="connsiteY90" fmla="*/ 5130 h 10000"/>
              <a:gd name="connsiteX91" fmla="*/ 2354 w 10000"/>
              <a:gd name="connsiteY91" fmla="*/ 5576 h 10000"/>
              <a:gd name="connsiteX92" fmla="*/ 2498 w 10000"/>
              <a:gd name="connsiteY92" fmla="*/ 5502 h 10000"/>
              <a:gd name="connsiteX93" fmla="*/ 2731 w 10000"/>
              <a:gd name="connsiteY93" fmla="*/ 5650 h 10000"/>
              <a:gd name="connsiteX94" fmla="*/ 3109 w 10000"/>
              <a:gd name="connsiteY94" fmla="*/ 5725 h 10000"/>
              <a:gd name="connsiteX95" fmla="*/ 3558 w 10000"/>
              <a:gd name="connsiteY95" fmla="*/ 5763 h 10000"/>
              <a:gd name="connsiteX96" fmla="*/ 3558 w 10000"/>
              <a:gd name="connsiteY96" fmla="*/ 5799 h 10000"/>
              <a:gd name="connsiteX97" fmla="*/ 3486 w 10000"/>
              <a:gd name="connsiteY97" fmla="*/ 5836 h 10000"/>
              <a:gd name="connsiteX98" fmla="*/ 3261 w 10000"/>
              <a:gd name="connsiteY98" fmla="*/ 5874 h 10000"/>
              <a:gd name="connsiteX99" fmla="*/ 3109 w 10000"/>
              <a:gd name="connsiteY99" fmla="*/ 5874 h 10000"/>
              <a:gd name="connsiteX100" fmla="*/ 3027 w 10000"/>
              <a:gd name="connsiteY100" fmla="*/ 5984 h 10000"/>
              <a:gd name="connsiteX101" fmla="*/ 2578 w 10000"/>
              <a:gd name="connsiteY101" fmla="*/ 6022 h 10000"/>
              <a:gd name="connsiteX102" fmla="*/ 2578 w 10000"/>
              <a:gd name="connsiteY102" fmla="*/ 6134 h 10000"/>
              <a:gd name="connsiteX103" fmla="*/ 2578 w 10000"/>
              <a:gd name="connsiteY103" fmla="*/ 6245 h 10000"/>
              <a:gd name="connsiteX104" fmla="*/ 2498 w 10000"/>
              <a:gd name="connsiteY104" fmla="*/ 6245 h 10000"/>
              <a:gd name="connsiteX105" fmla="*/ 2578 w 10000"/>
              <a:gd name="connsiteY105" fmla="*/ 6319 h 10000"/>
              <a:gd name="connsiteX106" fmla="*/ 2578 w 10000"/>
              <a:gd name="connsiteY106" fmla="*/ 6543 h 10000"/>
              <a:gd name="connsiteX107" fmla="*/ 2578 w 10000"/>
              <a:gd name="connsiteY107" fmla="*/ 6840 h 10000"/>
              <a:gd name="connsiteX108" fmla="*/ 2956 w 10000"/>
              <a:gd name="connsiteY108" fmla="*/ 7062 h 10000"/>
              <a:gd name="connsiteX109" fmla="*/ 2803 w 10000"/>
              <a:gd name="connsiteY109" fmla="*/ 7361 h 10000"/>
              <a:gd name="connsiteX110" fmla="*/ 3109 w 10000"/>
              <a:gd name="connsiteY110" fmla="*/ 7398 h 10000"/>
              <a:gd name="connsiteX111" fmla="*/ 3181 w 10000"/>
              <a:gd name="connsiteY111" fmla="*/ 7583 h 10000"/>
              <a:gd name="connsiteX112" fmla="*/ 3486 w 10000"/>
              <a:gd name="connsiteY112" fmla="*/ 7733 h 10000"/>
              <a:gd name="connsiteX113" fmla="*/ 3710 w 10000"/>
              <a:gd name="connsiteY113" fmla="*/ 8030 h 10000"/>
              <a:gd name="connsiteX114" fmla="*/ 3710 w 10000"/>
              <a:gd name="connsiteY114" fmla="*/ 7993 h 10000"/>
              <a:gd name="connsiteX115" fmla="*/ 3935 w 10000"/>
              <a:gd name="connsiteY115" fmla="*/ 7993 h 10000"/>
              <a:gd name="connsiteX116" fmla="*/ 4169 w 10000"/>
              <a:gd name="connsiteY116" fmla="*/ 8067 h 10000"/>
              <a:gd name="connsiteX117" fmla="*/ 4322 w 10000"/>
              <a:gd name="connsiteY117" fmla="*/ 8030 h 10000"/>
              <a:gd name="connsiteX118" fmla="*/ 4618 w 10000"/>
              <a:gd name="connsiteY118" fmla="*/ 8067 h 10000"/>
              <a:gd name="connsiteX119" fmla="*/ 4771 w 10000"/>
              <a:gd name="connsiteY119" fmla="*/ 8141 h 10000"/>
              <a:gd name="connsiteX120" fmla="*/ 5149 w 10000"/>
              <a:gd name="connsiteY120" fmla="*/ 8030 h 10000"/>
              <a:gd name="connsiteX121" fmla="*/ 5454 w 10000"/>
              <a:gd name="connsiteY121" fmla="*/ 8067 h 10000"/>
              <a:gd name="connsiteX122" fmla="*/ 5759 w 10000"/>
              <a:gd name="connsiteY122" fmla="*/ 8178 h 10000"/>
              <a:gd name="connsiteX123" fmla="*/ 5830 w 10000"/>
              <a:gd name="connsiteY123" fmla="*/ 8327 h 10000"/>
              <a:gd name="connsiteX124" fmla="*/ 5830 w 10000"/>
              <a:gd name="connsiteY124" fmla="*/ 8476 h 10000"/>
              <a:gd name="connsiteX125" fmla="*/ 6137 w 10000"/>
              <a:gd name="connsiteY125" fmla="*/ 8550 h 10000"/>
              <a:gd name="connsiteX126" fmla="*/ 6137 w 10000"/>
              <a:gd name="connsiteY126" fmla="*/ 8625 h 10000"/>
              <a:gd name="connsiteX127" fmla="*/ 6442 w 10000"/>
              <a:gd name="connsiteY127" fmla="*/ 8737 h 10000"/>
              <a:gd name="connsiteX128" fmla="*/ 6819 w 10000"/>
              <a:gd name="connsiteY128" fmla="*/ 8773 h 10000"/>
              <a:gd name="connsiteX129" fmla="*/ 6891 w 10000"/>
              <a:gd name="connsiteY129" fmla="*/ 8885 h 10000"/>
              <a:gd name="connsiteX130" fmla="*/ 7502 w 10000"/>
              <a:gd name="connsiteY130" fmla="*/ 8959 h 10000"/>
              <a:gd name="connsiteX131" fmla="*/ 7727 w 10000"/>
              <a:gd name="connsiteY131" fmla="*/ 9071 h 10000"/>
              <a:gd name="connsiteX132" fmla="*/ 7574 w 10000"/>
              <a:gd name="connsiteY132" fmla="*/ 9182 h 10000"/>
              <a:gd name="connsiteX133" fmla="*/ 7421 w 10000"/>
              <a:gd name="connsiteY133" fmla="*/ 9257 h 10000"/>
              <a:gd name="connsiteX134" fmla="*/ 6971 w 10000"/>
              <a:gd name="connsiteY134" fmla="*/ 9293 h 10000"/>
              <a:gd name="connsiteX135" fmla="*/ 6891 w 10000"/>
              <a:gd name="connsiteY135" fmla="*/ 9404 h 10000"/>
              <a:gd name="connsiteX136" fmla="*/ 7116 w 10000"/>
              <a:gd name="connsiteY136" fmla="*/ 9480 h 10000"/>
              <a:gd name="connsiteX137" fmla="*/ 7116 w 10000"/>
              <a:gd name="connsiteY137" fmla="*/ 9591 h 10000"/>
              <a:gd name="connsiteX138" fmla="*/ 7269 w 10000"/>
              <a:gd name="connsiteY138" fmla="*/ 9703 h 10000"/>
              <a:gd name="connsiteX139" fmla="*/ 7502 w 10000"/>
              <a:gd name="connsiteY139" fmla="*/ 9852 h 10000"/>
              <a:gd name="connsiteX140" fmla="*/ 7798 w 10000"/>
              <a:gd name="connsiteY140" fmla="*/ 9852 h 10000"/>
              <a:gd name="connsiteX141" fmla="*/ 7879 w 10000"/>
              <a:gd name="connsiteY141" fmla="*/ 9665 h 10000"/>
              <a:gd name="connsiteX142" fmla="*/ 8176 w 10000"/>
              <a:gd name="connsiteY142" fmla="*/ 9665 h 10000"/>
              <a:gd name="connsiteX143" fmla="*/ 8706 w 10000"/>
              <a:gd name="connsiteY143" fmla="*/ 9517 h 10000"/>
              <a:gd name="connsiteX144" fmla="*/ 9083 w 10000"/>
              <a:gd name="connsiteY144" fmla="*/ 9591 h 10000"/>
              <a:gd name="connsiteX145" fmla="*/ 9469 w 10000"/>
              <a:gd name="connsiteY145" fmla="*/ 9703 h 10000"/>
              <a:gd name="connsiteX146" fmla="*/ 9317 w 10000"/>
              <a:gd name="connsiteY146" fmla="*/ 9777 h 10000"/>
              <a:gd name="connsiteX147" fmla="*/ 9469 w 10000"/>
              <a:gd name="connsiteY147" fmla="*/ 9964 h 10000"/>
              <a:gd name="connsiteX148" fmla="*/ 9694 w 10000"/>
              <a:gd name="connsiteY148" fmla="*/ 10000 h 10000"/>
              <a:gd name="connsiteX149" fmla="*/ 10000 w 10000"/>
              <a:gd name="connsiteY149" fmla="*/ 10000 h 10000"/>
              <a:gd name="connsiteX150" fmla="*/ 10000 w 10000"/>
              <a:gd name="connsiteY150"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6971 w 10000"/>
              <a:gd name="connsiteY18" fmla="*/ 1449 h 10000"/>
              <a:gd name="connsiteX19" fmla="*/ 6738 w 10000"/>
              <a:gd name="connsiteY19" fmla="*/ 1635 h 10000"/>
              <a:gd name="connsiteX20" fmla="*/ 6513 w 10000"/>
              <a:gd name="connsiteY20" fmla="*/ 1858 h 10000"/>
              <a:gd name="connsiteX21" fmla="*/ 6442 w 10000"/>
              <a:gd name="connsiteY21" fmla="*/ 2007 h 10000"/>
              <a:gd name="connsiteX22" fmla="*/ 6586 w 10000"/>
              <a:gd name="connsiteY22" fmla="*/ 2082 h 10000"/>
              <a:gd name="connsiteX23" fmla="*/ 7349 w 10000"/>
              <a:gd name="connsiteY23" fmla="*/ 2378 h 10000"/>
              <a:gd name="connsiteX24" fmla="*/ 6738 w 10000"/>
              <a:gd name="connsiteY24" fmla="*/ 2491 h 10000"/>
              <a:gd name="connsiteX25" fmla="*/ 5983 w 10000"/>
              <a:gd name="connsiteY25" fmla="*/ 2491 h 10000"/>
              <a:gd name="connsiteX26" fmla="*/ 5381 w 10000"/>
              <a:gd name="connsiteY26" fmla="*/ 2417 h 10000"/>
              <a:gd name="connsiteX27" fmla="*/ 5229 w 10000"/>
              <a:gd name="connsiteY27" fmla="*/ 2491 h 10000"/>
              <a:gd name="connsiteX28" fmla="*/ 5149 w 10000"/>
              <a:gd name="connsiteY28" fmla="*/ 2602 h 10000"/>
              <a:gd name="connsiteX29" fmla="*/ 5454 w 10000"/>
              <a:gd name="connsiteY29" fmla="*/ 2751 h 10000"/>
              <a:gd name="connsiteX30" fmla="*/ 5912 w 10000"/>
              <a:gd name="connsiteY30" fmla="*/ 2788 h 10000"/>
              <a:gd name="connsiteX31" fmla="*/ 6137 w 10000"/>
              <a:gd name="connsiteY31" fmla="*/ 2788 h 10000"/>
              <a:gd name="connsiteX32" fmla="*/ 6289 w 10000"/>
              <a:gd name="connsiteY32" fmla="*/ 2862 h 10000"/>
              <a:gd name="connsiteX33" fmla="*/ 6289 w 10000"/>
              <a:gd name="connsiteY33" fmla="*/ 2937 h 10000"/>
              <a:gd name="connsiteX34" fmla="*/ 6137 w 10000"/>
              <a:gd name="connsiteY34" fmla="*/ 3049 h 10000"/>
              <a:gd name="connsiteX35" fmla="*/ 6055 w 10000"/>
              <a:gd name="connsiteY35" fmla="*/ 3085 h 10000"/>
              <a:gd name="connsiteX36" fmla="*/ 5830 w 10000"/>
              <a:gd name="connsiteY36" fmla="*/ 3085 h 10000"/>
              <a:gd name="connsiteX37" fmla="*/ 5381 w 10000"/>
              <a:gd name="connsiteY37" fmla="*/ 3010 h 10000"/>
              <a:gd name="connsiteX38" fmla="*/ 4923 w 10000"/>
              <a:gd name="connsiteY38" fmla="*/ 2973 h 10000"/>
              <a:gd name="connsiteX39" fmla="*/ 4698 w 10000"/>
              <a:gd name="connsiteY39" fmla="*/ 2937 h 10000"/>
              <a:gd name="connsiteX40" fmla="*/ 4546 w 10000"/>
              <a:gd name="connsiteY40" fmla="*/ 2862 h 10000"/>
              <a:gd name="connsiteX41" fmla="*/ 4017 w 10000"/>
              <a:gd name="connsiteY41" fmla="*/ 2527 h 10000"/>
              <a:gd name="connsiteX42" fmla="*/ 3935 w 10000"/>
              <a:gd name="connsiteY42" fmla="*/ 2342 h 10000"/>
              <a:gd name="connsiteX43" fmla="*/ 3935 w 10000"/>
              <a:gd name="connsiteY43" fmla="*/ 2267 h 10000"/>
              <a:gd name="connsiteX44" fmla="*/ 3863 w 10000"/>
              <a:gd name="connsiteY44" fmla="*/ 2155 h 10000"/>
              <a:gd name="connsiteX45" fmla="*/ 3414 w 10000"/>
              <a:gd name="connsiteY45" fmla="*/ 2082 h 10000"/>
              <a:gd name="connsiteX46" fmla="*/ 3027 w 10000"/>
              <a:gd name="connsiteY46" fmla="*/ 2007 h 10000"/>
              <a:gd name="connsiteX47" fmla="*/ 2273 w 10000"/>
              <a:gd name="connsiteY47" fmla="*/ 1746 h 10000"/>
              <a:gd name="connsiteX48" fmla="*/ 2578 w 10000"/>
              <a:gd name="connsiteY48" fmla="*/ 1746 h 10000"/>
              <a:gd name="connsiteX49" fmla="*/ 2884 w 10000"/>
              <a:gd name="connsiteY49" fmla="*/ 1821 h 10000"/>
              <a:gd name="connsiteX50" fmla="*/ 3558 w 10000"/>
              <a:gd name="connsiteY50" fmla="*/ 1821 h 10000"/>
              <a:gd name="connsiteX51" fmla="*/ 5076 w 10000"/>
              <a:gd name="connsiteY51" fmla="*/ 1858 h 10000"/>
              <a:gd name="connsiteX52" fmla="*/ 5606 w 10000"/>
              <a:gd name="connsiteY52" fmla="*/ 1784 h 10000"/>
              <a:gd name="connsiteX53" fmla="*/ 5912 w 10000"/>
              <a:gd name="connsiteY53" fmla="*/ 1710 h 10000"/>
              <a:gd name="connsiteX54" fmla="*/ 6137 w 10000"/>
              <a:gd name="connsiteY54" fmla="*/ 1561 h 10000"/>
              <a:gd name="connsiteX55" fmla="*/ 6361 w 10000"/>
              <a:gd name="connsiteY55" fmla="*/ 1264 h 10000"/>
              <a:gd name="connsiteX56" fmla="*/ 6442 w 10000"/>
              <a:gd name="connsiteY56" fmla="*/ 1114 h 10000"/>
              <a:gd name="connsiteX57" fmla="*/ 6361 w 10000"/>
              <a:gd name="connsiteY57" fmla="*/ 967 h 10000"/>
              <a:gd name="connsiteX58" fmla="*/ 5983 w 10000"/>
              <a:gd name="connsiteY58" fmla="*/ 742 h 10000"/>
              <a:gd name="connsiteX59" fmla="*/ 5381 w 10000"/>
              <a:gd name="connsiteY59" fmla="*/ 668 h 10000"/>
              <a:gd name="connsiteX60" fmla="*/ 4017 w 10000"/>
              <a:gd name="connsiteY60" fmla="*/ 483 h 10000"/>
              <a:gd name="connsiteX61" fmla="*/ 3334 w 10000"/>
              <a:gd name="connsiteY61" fmla="*/ 372 h 10000"/>
              <a:gd name="connsiteX62" fmla="*/ 2731 w 10000"/>
              <a:gd name="connsiteY62" fmla="*/ 372 h 10000"/>
              <a:gd name="connsiteX63" fmla="*/ 1366 w 10000"/>
              <a:gd name="connsiteY63" fmla="*/ 372 h 10000"/>
              <a:gd name="connsiteX64" fmla="*/ 1590 w 10000"/>
              <a:gd name="connsiteY64" fmla="*/ 260 h 10000"/>
              <a:gd name="connsiteX65" fmla="*/ 1671 w 10000"/>
              <a:gd name="connsiteY65" fmla="*/ 222 h 10000"/>
              <a:gd name="connsiteX66" fmla="*/ 1519 w 10000"/>
              <a:gd name="connsiteY66" fmla="*/ 185 h 10000"/>
              <a:gd name="connsiteX67" fmla="*/ 1141 w 10000"/>
              <a:gd name="connsiteY67" fmla="*/ 149 h 10000"/>
              <a:gd name="connsiteX68" fmla="*/ 988 w 10000"/>
              <a:gd name="connsiteY68" fmla="*/ 296 h 10000"/>
              <a:gd name="connsiteX69" fmla="*/ 683 w 10000"/>
              <a:gd name="connsiteY69" fmla="*/ 334 h 10000"/>
              <a:gd name="connsiteX70" fmla="*/ 683 w 10000"/>
              <a:gd name="connsiteY70" fmla="*/ 447 h 10000"/>
              <a:gd name="connsiteX71" fmla="*/ 378 w 10000"/>
              <a:gd name="connsiteY71" fmla="*/ 595 h 10000"/>
              <a:gd name="connsiteX72" fmla="*/ 81 w 10000"/>
              <a:gd name="connsiteY72" fmla="*/ 818 h 10000"/>
              <a:gd name="connsiteX73" fmla="*/ 0 w 10000"/>
              <a:gd name="connsiteY73" fmla="*/ 1040 h 10000"/>
              <a:gd name="connsiteX74" fmla="*/ 234 w 10000"/>
              <a:gd name="connsiteY74" fmla="*/ 1338 h 10000"/>
              <a:gd name="connsiteX75" fmla="*/ 611 w 10000"/>
              <a:gd name="connsiteY75" fmla="*/ 1412 h 10000"/>
              <a:gd name="connsiteX76" fmla="*/ 988 w 10000"/>
              <a:gd name="connsiteY76" fmla="*/ 1599 h 10000"/>
              <a:gd name="connsiteX77" fmla="*/ 836 w 10000"/>
              <a:gd name="connsiteY77" fmla="*/ 1858 h 10000"/>
              <a:gd name="connsiteX78" fmla="*/ 1294 w 10000"/>
              <a:gd name="connsiteY78" fmla="*/ 2306 h 10000"/>
              <a:gd name="connsiteX79" fmla="*/ 1895 w 10000"/>
              <a:gd name="connsiteY79" fmla="*/ 2602 h 10000"/>
              <a:gd name="connsiteX80" fmla="*/ 1519 w 10000"/>
              <a:gd name="connsiteY80" fmla="*/ 2825 h 10000"/>
              <a:gd name="connsiteX81" fmla="*/ 1590 w 10000"/>
              <a:gd name="connsiteY81" fmla="*/ 3085 h 10000"/>
              <a:gd name="connsiteX82" fmla="*/ 2202 w 10000"/>
              <a:gd name="connsiteY82" fmla="*/ 3270 h 10000"/>
              <a:gd name="connsiteX83" fmla="*/ 2578 w 10000"/>
              <a:gd name="connsiteY83" fmla="*/ 3532 h 10000"/>
              <a:gd name="connsiteX84" fmla="*/ 2426 w 10000"/>
              <a:gd name="connsiteY84" fmla="*/ 3754 h 10000"/>
              <a:gd name="connsiteX85" fmla="*/ 3027 w 10000"/>
              <a:gd name="connsiteY85" fmla="*/ 3941 h 10000"/>
              <a:gd name="connsiteX86" fmla="*/ 3486 w 10000"/>
              <a:gd name="connsiteY86" fmla="*/ 4164 h 10000"/>
              <a:gd name="connsiteX87" fmla="*/ 3414 w 10000"/>
              <a:gd name="connsiteY87" fmla="*/ 4461 h 10000"/>
              <a:gd name="connsiteX88" fmla="*/ 3027 w 10000"/>
              <a:gd name="connsiteY88" fmla="*/ 4795 h 10000"/>
              <a:gd name="connsiteX89" fmla="*/ 2578 w 10000"/>
              <a:gd name="connsiteY89" fmla="*/ 5130 h 10000"/>
              <a:gd name="connsiteX90" fmla="*/ 2354 w 10000"/>
              <a:gd name="connsiteY90" fmla="*/ 5576 h 10000"/>
              <a:gd name="connsiteX91" fmla="*/ 2498 w 10000"/>
              <a:gd name="connsiteY91" fmla="*/ 5502 h 10000"/>
              <a:gd name="connsiteX92" fmla="*/ 2731 w 10000"/>
              <a:gd name="connsiteY92" fmla="*/ 5650 h 10000"/>
              <a:gd name="connsiteX93" fmla="*/ 3109 w 10000"/>
              <a:gd name="connsiteY93" fmla="*/ 5725 h 10000"/>
              <a:gd name="connsiteX94" fmla="*/ 3558 w 10000"/>
              <a:gd name="connsiteY94" fmla="*/ 5763 h 10000"/>
              <a:gd name="connsiteX95" fmla="*/ 3558 w 10000"/>
              <a:gd name="connsiteY95" fmla="*/ 5799 h 10000"/>
              <a:gd name="connsiteX96" fmla="*/ 3486 w 10000"/>
              <a:gd name="connsiteY96" fmla="*/ 5836 h 10000"/>
              <a:gd name="connsiteX97" fmla="*/ 3261 w 10000"/>
              <a:gd name="connsiteY97" fmla="*/ 5874 h 10000"/>
              <a:gd name="connsiteX98" fmla="*/ 3109 w 10000"/>
              <a:gd name="connsiteY98" fmla="*/ 5874 h 10000"/>
              <a:gd name="connsiteX99" fmla="*/ 3027 w 10000"/>
              <a:gd name="connsiteY99" fmla="*/ 5984 h 10000"/>
              <a:gd name="connsiteX100" fmla="*/ 2578 w 10000"/>
              <a:gd name="connsiteY100" fmla="*/ 6022 h 10000"/>
              <a:gd name="connsiteX101" fmla="*/ 2578 w 10000"/>
              <a:gd name="connsiteY101" fmla="*/ 6134 h 10000"/>
              <a:gd name="connsiteX102" fmla="*/ 2578 w 10000"/>
              <a:gd name="connsiteY102" fmla="*/ 6245 h 10000"/>
              <a:gd name="connsiteX103" fmla="*/ 2498 w 10000"/>
              <a:gd name="connsiteY103" fmla="*/ 6245 h 10000"/>
              <a:gd name="connsiteX104" fmla="*/ 2578 w 10000"/>
              <a:gd name="connsiteY104" fmla="*/ 6319 h 10000"/>
              <a:gd name="connsiteX105" fmla="*/ 2578 w 10000"/>
              <a:gd name="connsiteY105" fmla="*/ 6543 h 10000"/>
              <a:gd name="connsiteX106" fmla="*/ 2578 w 10000"/>
              <a:gd name="connsiteY106" fmla="*/ 6840 h 10000"/>
              <a:gd name="connsiteX107" fmla="*/ 2956 w 10000"/>
              <a:gd name="connsiteY107" fmla="*/ 7062 h 10000"/>
              <a:gd name="connsiteX108" fmla="*/ 2803 w 10000"/>
              <a:gd name="connsiteY108" fmla="*/ 7361 h 10000"/>
              <a:gd name="connsiteX109" fmla="*/ 3109 w 10000"/>
              <a:gd name="connsiteY109" fmla="*/ 7398 h 10000"/>
              <a:gd name="connsiteX110" fmla="*/ 3181 w 10000"/>
              <a:gd name="connsiteY110" fmla="*/ 7583 h 10000"/>
              <a:gd name="connsiteX111" fmla="*/ 3486 w 10000"/>
              <a:gd name="connsiteY111" fmla="*/ 7733 h 10000"/>
              <a:gd name="connsiteX112" fmla="*/ 3710 w 10000"/>
              <a:gd name="connsiteY112" fmla="*/ 8030 h 10000"/>
              <a:gd name="connsiteX113" fmla="*/ 3710 w 10000"/>
              <a:gd name="connsiteY113" fmla="*/ 7993 h 10000"/>
              <a:gd name="connsiteX114" fmla="*/ 3935 w 10000"/>
              <a:gd name="connsiteY114" fmla="*/ 7993 h 10000"/>
              <a:gd name="connsiteX115" fmla="*/ 4169 w 10000"/>
              <a:gd name="connsiteY115" fmla="*/ 8067 h 10000"/>
              <a:gd name="connsiteX116" fmla="*/ 4322 w 10000"/>
              <a:gd name="connsiteY116" fmla="*/ 8030 h 10000"/>
              <a:gd name="connsiteX117" fmla="*/ 4618 w 10000"/>
              <a:gd name="connsiteY117" fmla="*/ 8067 h 10000"/>
              <a:gd name="connsiteX118" fmla="*/ 4771 w 10000"/>
              <a:gd name="connsiteY118" fmla="*/ 8141 h 10000"/>
              <a:gd name="connsiteX119" fmla="*/ 5149 w 10000"/>
              <a:gd name="connsiteY119" fmla="*/ 8030 h 10000"/>
              <a:gd name="connsiteX120" fmla="*/ 5454 w 10000"/>
              <a:gd name="connsiteY120" fmla="*/ 8067 h 10000"/>
              <a:gd name="connsiteX121" fmla="*/ 5759 w 10000"/>
              <a:gd name="connsiteY121" fmla="*/ 8178 h 10000"/>
              <a:gd name="connsiteX122" fmla="*/ 5830 w 10000"/>
              <a:gd name="connsiteY122" fmla="*/ 8327 h 10000"/>
              <a:gd name="connsiteX123" fmla="*/ 5830 w 10000"/>
              <a:gd name="connsiteY123" fmla="*/ 8476 h 10000"/>
              <a:gd name="connsiteX124" fmla="*/ 6137 w 10000"/>
              <a:gd name="connsiteY124" fmla="*/ 8550 h 10000"/>
              <a:gd name="connsiteX125" fmla="*/ 6137 w 10000"/>
              <a:gd name="connsiteY125" fmla="*/ 8625 h 10000"/>
              <a:gd name="connsiteX126" fmla="*/ 6442 w 10000"/>
              <a:gd name="connsiteY126" fmla="*/ 8737 h 10000"/>
              <a:gd name="connsiteX127" fmla="*/ 6819 w 10000"/>
              <a:gd name="connsiteY127" fmla="*/ 8773 h 10000"/>
              <a:gd name="connsiteX128" fmla="*/ 6891 w 10000"/>
              <a:gd name="connsiteY128" fmla="*/ 8885 h 10000"/>
              <a:gd name="connsiteX129" fmla="*/ 7502 w 10000"/>
              <a:gd name="connsiteY129" fmla="*/ 8959 h 10000"/>
              <a:gd name="connsiteX130" fmla="*/ 7727 w 10000"/>
              <a:gd name="connsiteY130" fmla="*/ 9071 h 10000"/>
              <a:gd name="connsiteX131" fmla="*/ 7574 w 10000"/>
              <a:gd name="connsiteY131" fmla="*/ 9182 h 10000"/>
              <a:gd name="connsiteX132" fmla="*/ 7421 w 10000"/>
              <a:gd name="connsiteY132" fmla="*/ 9257 h 10000"/>
              <a:gd name="connsiteX133" fmla="*/ 6971 w 10000"/>
              <a:gd name="connsiteY133" fmla="*/ 9293 h 10000"/>
              <a:gd name="connsiteX134" fmla="*/ 6891 w 10000"/>
              <a:gd name="connsiteY134" fmla="*/ 9404 h 10000"/>
              <a:gd name="connsiteX135" fmla="*/ 7116 w 10000"/>
              <a:gd name="connsiteY135" fmla="*/ 9480 h 10000"/>
              <a:gd name="connsiteX136" fmla="*/ 7116 w 10000"/>
              <a:gd name="connsiteY136" fmla="*/ 9591 h 10000"/>
              <a:gd name="connsiteX137" fmla="*/ 7269 w 10000"/>
              <a:gd name="connsiteY137" fmla="*/ 9703 h 10000"/>
              <a:gd name="connsiteX138" fmla="*/ 7502 w 10000"/>
              <a:gd name="connsiteY138" fmla="*/ 9852 h 10000"/>
              <a:gd name="connsiteX139" fmla="*/ 7798 w 10000"/>
              <a:gd name="connsiteY139" fmla="*/ 9852 h 10000"/>
              <a:gd name="connsiteX140" fmla="*/ 7879 w 10000"/>
              <a:gd name="connsiteY140" fmla="*/ 9665 h 10000"/>
              <a:gd name="connsiteX141" fmla="*/ 8176 w 10000"/>
              <a:gd name="connsiteY141" fmla="*/ 9665 h 10000"/>
              <a:gd name="connsiteX142" fmla="*/ 8706 w 10000"/>
              <a:gd name="connsiteY142" fmla="*/ 9517 h 10000"/>
              <a:gd name="connsiteX143" fmla="*/ 9083 w 10000"/>
              <a:gd name="connsiteY143" fmla="*/ 9591 h 10000"/>
              <a:gd name="connsiteX144" fmla="*/ 9469 w 10000"/>
              <a:gd name="connsiteY144" fmla="*/ 9703 h 10000"/>
              <a:gd name="connsiteX145" fmla="*/ 9317 w 10000"/>
              <a:gd name="connsiteY145" fmla="*/ 9777 h 10000"/>
              <a:gd name="connsiteX146" fmla="*/ 9469 w 10000"/>
              <a:gd name="connsiteY146" fmla="*/ 9964 h 10000"/>
              <a:gd name="connsiteX147" fmla="*/ 9694 w 10000"/>
              <a:gd name="connsiteY147" fmla="*/ 10000 h 10000"/>
              <a:gd name="connsiteX148" fmla="*/ 10000 w 10000"/>
              <a:gd name="connsiteY148" fmla="*/ 10000 h 10000"/>
              <a:gd name="connsiteX149" fmla="*/ 10000 w 10000"/>
              <a:gd name="connsiteY149"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586 w 10000"/>
              <a:gd name="connsiteY21" fmla="*/ 2082 h 10000"/>
              <a:gd name="connsiteX22" fmla="*/ 7349 w 10000"/>
              <a:gd name="connsiteY22" fmla="*/ 2378 h 10000"/>
              <a:gd name="connsiteX23" fmla="*/ 6738 w 10000"/>
              <a:gd name="connsiteY23" fmla="*/ 2491 h 10000"/>
              <a:gd name="connsiteX24" fmla="*/ 5983 w 10000"/>
              <a:gd name="connsiteY24" fmla="*/ 2491 h 10000"/>
              <a:gd name="connsiteX25" fmla="*/ 5381 w 10000"/>
              <a:gd name="connsiteY25" fmla="*/ 2417 h 10000"/>
              <a:gd name="connsiteX26" fmla="*/ 5229 w 10000"/>
              <a:gd name="connsiteY26" fmla="*/ 2491 h 10000"/>
              <a:gd name="connsiteX27" fmla="*/ 5149 w 10000"/>
              <a:gd name="connsiteY27" fmla="*/ 2602 h 10000"/>
              <a:gd name="connsiteX28" fmla="*/ 5454 w 10000"/>
              <a:gd name="connsiteY28" fmla="*/ 2751 h 10000"/>
              <a:gd name="connsiteX29" fmla="*/ 5912 w 10000"/>
              <a:gd name="connsiteY29" fmla="*/ 2788 h 10000"/>
              <a:gd name="connsiteX30" fmla="*/ 6137 w 10000"/>
              <a:gd name="connsiteY30" fmla="*/ 2788 h 10000"/>
              <a:gd name="connsiteX31" fmla="*/ 6289 w 10000"/>
              <a:gd name="connsiteY31" fmla="*/ 2862 h 10000"/>
              <a:gd name="connsiteX32" fmla="*/ 6289 w 10000"/>
              <a:gd name="connsiteY32" fmla="*/ 2937 h 10000"/>
              <a:gd name="connsiteX33" fmla="*/ 6137 w 10000"/>
              <a:gd name="connsiteY33" fmla="*/ 3049 h 10000"/>
              <a:gd name="connsiteX34" fmla="*/ 6055 w 10000"/>
              <a:gd name="connsiteY34" fmla="*/ 3085 h 10000"/>
              <a:gd name="connsiteX35" fmla="*/ 5830 w 10000"/>
              <a:gd name="connsiteY35" fmla="*/ 3085 h 10000"/>
              <a:gd name="connsiteX36" fmla="*/ 5381 w 10000"/>
              <a:gd name="connsiteY36" fmla="*/ 3010 h 10000"/>
              <a:gd name="connsiteX37" fmla="*/ 4923 w 10000"/>
              <a:gd name="connsiteY37" fmla="*/ 2973 h 10000"/>
              <a:gd name="connsiteX38" fmla="*/ 4698 w 10000"/>
              <a:gd name="connsiteY38" fmla="*/ 2937 h 10000"/>
              <a:gd name="connsiteX39" fmla="*/ 4546 w 10000"/>
              <a:gd name="connsiteY39" fmla="*/ 2862 h 10000"/>
              <a:gd name="connsiteX40" fmla="*/ 4017 w 10000"/>
              <a:gd name="connsiteY40" fmla="*/ 2527 h 10000"/>
              <a:gd name="connsiteX41" fmla="*/ 3935 w 10000"/>
              <a:gd name="connsiteY41" fmla="*/ 2342 h 10000"/>
              <a:gd name="connsiteX42" fmla="*/ 3935 w 10000"/>
              <a:gd name="connsiteY42" fmla="*/ 2267 h 10000"/>
              <a:gd name="connsiteX43" fmla="*/ 3863 w 10000"/>
              <a:gd name="connsiteY43" fmla="*/ 2155 h 10000"/>
              <a:gd name="connsiteX44" fmla="*/ 3414 w 10000"/>
              <a:gd name="connsiteY44" fmla="*/ 2082 h 10000"/>
              <a:gd name="connsiteX45" fmla="*/ 3027 w 10000"/>
              <a:gd name="connsiteY45" fmla="*/ 2007 h 10000"/>
              <a:gd name="connsiteX46" fmla="*/ 2273 w 10000"/>
              <a:gd name="connsiteY46" fmla="*/ 1746 h 10000"/>
              <a:gd name="connsiteX47" fmla="*/ 2578 w 10000"/>
              <a:gd name="connsiteY47" fmla="*/ 1746 h 10000"/>
              <a:gd name="connsiteX48" fmla="*/ 2884 w 10000"/>
              <a:gd name="connsiteY48" fmla="*/ 1821 h 10000"/>
              <a:gd name="connsiteX49" fmla="*/ 3558 w 10000"/>
              <a:gd name="connsiteY49" fmla="*/ 1821 h 10000"/>
              <a:gd name="connsiteX50" fmla="*/ 5076 w 10000"/>
              <a:gd name="connsiteY50" fmla="*/ 1858 h 10000"/>
              <a:gd name="connsiteX51" fmla="*/ 5606 w 10000"/>
              <a:gd name="connsiteY51" fmla="*/ 1784 h 10000"/>
              <a:gd name="connsiteX52" fmla="*/ 5912 w 10000"/>
              <a:gd name="connsiteY52" fmla="*/ 1710 h 10000"/>
              <a:gd name="connsiteX53" fmla="*/ 6137 w 10000"/>
              <a:gd name="connsiteY53" fmla="*/ 1561 h 10000"/>
              <a:gd name="connsiteX54" fmla="*/ 6361 w 10000"/>
              <a:gd name="connsiteY54" fmla="*/ 1264 h 10000"/>
              <a:gd name="connsiteX55" fmla="*/ 6442 w 10000"/>
              <a:gd name="connsiteY55" fmla="*/ 1114 h 10000"/>
              <a:gd name="connsiteX56" fmla="*/ 6361 w 10000"/>
              <a:gd name="connsiteY56" fmla="*/ 967 h 10000"/>
              <a:gd name="connsiteX57" fmla="*/ 5983 w 10000"/>
              <a:gd name="connsiteY57" fmla="*/ 742 h 10000"/>
              <a:gd name="connsiteX58" fmla="*/ 5381 w 10000"/>
              <a:gd name="connsiteY58" fmla="*/ 668 h 10000"/>
              <a:gd name="connsiteX59" fmla="*/ 4017 w 10000"/>
              <a:gd name="connsiteY59" fmla="*/ 483 h 10000"/>
              <a:gd name="connsiteX60" fmla="*/ 3334 w 10000"/>
              <a:gd name="connsiteY60" fmla="*/ 372 h 10000"/>
              <a:gd name="connsiteX61" fmla="*/ 2731 w 10000"/>
              <a:gd name="connsiteY61" fmla="*/ 372 h 10000"/>
              <a:gd name="connsiteX62" fmla="*/ 1366 w 10000"/>
              <a:gd name="connsiteY62" fmla="*/ 372 h 10000"/>
              <a:gd name="connsiteX63" fmla="*/ 1590 w 10000"/>
              <a:gd name="connsiteY63" fmla="*/ 260 h 10000"/>
              <a:gd name="connsiteX64" fmla="*/ 1671 w 10000"/>
              <a:gd name="connsiteY64" fmla="*/ 222 h 10000"/>
              <a:gd name="connsiteX65" fmla="*/ 1519 w 10000"/>
              <a:gd name="connsiteY65" fmla="*/ 185 h 10000"/>
              <a:gd name="connsiteX66" fmla="*/ 1141 w 10000"/>
              <a:gd name="connsiteY66" fmla="*/ 149 h 10000"/>
              <a:gd name="connsiteX67" fmla="*/ 988 w 10000"/>
              <a:gd name="connsiteY67" fmla="*/ 296 h 10000"/>
              <a:gd name="connsiteX68" fmla="*/ 683 w 10000"/>
              <a:gd name="connsiteY68" fmla="*/ 334 h 10000"/>
              <a:gd name="connsiteX69" fmla="*/ 683 w 10000"/>
              <a:gd name="connsiteY69" fmla="*/ 447 h 10000"/>
              <a:gd name="connsiteX70" fmla="*/ 378 w 10000"/>
              <a:gd name="connsiteY70" fmla="*/ 595 h 10000"/>
              <a:gd name="connsiteX71" fmla="*/ 81 w 10000"/>
              <a:gd name="connsiteY71" fmla="*/ 818 h 10000"/>
              <a:gd name="connsiteX72" fmla="*/ 0 w 10000"/>
              <a:gd name="connsiteY72" fmla="*/ 1040 h 10000"/>
              <a:gd name="connsiteX73" fmla="*/ 234 w 10000"/>
              <a:gd name="connsiteY73" fmla="*/ 1338 h 10000"/>
              <a:gd name="connsiteX74" fmla="*/ 611 w 10000"/>
              <a:gd name="connsiteY74" fmla="*/ 1412 h 10000"/>
              <a:gd name="connsiteX75" fmla="*/ 988 w 10000"/>
              <a:gd name="connsiteY75" fmla="*/ 1599 h 10000"/>
              <a:gd name="connsiteX76" fmla="*/ 836 w 10000"/>
              <a:gd name="connsiteY76" fmla="*/ 1858 h 10000"/>
              <a:gd name="connsiteX77" fmla="*/ 1294 w 10000"/>
              <a:gd name="connsiteY77" fmla="*/ 2306 h 10000"/>
              <a:gd name="connsiteX78" fmla="*/ 1895 w 10000"/>
              <a:gd name="connsiteY78" fmla="*/ 2602 h 10000"/>
              <a:gd name="connsiteX79" fmla="*/ 1519 w 10000"/>
              <a:gd name="connsiteY79" fmla="*/ 2825 h 10000"/>
              <a:gd name="connsiteX80" fmla="*/ 1590 w 10000"/>
              <a:gd name="connsiteY80" fmla="*/ 3085 h 10000"/>
              <a:gd name="connsiteX81" fmla="*/ 2202 w 10000"/>
              <a:gd name="connsiteY81" fmla="*/ 3270 h 10000"/>
              <a:gd name="connsiteX82" fmla="*/ 2578 w 10000"/>
              <a:gd name="connsiteY82" fmla="*/ 3532 h 10000"/>
              <a:gd name="connsiteX83" fmla="*/ 2426 w 10000"/>
              <a:gd name="connsiteY83" fmla="*/ 3754 h 10000"/>
              <a:gd name="connsiteX84" fmla="*/ 3027 w 10000"/>
              <a:gd name="connsiteY84" fmla="*/ 3941 h 10000"/>
              <a:gd name="connsiteX85" fmla="*/ 3486 w 10000"/>
              <a:gd name="connsiteY85" fmla="*/ 4164 h 10000"/>
              <a:gd name="connsiteX86" fmla="*/ 3414 w 10000"/>
              <a:gd name="connsiteY86" fmla="*/ 4461 h 10000"/>
              <a:gd name="connsiteX87" fmla="*/ 3027 w 10000"/>
              <a:gd name="connsiteY87" fmla="*/ 4795 h 10000"/>
              <a:gd name="connsiteX88" fmla="*/ 2578 w 10000"/>
              <a:gd name="connsiteY88" fmla="*/ 5130 h 10000"/>
              <a:gd name="connsiteX89" fmla="*/ 2354 w 10000"/>
              <a:gd name="connsiteY89" fmla="*/ 5576 h 10000"/>
              <a:gd name="connsiteX90" fmla="*/ 2498 w 10000"/>
              <a:gd name="connsiteY90" fmla="*/ 5502 h 10000"/>
              <a:gd name="connsiteX91" fmla="*/ 2731 w 10000"/>
              <a:gd name="connsiteY91" fmla="*/ 5650 h 10000"/>
              <a:gd name="connsiteX92" fmla="*/ 3109 w 10000"/>
              <a:gd name="connsiteY92" fmla="*/ 5725 h 10000"/>
              <a:gd name="connsiteX93" fmla="*/ 3558 w 10000"/>
              <a:gd name="connsiteY93" fmla="*/ 5763 h 10000"/>
              <a:gd name="connsiteX94" fmla="*/ 3558 w 10000"/>
              <a:gd name="connsiteY94" fmla="*/ 5799 h 10000"/>
              <a:gd name="connsiteX95" fmla="*/ 3486 w 10000"/>
              <a:gd name="connsiteY95" fmla="*/ 5836 h 10000"/>
              <a:gd name="connsiteX96" fmla="*/ 3261 w 10000"/>
              <a:gd name="connsiteY96" fmla="*/ 5874 h 10000"/>
              <a:gd name="connsiteX97" fmla="*/ 3109 w 10000"/>
              <a:gd name="connsiteY97" fmla="*/ 5874 h 10000"/>
              <a:gd name="connsiteX98" fmla="*/ 3027 w 10000"/>
              <a:gd name="connsiteY98" fmla="*/ 5984 h 10000"/>
              <a:gd name="connsiteX99" fmla="*/ 2578 w 10000"/>
              <a:gd name="connsiteY99" fmla="*/ 6022 h 10000"/>
              <a:gd name="connsiteX100" fmla="*/ 2578 w 10000"/>
              <a:gd name="connsiteY100" fmla="*/ 6134 h 10000"/>
              <a:gd name="connsiteX101" fmla="*/ 2578 w 10000"/>
              <a:gd name="connsiteY101" fmla="*/ 6245 h 10000"/>
              <a:gd name="connsiteX102" fmla="*/ 2498 w 10000"/>
              <a:gd name="connsiteY102" fmla="*/ 6245 h 10000"/>
              <a:gd name="connsiteX103" fmla="*/ 2578 w 10000"/>
              <a:gd name="connsiteY103" fmla="*/ 6319 h 10000"/>
              <a:gd name="connsiteX104" fmla="*/ 2578 w 10000"/>
              <a:gd name="connsiteY104" fmla="*/ 6543 h 10000"/>
              <a:gd name="connsiteX105" fmla="*/ 2578 w 10000"/>
              <a:gd name="connsiteY105" fmla="*/ 6840 h 10000"/>
              <a:gd name="connsiteX106" fmla="*/ 2956 w 10000"/>
              <a:gd name="connsiteY106" fmla="*/ 7062 h 10000"/>
              <a:gd name="connsiteX107" fmla="*/ 2803 w 10000"/>
              <a:gd name="connsiteY107" fmla="*/ 7361 h 10000"/>
              <a:gd name="connsiteX108" fmla="*/ 3109 w 10000"/>
              <a:gd name="connsiteY108" fmla="*/ 7398 h 10000"/>
              <a:gd name="connsiteX109" fmla="*/ 3181 w 10000"/>
              <a:gd name="connsiteY109" fmla="*/ 7583 h 10000"/>
              <a:gd name="connsiteX110" fmla="*/ 3486 w 10000"/>
              <a:gd name="connsiteY110" fmla="*/ 7733 h 10000"/>
              <a:gd name="connsiteX111" fmla="*/ 3710 w 10000"/>
              <a:gd name="connsiteY111" fmla="*/ 8030 h 10000"/>
              <a:gd name="connsiteX112" fmla="*/ 3710 w 10000"/>
              <a:gd name="connsiteY112" fmla="*/ 7993 h 10000"/>
              <a:gd name="connsiteX113" fmla="*/ 3935 w 10000"/>
              <a:gd name="connsiteY113" fmla="*/ 7993 h 10000"/>
              <a:gd name="connsiteX114" fmla="*/ 4169 w 10000"/>
              <a:gd name="connsiteY114" fmla="*/ 8067 h 10000"/>
              <a:gd name="connsiteX115" fmla="*/ 4322 w 10000"/>
              <a:gd name="connsiteY115" fmla="*/ 8030 h 10000"/>
              <a:gd name="connsiteX116" fmla="*/ 4618 w 10000"/>
              <a:gd name="connsiteY116" fmla="*/ 8067 h 10000"/>
              <a:gd name="connsiteX117" fmla="*/ 4771 w 10000"/>
              <a:gd name="connsiteY117" fmla="*/ 8141 h 10000"/>
              <a:gd name="connsiteX118" fmla="*/ 5149 w 10000"/>
              <a:gd name="connsiteY118" fmla="*/ 8030 h 10000"/>
              <a:gd name="connsiteX119" fmla="*/ 5454 w 10000"/>
              <a:gd name="connsiteY119" fmla="*/ 8067 h 10000"/>
              <a:gd name="connsiteX120" fmla="*/ 5759 w 10000"/>
              <a:gd name="connsiteY120" fmla="*/ 8178 h 10000"/>
              <a:gd name="connsiteX121" fmla="*/ 5830 w 10000"/>
              <a:gd name="connsiteY121" fmla="*/ 8327 h 10000"/>
              <a:gd name="connsiteX122" fmla="*/ 5830 w 10000"/>
              <a:gd name="connsiteY122" fmla="*/ 8476 h 10000"/>
              <a:gd name="connsiteX123" fmla="*/ 6137 w 10000"/>
              <a:gd name="connsiteY123" fmla="*/ 8550 h 10000"/>
              <a:gd name="connsiteX124" fmla="*/ 6137 w 10000"/>
              <a:gd name="connsiteY124" fmla="*/ 8625 h 10000"/>
              <a:gd name="connsiteX125" fmla="*/ 6442 w 10000"/>
              <a:gd name="connsiteY125" fmla="*/ 8737 h 10000"/>
              <a:gd name="connsiteX126" fmla="*/ 6819 w 10000"/>
              <a:gd name="connsiteY126" fmla="*/ 8773 h 10000"/>
              <a:gd name="connsiteX127" fmla="*/ 6891 w 10000"/>
              <a:gd name="connsiteY127" fmla="*/ 8885 h 10000"/>
              <a:gd name="connsiteX128" fmla="*/ 7502 w 10000"/>
              <a:gd name="connsiteY128" fmla="*/ 8959 h 10000"/>
              <a:gd name="connsiteX129" fmla="*/ 7727 w 10000"/>
              <a:gd name="connsiteY129" fmla="*/ 9071 h 10000"/>
              <a:gd name="connsiteX130" fmla="*/ 7574 w 10000"/>
              <a:gd name="connsiteY130" fmla="*/ 9182 h 10000"/>
              <a:gd name="connsiteX131" fmla="*/ 7421 w 10000"/>
              <a:gd name="connsiteY131" fmla="*/ 9257 h 10000"/>
              <a:gd name="connsiteX132" fmla="*/ 6971 w 10000"/>
              <a:gd name="connsiteY132" fmla="*/ 9293 h 10000"/>
              <a:gd name="connsiteX133" fmla="*/ 6891 w 10000"/>
              <a:gd name="connsiteY133" fmla="*/ 9404 h 10000"/>
              <a:gd name="connsiteX134" fmla="*/ 7116 w 10000"/>
              <a:gd name="connsiteY134" fmla="*/ 9480 h 10000"/>
              <a:gd name="connsiteX135" fmla="*/ 7116 w 10000"/>
              <a:gd name="connsiteY135" fmla="*/ 9591 h 10000"/>
              <a:gd name="connsiteX136" fmla="*/ 7269 w 10000"/>
              <a:gd name="connsiteY136" fmla="*/ 9703 h 10000"/>
              <a:gd name="connsiteX137" fmla="*/ 7502 w 10000"/>
              <a:gd name="connsiteY137" fmla="*/ 9852 h 10000"/>
              <a:gd name="connsiteX138" fmla="*/ 7798 w 10000"/>
              <a:gd name="connsiteY138" fmla="*/ 9852 h 10000"/>
              <a:gd name="connsiteX139" fmla="*/ 7879 w 10000"/>
              <a:gd name="connsiteY139" fmla="*/ 9665 h 10000"/>
              <a:gd name="connsiteX140" fmla="*/ 8176 w 10000"/>
              <a:gd name="connsiteY140" fmla="*/ 9665 h 10000"/>
              <a:gd name="connsiteX141" fmla="*/ 8706 w 10000"/>
              <a:gd name="connsiteY141" fmla="*/ 9517 h 10000"/>
              <a:gd name="connsiteX142" fmla="*/ 9083 w 10000"/>
              <a:gd name="connsiteY142" fmla="*/ 9591 h 10000"/>
              <a:gd name="connsiteX143" fmla="*/ 9469 w 10000"/>
              <a:gd name="connsiteY143" fmla="*/ 9703 h 10000"/>
              <a:gd name="connsiteX144" fmla="*/ 9317 w 10000"/>
              <a:gd name="connsiteY144" fmla="*/ 9777 h 10000"/>
              <a:gd name="connsiteX145" fmla="*/ 9469 w 10000"/>
              <a:gd name="connsiteY145" fmla="*/ 9964 h 10000"/>
              <a:gd name="connsiteX146" fmla="*/ 9694 w 10000"/>
              <a:gd name="connsiteY146" fmla="*/ 10000 h 10000"/>
              <a:gd name="connsiteX147" fmla="*/ 10000 w 10000"/>
              <a:gd name="connsiteY147" fmla="*/ 10000 h 10000"/>
              <a:gd name="connsiteX148" fmla="*/ 10000 w 10000"/>
              <a:gd name="connsiteY148"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586 w 10000"/>
              <a:gd name="connsiteY21" fmla="*/ 2082 h 10000"/>
              <a:gd name="connsiteX22" fmla="*/ 6738 w 10000"/>
              <a:gd name="connsiteY22" fmla="*/ 2491 h 10000"/>
              <a:gd name="connsiteX23" fmla="*/ 5983 w 10000"/>
              <a:gd name="connsiteY23" fmla="*/ 2491 h 10000"/>
              <a:gd name="connsiteX24" fmla="*/ 5381 w 10000"/>
              <a:gd name="connsiteY24" fmla="*/ 2417 h 10000"/>
              <a:gd name="connsiteX25" fmla="*/ 5229 w 10000"/>
              <a:gd name="connsiteY25" fmla="*/ 2491 h 10000"/>
              <a:gd name="connsiteX26" fmla="*/ 5149 w 10000"/>
              <a:gd name="connsiteY26" fmla="*/ 2602 h 10000"/>
              <a:gd name="connsiteX27" fmla="*/ 5454 w 10000"/>
              <a:gd name="connsiteY27" fmla="*/ 2751 h 10000"/>
              <a:gd name="connsiteX28" fmla="*/ 5912 w 10000"/>
              <a:gd name="connsiteY28" fmla="*/ 2788 h 10000"/>
              <a:gd name="connsiteX29" fmla="*/ 6137 w 10000"/>
              <a:gd name="connsiteY29" fmla="*/ 2788 h 10000"/>
              <a:gd name="connsiteX30" fmla="*/ 6289 w 10000"/>
              <a:gd name="connsiteY30" fmla="*/ 2862 h 10000"/>
              <a:gd name="connsiteX31" fmla="*/ 6289 w 10000"/>
              <a:gd name="connsiteY31" fmla="*/ 2937 h 10000"/>
              <a:gd name="connsiteX32" fmla="*/ 6137 w 10000"/>
              <a:gd name="connsiteY32" fmla="*/ 3049 h 10000"/>
              <a:gd name="connsiteX33" fmla="*/ 6055 w 10000"/>
              <a:gd name="connsiteY33" fmla="*/ 3085 h 10000"/>
              <a:gd name="connsiteX34" fmla="*/ 5830 w 10000"/>
              <a:gd name="connsiteY34" fmla="*/ 3085 h 10000"/>
              <a:gd name="connsiteX35" fmla="*/ 5381 w 10000"/>
              <a:gd name="connsiteY35" fmla="*/ 3010 h 10000"/>
              <a:gd name="connsiteX36" fmla="*/ 4923 w 10000"/>
              <a:gd name="connsiteY36" fmla="*/ 2973 h 10000"/>
              <a:gd name="connsiteX37" fmla="*/ 4698 w 10000"/>
              <a:gd name="connsiteY37" fmla="*/ 2937 h 10000"/>
              <a:gd name="connsiteX38" fmla="*/ 4546 w 10000"/>
              <a:gd name="connsiteY38" fmla="*/ 2862 h 10000"/>
              <a:gd name="connsiteX39" fmla="*/ 4017 w 10000"/>
              <a:gd name="connsiteY39" fmla="*/ 2527 h 10000"/>
              <a:gd name="connsiteX40" fmla="*/ 3935 w 10000"/>
              <a:gd name="connsiteY40" fmla="*/ 2342 h 10000"/>
              <a:gd name="connsiteX41" fmla="*/ 3935 w 10000"/>
              <a:gd name="connsiteY41" fmla="*/ 2267 h 10000"/>
              <a:gd name="connsiteX42" fmla="*/ 3863 w 10000"/>
              <a:gd name="connsiteY42" fmla="*/ 2155 h 10000"/>
              <a:gd name="connsiteX43" fmla="*/ 3414 w 10000"/>
              <a:gd name="connsiteY43" fmla="*/ 2082 h 10000"/>
              <a:gd name="connsiteX44" fmla="*/ 3027 w 10000"/>
              <a:gd name="connsiteY44" fmla="*/ 2007 h 10000"/>
              <a:gd name="connsiteX45" fmla="*/ 2273 w 10000"/>
              <a:gd name="connsiteY45" fmla="*/ 1746 h 10000"/>
              <a:gd name="connsiteX46" fmla="*/ 2578 w 10000"/>
              <a:gd name="connsiteY46" fmla="*/ 1746 h 10000"/>
              <a:gd name="connsiteX47" fmla="*/ 2884 w 10000"/>
              <a:gd name="connsiteY47" fmla="*/ 1821 h 10000"/>
              <a:gd name="connsiteX48" fmla="*/ 3558 w 10000"/>
              <a:gd name="connsiteY48" fmla="*/ 1821 h 10000"/>
              <a:gd name="connsiteX49" fmla="*/ 5076 w 10000"/>
              <a:gd name="connsiteY49" fmla="*/ 1858 h 10000"/>
              <a:gd name="connsiteX50" fmla="*/ 5606 w 10000"/>
              <a:gd name="connsiteY50" fmla="*/ 1784 h 10000"/>
              <a:gd name="connsiteX51" fmla="*/ 5912 w 10000"/>
              <a:gd name="connsiteY51" fmla="*/ 1710 h 10000"/>
              <a:gd name="connsiteX52" fmla="*/ 6137 w 10000"/>
              <a:gd name="connsiteY52" fmla="*/ 1561 h 10000"/>
              <a:gd name="connsiteX53" fmla="*/ 6361 w 10000"/>
              <a:gd name="connsiteY53" fmla="*/ 1264 h 10000"/>
              <a:gd name="connsiteX54" fmla="*/ 6442 w 10000"/>
              <a:gd name="connsiteY54" fmla="*/ 1114 h 10000"/>
              <a:gd name="connsiteX55" fmla="*/ 6361 w 10000"/>
              <a:gd name="connsiteY55" fmla="*/ 967 h 10000"/>
              <a:gd name="connsiteX56" fmla="*/ 5983 w 10000"/>
              <a:gd name="connsiteY56" fmla="*/ 742 h 10000"/>
              <a:gd name="connsiteX57" fmla="*/ 5381 w 10000"/>
              <a:gd name="connsiteY57" fmla="*/ 668 h 10000"/>
              <a:gd name="connsiteX58" fmla="*/ 4017 w 10000"/>
              <a:gd name="connsiteY58" fmla="*/ 483 h 10000"/>
              <a:gd name="connsiteX59" fmla="*/ 3334 w 10000"/>
              <a:gd name="connsiteY59" fmla="*/ 372 h 10000"/>
              <a:gd name="connsiteX60" fmla="*/ 2731 w 10000"/>
              <a:gd name="connsiteY60" fmla="*/ 372 h 10000"/>
              <a:gd name="connsiteX61" fmla="*/ 1366 w 10000"/>
              <a:gd name="connsiteY61" fmla="*/ 372 h 10000"/>
              <a:gd name="connsiteX62" fmla="*/ 1590 w 10000"/>
              <a:gd name="connsiteY62" fmla="*/ 260 h 10000"/>
              <a:gd name="connsiteX63" fmla="*/ 1671 w 10000"/>
              <a:gd name="connsiteY63" fmla="*/ 222 h 10000"/>
              <a:gd name="connsiteX64" fmla="*/ 1519 w 10000"/>
              <a:gd name="connsiteY64" fmla="*/ 185 h 10000"/>
              <a:gd name="connsiteX65" fmla="*/ 1141 w 10000"/>
              <a:gd name="connsiteY65" fmla="*/ 149 h 10000"/>
              <a:gd name="connsiteX66" fmla="*/ 988 w 10000"/>
              <a:gd name="connsiteY66" fmla="*/ 296 h 10000"/>
              <a:gd name="connsiteX67" fmla="*/ 683 w 10000"/>
              <a:gd name="connsiteY67" fmla="*/ 334 h 10000"/>
              <a:gd name="connsiteX68" fmla="*/ 683 w 10000"/>
              <a:gd name="connsiteY68" fmla="*/ 447 h 10000"/>
              <a:gd name="connsiteX69" fmla="*/ 378 w 10000"/>
              <a:gd name="connsiteY69" fmla="*/ 595 h 10000"/>
              <a:gd name="connsiteX70" fmla="*/ 81 w 10000"/>
              <a:gd name="connsiteY70" fmla="*/ 818 h 10000"/>
              <a:gd name="connsiteX71" fmla="*/ 0 w 10000"/>
              <a:gd name="connsiteY71" fmla="*/ 1040 h 10000"/>
              <a:gd name="connsiteX72" fmla="*/ 234 w 10000"/>
              <a:gd name="connsiteY72" fmla="*/ 1338 h 10000"/>
              <a:gd name="connsiteX73" fmla="*/ 611 w 10000"/>
              <a:gd name="connsiteY73" fmla="*/ 1412 h 10000"/>
              <a:gd name="connsiteX74" fmla="*/ 988 w 10000"/>
              <a:gd name="connsiteY74" fmla="*/ 1599 h 10000"/>
              <a:gd name="connsiteX75" fmla="*/ 836 w 10000"/>
              <a:gd name="connsiteY75" fmla="*/ 1858 h 10000"/>
              <a:gd name="connsiteX76" fmla="*/ 1294 w 10000"/>
              <a:gd name="connsiteY76" fmla="*/ 2306 h 10000"/>
              <a:gd name="connsiteX77" fmla="*/ 1895 w 10000"/>
              <a:gd name="connsiteY77" fmla="*/ 2602 h 10000"/>
              <a:gd name="connsiteX78" fmla="*/ 1519 w 10000"/>
              <a:gd name="connsiteY78" fmla="*/ 2825 h 10000"/>
              <a:gd name="connsiteX79" fmla="*/ 1590 w 10000"/>
              <a:gd name="connsiteY79" fmla="*/ 3085 h 10000"/>
              <a:gd name="connsiteX80" fmla="*/ 2202 w 10000"/>
              <a:gd name="connsiteY80" fmla="*/ 3270 h 10000"/>
              <a:gd name="connsiteX81" fmla="*/ 2578 w 10000"/>
              <a:gd name="connsiteY81" fmla="*/ 3532 h 10000"/>
              <a:gd name="connsiteX82" fmla="*/ 2426 w 10000"/>
              <a:gd name="connsiteY82" fmla="*/ 3754 h 10000"/>
              <a:gd name="connsiteX83" fmla="*/ 3027 w 10000"/>
              <a:gd name="connsiteY83" fmla="*/ 3941 h 10000"/>
              <a:gd name="connsiteX84" fmla="*/ 3486 w 10000"/>
              <a:gd name="connsiteY84" fmla="*/ 4164 h 10000"/>
              <a:gd name="connsiteX85" fmla="*/ 3414 w 10000"/>
              <a:gd name="connsiteY85" fmla="*/ 4461 h 10000"/>
              <a:gd name="connsiteX86" fmla="*/ 3027 w 10000"/>
              <a:gd name="connsiteY86" fmla="*/ 4795 h 10000"/>
              <a:gd name="connsiteX87" fmla="*/ 2578 w 10000"/>
              <a:gd name="connsiteY87" fmla="*/ 5130 h 10000"/>
              <a:gd name="connsiteX88" fmla="*/ 2354 w 10000"/>
              <a:gd name="connsiteY88" fmla="*/ 5576 h 10000"/>
              <a:gd name="connsiteX89" fmla="*/ 2498 w 10000"/>
              <a:gd name="connsiteY89" fmla="*/ 5502 h 10000"/>
              <a:gd name="connsiteX90" fmla="*/ 2731 w 10000"/>
              <a:gd name="connsiteY90" fmla="*/ 5650 h 10000"/>
              <a:gd name="connsiteX91" fmla="*/ 3109 w 10000"/>
              <a:gd name="connsiteY91" fmla="*/ 5725 h 10000"/>
              <a:gd name="connsiteX92" fmla="*/ 3558 w 10000"/>
              <a:gd name="connsiteY92" fmla="*/ 5763 h 10000"/>
              <a:gd name="connsiteX93" fmla="*/ 3558 w 10000"/>
              <a:gd name="connsiteY93" fmla="*/ 5799 h 10000"/>
              <a:gd name="connsiteX94" fmla="*/ 3486 w 10000"/>
              <a:gd name="connsiteY94" fmla="*/ 5836 h 10000"/>
              <a:gd name="connsiteX95" fmla="*/ 3261 w 10000"/>
              <a:gd name="connsiteY95" fmla="*/ 5874 h 10000"/>
              <a:gd name="connsiteX96" fmla="*/ 3109 w 10000"/>
              <a:gd name="connsiteY96" fmla="*/ 5874 h 10000"/>
              <a:gd name="connsiteX97" fmla="*/ 3027 w 10000"/>
              <a:gd name="connsiteY97" fmla="*/ 5984 h 10000"/>
              <a:gd name="connsiteX98" fmla="*/ 2578 w 10000"/>
              <a:gd name="connsiteY98" fmla="*/ 6022 h 10000"/>
              <a:gd name="connsiteX99" fmla="*/ 2578 w 10000"/>
              <a:gd name="connsiteY99" fmla="*/ 6134 h 10000"/>
              <a:gd name="connsiteX100" fmla="*/ 2578 w 10000"/>
              <a:gd name="connsiteY100" fmla="*/ 6245 h 10000"/>
              <a:gd name="connsiteX101" fmla="*/ 2498 w 10000"/>
              <a:gd name="connsiteY101" fmla="*/ 6245 h 10000"/>
              <a:gd name="connsiteX102" fmla="*/ 2578 w 10000"/>
              <a:gd name="connsiteY102" fmla="*/ 6319 h 10000"/>
              <a:gd name="connsiteX103" fmla="*/ 2578 w 10000"/>
              <a:gd name="connsiteY103" fmla="*/ 6543 h 10000"/>
              <a:gd name="connsiteX104" fmla="*/ 2578 w 10000"/>
              <a:gd name="connsiteY104" fmla="*/ 6840 h 10000"/>
              <a:gd name="connsiteX105" fmla="*/ 2956 w 10000"/>
              <a:gd name="connsiteY105" fmla="*/ 7062 h 10000"/>
              <a:gd name="connsiteX106" fmla="*/ 2803 w 10000"/>
              <a:gd name="connsiteY106" fmla="*/ 7361 h 10000"/>
              <a:gd name="connsiteX107" fmla="*/ 3109 w 10000"/>
              <a:gd name="connsiteY107" fmla="*/ 7398 h 10000"/>
              <a:gd name="connsiteX108" fmla="*/ 3181 w 10000"/>
              <a:gd name="connsiteY108" fmla="*/ 7583 h 10000"/>
              <a:gd name="connsiteX109" fmla="*/ 3486 w 10000"/>
              <a:gd name="connsiteY109" fmla="*/ 7733 h 10000"/>
              <a:gd name="connsiteX110" fmla="*/ 3710 w 10000"/>
              <a:gd name="connsiteY110" fmla="*/ 8030 h 10000"/>
              <a:gd name="connsiteX111" fmla="*/ 3710 w 10000"/>
              <a:gd name="connsiteY111" fmla="*/ 7993 h 10000"/>
              <a:gd name="connsiteX112" fmla="*/ 3935 w 10000"/>
              <a:gd name="connsiteY112" fmla="*/ 7993 h 10000"/>
              <a:gd name="connsiteX113" fmla="*/ 4169 w 10000"/>
              <a:gd name="connsiteY113" fmla="*/ 8067 h 10000"/>
              <a:gd name="connsiteX114" fmla="*/ 4322 w 10000"/>
              <a:gd name="connsiteY114" fmla="*/ 8030 h 10000"/>
              <a:gd name="connsiteX115" fmla="*/ 4618 w 10000"/>
              <a:gd name="connsiteY115" fmla="*/ 8067 h 10000"/>
              <a:gd name="connsiteX116" fmla="*/ 4771 w 10000"/>
              <a:gd name="connsiteY116" fmla="*/ 8141 h 10000"/>
              <a:gd name="connsiteX117" fmla="*/ 5149 w 10000"/>
              <a:gd name="connsiteY117" fmla="*/ 8030 h 10000"/>
              <a:gd name="connsiteX118" fmla="*/ 5454 w 10000"/>
              <a:gd name="connsiteY118" fmla="*/ 8067 h 10000"/>
              <a:gd name="connsiteX119" fmla="*/ 5759 w 10000"/>
              <a:gd name="connsiteY119" fmla="*/ 8178 h 10000"/>
              <a:gd name="connsiteX120" fmla="*/ 5830 w 10000"/>
              <a:gd name="connsiteY120" fmla="*/ 8327 h 10000"/>
              <a:gd name="connsiteX121" fmla="*/ 5830 w 10000"/>
              <a:gd name="connsiteY121" fmla="*/ 8476 h 10000"/>
              <a:gd name="connsiteX122" fmla="*/ 6137 w 10000"/>
              <a:gd name="connsiteY122" fmla="*/ 8550 h 10000"/>
              <a:gd name="connsiteX123" fmla="*/ 6137 w 10000"/>
              <a:gd name="connsiteY123" fmla="*/ 8625 h 10000"/>
              <a:gd name="connsiteX124" fmla="*/ 6442 w 10000"/>
              <a:gd name="connsiteY124" fmla="*/ 8737 h 10000"/>
              <a:gd name="connsiteX125" fmla="*/ 6819 w 10000"/>
              <a:gd name="connsiteY125" fmla="*/ 8773 h 10000"/>
              <a:gd name="connsiteX126" fmla="*/ 6891 w 10000"/>
              <a:gd name="connsiteY126" fmla="*/ 8885 h 10000"/>
              <a:gd name="connsiteX127" fmla="*/ 7502 w 10000"/>
              <a:gd name="connsiteY127" fmla="*/ 8959 h 10000"/>
              <a:gd name="connsiteX128" fmla="*/ 7727 w 10000"/>
              <a:gd name="connsiteY128" fmla="*/ 9071 h 10000"/>
              <a:gd name="connsiteX129" fmla="*/ 7574 w 10000"/>
              <a:gd name="connsiteY129" fmla="*/ 9182 h 10000"/>
              <a:gd name="connsiteX130" fmla="*/ 7421 w 10000"/>
              <a:gd name="connsiteY130" fmla="*/ 9257 h 10000"/>
              <a:gd name="connsiteX131" fmla="*/ 6971 w 10000"/>
              <a:gd name="connsiteY131" fmla="*/ 9293 h 10000"/>
              <a:gd name="connsiteX132" fmla="*/ 6891 w 10000"/>
              <a:gd name="connsiteY132" fmla="*/ 9404 h 10000"/>
              <a:gd name="connsiteX133" fmla="*/ 7116 w 10000"/>
              <a:gd name="connsiteY133" fmla="*/ 9480 h 10000"/>
              <a:gd name="connsiteX134" fmla="*/ 7116 w 10000"/>
              <a:gd name="connsiteY134" fmla="*/ 9591 h 10000"/>
              <a:gd name="connsiteX135" fmla="*/ 7269 w 10000"/>
              <a:gd name="connsiteY135" fmla="*/ 9703 h 10000"/>
              <a:gd name="connsiteX136" fmla="*/ 7502 w 10000"/>
              <a:gd name="connsiteY136" fmla="*/ 9852 h 10000"/>
              <a:gd name="connsiteX137" fmla="*/ 7798 w 10000"/>
              <a:gd name="connsiteY137" fmla="*/ 9852 h 10000"/>
              <a:gd name="connsiteX138" fmla="*/ 7879 w 10000"/>
              <a:gd name="connsiteY138" fmla="*/ 9665 h 10000"/>
              <a:gd name="connsiteX139" fmla="*/ 8176 w 10000"/>
              <a:gd name="connsiteY139" fmla="*/ 9665 h 10000"/>
              <a:gd name="connsiteX140" fmla="*/ 8706 w 10000"/>
              <a:gd name="connsiteY140" fmla="*/ 9517 h 10000"/>
              <a:gd name="connsiteX141" fmla="*/ 9083 w 10000"/>
              <a:gd name="connsiteY141" fmla="*/ 9591 h 10000"/>
              <a:gd name="connsiteX142" fmla="*/ 9469 w 10000"/>
              <a:gd name="connsiteY142" fmla="*/ 9703 h 10000"/>
              <a:gd name="connsiteX143" fmla="*/ 9317 w 10000"/>
              <a:gd name="connsiteY143" fmla="*/ 9777 h 10000"/>
              <a:gd name="connsiteX144" fmla="*/ 9469 w 10000"/>
              <a:gd name="connsiteY144" fmla="*/ 9964 h 10000"/>
              <a:gd name="connsiteX145" fmla="*/ 9694 w 10000"/>
              <a:gd name="connsiteY145" fmla="*/ 10000 h 10000"/>
              <a:gd name="connsiteX146" fmla="*/ 10000 w 10000"/>
              <a:gd name="connsiteY146" fmla="*/ 10000 h 10000"/>
              <a:gd name="connsiteX147" fmla="*/ 10000 w 10000"/>
              <a:gd name="connsiteY147"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738 w 10000"/>
              <a:gd name="connsiteY21" fmla="*/ 2491 h 10000"/>
              <a:gd name="connsiteX22" fmla="*/ 5983 w 10000"/>
              <a:gd name="connsiteY22" fmla="*/ 2491 h 10000"/>
              <a:gd name="connsiteX23" fmla="*/ 5381 w 10000"/>
              <a:gd name="connsiteY23" fmla="*/ 2417 h 10000"/>
              <a:gd name="connsiteX24" fmla="*/ 5229 w 10000"/>
              <a:gd name="connsiteY24" fmla="*/ 2491 h 10000"/>
              <a:gd name="connsiteX25" fmla="*/ 5149 w 10000"/>
              <a:gd name="connsiteY25" fmla="*/ 2602 h 10000"/>
              <a:gd name="connsiteX26" fmla="*/ 5454 w 10000"/>
              <a:gd name="connsiteY26" fmla="*/ 2751 h 10000"/>
              <a:gd name="connsiteX27" fmla="*/ 5912 w 10000"/>
              <a:gd name="connsiteY27" fmla="*/ 2788 h 10000"/>
              <a:gd name="connsiteX28" fmla="*/ 6137 w 10000"/>
              <a:gd name="connsiteY28" fmla="*/ 2788 h 10000"/>
              <a:gd name="connsiteX29" fmla="*/ 6289 w 10000"/>
              <a:gd name="connsiteY29" fmla="*/ 2862 h 10000"/>
              <a:gd name="connsiteX30" fmla="*/ 6289 w 10000"/>
              <a:gd name="connsiteY30" fmla="*/ 2937 h 10000"/>
              <a:gd name="connsiteX31" fmla="*/ 6137 w 10000"/>
              <a:gd name="connsiteY31" fmla="*/ 3049 h 10000"/>
              <a:gd name="connsiteX32" fmla="*/ 6055 w 10000"/>
              <a:gd name="connsiteY32" fmla="*/ 3085 h 10000"/>
              <a:gd name="connsiteX33" fmla="*/ 5830 w 10000"/>
              <a:gd name="connsiteY33" fmla="*/ 3085 h 10000"/>
              <a:gd name="connsiteX34" fmla="*/ 5381 w 10000"/>
              <a:gd name="connsiteY34" fmla="*/ 3010 h 10000"/>
              <a:gd name="connsiteX35" fmla="*/ 4923 w 10000"/>
              <a:gd name="connsiteY35" fmla="*/ 2973 h 10000"/>
              <a:gd name="connsiteX36" fmla="*/ 4698 w 10000"/>
              <a:gd name="connsiteY36" fmla="*/ 2937 h 10000"/>
              <a:gd name="connsiteX37" fmla="*/ 4546 w 10000"/>
              <a:gd name="connsiteY37" fmla="*/ 2862 h 10000"/>
              <a:gd name="connsiteX38" fmla="*/ 4017 w 10000"/>
              <a:gd name="connsiteY38" fmla="*/ 2527 h 10000"/>
              <a:gd name="connsiteX39" fmla="*/ 3935 w 10000"/>
              <a:gd name="connsiteY39" fmla="*/ 2342 h 10000"/>
              <a:gd name="connsiteX40" fmla="*/ 3935 w 10000"/>
              <a:gd name="connsiteY40" fmla="*/ 2267 h 10000"/>
              <a:gd name="connsiteX41" fmla="*/ 3863 w 10000"/>
              <a:gd name="connsiteY41" fmla="*/ 2155 h 10000"/>
              <a:gd name="connsiteX42" fmla="*/ 3414 w 10000"/>
              <a:gd name="connsiteY42" fmla="*/ 2082 h 10000"/>
              <a:gd name="connsiteX43" fmla="*/ 3027 w 10000"/>
              <a:gd name="connsiteY43" fmla="*/ 2007 h 10000"/>
              <a:gd name="connsiteX44" fmla="*/ 2273 w 10000"/>
              <a:gd name="connsiteY44" fmla="*/ 1746 h 10000"/>
              <a:gd name="connsiteX45" fmla="*/ 2578 w 10000"/>
              <a:gd name="connsiteY45" fmla="*/ 1746 h 10000"/>
              <a:gd name="connsiteX46" fmla="*/ 2884 w 10000"/>
              <a:gd name="connsiteY46" fmla="*/ 1821 h 10000"/>
              <a:gd name="connsiteX47" fmla="*/ 3558 w 10000"/>
              <a:gd name="connsiteY47" fmla="*/ 1821 h 10000"/>
              <a:gd name="connsiteX48" fmla="*/ 5076 w 10000"/>
              <a:gd name="connsiteY48" fmla="*/ 1858 h 10000"/>
              <a:gd name="connsiteX49" fmla="*/ 5606 w 10000"/>
              <a:gd name="connsiteY49" fmla="*/ 1784 h 10000"/>
              <a:gd name="connsiteX50" fmla="*/ 5912 w 10000"/>
              <a:gd name="connsiteY50" fmla="*/ 1710 h 10000"/>
              <a:gd name="connsiteX51" fmla="*/ 6137 w 10000"/>
              <a:gd name="connsiteY51" fmla="*/ 1561 h 10000"/>
              <a:gd name="connsiteX52" fmla="*/ 6361 w 10000"/>
              <a:gd name="connsiteY52" fmla="*/ 1264 h 10000"/>
              <a:gd name="connsiteX53" fmla="*/ 6442 w 10000"/>
              <a:gd name="connsiteY53" fmla="*/ 1114 h 10000"/>
              <a:gd name="connsiteX54" fmla="*/ 6361 w 10000"/>
              <a:gd name="connsiteY54" fmla="*/ 967 h 10000"/>
              <a:gd name="connsiteX55" fmla="*/ 5983 w 10000"/>
              <a:gd name="connsiteY55" fmla="*/ 742 h 10000"/>
              <a:gd name="connsiteX56" fmla="*/ 5381 w 10000"/>
              <a:gd name="connsiteY56" fmla="*/ 668 h 10000"/>
              <a:gd name="connsiteX57" fmla="*/ 4017 w 10000"/>
              <a:gd name="connsiteY57" fmla="*/ 483 h 10000"/>
              <a:gd name="connsiteX58" fmla="*/ 3334 w 10000"/>
              <a:gd name="connsiteY58" fmla="*/ 372 h 10000"/>
              <a:gd name="connsiteX59" fmla="*/ 2731 w 10000"/>
              <a:gd name="connsiteY59" fmla="*/ 372 h 10000"/>
              <a:gd name="connsiteX60" fmla="*/ 1366 w 10000"/>
              <a:gd name="connsiteY60" fmla="*/ 372 h 10000"/>
              <a:gd name="connsiteX61" fmla="*/ 1590 w 10000"/>
              <a:gd name="connsiteY61" fmla="*/ 260 h 10000"/>
              <a:gd name="connsiteX62" fmla="*/ 1671 w 10000"/>
              <a:gd name="connsiteY62" fmla="*/ 222 h 10000"/>
              <a:gd name="connsiteX63" fmla="*/ 1519 w 10000"/>
              <a:gd name="connsiteY63" fmla="*/ 185 h 10000"/>
              <a:gd name="connsiteX64" fmla="*/ 1141 w 10000"/>
              <a:gd name="connsiteY64" fmla="*/ 149 h 10000"/>
              <a:gd name="connsiteX65" fmla="*/ 988 w 10000"/>
              <a:gd name="connsiteY65" fmla="*/ 296 h 10000"/>
              <a:gd name="connsiteX66" fmla="*/ 683 w 10000"/>
              <a:gd name="connsiteY66" fmla="*/ 334 h 10000"/>
              <a:gd name="connsiteX67" fmla="*/ 683 w 10000"/>
              <a:gd name="connsiteY67" fmla="*/ 447 h 10000"/>
              <a:gd name="connsiteX68" fmla="*/ 378 w 10000"/>
              <a:gd name="connsiteY68" fmla="*/ 595 h 10000"/>
              <a:gd name="connsiteX69" fmla="*/ 81 w 10000"/>
              <a:gd name="connsiteY69" fmla="*/ 818 h 10000"/>
              <a:gd name="connsiteX70" fmla="*/ 0 w 10000"/>
              <a:gd name="connsiteY70" fmla="*/ 1040 h 10000"/>
              <a:gd name="connsiteX71" fmla="*/ 234 w 10000"/>
              <a:gd name="connsiteY71" fmla="*/ 1338 h 10000"/>
              <a:gd name="connsiteX72" fmla="*/ 611 w 10000"/>
              <a:gd name="connsiteY72" fmla="*/ 1412 h 10000"/>
              <a:gd name="connsiteX73" fmla="*/ 988 w 10000"/>
              <a:gd name="connsiteY73" fmla="*/ 1599 h 10000"/>
              <a:gd name="connsiteX74" fmla="*/ 836 w 10000"/>
              <a:gd name="connsiteY74" fmla="*/ 1858 h 10000"/>
              <a:gd name="connsiteX75" fmla="*/ 1294 w 10000"/>
              <a:gd name="connsiteY75" fmla="*/ 2306 h 10000"/>
              <a:gd name="connsiteX76" fmla="*/ 1895 w 10000"/>
              <a:gd name="connsiteY76" fmla="*/ 2602 h 10000"/>
              <a:gd name="connsiteX77" fmla="*/ 1519 w 10000"/>
              <a:gd name="connsiteY77" fmla="*/ 2825 h 10000"/>
              <a:gd name="connsiteX78" fmla="*/ 1590 w 10000"/>
              <a:gd name="connsiteY78" fmla="*/ 3085 h 10000"/>
              <a:gd name="connsiteX79" fmla="*/ 2202 w 10000"/>
              <a:gd name="connsiteY79" fmla="*/ 3270 h 10000"/>
              <a:gd name="connsiteX80" fmla="*/ 2578 w 10000"/>
              <a:gd name="connsiteY80" fmla="*/ 3532 h 10000"/>
              <a:gd name="connsiteX81" fmla="*/ 2426 w 10000"/>
              <a:gd name="connsiteY81" fmla="*/ 3754 h 10000"/>
              <a:gd name="connsiteX82" fmla="*/ 3027 w 10000"/>
              <a:gd name="connsiteY82" fmla="*/ 3941 h 10000"/>
              <a:gd name="connsiteX83" fmla="*/ 3486 w 10000"/>
              <a:gd name="connsiteY83" fmla="*/ 4164 h 10000"/>
              <a:gd name="connsiteX84" fmla="*/ 3414 w 10000"/>
              <a:gd name="connsiteY84" fmla="*/ 4461 h 10000"/>
              <a:gd name="connsiteX85" fmla="*/ 3027 w 10000"/>
              <a:gd name="connsiteY85" fmla="*/ 4795 h 10000"/>
              <a:gd name="connsiteX86" fmla="*/ 2578 w 10000"/>
              <a:gd name="connsiteY86" fmla="*/ 5130 h 10000"/>
              <a:gd name="connsiteX87" fmla="*/ 2354 w 10000"/>
              <a:gd name="connsiteY87" fmla="*/ 5576 h 10000"/>
              <a:gd name="connsiteX88" fmla="*/ 2498 w 10000"/>
              <a:gd name="connsiteY88" fmla="*/ 5502 h 10000"/>
              <a:gd name="connsiteX89" fmla="*/ 2731 w 10000"/>
              <a:gd name="connsiteY89" fmla="*/ 5650 h 10000"/>
              <a:gd name="connsiteX90" fmla="*/ 3109 w 10000"/>
              <a:gd name="connsiteY90" fmla="*/ 5725 h 10000"/>
              <a:gd name="connsiteX91" fmla="*/ 3558 w 10000"/>
              <a:gd name="connsiteY91" fmla="*/ 5763 h 10000"/>
              <a:gd name="connsiteX92" fmla="*/ 3558 w 10000"/>
              <a:gd name="connsiteY92" fmla="*/ 5799 h 10000"/>
              <a:gd name="connsiteX93" fmla="*/ 3486 w 10000"/>
              <a:gd name="connsiteY93" fmla="*/ 5836 h 10000"/>
              <a:gd name="connsiteX94" fmla="*/ 3261 w 10000"/>
              <a:gd name="connsiteY94" fmla="*/ 5874 h 10000"/>
              <a:gd name="connsiteX95" fmla="*/ 3109 w 10000"/>
              <a:gd name="connsiteY95" fmla="*/ 5874 h 10000"/>
              <a:gd name="connsiteX96" fmla="*/ 3027 w 10000"/>
              <a:gd name="connsiteY96" fmla="*/ 5984 h 10000"/>
              <a:gd name="connsiteX97" fmla="*/ 2578 w 10000"/>
              <a:gd name="connsiteY97" fmla="*/ 6022 h 10000"/>
              <a:gd name="connsiteX98" fmla="*/ 2578 w 10000"/>
              <a:gd name="connsiteY98" fmla="*/ 6134 h 10000"/>
              <a:gd name="connsiteX99" fmla="*/ 2578 w 10000"/>
              <a:gd name="connsiteY99" fmla="*/ 6245 h 10000"/>
              <a:gd name="connsiteX100" fmla="*/ 2498 w 10000"/>
              <a:gd name="connsiteY100" fmla="*/ 6245 h 10000"/>
              <a:gd name="connsiteX101" fmla="*/ 2578 w 10000"/>
              <a:gd name="connsiteY101" fmla="*/ 6319 h 10000"/>
              <a:gd name="connsiteX102" fmla="*/ 2578 w 10000"/>
              <a:gd name="connsiteY102" fmla="*/ 6543 h 10000"/>
              <a:gd name="connsiteX103" fmla="*/ 2578 w 10000"/>
              <a:gd name="connsiteY103" fmla="*/ 6840 h 10000"/>
              <a:gd name="connsiteX104" fmla="*/ 2956 w 10000"/>
              <a:gd name="connsiteY104" fmla="*/ 7062 h 10000"/>
              <a:gd name="connsiteX105" fmla="*/ 2803 w 10000"/>
              <a:gd name="connsiteY105" fmla="*/ 7361 h 10000"/>
              <a:gd name="connsiteX106" fmla="*/ 3109 w 10000"/>
              <a:gd name="connsiteY106" fmla="*/ 7398 h 10000"/>
              <a:gd name="connsiteX107" fmla="*/ 3181 w 10000"/>
              <a:gd name="connsiteY107" fmla="*/ 7583 h 10000"/>
              <a:gd name="connsiteX108" fmla="*/ 3486 w 10000"/>
              <a:gd name="connsiteY108" fmla="*/ 7733 h 10000"/>
              <a:gd name="connsiteX109" fmla="*/ 3710 w 10000"/>
              <a:gd name="connsiteY109" fmla="*/ 8030 h 10000"/>
              <a:gd name="connsiteX110" fmla="*/ 3710 w 10000"/>
              <a:gd name="connsiteY110" fmla="*/ 7993 h 10000"/>
              <a:gd name="connsiteX111" fmla="*/ 3935 w 10000"/>
              <a:gd name="connsiteY111" fmla="*/ 7993 h 10000"/>
              <a:gd name="connsiteX112" fmla="*/ 4169 w 10000"/>
              <a:gd name="connsiteY112" fmla="*/ 8067 h 10000"/>
              <a:gd name="connsiteX113" fmla="*/ 4322 w 10000"/>
              <a:gd name="connsiteY113" fmla="*/ 8030 h 10000"/>
              <a:gd name="connsiteX114" fmla="*/ 4618 w 10000"/>
              <a:gd name="connsiteY114" fmla="*/ 8067 h 10000"/>
              <a:gd name="connsiteX115" fmla="*/ 4771 w 10000"/>
              <a:gd name="connsiteY115" fmla="*/ 8141 h 10000"/>
              <a:gd name="connsiteX116" fmla="*/ 5149 w 10000"/>
              <a:gd name="connsiteY116" fmla="*/ 8030 h 10000"/>
              <a:gd name="connsiteX117" fmla="*/ 5454 w 10000"/>
              <a:gd name="connsiteY117" fmla="*/ 8067 h 10000"/>
              <a:gd name="connsiteX118" fmla="*/ 5759 w 10000"/>
              <a:gd name="connsiteY118" fmla="*/ 8178 h 10000"/>
              <a:gd name="connsiteX119" fmla="*/ 5830 w 10000"/>
              <a:gd name="connsiteY119" fmla="*/ 8327 h 10000"/>
              <a:gd name="connsiteX120" fmla="*/ 5830 w 10000"/>
              <a:gd name="connsiteY120" fmla="*/ 8476 h 10000"/>
              <a:gd name="connsiteX121" fmla="*/ 6137 w 10000"/>
              <a:gd name="connsiteY121" fmla="*/ 8550 h 10000"/>
              <a:gd name="connsiteX122" fmla="*/ 6137 w 10000"/>
              <a:gd name="connsiteY122" fmla="*/ 8625 h 10000"/>
              <a:gd name="connsiteX123" fmla="*/ 6442 w 10000"/>
              <a:gd name="connsiteY123" fmla="*/ 8737 h 10000"/>
              <a:gd name="connsiteX124" fmla="*/ 6819 w 10000"/>
              <a:gd name="connsiteY124" fmla="*/ 8773 h 10000"/>
              <a:gd name="connsiteX125" fmla="*/ 6891 w 10000"/>
              <a:gd name="connsiteY125" fmla="*/ 8885 h 10000"/>
              <a:gd name="connsiteX126" fmla="*/ 7502 w 10000"/>
              <a:gd name="connsiteY126" fmla="*/ 8959 h 10000"/>
              <a:gd name="connsiteX127" fmla="*/ 7727 w 10000"/>
              <a:gd name="connsiteY127" fmla="*/ 9071 h 10000"/>
              <a:gd name="connsiteX128" fmla="*/ 7574 w 10000"/>
              <a:gd name="connsiteY128" fmla="*/ 9182 h 10000"/>
              <a:gd name="connsiteX129" fmla="*/ 7421 w 10000"/>
              <a:gd name="connsiteY129" fmla="*/ 9257 h 10000"/>
              <a:gd name="connsiteX130" fmla="*/ 6971 w 10000"/>
              <a:gd name="connsiteY130" fmla="*/ 9293 h 10000"/>
              <a:gd name="connsiteX131" fmla="*/ 6891 w 10000"/>
              <a:gd name="connsiteY131" fmla="*/ 9404 h 10000"/>
              <a:gd name="connsiteX132" fmla="*/ 7116 w 10000"/>
              <a:gd name="connsiteY132" fmla="*/ 9480 h 10000"/>
              <a:gd name="connsiteX133" fmla="*/ 7116 w 10000"/>
              <a:gd name="connsiteY133" fmla="*/ 9591 h 10000"/>
              <a:gd name="connsiteX134" fmla="*/ 7269 w 10000"/>
              <a:gd name="connsiteY134" fmla="*/ 9703 h 10000"/>
              <a:gd name="connsiteX135" fmla="*/ 7502 w 10000"/>
              <a:gd name="connsiteY135" fmla="*/ 9852 h 10000"/>
              <a:gd name="connsiteX136" fmla="*/ 7798 w 10000"/>
              <a:gd name="connsiteY136" fmla="*/ 9852 h 10000"/>
              <a:gd name="connsiteX137" fmla="*/ 7879 w 10000"/>
              <a:gd name="connsiteY137" fmla="*/ 9665 h 10000"/>
              <a:gd name="connsiteX138" fmla="*/ 8176 w 10000"/>
              <a:gd name="connsiteY138" fmla="*/ 9665 h 10000"/>
              <a:gd name="connsiteX139" fmla="*/ 8706 w 10000"/>
              <a:gd name="connsiteY139" fmla="*/ 9517 h 10000"/>
              <a:gd name="connsiteX140" fmla="*/ 9083 w 10000"/>
              <a:gd name="connsiteY140" fmla="*/ 9591 h 10000"/>
              <a:gd name="connsiteX141" fmla="*/ 9469 w 10000"/>
              <a:gd name="connsiteY141" fmla="*/ 9703 h 10000"/>
              <a:gd name="connsiteX142" fmla="*/ 9317 w 10000"/>
              <a:gd name="connsiteY142" fmla="*/ 9777 h 10000"/>
              <a:gd name="connsiteX143" fmla="*/ 9469 w 10000"/>
              <a:gd name="connsiteY143" fmla="*/ 9964 h 10000"/>
              <a:gd name="connsiteX144" fmla="*/ 9694 w 10000"/>
              <a:gd name="connsiteY144" fmla="*/ 10000 h 10000"/>
              <a:gd name="connsiteX145" fmla="*/ 10000 w 10000"/>
              <a:gd name="connsiteY145" fmla="*/ 10000 h 10000"/>
              <a:gd name="connsiteX146" fmla="*/ 10000 w 10000"/>
              <a:gd name="connsiteY146"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442 w 10000"/>
              <a:gd name="connsiteY19" fmla="*/ 2007 h 10000"/>
              <a:gd name="connsiteX20" fmla="*/ 6738 w 10000"/>
              <a:gd name="connsiteY20" fmla="*/ 2491 h 10000"/>
              <a:gd name="connsiteX21" fmla="*/ 5983 w 10000"/>
              <a:gd name="connsiteY21" fmla="*/ 2491 h 10000"/>
              <a:gd name="connsiteX22" fmla="*/ 5381 w 10000"/>
              <a:gd name="connsiteY22" fmla="*/ 2417 h 10000"/>
              <a:gd name="connsiteX23" fmla="*/ 5229 w 10000"/>
              <a:gd name="connsiteY23" fmla="*/ 2491 h 10000"/>
              <a:gd name="connsiteX24" fmla="*/ 5149 w 10000"/>
              <a:gd name="connsiteY24" fmla="*/ 2602 h 10000"/>
              <a:gd name="connsiteX25" fmla="*/ 5454 w 10000"/>
              <a:gd name="connsiteY25" fmla="*/ 2751 h 10000"/>
              <a:gd name="connsiteX26" fmla="*/ 5912 w 10000"/>
              <a:gd name="connsiteY26" fmla="*/ 2788 h 10000"/>
              <a:gd name="connsiteX27" fmla="*/ 6137 w 10000"/>
              <a:gd name="connsiteY27" fmla="*/ 2788 h 10000"/>
              <a:gd name="connsiteX28" fmla="*/ 6289 w 10000"/>
              <a:gd name="connsiteY28" fmla="*/ 2862 h 10000"/>
              <a:gd name="connsiteX29" fmla="*/ 6289 w 10000"/>
              <a:gd name="connsiteY29" fmla="*/ 2937 h 10000"/>
              <a:gd name="connsiteX30" fmla="*/ 6137 w 10000"/>
              <a:gd name="connsiteY30" fmla="*/ 3049 h 10000"/>
              <a:gd name="connsiteX31" fmla="*/ 6055 w 10000"/>
              <a:gd name="connsiteY31" fmla="*/ 3085 h 10000"/>
              <a:gd name="connsiteX32" fmla="*/ 5830 w 10000"/>
              <a:gd name="connsiteY32" fmla="*/ 3085 h 10000"/>
              <a:gd name="connsiteX33" fmla="*/ 5381 w 10000"/>
              <a:gd name="connsiteY33" fmla="*/ 3010 h 10000"/>
              <a:gd name="connsiteX34" fmla="*/ 4923 w 10000"/>
              <a:gd name="connsiteY34" fmla="*/ 2973 h 10000"/>
              <a:gd name="connsiteX35" fmla="*/ 4698 w 10000"/>
              <a:gd name="connsiteY35" fmla="*/ 2937 h 10000"/>
              <a:gd name="connsiteX36" fmla="*/ 4546 w 10000"/>
              <a:gd name="connsiteY36" fmla="*/ 2862 h 10000"/>
              <a:gd name="connsiteX37" fmla="*/ 4017 w 10000"/>
              <a:gd name="connsiteY37" fmla="*/ 2527 h 10000"/>
              <a:gd name="connsiteX38" fmla="*/ 3935 w 10000"/>
              <a:gd name="connsiteY38" fmla="*/ 2342 h 10000"/>
              <a:gd name="connsiteX39" fmla="*/ 3935 w 10000"/>
              <a:gd name="connsiteY39" fmla="*/ 2267 h 10000"/>
              <a:gd name="connsiteX40" fmla="*/ 3863 w 10000"/>
              <a:gd name="connsiteY40" fmla="*/ 2155 h 10000"/>
              <a:gd name="connsiteX41" fmla="*/ 3414 w 10000"/>
              <a:gd name="connsiteY41" fmla="*/ 2082 h 10000"/>
              <a:gd name="connsiteX42" fmla="*/ 3027 w 10000"/>
              <a:gd name="connsiteY42" fmla="*/ 2007 h 10000"/>
              <a:gd name="connsiteX43" fmla="*/ 2273 w 10000"/>
              <a:gd name="connsiteY43" fmla="*/ 1746 h 10000"/>
              <a:gd name="connsiteX44" fmla="*/ 2578 w 10000"/>
              <a:gd name="connsiteY44" fmla="*/ 1746 h 10000"/>
              <a:gd name="connsiteX45" fmla="*/ 2884 w 10000"/>
              <a:gd name="connsiteY45" fmla="*/ 1821 h 10000"/>
              <a:gd name="connsiteX46" fmla="*/ 3558 w 10000"/>
              <a:gd name="connsiteY46" fmla="*/ 1821 h 10000"/>
              <a:gd name="connsiteX47" fmla="*/ 5076 w 10000"/>
              <a:gd name="connsiteY47" fmla="*/ 1858 h 10000"/>
              <a:gd name="connsiteX48" fmla="*/ 5606 w 10000"/>
              <a:gd name="connsiteY48" fmla="*/ 1784 h 10000"/>
              <a:gd name="connsiteX49" fmla="*/ 5912 w 10000"/>
              <a:gd name="connsiteY49" fmla="*/ 1710 h 10000"/>
              <a:gd name="connsiteX50" fmla="*/ 6137 w 10000"/>
              <a:gd name="connsiteY50" fmla="*/ 1561 h 10000"/>
              <a:gd name="connsiteX51" fmla="*/ 6361 w 10000"/>
              <a:gd name="connsiteY51" fmla="*/ 1264 h 10000"/>
              <a:gd name="connsiteX52" fmla="*/ 6442 w 10000"/>
              <a:gd name="connsiteY52" fmla="*/ 1114 h 10000"/>
              <a:gd name="connsiteX53" fmla="*/ 6361 w 10000"/>
              <a:gd name="connsiteY53" fmla="*/ 967 h 10000"/>
              <a:gd name="connsiteX54" fmla="*/ 5983 w 10000"/>
              <a:gd name="connsiteY54" fmla="*/ 742 h 10000"/>
              <a:gd name="connsiteX55" fmla="*/ 5381 w 10000"/>
              <a:gd name="connsiteY55" fmla="*/ 668 h 10000"/>
              <a:gd name="connsiteX56" fmla="*/ 4017 w 10000"/>
              <a:gd name="connsiteY56" fmla="*/ 483 h 10000"/>
              <a:gd name="connsiteX57" fmla="*/ 3334 w 10000"/>
              <a:gd name="connsiteY57" fmla="*/ 372 h 10000"/>
              <a:gd name="connsiteX58" fmla="*/ 2731 w 10000"/>
              <a:gd name="connsiteY58" fmla="*/ 372 h 10000"/>
              <a:gd name="connsiteX59" fmla="*/ 1366 w 10000"/>
              <a:gd name="connsiteY59" fmla="*/ 372 h 10000"/>
              <a:gd name="connsiteX60" fmla="*/ 1590 w 10000"/>
              <a:gd name="connsiteY60" fmla="*/ 260 h 10000"/>
              <a:gd name="connsiteX61" fmla="*/ 1671 w 10000"/>
              <a:gd name="connsiteY61" fmla="*/ 222 h 10000"/>
              <a:gd name="connsiteX62" fmla="*/ 1519 w 10000"/>
              <a:gd name="connsiteY62" fmla="*/ 185 h 10000"/>
              <a:gd name="connsiteX63" fmla="*/ 1141 w 10000"/>
              <a:gd name="connsiteY63" fmla="*/ 149 h 10000"/>
              <a:gd name="connsiteX64" fmla="*/ 988 w 10000"/>
              <a:gd name="connsiteY64" fmla="*/ 296 h 10000"/>
              <a:gd name="connsiteX65" fmla="*/ 683 w 10000"/>
              <a:gd name="connsiteY65" fmla="*/ 334 h 10000"/>
              <a:gd name="connsiteX66" fmla="*/ 683 w 10000"/>
              <a:gd name="connsiteY66" fmla="*/ 447 h 10000"/>
              <a:gd name="connsiteX67" fmla="*/ 378 w 10000"/>
              <a:gd name="connsiteY67" fmla="*/ 595 h 10000"/>
              <a:gd name="connsiteX68" fmla="*/ 81 w 10000"/>
              <a:gd name="connsiteY68" fmla="*/ 818 h 10000"/>
              <a:gd name="connsiteX69" fmla="*/ 0 w 10000"/>
              <a:gd name="connsiteY69" fmla="*/ 1040 h 10000"/>
              <a:gd name="connsiteX70" fmla="*/ 234 w 10000"/>
              <a:gd name="connsiteY70" fmla="*/ 1338 h 10000"/>
              <a:gd name="connsiteX71" fmla="*/ 611 w 10000"/>
              <a:gd name="connsiteY71" fmla="*/ 1412 h 10000"/>
              <a:gd name="connsiteX72" fmla="*/ 988 w 10000"/>
              <a:gd name="connsiteY72" fmla="*/ 1599 h 10000"/>
              <a:gd name="connsiteX73" fmla="*/ 836 w 10000"/>
              <a:gd name="connsiteY73" fmla="*/ 1858 h 10000"/>
              <a:gd name="connsiteX74" fmla="*/ 1294 w 10000"/>
              <a:gd name="connsiteY74" fmla="*/ 2306 h 10000"/>
              <a:gd name="connsiteX75" fmla="*/ 1895 w 10000"/>
              <a:gd name="connsiteY75" fmla="*/ 2602 h 10000"/>
              <a:gd name="connsiteX76" fmla="*/ 1519 w 10000"/>
              <a:gd name="connsiteY76" fmla="*/ 2825 h 10000"/>
              <a:gd name="connsiteX77" fmla="*/ 1590 w 10000"/>
              <a:gd name="connsiteY77" fmla="*/ 3085 h 10000"/>
              <a:gd name="connsiteX78" fmla="*/ 2202 w 10000"/>
              <a:gd name="connsiteY78" fmla="*/ 3270 h 10000"/>
              <a:gd name="connsiteX79" fmla="*/ 2578 w 10000"/>
              <a:gd name="connsiteY79" fmla="*/ 3532 h 10000"/>
              <a:gd name="connsiteX80" fmla="*/ 2426 w 10000"/>
              <a:gd name="connsiteY80" fmla="*/ 3754 h 10000"/>
              <a:gd name="connsiteX81" fmla="*/ 3027 w 10000"/>
              <a:gd name="connsiteY81" fmla="*/ 3941 h 10000"/>
              <a:gd name="connsiteX82" fmla="*/ 3486 w 10000"/>
              <a:gd name="connsiteY82" fmla="*/ 4164 h 10000"/>
              <a:gd name="connsiteX83" fmla="*/ 3414 w 10000"/>
              <a:gd name="connsiteY83" fmla="*/ 4461 h 10000"/>
              <a:gd name="connsiteX84" fmla="*/ 3027 w 10000"/>
              <a:gd name="connsiteY84" fmla="*/ 4795 h 10000"/>
              <a:gd name="connsiteX85" fmla="*/ 2578 w 10000"/>
              <a:gd name="connsiteY85" fmla="*/ 5130 h 10000"/>
              <a:gd name="connsiteX86" fmla="*/ 2354 w 10000"/>
              <a:gd name="connsiteY86" fmla="*/ 5576 h 10000"/>
              <a:gd name="connsiteX87" fmla="*/ 2498 w 10000"/>
              <a:gd name="connsiteY87" fmla="*/ 5502 h 10000"/>
              <a:gd name="connsiteX88" fmla="*/ 2731 w 10000"/>
              <a:gd name="connsiteY88" fmla="*/ 5650 h 10000"/>
              <a:gd name="connsiteX89" fmla="*/ 3109 w 10000"/>
              <a:gd name="connsiteY89" fmla="*/ 5725 h 10000"/>
              <a:gd name="connsiteX90" fmla="*/ 3558 w 10000"/>
              <a:gd name="connsiteY90" fmla="*/ 5763 h 10000"/>
              <a:gd name="connsiteX91" fmla="*/ 3558 w 10000"/>
              <a:gd name="connsiteY91" fmla="*/ 5799 h 10000"/>
              <a:gd name="connsiteX92" fmla="*/ 3486 w 10000"/>
              <a:gd name="connsiteY92" fmla="*/ 5836 h 10000"/>
              <a:gd name="connsiteX93" fmla="*/ 3261 w 10000"/>
              <a:gd name="connsiteY93" fmla="*/ 5874 h 10000"/>
              <a:gd name="connsiteX94" fmla="*/ 3109 w 10000"/>
              <a:gd name="connsiteY94" fmla="*/ 5874 h 10000"/>
              <a:gd name="connsiteX95" fmla="*/ 3027 w 10000"/>
              <a:gd name="connsiteY95" fmla="*/ 5984 h 10000"/>
              <a:gd name="connsiteX96" fmla="*/ 2578 w 10000"/>
              <a:gd name="connsiteY96" fmla="*/ 6022 h 10000"/>
              <a:gd name="connsiteX97" fmla="*/ 2578 w 10000"/>
              <a:gd name="connsiteY97" fmla="*/ 6134 h 10000"/>
              <a:gd name="connsiteX98" fmla="*/ 2578 w 10000"/>
              <a:gd name="connsiteY98" fmla="*/ 6245 h 10000"/>
              <a:gd name="connsiteX99" fmla="*/ 2498 w 10000"/>
              <a:gd name="connsiteY99" fmla="*/ 6245 h 10000"/>
              <a:gd name="connsiteX100" fmla="*/ 2578 w 10000"/>
              <a:gd name="connsiteY100" fmla="*/ 6319 h 10000"/>
              <a:gd name="connsiteX101" fmla="*/ 2578 w 10000"/>
              <a:gd name="connsiteY101" fmla="*/ 6543 h 10000"/>
              <a:gd name="connsiteX102" fmla="*/ 2578 w 10000"/>
              <a:gd name="connsiteY102" fmla="*/ 6840 h 10000"/>
              <a:gd name="connsiteX103" fmla="*/ 2956 w 10000"/>
              <a:gd name="connsiteY103" fmla="*/ 7062 h 10000"/>
              <a:gd name="connsiteX104" fmla="*/ 2803 w 10000"/>
              <a:gd name="connsiteY104" fmla="*/ 7361 h 10000"/>
              <a:gd name="connsiteX105" fmla="*/ 3109 w 10000"/>
              <a:gd name="connsiteY105" fmla="*/ 7398 h 10000"/>
              <a:gd name="connsiteX106" fmla="*/ 3181 w 10000"/>
              <a:gd name="connsiteY106" fmla="*/ 7583 h 10000"/>
              <a:gd name="connsiteX107" fmla="*/ 3486 w 10000"/>
              <a:gd name="connsiteY107" fmla="*/ 7733 h 10000"/>
              <a:gd name="connsiteX108" fmla="*/ 3710 w 10000"/>
              <a:gd name="connsiteY108" fmla="*/ 8030 h 10000"/>
              <a:gd name="connsiteX109" fmla="*/ 3710 w 10000"/>
              <a:gd name="connsiteY109" fmla="*/ 7993 h 10000"/>
              <a:gd name="connsiteX110" fmla="*/ 3935 w 10000"/>
              <a:gd name="connsiteY110" fmla="*/ 7993 h 10000"/>
              <a:gd name="connsiteX111" fmla="*/ 4169 w 10000"/>
              <a:gd name="connsiteY111" fmla="*/ 8067 h 10000"/>
              <a:gd name="connsiteX112" fmla="*/ 4322 w 10000"/>
              <a:gd name="connsiteY112" fmla="*/ 8030 h 10000"/>
              <a:gd name="connsiteX113" fmla="*/ 4618 w 10000"/>
              <a:gd name="connsiteY113" fmla="*/ 8067 h 10000"/>
              <a:gd name="connsiteX114" fmla="*/ 4771 w 10000"/>
              <a:gd name="connsiteY114" fmla="*/ 8141 h 10000"/>
              <a:gd name="connsiteX115" fmla="*/ 5149 w 10000"/>
              <a:gd name="connsiteY115" fmla="*/ 8030 h 10000"/>
              <a:gd name="connsiteX116" fmla="*/ 5454 w 10000"/>
              <a:gd name="connsiteY116" fmla="*/ 8067 h 10000"/>
              <a:gd name="connsiteX117" fmla="*/ 5759 w 10000"/>
              <a:gd name="connsiteY117" fmla="*/ 8178 h 10000"/>
              <a:gd name="connsiteX118" fmla="*/ 5830 w 10000"/>
              <a:gd name="connsiteY118" fmla="*/ 8327 h 10000"/>
              <a:gd name="connsiteX119" fmla="*/ 5830 w 10000"/>
              <a:gd name="connsiteY119" fmla="*/ 8476 h 10000"/>
              <a:gd name="connsiteX120" fmla="*/ 6137 w 10000"/>
              <a:gd name="connsiteY120" fmla="*/ 8550 h 10000"/>
              <a:gd name="connsiteX121" fmla="*/ 6137 w 10000"/>
              <a:gd name="connsiteY121" fmla="*/ 8625 h 10000"/>
              <a:gd name="connsiteX122" fmla="*/ 6442 w 10000"/>
              <a:gd name="connsiteY122" fmla="*/ 8737 h 10000"/>
              <a:gd name="connsiteX123" fmla="*/ 6819 w 10000"/>
              <a:gd name="connsiteY123" fmla="*/ 8773 h 10000"/>
              <a:gd name="connsiteX124" fmla="*/ 6891 w 10000"/>
              <a:gd name="connsiteY124" fmla="*/ 8885 h 10000"/>
              <a:gd name="connsiteX125" fmla="*/ 7502 w 10000"/>
              <a:gd name="connsiteY125" fmla="*/ 8959 h 10000"/>
              <a:gd name="connsiteX126" fmla="*/ 7727 w 10000"/>
              <a:gd name="connsiteY126" fmla="*/ 9071 h 10000"/>
              <a:gd name="connsiteX127" fmla="*/ 7574 w 10000"/>
              <a:gd name="connsiteY127" fmla="*/ 9182 h 10000"/>
              <a:gd name="connsiteX128" fmla="*/ 7421 w 10000"/>
              <a:gd name="connsiteY128" fmla="*/ 9257 h 10000"/>
              <a:gd name="connsiteX129" fmla="*/ 6971 w 10000"/>
              <a:gd name="connsiteY129" fmla="*/ 9293 h 10000"/>
              <a:gd name="connsiteX130" fmla="*/ 6891 w 10000"/>
              <a:gd name="connsiteY130" fmla="*/ 9404 h 10000"/>
              <a:gd name="connsiteX131" fmla="*/ 7116 w 10000"/>
              <a:gd name="connsiteY131" fmla="*/ 9480 h 10000"/>
              <a:gd name="connsiteX132" fmla="*/ 7116 w 10000"/>
              <a:gd name="connsiteY132" fmla="*/ 9591 h 10000"/>
              <a:gd name="connsiteX133" fmla="*/ 7269 w 10000"/>
              <a:gd name="connsiteY133" fmla="*/ 9703 h 10000"/>
              <a:gd name="connsiteX134" fmla="*/ 7502 w 10000"/>
              <a:gd name="connsiteY134" fmla="*/ 9852 h 10000"/>
              <a:gd name="connsiteX135" fmla="*/ 7798 w 10000"/>
              <a:gd name="connsiteY135" fmla="*/ 9852 h 10000"/>
              <a:gd name="connsiteX136" fmla="*/ 7879 w 10000"/>
              <a:gd name="connsiteY136" fmla="*/ 9665 h 10000"/>
              <a:gd name="connsiteX137" fmla="*/ 8176 w 10000"/>
              <a:gd name="connsiteY137" fmla="*/ 9665 h 10000"/>
              <a:gd name="connsiteX138" fmla="*/ 8706 w 10000"/>
              <a:gd name="connsiteY138" fmla="*/ 9517 h 10000"/>
              <a:gd name="connsiteX139" fmla="*/ 9083 w 10000"/>
              <a:gd name="connsiteY139" fmla="*/ 9591 h 10000"/>
              <a:gd name="connsiteX140" fmla="*/ 9469 w 10000"/>
              <a:gd name="connsiteY140" fmla="*/ 9703 h 10000"/>
              <a:gd name="connsiteX141" fmla="*/ 9317 w 10000"/>
              <a:gd name="connsiteY141" fmla="*/ 9777 h 10000"/>
              <a:gd name="connsiteX142" fmla="*/ 9469 w 10000"/>
              <a:gd name="connsiteY142" fmla="*/ 9964 h 10000"/>
              <a:gd name="connsiteX143" fmla="*/ 9694 w 10000"/>
              <a:gd name="connsiteY143" fmla="*/ 10000 h 10000"/>
              <a:gd name="connsiteX144" fmla="*/ 10000 w 10000"/>
              <a:gd name="connsiteY144" fmla="*/ 10000 h 10000"/>
              <a:gd name="connsiteX145" fmla="*/ 10000 w 10000"/>
              <a:gd name="connsiteY145"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442 w 10000"/>
              <a:gd name="connsiteY18" fmla="*/ 2007 h 10000"/>
              <a:gd name="connsiteX19" fmla="*/ 6738 w 10000"/>
              <a:gd name="connsiteY19" fmla="*/ 2491 h 10000"/>
              <a:gd name="connsiteX20" fmla="*/ 5983 w 10000"/>
              <a:gd name="connsiteY20" fmla="*/ 2491 h 10000"/>
              <a:gd name="connsiteX21" fmla="*/ 5381 w 10000"/>
              <a:gd name="connsiteY21" fmla="*/ 2417 h 10000"/>
              <a:gd name="connsiteX22" fmla="*/ 5229 w 10000"/>
              <a:gd name="connsiteY22" fmla="*/ 2491 h 10000"/>
              <a:gd name="connsiteX23" fmla="*/ 5149 w 10000"/>
              <a:gd name="connsiteY23" fmla="*/ 2602 h 10000"/>
              <a:gd name="connsiteX24" fmla="*/ 5454 w 10000"/>
              <a:gd name="connsiteY24" fmla="*/ 2751 h 10000"/>
              <a:gd name="connsiteX25" fmla="*/ 5912 w 10000"/>
              <a:gd name="connsiteY25" fmla="*/ 2788 h 10000"/>
              <a:gd name="connsiteX26" fmla="*/ 6137 w 10000"/>
              <a:gd name="connsiteY26" fmla="*/ 2788 h 10000"/>
              <a:gd name="connsiteX27" fmla="*/ 6289 w 10000"/>
              <a:gd name="connsiteY27" fmla="*/ 2862 h 10000"/>
              <a:gd name="connsiteX28" fmla="*/ 6289 w 10000"/>
              <a:gd name="connsiteY28" fmla="*/ 2937 h 10000"/>
              <a:gd name="connsiteX29" fmla="*/ 6137 w 10000"/>
              <a:gd name="connsiteY29" fmla="*/ 3049 h 10000"/>
              <a:gd name="connsiteX30" fmla="*/ 6055 w 10000"/>
              <a:gd name="connsiteY30" fmla="*/ 3085 h 10000"/>
              <a:gd name="connsiteX31" fmla="*/ 5830 w 10000"/>
              <a:gd name="connsiteY31" fmla="*/ 3085 h 10000"/>
              <a:gd name="connsiteX32" fmla="*/ 5381 w 10000"/>
              <a:gd name="connsiteY32" fmla="*/ 3010 h 10000"/>
              <a:gd name="connsiteX33" fmla="*/ 4923 w 10000"/>
              <a:gd name="connsiteY33" fmla="*/ 2973 h 10000"/>
              <a:gd name="connsiteX34" fmla="*/ 4698 w 10000"/>
              <a:gd name="connsiteY34" fmla="*/ 2937 h 10000"/>
              <a:gd name="connsiteX35" fmla="*/ 4546 w 10000"/>
              <a:gd name="connsiteY35" fmla="*/ 2862 h 10000"/>
              <a:gd name="connsiteX36" fmla="*/ 4017 w 10000"/>
              <a:gd name="connsiteY36" fmla="*/ 2527 h 10000"/>
              <a:gd name="connsiteX37" fmla="*/ 3935 w 10000"/>
              <a:gd name="connsiteY37" fmla="*/ 2342 h 10000"/>
              <a:gd name="connsiteX38" fmla="*/ 3935 w 10000"/>
              <a:gd name="connsiteY38" fmla="*/ 2267 h 10000"/>
              <a:gd name="connsiteX39" fmla="*/ 3863 w 10000"/>
              <a:gd name="connsiteY39" fmla="*/ 2155 h 10000"/>
              <a:gd name="connsiteX40" fmla="*/ 3414 w 10000"/>
              <a:gd name="connsiteY40" fmla="*/ 2082 h 10000"/>
              <a:gd name="connsiteX41" fmla="*/ 3027 w 10000"/>
              <a:gd name="connsiteY41" fmla="*/ 2007 h 10000"/>
              <a:gd name="connsiteX42" fmla="*/ 2273 w 10000"/>
              <a:gd name="connsiteY42" fmla="*/ 1746 h 10000"/>
              <a:gd name="connsiteX43" fmla="*/ 2578 w 10000"/>
              <a:gd name="connsiteY43" fmla="*/ 1746 h 10000"/>
              <a:gd name="connsiteX44" fmla="*/ 2884 w 10000"/>
              <a:gd name="connsiteY44" fmla="*/ 1821 h 10000"/>
              <a:gd name="connsiteX45" fmla="*/ 3558 w 10000"/>
              <a:gd name="connsiteY45" fmla="*/ 1821 h 10000"/>
              <a:gd name="connsiteX46" fmla="*/ 5076 w 10000"/>
              <a:gd name="connsiteY46" fmla="*/ 1858 h 10000"/>
              <a:gd name="connsiteX47" fmla="*/ 5606 w 10000"/>
              <a:gd name="connsiteY47" fmla="*/ 1784 h 10000"/>
              <a:gd name="connsiteX48" fmla="*/ 5912 w 10000"/>
              <a:gd name="connsiteY48" fmla="*/ 1710 h 10000"/>
              <a:gd name="connsiteX49" fmla="*/ 6137 w 10000"/>
              <a:gd name="connsiteY49" fmla="*/ 1561 h 10000"/>
              <a:gd name="connsiteX50" fmla="*/ 6361 w 10000"/>
              <a:gd name="connsiteY50" fmla="*/ 1264 h 10000"/>
              <a:gd name="connsiteX51" fmla="*/ 6442 w 10000"/>
              <a:gd name="connsiteY51" fmla="*/ 1114 h 10000"/>
              <a:gd name="connsiteX52" fmla="*/ 6361 w 10000"/>
              <a:gd name="connsiteY52" fmla="*/ 967 h 10000"/>
              <a:gd name="connsiteX53" fmla="*/ 5983 w 10000"/>
              <a:gd name="connsiteY53" fmla="*/ 742 h 10000"/>
              <a:gd name="connsiteX54" fmla="*/ 5381 w 10000"/>
              <a:gd name="connsiteY54" fmla="*/ 668 h 10000"/>
              <a:gd name="connsiteX55" fmla="*/ 4017 w 10000"/>
              <a:gd name="connsiteY55" fmla="*/ 483 h 10000"/>
              <a:gd name="connsiteX56" fmla="*/ 3334 w 10000"/>
              <a:gd name="connsiteY56" fmla="*/ 372 h 10000"/>
              <a:gd name="connsiteX57" fmla="*/ 2731 w 10000"/>
              <a:gd name="connsiteY57" fmla="*/ 372 h 10000"/>
              <a:gd name="connsiteX58" fmla="*/ 1366 w 10000"/>
              <a:gd name="connsiteY58" fmla="*/ 372 h 10000"/>
              <a:gd name="connsiteX59" fmla="*/ 1590 w 10000"/>
              <a:gd name="connsiteY59" fmla="*/ 260 h 10000"/>
              <a:gd name="connsiteX60" fmla="*/ 1671 w 10000"/>
              <a:gd name="connsiteY60" fmla="*/ 222 h 10000"/>
              <a:gd name="connsiteX61" fmla="*/ 1519 w 10000"/>
              <a:gd name="connsiteY61" fmla="*/ 185 h 10000"/>
              <a:gd name="connsiteX62" fmla="*/ 1141 w 10000"/>
              <a:gd name="connsiteY62" fmla="*/ 149 h 10000"/>
              <a:gd name="connsiteX63" fmla="*/ 988 w 10000"/>
              <a:gd name="connsiteY63" fmla="*/ 296 h 10000"/>
              <a:gd name="connsiteX64" fmla="*/ 683 w 10000"/>
              <a:gd name="connsiteY64" fmla="*/ 334 h 10000"/>
              <a:gd name="connsiteX65" fmla="*/ 683 w 10000"/>
              <a:gd name="connsiteY65" fmla="*/ 447 h 10000"/>
              <a:gd name="connsiteX66" fmla="*/ 378 w 10000"/>
              <a:gd name="connsiteY66" fmla="*/ 595 h 10000"/>
              <a:gd name="connsiteX67" fmla="*/ 81 w 10000"/>
              <a:gd name="connsiteY67" fmla="*/ 818 h 10000"/>
              <a:gd name="connsiteX68" fmla="*/ 0 w 10000"/>
              <a:gd name="connsiteY68" fmla="*/ 1040 h 10000"/>
              <a:gd name="connsiteX69" fmla="*/ 234 w 10000"/>
              <a:gd name="connsiteY69" fmla="*/ 1338 h 10000"/>
              <a:gd name="connsiteX70" fmla="*/ 611 w 10000"/>
              <a:gd name="connsiteY70" fmla="*/ 1412 h 10000"/>
              <a:gd name="connsiteX71" fmla="*/ 988 w 10000"/>
              <a:gd name="connsiteY71" fmla="*/ 1599 h 10000"/>
              <a:gd name="connsiteX72" fmla="*/ 836 w 10000"/>
              <a:gd name="connsiteY72" fmla="*/ 1858 h 10000"/>
              <a:gd name="connsiteX73" fmla="*/ 1294 w 10000"/>
              <a:gd name="connsiteY73" fmla="*/ 2306 h 10000"/>
              <a:gd name="connsiteX74" fmla="*/ 1895 w 10000"/>
              <a:gd name="connsiteY74" fmla="*/ 2602 h 10000"/>
              <a:gd name="connsiteX75" fmla="*/ 1519 w 10000"/>
              <a:gd name="connsiteY75" fmla="*/ 2825 h 10000"/>
              <a:gd name="connsiteX76" fmla="*/ 1590 w 10000"/>
              <a:gd name="connsiteY76" fmla="*/ 3085 h 10000"/>
              <a:gd name="connsiteX77" fmla="*/ 2202 w 10000"/>
              <a:gd name="connsiteY77" fmla="*/ 3270 h 10000"/>
              <a:gd name="connsiteX78" fmla="*/ 2578 w 10000"/>
              <a:gd name="connsiteY78" fmla="*/ 3532 h 10000"/>
              <a:gd name="connsiteX79" fmla="*/ 2426 w 10000"/>
              <a:gd name="connsiteY79" fmla="*/ 3754 h 10000"/>
              <a:gd name="connsiteX80" fmla="*/ 3027 w 10000"/>
              <a:gd name="connsiteY80" fmla="*/ 3941 h 10000"/>
              <a:gd name="connsiteX81" fmla="*/ 3486 w 10000"/>
              <a:gd name="connsiteY81" fmla="*/ 4164 h 10000"/>
              <a:gd name="connsiteX82" fmla="*/ 3414 w 10000"/>
              <a:gd name="connsiteY82" fmla="*/ 4461 h 10000"/>
              <a:gd name="connsiteX83" fmla="*/ 3027 w 10000"/>
              <a:gd name="connsiteY83" fmla="*/ 4795 h 10000"/>
              <a:gd name="connsiteX84" fmla="*/ 2578 w 10000"/>
              <a:gd name="connsiteY84" fmla="*/ 5130 h 10000"/>
              <a:gd name="connsiteX85" fmla="*/ 2354 w 10000"/>
              <a:gd name="connsiteY85" fmla="*/ 5576 h 10000"/>
              <a:gd name="connsiteX86" fmla="*/ 2498 w 10000"/>
              <a:gd name="connsiteY86" fmla="*/ 5502 h 10000"/>
              <a:gd name="connsiteX87" fmla="*/ 2731 w 10000"/>
              <a:gd name="connsiteY87" fmla="*/ 5650 h 10000"/>
              <a:gd name="connsiteX88" fmla="*/ 3109 w 10000"/>
              <a:gd name="connsiteY88" fmla="*/ 5725 h 10000"/>
              <a:gd name="connsiteX89" fmla="*/ 3558 w 10000"/>
              <a:gd name="connsiteY89" fmla="*/ 5763 h 10000"/>
              <a:gd name="connsiteX90" fmla="*/ 3558 w 10000"/>
              <a:gd name="connsiteY90" fmla="*/ 5799 h 10000"/>
              <a:gd name="connsiteX91" fmla="*/ 3486 w 10000"/>
              <a:gd name="connsiteY91" fmla="*/ 5836 h 10000"/>
              <a:gd name="connsiteX92" fmla="*/ 3261 w 10000"/>
              <a:gd name="connsiteY92" fmla="*/ 5874 h 10000"/>
              <a:gd name="connsiteX93" fmla="*/ 3109 w 10000"/>
              <a:gd name="connsiteY93" fmla="*/ 5874 h 10000"/>
              <a:gd name="connsiteX94" fmla="*/ 3027 w 10000"/>
              <a:gd name="connsiteY94" fmla="*/ 5984 h 10000"/>
              <a:gd name="connsiteX95" fmla="*/ 2578 w 10000"/>
              <a:gd name="connsiteY95" fmla="*/ 6022 h 10000"/>
              <a:gd name="connsiteX96" fmla="*/ 2578 w 10000"/>
              <a:gd name="connsiteY96" fmla="*/ 6134 h 10000"/>
              <a:gd name="connsiteX97" fmla="*/ 2578 w 10000"/>
              <a:gd name="connsiteY97" fmla="*/ 6245 h 10000"/>
              <a:gd name="connsiteX98" fmla="*/ 2498 w 10000"/>
              <a:gd name="connsiteY98" fmla="*/ 6245 h 10000"/>
              <a:gd name="connsiteX99" fmla="*/ 2578 w 10000"/>
              <a:gd name="connsiteY99" fmla="*/ 6319 h 10000"/>
              <a:gd name="connsiteX100" fmla="*/ 2578 w 10000"/>
              <a:gd name="connsiteY100" fmla="*/ 6543 h 10000"/>
              <a:gd name="connsiteX101" fmla="*/ 2578 w 10000"/>
              <a:gd name="connsiteY101" fmla="*/ 6840 h 10000"/>
              <a:gd name="connsiteX102" fmla="*/ 2956 w 10000"/>
              <a:gd name="connsiteY102" fmla="*/ 7062 h 10000"/>
              <a:gd name="connsiteX103" fmla="*/ 2803 w 10000"/>
              <a:gd name="connsiteY103" fmla="*/ 7361 h 10000"/>
              <a:gd name="connsiteX104" fmla="*/ 3109 w 10000"/>
              <a:gd name="connsiteY104" fmla="*/ 7398 h 10000"/>
              <a:gd name="connsiteX105" fmla="*/ 3181 w 10000"/>
              <a:gd name="connsiteY105" fmla="*/ 7583 h 10000"/>
              <a:gd name="connsiteX106" fmla="*/ 3486 w 10000"/>
              <a:gd name="connsiteY106" fmla="*/ 7733 h 10000"/>
              <a:gd name="connsiteX107" fmla="*/ 3710 w 10000"/>
              <a:gd name="connsiteY107" fmla="*/ 8030 h 10000"/>
              <a:gd name="connsiteX108" fmla="*/ 3710 w 10000"/>
              <a:gd name="connsiteY108" fmla="*/ 7993 h 10000"/>
              <a:gd name="connsiteX109" fmla="*/ 3935 w 10000"/>
              <a:gd name="connsiteY109" fmla="*/ 7993 h 10000"/>
              <a:gd name="connsiteX110" fmla="*/ 4169 w 10000"/>
              <a:gd name="connsiteY110" fmla="*/ 8067 h 10000"/>
              <a:gd name="connsiteX111" fmla="*/ 4322 w 10000"/>
              <a:gd name="connsiteY111" fmla="*/ 8030 h 10000"/>
              <a:gd name="connsiteX112" fmla="*/ 4618 w 10000"/>
              <a:gd name="connsiteY112" fmla="*/ 8067 h 10000"/>
              <a:gd name="connsiteX113" fmla="*/ 4771 w 10000"/>
              <a:gd name="connsiteY113" fmla="*/ 8141 h 10000"/>
              <a:gd name="connsiteX114" fmla="*/ 5149 w 10000"/>
              <a:gd name="connsiteY114" fmla="*/ 8030 h 10000"/>
              <a:gd name="connsiteX115" fmla="*/ 5454 w 10000"/>
              <a:gd name="connsiteY115" fmla="*/ 8067 h 10000"/>
              <a:gd name="connsiteX116" fmla="*/ 5759 w 10000"/>
              <a:gd name="connsiteY116" fmla="*/ 8178 h 10000"/>
              <a:gd name="connsiteX117" fmla="*/ 5830 w 10000"/>
              <a:gd name="connsiteY117" fmla="*/ 8327 h 10000"/>
              <a:gd name="connsiteX118" fmla="*/ 5830 w 10000"/>
              <a:gd name="connsiteY118" fmla="*/ 8476 h 10000"/>
              <a:gd name="connsiteX119" fmla="*/ 6137 w 10000"/>
              <a:gd name="connsiteY119" fmla="*/ 8550 h 10000"/>
              <a:gd name="connsiteX120" fmla="*/ 6137 w 10000"/>
              <a:gd name="connsiteY120" fmla="*/ 8625 h 10000"/>
              <a:gd name="connsiteX121" fmla="*/ 6442 w 10000"/>
              <a:gd name="connsiteY121" fmla="*/ 8737 h 10000"/>
              <a:gd name="connsiteX122" fmla="*/ 6819 w 10000"/>
              <a:gd name="connsiteY122" fmla="*/ 8773 h 10000"/>
              <a:gd name="connsiteX123" fmla="*/ 6891 w 10000"/>
              <a:gd name="connsiteY123" fmla="*/ 8885 h 10000"/>
              <a:gd name="connsiteX124" fmla="*/ 7502 w 10000"/>
              <a:gd name="connsiteY124" fmla="*/ 8959 h 10000"/>
              <a:gd name="connsiteX125" fmla="*/ 7727 w 10000"/>
              <a:gd name="connsiteY125" fmla="*/ 9071 h 10000"/>
              <a:gd name="connsiteX126" fmla="*/ 7574 w 10000"/>
              <a:gd name="connsiteY126" fmla="*/ 9182 h 10000"/>
              <a:gd name="connsiteX127" fmla="*/ 7421 w 10000"/>
              <a:gd name="connsiteY127" fmla="*/ 9257 h 10000"/>
              <a:gd name="connsiteX128" fmla="*/ 6971 w 10000"/>
              <a:gd name="connsiteY128" fmla="*/ 9293 h 10000"/>
              <a:gd name="connsiteX129" fmla="*/ 6891 w 10000"/>
              <a:gd name="connsiteY129" fmla="*/ 9404 h 10000"/>
              <a:gd name="connsiteX130" fmla="*/ 7116 w 10000"/>
              <a:gd name="connsiteY130" fmla="*/ 9480 h 10000"/>
              <a:gd name="connsiteX131" fmla="*/ 7116 w 10000"/>
              <a:gd name="connsiteY131" fmla="*/ 9591 h 10000"/>
              <a:gd name="connsiteX132" fmla="*/ 7269 w 10000"/>
              <a:gd name="connsiteY132" fmla="*/ 9703 h 10000"/>
              <a:gd name="connsiteX133" fmla="*/ 7502 w 10000"/>
              <a:gd name="connsiteY133" fmla="*/ 9852 h 10000"/>
              <a:gd name="connsiteX134" fmla="*/ 7798 w 10000"/>
              <a:gd name="connsiteY134" fmla="*/ 9852 h 10000"/>
              <a:gd name="connsiteX135" fmla="*/ 7879 w 10000"/>
              <a:gd name="connsiteY135" fmla="*/ 9665 h 10000"/>
              <a:gd name="connsiteX136" fmla="*/ 8176 w 10000"/>
              <a:gd name="connsiteY136" fmla="*/ 9665 h 10000"/>
              <a:gd name="connsiteX137" fmla="*/ 8706 w 10000"/>
              <a:gd name="connsiteY137" fmla="*/ 9517 h 10000"/>
              <a:gd name="connsiteX138" fmla="*/ 9083 w 10000"/>
              <a:gd name="connsiteY138" fmla="*/ 9591 h 10000"/>
              <a:gd name="connsiteX139" fmla="*/ 9469 w 10000"/>
              <a:gd name="connsiteY139" fmla="*/ 9703 h 10000"/>
              <a:gd name="connsiteX140" fmla="*/ 9317 w 10000"/>
              <a:gd name="connsiteY140" fmla="*/ 9777 h 10000"/>
              <a:gd name="connsiteX141" fmla="*/ 9469 w 10000"/>
              <a:gd name="connsiteY141" fmla="*/ 9964 h 10000"/>
              <a:gd name="connsiteX142" fmla="*/ 9694 w 10000"/>
              <a:gd name="connsiteY142" fmla="*/ 10000 h 10000"/>
              <a:gd name="connsiteX143" fmla="*/ 10000 w 10000"/>
              <a:gd name="connsiteY143" fmla="*/ 10000 h 10000"/>
              <a:gd name="connsiteX144" fmla="*/ 10000 w 10000"/>
              <a:gd name="connsiteY144"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442 w 10000"/>
              <a:gd name="connsiteY17" fmla="*/ 2007 h 10000"/>
              <a:gd name="connsiteX18" fmla="*/ 6738 w 10000"/>
              <a:gd name="connsiteY18" fmla="*/ 2491 h 10000"/>
              <a:gd name="connsiteX19" fmla="*/ 5983 w 10000"/>
              <a:gd name="connsiteY19" fmla="*/ 2491 h 10000"/>
              <a:gd name="connsiteX20" fmla="*/ 5381 w 10000"/>
              <a:gd name="connsiteY20" fmla="*/ 2417 h 10000"/>
              <a:gd name="connsiteX21" fmla="*/ 5229 w 10000"/>
              <a:gd name="connsiteY21" fmla="*/ 2491 h 10000"/>
              <a:gd name="connsiteX22" fmla="*/ 5149 w 10000"/>
              <a:gd name="connsiteY22" fmla="*/ 2602 h 10000"/>
              <a:gd name="connsiteX23" fmla="*/ 5454 w 10000"/>
              <a:gd name="connsiteY23" fmla="*/ 2751 h 10000"/>
              <a:gd name="connsiteX24" fmla="*/ 5912 w 10000"/>
              <a:gd name="connsiteY24" fmla="*/ 2788 h 10000"/>
              <a:gd name="connsiteX25" fmla="*/ 6137 w 10000"/>
              <a:gd name="connsiteY25" fmla="*/ 2788 h 10000"/>
              <a:gd name="connsiteX26" fmla="*/ 6289 w 10000"/>
              <a:gd name="connsiteY26" fmla="*/ 2862 h 10000"/>
              <a:gd name="connsiteX27" fmla="*/ 6289 w 10000"/>
              <a:gd name="connsiteY27" fmla="*/ 2937 h 10000"/>
              <a:gd name="connsiteX28" fmla="*/ 6137 w 10000"/>
              <a:gd name="connsiteY28" fmla="*/ 3049 h 10000"/>
              <a:gd name="connsiteX29" fmla="*/ 6055 w 10000"/>
              <a:gd name="connsiteY29" fmla="*/ 3085 h 10000"/>
              <a:gd name="connsiteX30" fmla="*/ 5830 w 10000"/>
              <a:gd name="connsiteY30" fmla="*/ 3085 h 10000"/>
              <a:gd name="connsiteX31" fmla="*/ 5381 w 10000"/>
              <a:gd name="connsiteY31" fmla="*/ 3010 h 10000"/>
              <a:gd name="connsiteX32" fmla="*/ 4923 w 10000"/>
              <a:gd name="connsiteY32" fmla="*/ 2973 h 10000"/>
              <a:gd name="connsiteX33" fmla="*/ 4698 w 10000"/>
              <a:gd name="connsiteY33" fmla="*/ 2937 h 10000"/>
              <a:gd name="connsiteX34" fmla="*/ 4546 w 10000"/>
              <a:gd name="connsiteY34" fmla="*/ 2862 h 10000"/>
              <a:gd name="connsiteX35" fmla="*/ 4017 w 10000"/>
              <a:gd name="connsiteY35" fmla="*/ 2527 h 10000"/>
              <a:gd name="connsiteX36" fmla="*/ 3935 w 10000"/>
              <a:gd name="connsiteY36" fmla="*/ 2342 h 10000"/>
              <a:gd name="connsiteX37" fmla="*/ 3935 w 10000"/>
              <a:gd name="connsiteY37" fmla="*/ 2267 h 10000"/>
              <a:gd name="connsiteX38" fmla="*/ 3863 w 10000"/>
              <a:gd name="connsiteY38" fmla="*/ 2155 h 10000"/>
              <a:gd name="connsiteX39" fmla="*/ 3414 w 10000"/>
              <a:gd name="connsiteY39" fmla="*/ 2082 h 10000"/>
              <a:gd name="connsiteX40" fmla="*/ 3027 w 10000"/>
              <a:gd name="connsiteY40" fmla="*/ 2007 h 10000"/>
              <a:gd name="connsiteX41" fmla="*/ 2273 w 10000"/>
              <a:gd name="connsiteY41" fmla="*/ 1746 h 10000"/>
              <a:gd name="connsiteX42" fmla="*/ 2578 w 10000"/>
              <a:gd name="connsiteY42" fmla="*/ 1746 h 10000"/>
              <a:gd name="connsiteX43" fmla="*/ 2884 w 10000"/>
              <a:gd name="connsiteY43" fmla="*/ 1821 h 10000"/>
              <a:gd name="connsiteX44" fmla="*/ 3558 w 10000"/>
              <a:gd name="connsiteY44" fmla="*/ 1821 h 10000"/>
              <a:gd name="connsiteX45" fmla="*/ 5076 w 10000"/>
              <a:gd name="connsiteY45" fmla="*/ 1858 h 10000"/>
              <a:gd name="connsiteX46" fmla="*/ 5606 w 10000"/>
              <a:gd name="connsiteY46" fmla="*/ 1784 h 10000"/>
              <a:gd name="connsiteX47" fmla="*/ 5912 w 10000"/>
              <a:gd name="connsiteY47" fmla="*/ 1710 h 10000"/>
              <a:gd name="connsiteX48" fmla="*/ 6137 w 10000"/>
              <a:gd name="connsiteY48" fmla="*/ 1561 h 10000"/>
              <a:gd name="connsiteX49" fmla="*/ 6361 w 10000"/>
              <a:gd name="connsiteY49" fmla="*/ 1264 h 10000"/>
              <a:gd name="connsiteX50" fmla="*/ 6442 w 10000"/>
              <a:gd name="connsiteY50" fmla="*/ 1114 h 10000"/>
              <a:gd name="connsiteX51" fmla="*/ 6361 w 10000"/>
              <a:gd name="connsiteY51" fmla="*/ 967 h 10000"/>
              <a:gd name="connsiteX52" fmla="*/ 5983 w 10000"/>
              <a:gd name="connsiteY52" fmla="*/ 742 h 10000"/>
              <a:gd name="connsiteX53" fmla="*/ 5381 w 10000"/>
              <a:gd name="connsiteY53" fmla="*/ 668 h 10000"/>
              <a:gd name="connsiteX54" fmla="*/ 4017 w 10000"/>
              <a:gd name="connsiteY54" fmla="*/ 483 h 10000"/>
              <a:gd name="connsiteX55" fmla="*/ 3334 w 10000"/>
              <a:gd name="connsiteY55" fmla="*/ 372 h 10000"/>
              <a:gd name="connsiteX56" fmla="*/ 2731 w 10000"/>
              <a:gd name="connsiteY56" fmla="*/ 372 h 10000"/>
              <a:gd name="connsiteX57" fmla="*/ 1366 w 10000"/>
              <a:gd name="connsiteY57" fmla="*/ 372 h 10000"/>
              <a:gd name="connsiteX58" fmla="*/ 1590 w 10000"/>
              <a:gd name="connsiteY58" fmla="*/ 260 h 10000"/>
              <a:gd name="connsiteX59" fmla="*/ 1671 w 10000"/>
              <a:gd name="connsiteY59" fmla="*/ 222 h 10000"/>
              <a:gd name="connsiteX60" fmla="*/ 1519 w 10000"/>
              <a:gd name="connsiteY60" fmla="*/ 185 h 10000"/>
              <a:gd name="connsiteX61" fmla="*/ 1141 w 10000"/>
              <a:gd name="connsiteY61" fmla="*/ 149 h 10000"/>
              <a:gd name="connsiteX62" fmla="*/ 988 w 10000"/>
              <a:gd name="connsiteY62" fmla="*/ 296 h 10000"/>
              <a:gd name="connsiteX63" fmla="*/ 683 w 10000"/>
              <a:gd name="connsiteY63" fmla="*/ 334 h 10000"/>
              <a:gd name="connsiteX64" fmla="*/ 683 w 10000"/>
              <a:gd name="connsiteY64" fmla="*/ 447 h 10000"/>
              <a:gd name="connsiteX65" fmla="*/ 378 w 10000"/>
              <a:gd name="connsiteY65" fmla="*/ 595 h 10000"/>
              <a:gd name="connsiteX66" fmla="*/ 81 w 10000"/>
              <a:gd name="connsiteY66" fmla="*/ 818 h 10000"/>
              <a:gd name="connsiteX67" fmla="*/ 0 w 10000"/>
              <a:gd name="connsiteY67" fmla="*/ 1040 h 10000"/>
              <a:gd name="connsiteX68" fmla="*/ 234 w 10000"/>
              <a:gd name="connsiteY68" fmla="*/ 1338 h 10000"/>
              <a:gd name="connsiteX69" fmla="*/ 611 w 10000"/>
              <a:gd name="connsiteY69" fmla="*/ 1412 h 10000"/>
              <a:gd name="connsiteX70" fmla="*/ 988 w 10000"/>
              <a:gd name="connsiteY70" fmla="*/ 1599 h 10000"/>
              <a:gd name="connsiteX71" fmla="*/ 836 w 10000"/>
              <a:gd name="connsiteY71" fmla="*/ 1858 h 10000"/>
              <a:gd name="connsiteX72" fmla="*/ 1294 w 10000"/>
              <a:gd name="connsiteY72" fmla="*/ 2306 h 10000"/>
              <a:gd name="connsiteX73" fmla="*/ 1895 w 10000"/>
              <a:gd name="connsiteY73" fmla="*/ 2602 h 10000"/>
              <a:gd name="connsiteX74" fmla="*/ 1519 w 10000"/>
              <a:gd name="connsiteY74" fmla="*/ 2825 h 10000"/>
              <a:gd name="connsiteX75" fmla="*/ 1590 w 10000"/>
              <a:gd name="connsiteY75" fmla="*/ 3085 h 10000"/>
              <a:gd name="connsiteX76" fmla="*/ 2202 w 10000"/>
              <a:gd name="connsiteY76" fmla="*/ 3270 h 10000"/>
              <a:gd name="connsiteX77" fmla="*/ 2578 w 10000"/>
              <a:gd name="connsiteY77" fmla="*/ 3532 h 10000"/>
              <a:gd name="connsiteX78" fmla="*/ 2426 w 10000"/>
              <a:gd name="connsiteY78" fmla="*/ 3754 h 10000"/>
              <a:gd name="connsiteX79" fmla="*/ 3027 w 10000"/>
              <a:gd name="connsiteY79" fmla="*/ 3941 h 10000"/>
              <a:gd name="connsiteX80" fmla="*/ 3486 w 10000"/>
              <a:gd name="connsiteY80" fmla="*/ 4164 h 10000"/>
              <a:gd name="connsiteX81" fmla="*/ 3414 w 10000"/>
              <a:gd name="connsiteY81" fmla="*/ 4461 h 10000"/>
              <a:gd name="connsiteX82" fmla="*/ 3027 w 10000"/>
              <a:gd name="connsiteY82" fmla="*/ 4795 h 10000"/>
              <a:gd name="connsiteX83" fmla="*/ 2578 w 10000"/>
              <a:gd name="connsiteY83" fmla="*/ 5130 h 10000"/>
              <a:gd name="connsiteX84" fmla="*/ 2354 w 10000"/>
              <a:gd name="connsiteY84" fmla="*/ 5576 h 10000"/>
              <a:gd name="connsiteX85" fmla="*/ 2498 w 10000"/>
              <a:gd name="connsiteY85" fmla="*/ 5502 h 10000"/>
              <a:gd name="connsiteX86" fmla="*/ 2731 w 10000"/>
              <a:gd name="connsiteY86" fmla="*/ 5650 h 10000"/>
              <a:gd name="connsiteX87" fmla="*/ 3109 w 10000"/>
              <a:gd name="connsiteY87" fmla="*/ 5725 h 10000"/>
              <a:gd name="connsiteX88" fmla="*/ 3558 w 10000"/>
              <a:gd name="connsiteY88" fmla="*/ 5763 h 10000"/>
              <a:gd name="connsiteX89" fmla="*/ 3558 w 10000"/>
              <a:gd name="connsiteY89" fmla="*/ 5799 h 10000"/>
              <a:gd name="connsiteX90" fmla="*/ 3486 w 10000"/>
              <a:gd name="connsiteY90" fmla="*/ 5836 h 10000"/>
              <a:gd name="connsiteX91" fmla="*/ 3261 w 10000"/>
              <a:gd name="connsiteY91" fmla="*/ 5874 h 10000"/>
              <a:gd name="connsiteX92" fmla="*/ 3109 w 10000"/>
              <a:gd name="connsiteY92" fmla="*/ 5874 h 10000"/>
              <a:gd name="connsiteX93" fmla="*/ 3027 w 10000"/>
              <a:gd name="connsiteY93" fmla="*/ 5984 h 10000"/>
              <a:gd name="connsiteX94" fmla="*/ 2578 w 10000"/>
              <a:gd name="connsiteY94" fmla="*/ 6022 h 10000"/>
              <a:gd name="connsiteX95" fmla="*/ 2578 w 10000"/>
              <a:gd name="connsiteY95" fmla="*/ 6134 h 10000"/>
              <a:gd name="connsiteX96" fmla="*/ 2578 w 10000"/>
              <a:gd name="connsiteY96" fmla="*/ 6245 h 10000"/>
              <a:gd name="connsiteX97" fmla="*/ 2498 w 10000"/>
              <a:gd name="connsiteY97" fmla="*/ 6245 h 10000"/>
              <a:gd name="connsiteX98" fmla="*/ 2578 w 10000"/>
              <a:gd name="connsiteY98" fmla="*/ 6319 h 10000"/>
              <a:gd name="connsiteX99" fmla="*/ 2578 w 10000"/>
              <a:gd name="connsiteY99" fmla="*/ 6543 h 10000"/>
              <a:gd name="connsiteX100" fmla="*/ 2578 w 10000"/>
              <a:gd name="connsiteY100" fmla="*/ 6840 h 10000"/>
              <a:gd name="connsiteX101" fmla="*/ 2956 w 10000"/>
              <a:gd name="connsiteY101" fmla="*/ 7062 h 10000"/>
              <a:gd name="connsiteX102" fmla="*/ 2803 w 10000"/>
              <a:gd name="connsiteY102" fmla="*/ 7361 h 10000"/>
              <a:gd name="connsiteX103" fmla="*/ 3109 w 10000"/>
              <a:gd name="connsiteY103" fmla="*/ 7398 h 10000"/>
              <a:gd name="connsiteX104" fmla="*/ 3181 w 10000"/>
              <a:gd name="connsiteY104" fmla="*/ 7583 h 10000"/>
              <a:gd name="connsiteX105" fmla="*/ 3486 w 10000"/>
              <a:gd name="connsiteY105" fmla="*/ 7733 h 10000"/>
              <a:gd name="connsiteX106" fmla="*/ 3710 w 10000"/>
              <a:gd name="connsiteY106" fmla="*/ 8030 h 10000"/>
              <a:gd name="connsiteX107" fmla="*/ 3710 w 10000"/>
              <a:gd name="connsiteY107" fmla="*/ 7993 h 10000"/>
              <a:gd name="connsiteX108" fmla="*/ 3935 w 10000"/>
              <a:gd name="connsiteY108" fmla="*/ 7993 h 10000"/>
              <a:gd name="connsiteX109" fmla="*/ 4169 w 10000"/>
              <a:gd name="connsiteY109" fmla="*/ 8067 h 10000"/>
              <a:gd name="connsiteX110" fmla="*/ 4322 w 10000"/>
              <a:gd name="connsiteY110" fmla="*/ 8030 h 10000"/>
              <a:gd name="connsiteX111" fmla="*/ 4618 w 10000"/>
              <a:gd name="connsiteY111" fmla="*/ 8067 h 10000"/>
              <a:gd name="connsiteX112" fmla="*/ 4771 w 10000"/>
              <a:gd name="connsiteY112" fmla="*/ 8141 h 10000"/>
              <a:gd name="connsiteX113" fmla="*/ 5149 w 10000"/>
              <a:gd name="connsiteY113" fmla="*/ 8030 h 10000"/>
              <a:gd name="connsiteX114" fmla="*/ 5454 w 10000"/>
              <a:gd name="connsiteY114" fmla="*/ 8067 h 10000"/>
              <a:gd name="connsiteX115" fmla="*/ 5759 w 10000"/>
              <a:gd name="connsiteY115" fmla="*/ 8178 h 10000"/>
              <a:gd name="connsiteX116" fmla="*/ 5830 w 10000"/>
              <a:gd name="connsiteY116" fmla="*/ 8327 h 10000"/>
              <a:gd name="connsiteX117" fmla="*/ 5830 w 10000"/>
              <a:gd name="connsiteY117" fmla="*/ 8476 h 10000"/>
              <a:gd name="connsiteX118" fmla="*/ 6137 w 10000"/>
              <a:gd name="connsiteY118" fmla="*/ 8550 h 10000"/>
              <a:gd name="connsiteX119" fmla="*/ 6137 w 10000"/>
              <a:gd name="connsiteY119" fmla="*/ 8625 h 10000"/>
              <a:gd name="connsiteX120" fmla="*/ 6442 w 10000"/>
              <a:gd name="connsiteY120" fmla="*/ 8737 h 10000"/>
              <a:gd name="connsiteX121" fmla="*/ 6819 w 10000"/>
              <a:gd name="connsiteY121" fmla="*/ 8773 h 10000"/>
              <a:gd name="connsiteX122" fmla="*/ 6891 w 10000"/>
              <a:gd name="connsiteY122" fmla="*/ 8885 h 10000"/>
              <a:gd name="connsiteX123" fmla="*/ 7502 w 10000"/>
              <a:gd name="connsiteY123" fmla="*/ 8959 h 10000"/>
              <a:gd name="connsiteX124" fmla="*/ 7727 w 10000"/>
              <a:gd name="connsiteY124" fmla="*/ 9071 h 10000"/>
              <a:gd name="connsiteX125" fmla="*/ 7574 w 10000"/>
              <a:gd name="connsiteY125" fmla="*/ 9182 h 10000"/>
              <a:gd name="connsiteX126" fmla="*/ 7421 w 10000"/>
              <a:gd name="connsiteY126" fmla="*/ 9257 h 10000"/>
              <a:gd name="connsiteX127" fmla="*/ 6971 w 10000"/>
              <a:gd name="connsiteY127" fmla="*/ 9293 h 10000"/>
              <a:gd name="connsiteX128" fmla="*/ 6891 w 10000"/>
              <a:gd name="connsiteY128" fmla="*/ 9404 h 10000"/>
              <a:gd name="connsiteX129" fmla="*/ 7116 w 10000"/>
              <a:gd name="connsiteY129" fmla="*/ 9480 h 10000"/>
              <a:gd name="connsiteX130" fmla="*/ 7116 w 10000"/>
              <a:gd name="connsiteY130" fmla="*/ 9591 h 10000"/>
              <a:gd name="connsiteX131" fmla="*/ 7269 w 10000"/>
              <a:gd name="connsiteY131" fmla="*/ 9703 h 10000"/>
              <a:gd name="connsiteX132" fmla="*/ 7502 w 10000"/>
              <a:gd name="connsiteY132" fmla="*/ 9852 h 10000"/>
              <a:gd name="connsiteX133" fmla="*/ 7798 w 10000"/>
              <a:gd name="connsiteY133" fmla="*/ 9852 h 10000"/>
              <a:gd name="connsiteX134" fmla="*/ 7879 w 10000"/>
              <a:gd name="connsiteY134" fmla="*/ 9665 h 10000"/>
              <a:gd name="connsiteX135" fmla="*/ 8176 w 10000"/>
              <a:gd name="connsiteY135" fmla="*/ 9665 h 10000"/>
              <a:gd name="connsiteX136" fmla="*/ 8706 w 10000"/>
              <a:gd name="connsiteY136" fmla="*/ 9517 h 10000"/>
              <a:gd name="connsiteX137" fmla="*/ 9083 w 10000"/>
              <a:gd name="connsiteY137" fmla="*/ 9591 h 10000"/>
              <a:gd name="connsiteX138" fmla="*/ 9469 w 10000"/>
              <a:gd name="connsiteY138" fmla="*/ 9703 h 10000"/>
              <a:gd name="connsiteX139" fmla="*/ 9317 w 10000"/>
              <a:gd name="connsiteY139" fmla="*/ 9777 h 10000"/>
              <a:gd name="connsiteX140" fmla="*/ 9469 w 10000"/>
              <a:gd name="connsiteY140" fmla="*/ 9964 h 10000"/>
              <a:gd name="connsiteX141" fmla="*/ 9694 w 10000"/>
              <a:gd name="connsiteY141" fmla="*/ 10000 h 10000"/>
              <a:gd name="connsiteX142" fmla="*/ 10000 w 10000"/>
              <a:gd name="connsiteY142" fmla="*/ 10000 h 10000"/>
              <a:gd name="connsiteX143" fmla="*/ 10000 w 10000"/>
              <a:gd name="connsiteY143"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6442 w 10000"/>
              <a:gd name="connsiteY16" fmla="*/ 2007 h 10000"/>
              <a:gd name="connsiteX17" fmla="*/ 6738 w 10000"/>
              <a:gd name="connsiteY17" fmla="*/ 2491 h 10000"/>
              <a:gd name="connsiteX18" fmla="*/ 5983 w 10000"/>
              <a:gd name="connsiteY18" fmla="*/ 2491 h 10000"/>
              <a:gd name="connsiteX19" fmla="*/ 5381 w 10000"/>
              <a:gd name="connsiteY19" fmla="*/ 2417 h 10000"/>
              <a:gd name="connsiteX20" fmla="*/ 5229 w 10000"/>
              <a:gd name="connsiteY20" fmla="*/ 2491 h 10000"/>
              <a:gd name="connsiteX21" fmla="*/ 5149 w 10000"/>
              <a:gd name="connsiteY21" fmla="*/ 2602 h 10000"/>
              <a:gd name="connsiteX22" fmla="*/ 5454 w 10000"/>
              <a:gd name="connsiteY22" fmla="*/ 2751 h 10000"/>
              <a:gd name="connsiteX23" fmla="*/ 5912 w 10000"/>
              <a:gd name="connsiteY23" fmla="*/ 2788 h 10000"/>
              <a:gd name="connsiteX24" fmla="*/ 6137 w 10000"/>
              <a:gd name="connsiteY24" fmla="*/ 2788 h 10000"/>
              <a:gd name="connsiteX25" fmla="*/ 6289 w 10000"/>
              <a:gd name="connsiteY25" fmla="*/ 2862 h 10000"/>
              <a:gd name="connsiteX26" fmla="*/ 6289 w 10000"/>
              <a:gd name="connsiteY26" fmla="*/ 2937 h 10000"/>
              <a:gd name="connsiteX27" fmla="*/ 6137 w 10000"/>
              <a:gd name="connsiteY27" fmla="*/ 3049 h 10000"/>
              <a:gd name="connsiteX28" fmla="*/ 6055 w 10000"/>
              <a:gd name="connsiteY28" fmla="*/ 3085 h 10000"/>
              <a:gd name="connsiteX29" fmla="*/ 5830 w 10000"/>
              <a:gd name="connsiteY29" fmla="*/ 3085 h 10000"/>
              <a:gd name="connsiteX30" fmla="*/ 5381 w 10000"/>
              <a:gd name="connsiteY30" fmla="*/ 3010 h 10000"/>
              <a:gd name="connsiteX31" fmla="*/ 4923 w 10000"/>
              <a:gd name="connsiteY31" fmla="*/ 2973 h 10000"/>
              <a:gd name="connsiteX32" fmla="*/ 4698 w 10000"/>
              <a:gd name="connsiteY32" fmla="*/ 2937 h 10000"/>
              <a:gd name="connsiteX33" fmla="*/ 4546 w 10000"/>
              <a:gd name="connsiteY33" fmla="*/ 2862 h 10000"/>
              <a:gd name="connsiteX34" fmla="*/ 4017 w 10000"/>
              <a:gd name="connsiteY34" fmla="*/ 2527 h 10000"/>
              <a:gd name="connsiteX35" fmla="*/ 3935 w 10000"/>
              <a:gd name="connsiteY35" fmla="*/ 2342 h 10000"/>
              <a:gd name="connsiteX36" fmla="*/ 3935 w 10000"/>
              <a:gd name="connsiteY36" fmla="*/ 2267 h 10000"/>
              <a:gd name="connsiteX37" fmla="*/ 3863 w 10000"/>
              <a:gd name="connsiteY37" fmla="*/ 2155 h 10000"/>
              <a:gd name="connsiteX38" fmla="*/ 3414 w 10000"/>
              <a:gd name="connsiteY38" fmla="*/ 2082 h 10000"/>
              <a:gd name="connsiteX39" fmla="*/ 3027 w 10000"/>
              <a:gd name="connsiteY39" fmla="*/ 2007 h 10000"/>
              <a:gd name="connsiteX40" fmla="*/ 2273 w 10000"/>
              <a:gd name="connsiteY40" fmla="*/ 1746 h 10000"/>
              <a:gd name="connsiteX41" fmla="*/ 2578 w 10000"/>
              <a:gd name="connsiteY41" fmla="*/ 1746 h 10000"/>
              <a:gd name="connsiteX42" fmla="*/ 2884 w 10000"/>
              <a:gd name="connsiteY42" fmla="*/ 1821 h 10000"/>
              <a:gd name="connsiteX43" fmla="*/ 3558 w 10000"/>
              <a:gd name="connsiteY43" fmla="*/ 1821 h 10000"/>
              <a:gd name="connsiteX44" fmla="*/ 5076 w 10000"/>
              <a:gd name="connsiteY44" fmla="*/ 1858 h 10000"/>
              <a:gd name="connsiteX45" fmla="*/ 5606 w 10000"/>
              <a:gd name="connsiteY45" fmla="*/ 1784 h 10000"/>
              <a:gd name="connsiteX46" fmla="*/ 5912 w 10000"/>
              <a:gd name="connsiteY46" fmla="*/ 1710 h 10000"/>
              <a:gd name="connsiteX47" fmla="*/ 6137 w 10000"/>
              <a:gd name="connsiteY47" fmla="*/ 1561 h 10000"/>
              <a:gd name="connsiteX48" fmla="*/ 6361 w 10000"/>
              <a:gd name="connsiteY48" fmla="*/ 1264 h 10000"/>
              <a:gd name="connsiteX49" fmla="*/ 6442 w 10000"/>
              <a:gd name="connsiteY49" fmla="*/ 1114 h 10000"/>
              <a:gd name="connsiteX50" fmla="*/ 6361 w 10000"/>
              <a:gd name="connsiteY50" fmla="*/ 967 h 10000"/>
              <a:gd name="connsiteX51" fmla="*/ 5983 w 10000"/>
              <a:gd name="connsiteY51" fmla="*/ 742 h 10000"/>
              <a:gd name="connsiteX52" fmla="*/ 5381 w 10000"/>
              <a:gd name="connsiteY52" fmla="*/ 668 h 10000"/>
              <a:gd name="connsiteX53" fmla="*/ 4017 w 10000"/>
              <a:gd name="connsiteY53" fmla="*/ 483 h 10000"/>
              <a:gd name="connsiteX54" fmla="*/ 3334 w 10000"/>
              <a:gd name="connsiteY54" fmla="*/ 372 h 10000"/>
              <a:gd name="connsiteX55" fmla="*/ 2731 w 10000"/>
              <a:gd name="connsiteY55" fmla="*/ 372 h 10000"/>
              <a:gd name="connsiteX56" fmla="*/ 1366 w 10000"/>
              <a:gd name="connsiteY56" fmla="*/ 372 h 10000"/>
              <a:gd name="connsiteX57" fmla="*/ 1590 w 10000"/>
              <a:gd name="connsiteY57" fmla="*/ 260 h 10000"/>
              <a:gd name="connsiteX58" fmla="*/ 1671 w 10000"/>
              <a:gd name="connsiteY58" fmla="*/ 222 h 10000"/>
              <a:gd name="connsiteX59" fmla="*/ 1519 w 10000"/>
              <a:gd name="connsiteY59" fmla="*/ 185 h 10000"/>
              <a:gd name="connsiteX60" fmla="*/ 1141 w 10000"/>
              <a:gd name="connsiteY60" fmla="*/ 149 h 10000"/>
              <a:gd name="connsiteX61" fmla="*/ 988 w 10000"/>
              <a:gd name="connsiteY61" fmla="*/ 296 h 10000"/>
              <a:gd name="connsiteX62" fmla="*/ 683 w 10000"/>
              <a:gd name="connsiteY62" fmla="*/ 334 h 10000"/>
              <a:gd name="connsiteX63" fmla="*/ 683 w 10000"/>
              <a:gd name="connsiteY63" fmla="*/ 447 h 10000"/>
              <a:gd name="connsiteX64" fmla="*/ 378 w 10000"/>
              <a:gd name="connsiteY64" fmla="*/ 595 h 10000"/>
              <a:gd name="connsiteX65" fmla="*/ 81 w 10000"/>
              <a:gd name="connsiteY65" fmla="*/ 818 h 10000"/>
              <a:gd name="connsiteX66" fmla="*/ 0 w 10000"/>
              <a:gd name="connsiteY66" fmla="*/ 1040 h 10000"/>
              <a:gd name="connsiteX67" fmla="*/ 234 w 10000"/>
              <a:gd name="connsiteY67" fmla="*/ 1338 h 10000"/>
              <a:gd name="connsiteX68" fmla="*/ 611 w 10000"/>
              <a:gd name="connsiteY68" fmla="*/ 1412 h 10000"/>
              <a:gd name="connsiteX69" fmla="*/ 988 w 10000"/>
              <a:gd name="connsiteY69" fmla="*/ 1599 h 10000"/>
              <a:gd name="connsiteX70" fmla="*/ 836 w 10000"/>
              <a:gd name="connsiteY70" fmla="*/ 1858 h 10000"/>
              <a:gd name="connsiteX71" fmla="*/ 1294 w 10000"/>
              <a:gd name="connsiteY71" fmla="*/ 2306 h 10000"/>
              <a:gd name="connsiteX72" fmla="*/ 1895 w 10000"/>
              <a:gd name="connsiteY72" fmla="*/ 2602 h 10000"/>
              <a:gd name="connsiteX73" fmla="*/ 1519 w 10000"/>
              <a:gd name="connsiteY73" fmla="*/ 2825 h 10000"/>
              <a:gd name="connsiteX74" fmla="*/ 1590 w 10000"/>
              <a:gd name="connsiteY74" fmla="*/ 3085 h 10000"/>
              <a:gd name="connsiteX75" fmla="*/ 2202 w 10000"/>
              <a:gd name="connsiteY75" fmla="*/ 3270 h 10000"/>
              <a:gd name="connsiteX76" fmla="*/ 2578 w 10000"/>
              <a:gd name="connsiteY76" fmla="*/ 3532 h 10000"/>
              <a:gd name="connsiteX77" fmla="*/ 2426 w 10000"/>
              <a:gd name="connsiteY77" fmla="*/ 3754 h 10000"/>
              <a:gd name="connsiteX78" fmla="*/ 3027 w 10000"/>
              <a:gd name="connsiteY78" fmla="*/ 3941 h 10000"/>
              <a:gd name="connsiteX79" fmla="*/ 3486 w 10000"/>
              <a:gd name="connsiteY79" fmla="*/ 4164 h 10000"/>
              <a:gd name="connsiteX80" fmla="*/ 3414 w 10000"/>
              <a:gd name="connsiteY80" fmla="*/ 4461 h 10000"/>
              <a:gd name="connsiteX81" fmla="*/ 3027 w 10000"/>
              <a:gd name="connsiteY81" fmla="*/ 4795 h 10000"/>
              <a:gd name="connsiteX82" fmla="*/ 2578 w 10000"/>
              <a:gd name="connsiteY82" fmla="*/ 5130 h 10000"/>
              <a:gd name="connsiteX83" fmla="*/ 2354 w 10000"/>
              <a:gd name="connsiteY83" fmla="*/ 5576 h 10000"/>
              <a:gd name="connsiteX84" fmla="*/ 2498 w 10000"/>
              <a:gd name="connsiteY84" fmla="*/ 5502 h 10000"/>
              <a:gd name="connsiteX85" fmla="*/ 2731 w 10000"/>
              <a:gd name="connsiteY85" fmla="*/ 5650 h 10000"/>
              <a:gd name="connsiteX86" fmla="*/ 3109 w 10000"/>
              <a:gd name="connsiteY86" fmla="*/ 5725 h 10000"/>
              <a:gd name="connsiteX87" fmla="*/ 3558 w 10000"/>
              <a:gd name="connsiteY87" fmla="*/ 5763 h 10000"/>
              <a:gd name="connsiteX88" fmla="*/ 3558 w 10000"/>
              <a:gd name="connsiteY88" fmla="*/ 5799 h 10000"/>
              <a:gd name="connsiteX89" fmla="*/ 3486 w 10000"/>
              <a:gd name="connsiteY89" fmla="*/ 5836 h 10000"/>
              <a:gd name="connsiteX90" fmla="*/ 3261 w 10000"/>
              <a:gd name="connsiteY90" fmla="*/ 5874 h 10000"/>
              <a:gd name="connsiteX91" fmla="*/ 3109 w 10000"/>
              <a:gd name="connsiteY91" fmla="*/ 5874 h 10000"/>
              <a:gd name="connsiteX92" fmla="*/ 3027 w 10000"/>
              <a:gd name="connsiteY92" fmla="*/ 5984 h 10000"/>
              <a:gd name="connsiteX93" fmla="*/ 2578 w 10000"/>
              <a:gd name="connsiteY93" fmla="*/ 6022 h 10000"/>
              <a:gd name="connsiteX94" fmla="*/ 2578 w 10000"/>
              <a:gd name="connsiteY94" fmla="*/ 6134 h 10000"/>
              <a:gd name="connsiteX95" fmla="*/ 2578 w 10000"/>
              <a:gd name="connsiteY95" fmla="*/ 6245 h 10000"/>
              <a:gd name="connsiteX96" fmla="*/ 2498 w 10000"/>
              <a:gd name="connsiteY96" fmla="*/ 6245 h 10000"/>
              <a:gd name="connsiteX97" fmla="*/ 2578 w 10000"/>
              <a:gd name="connsiteY97" fmla="*/ 6319 h 10000"/>
              <a:gd name="connsiteX98" fmla="*/ 2578 w 10000"/>
              <a:gd name="connsiteY98" fmla="*/ 6543 h 10000"/>
              <a:gd name="connsiteX99" fmla="*/ 2578 w 10000"/>
              <a:gd name="connsiteY99" fmla="*/ 6840 h 10000"/>
              <a:gd name="connsiteX100" fmla="*/ 2956 w 10000"/>
              <a:gd name="connsiteY100" fmla="*/ 7062 h 10000"/>
              <a:gd name="connsiteX101" fmla="*/ 2803 w 10000"/>
              <a:gd name="connsiteY101" fmla="*/ 7361 h 10000"/>
              <a:gd name="connsiteX102" fmla="*/ 3109 w 10000"/>
              <a:gd name="connsiteY102" fmla="*/ 7398 h 10000"/>
              <a:gd name="connsiteX103" fmla="*/ 3181 w 10000"/>
              <a:gd name="connsiteY103" fmla="*/ 7583 h 10000"/>
              <a:gd name="connsiteX104" fmla="*/ 3486 w 10000"/>
              <a:gd name="connsiteY104" fmla="*/ 7733 h 10000"/>
              <a:gd name="connsiteX105" fmla="*/ 3710 w 10000"/>
              <a:gd name="connsiteY105" fmla="*/ 8030 h 10000"/>
              <a:gd name="connsiteX106" fmla="*/ 3710 w 10000"/>
              <a:gd name="connsiteY106" fmla="*/ 7993 h 10000"/>
              <a:gd name="connsiteX107" fmla="*/ 3935 w 10000"/>
              <a:gd name="connsiteY107" fmla="*/ 7993 h 10000"/>
              <a:gd name="connsiteX108" fmla="*/ 4169 w 10000"/>
              <a:gd name="connsiteY108" fmla="*/ 8067 h 10000"/>
              <a:gd name="connsiteX109" fmla="*/ 4322 w 10000"/>
              <a:gd name="connsiteY109" fmla="*/ 8030 h 10000"/>
              <a:gd name="connsiteX110" fmla="*/ 4618 w 10000"/>
              <a:gd name="connsiteY110" fmla="*/ 8067 h 10000"/>
              <a:gd name="connsiteX111" fmla="*/ 4771 w 10000"/>
              <a:gd name="connsiteY111" fmla="*/ 8141 h 10000"/>
              <a:gd name="connsiteX112" fmla="*/ 5149 w 10000"/>
              <a:gd name="connsiteY112" fmla="*/ 8030 h 10000"/>
              <a:gd name="connsiteX113" fmla="*/ 5454 w 10000"/>
              <a:gd name="connsiteY113" fmla="*/ 8067 h 10000"/>
              <a:gd name="connsiteX114" fmla="*/ 5759 w 10000"/>
              <a:gd name="connsiteY114" fmla="*/ 8178 h 10000"/>
              <a:gd name="connsiteX115" fmla="*/ 5830 w 10000"/>
              <a:gd name="connsiteY115" fmla="*/ 8327 h 10000"/>
              <a:gd name="connsiteX116" fmla="*/ 5830 w 10000"/>
              <a:gd name="connsiteY116" fmla="*/ 8476 h 10000"/>
              <a:gd name="connsiteX117" fmla="*/ 6137 w 10000"/>
              <a:gd name="connsiteY117" fmla="*/ 8550 h 10000"/>
              <a:gd name="connsiteX118" fmla="*/ 6137 w 10000"/>
              <a:gd name="connsiteY118" fmla="*/ 8625 h 10000"/>
              <a:gd name="connsiteX119" fmla="*/ 6442 w 10000"/>
              <a:gd name="connsiteY119" fmla="*/ 8737 h 10000"/>
              <a:gd name="connsiteX120" fmla="*/ 6819 w 10000"/>
              <a:gd name="connsiteY120" fmla="*/ 8773 h 10000"/>
              <a:gd name="connsiteX121" fmla="*/ 6891 w 10000"/>
              <a:gd name="connsiteY121" fmla="*/ 8885 h 10000"/>
              <a:gd name="connsiteX122" fmla="*/ 7502 w 10000"/>
              <a:gd name="connsiteY122" fmla="*/ 8959 h 10000"/>
              <a:gd name="connsiteX123" fmla="*/ 7727 w 10000"/>
              <a:gd name="connsiteY123" fmla="*/ 9071 h 10000"/>
              <a:gd name="connsiteX124" fmla="*/ 7574 w 10000"/>
              <a:gd name="connsiteY124" fmla="*/ 9182 h 10000"/>
              <a:gd name="connsiteX125" fmla="*/ 7421 w 10000"/>
              <a:gd name="connsiteY125" fmla="*/ 9257 h 10000"/>
              <a:gd name="connsiteX126" fmla="*/ 6971 w 10000"/>
              <a:gd name="connsiteY126" fmla="*/ 9293 h 10000"/>
              <a:gd name="connsiteX127" fmla="*/ 6891 w 10000"/>
              <a:gd name="connsiteY127" fmla="*/ 9404 h 10000"/>
              <a:gd name="connsiteX128" fmla="*/ 7116 w 10000"/>
              <a:gd name="connsiteY128" fmla="*/ 9480 h 10000"/>
              <a:gd name="connsiteX129" fmla="*/ 7116 w 10000"/>
              <a:gd name="connsiteY129" fmla="*/ 9591 h 10000"/>
              <a:gd name="connsiteX130" fmla="*/ 7269 w 10000"/>
              <a:gd name="connsiteY130" fmla="*/ 9703 h 10000"/>
              <a:gd name="connsiteX131" fmla="*/ 7502 w 10000"/>
              <a:gd name="connsiteY131" fmla="*/ 9852 h 10000"/>
              <a:gd name="connsiteX132" fmla="*/ 7798 w 10000"/>
              <a:gd name="connsiteY132" fmla="*/ 9852 h 10000"/>
              <a:gd name="connsiteX133" fmla="*/ 7879 w 10000"/>
              <a:gd name="connsiteY133" fmla="*/ 9665 h 10000"/>
              <a:gd name="connsiteX134" fmla="*/ 8176 w 10000"/>
              <a:gd name="connsiteY134" fmla="*/ 9665 h 10000"/>
              <a:gd name="connsiteX135" fmla="*/ 8706 w 10000"/>
              <a:gd name="connsiteY135" fmla="*/ 9517 h 10000"/>
              <a:gd name="connsiteX136" fmla="*/ 9083 w 10000"/>
              <a:gd name="connsiteY136" fmla="*/ 9591 h 10000"/>
              <a:gd name="connsiteX137" fmla="*/ 9469 w 10000"/>
              <a:gd name="connsiteY137" fmla="*/ 9703 h 10000"/>
              <a:gd name="connsiteX138" fmla="*/ 9317 w 10000"/>
              <a:gd name="connsiteY138" fmla="*/ 9777 h 10000"/>
              <a:gd name="connsiteX139" fmla="*/ 9469 w 10000"/>
              <a:gd name="connsiteY139" fmla="*/ 9964 h 10000"/>
              <a:gd name="connsiteX140" fmla="*/ 9694 w 10000"/>
              <a:gd name="connsiteY140" fmla="*/ 10000 h 10000"/>
              <a:gd name="connsiteX141" fmla="*/ 10000 w 10000"/>
              <a:gd name="connsiteY141" fmla="*/ 10000 h 10000"/>
              <a:gd name="connsiteX142" fmla="*/ 10000 w 10000"/>
              <a:gd name="connsiteY142"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6442 w 10000"/>
              <a:gd name="connsiteY15" fmla="*/ 2007 h 10000"/>
              <a:gd name="connsiteX16" fmla="*/ 6738 w 10000"/>
              <a:gd name="connsiteY16" fmla="*/ 2491 h 10000"/>
              <a:gd name="connsiteX17" fmla="*/ 5983 w 10000"/>
              <a:gd name="connsiteY17" fmla="*/ 2491 h 10000"/>
              <a:gd name="connsiteX18" fmla="*/ 5381 w 10000"/>
              <a:gd name="connsiteY18" fmla="*/ 2417 h 10000"/>
              <a:gd name="connsiteX19" fmla="*/ 5229 w 10000"/>
              <a:gd name="connsiteY19" fmla="*/ 2491 h 10000"/>
              <a:gd name="connsiteX20" fmla="*/ 5149 w 10000"/>
              <a:gd name="connsiteY20" fmla="*/ 2602 h 10000"/>
              <a:gd name="connsiteX21" fmla="*/ 5454 w 10000"/>
              <a:gd name="connsiteY21" fmla="*/ 2751 h 10000"/>
              <a:gd name="connsiteX22" fmla="*/ 5912 w 10000"/>
              <a:gd name="connsiteY22" fmla="*/ 2788 h 10000"/>
              <a:gd name="connsiteX23" fmla="*/ 6137 w 10000"/>
              <a:gd name="connsiteY23" fmla="*/ 2788 h 10000"/>
              <a:gd name="connsiteX24" fmla="*/ 6289 w 10000"/>
              <a:gd name="connsiteY24" fmla="*/ 2862 h 10000"/>
              <a:gd name="connsiteX25" fmla="*/ 6289 w 10000"/>
              <a:gd name="connsiteY25" fmla="*/ 2937 h 10000"/>
              <a:gd name="connsiteX26" fmla="*/ 6137 w 10000"/>
              <a:gd name="connsiteY26" fmla="*/ 3049 h 10000"/>
              <a:gd name="connsiteX27" fmla="*/ 6055 w 10000"/>
              <a:gd name="connsiteY27" fmla="*/ 3085 h 10000"/>
              <a:gd name="connsiteX28" fmla="*/ 5830 w 10000"/>
              <a:gd name="connsiteY28" fmla="*/ 3085 h 10000"/>
              <a:gd name="connsiteX29" fmla="*/ 5381 w 10000"/>
              <a:gd name="connsiteY29" fmla="*/ 3010 h 10000"/>
              <a:gd name="connsiteX30" fmla="*/ 4923 w 10000"/>
              <a:gd name="connsiteY30" fmla="*/ 2973 h 10000"/>
              <a:gd name="connsiteX31" fmla="*/ 4698 w 10000"/>
              <a:gd name="connsiteY31" fmla="*/ 2937 h 10000"/>
              <a:gd name="connsiteX32" fmla="*/ 4546 w 10000"/>
              <a:gd name="connsiteY32" fmla="*/ 2862 h 10000"/>
              <a:gd name="connsiteX33" fmla="*/ 4017 w 10000"/>
              <a:gd name="connsiteY33" fmla="*/ 2527 h 10000"/>
              <a:gd name="connsiteX34" fmla="*/ 3935 w 10000"/>
              <a:gd name="connsiteY34" fmla="*/ 2342 h 10000"/>
              <a:gd name="connsiteX35" fmla="*/ 3935 w 10000"/>
              <a:gd name="connsiteY35" fmla="*/ 2267 h 10000"/>
              <a:gd name="connsiteX36" fmla="*/ 3863 w 10000"/>
              <a:gd name="connsiteY36" fmla="*/ 2155 h 10000"/>
              <a:gd name="connsiteX37" fmla="*/ 3414 w 10000"/>
              <a:gd name="connsiteY37" fmla="*/ 2082 h 10000"/>
              <a:gd name="connsiteX38" fmla="*/ 3027 w 10000"/>
              <a:gd name="connsiteY38" fmla="*/ 2007 h 10000"/>
              <a:gd name="connsiteX39" fmla="*/ 2273 w 10000"/>
              <a:gd name="connsiteY39" fmla="*/ 1746 h 10000"/>
              <a:gd name="connsiteX40" fmla="*/ 2578 w 10000"/>
              <a:gd name="connsiteY40" fmla="*/ 1746 h 10000"/>
              <a:gd name="connsiteX41" fmla="*/ 2884 w 10000"/>
              <a:gd name="connsiteY41" fmla="*/ 1821 h 10000"/>
              <a:gd name="connsiteX42" fmla="*/ 3558 w 10000"/>
              <a:gd name="connsiteY42" fmla="*/ 1821 h 10000"/>
              <a:gd name="connsiteX43" fmla="*/ 5076 w 10000"/>
              <a:gd name="connsiteY43" fmla="*/ 1858 h 10000"/>
              <a:gd name="connsiteX44" fmla="*/ 5606 w 10000"/>
              <a:gd name="connsiteY44" fmla="*/ 1784 h 10000"/>
              <a:gd name="connsiteX45" fmla="*/ 5912 w 10000"/>
              <a:gd name="connsiteY45" fmla="*/ 1710 h 10000"/>
              <a:gd name="connsiteX46" fmla="*/ 6137 w 10000"/>
              <a:gd name="connsiteY46" fmla="*/ 1561 h 10000"/>
              <a:gd name="connsiteX47" fmla="*/ 6361 w 10000"/>
              <a:gd name="connsiteY47" fmla="*/ 1264 h 10000"/>
              <a:gd name="connsiteX48" fmla="*/ 6442 w 10000"/>
              <a:gd name="connsiteY48" fmla="*/ 1114 h 10000"/>
              <a:gd name="connsiteX49" fmla="*/ 6361 w 10000"/>
              <a:gd name="connsiteY49" fmla="*/ 967 h 10000"/>
              <a:gd name="connsiteX50" fmla="*/ 5983 w 10000"/>
              <a:gd name="connsiteY50" fmla="*/ 742 h 10000"/>
              <a:gd name="connsiteX51" fmla="*/ 5381 w 10000"/>
              <a:gd name="connsiteY51" fmla="*/ 668 h 10000"/>
              <a:gd name="connsiteX52" fmla="*/ 4017 w 10000"/>
              <a:gd name="connsiteY52" fmla="*/ 483 h 10000"/>
              <a:gd name="connsiteX53" fmla="*/ 3334 w 10000"/>
              <a:gd name="connsiteY53" fmla="*/ 372 h 10000"/>
              <a:gd name="connsiteX54" fmla="*/ 2731 w 10000"/>
              <a:gd name="connsiteY54" fmla="*/ 372 h 10000"/>
              <a:gd name="connsiteX55" fmla="*/ 1366 w 10000"/>
              <a:gd name="connsiteY55" fmla="*/ 372 h 10000"/>
              <a:gd name="connsiteX56" fmla="*/ 1590 w 10000"/>
              <a:gd name="connsiteY56" fmla="*/ 260 h 10000"/>
              <a:gd name="connsiteX57" fmla="*/ 1671 w 10000"/>
              <a:gd name="connsiteY57" fmla="*/ 222 h 10000"/>
              <a:gd name="connsiteX58" fmla="*/ 1519 w 10000"/>
              <a:gd name="connsiteY58" fmla="*/ 185 h 10000"/>
              <a:gd name="connsiteX59" fmla="*/ 1141 w 10000"/>
              <a:gd name="connsiteY59" fmla="*/ 149 h 10000"/>
              <a:gd name="connsiteX60" fmla="*/ 988 w 10000"/>
              <a:gd name="connsiteY60" fmla="*/ 296 h 10000"/>
              <a:gd name="connsiteX61" fmla="*/ 683 w 10000"/>
              <a:gd name="connsiteY61" fmla="*/ 334 h 10000"/>
              <a:gd name="connsiteX62" fmla="*/ 683 w 10000"/>
              <a:gd name="connsiteY62" fmla="*/ 447 h 10000"/>
              <a:gd name="connsiteX63" fmla="*/ 378 w 10000"/>
              <a:gd name="connsiteY63" fmla="*/ 595 h 10000"/>
              <a:gd name="connsiteX64" fmla="*/ 81 w 10000"/>
              <a:gd name="connsiteY64" fmla="*/ 818 h 10000"/>
              <a:gd name="connsiteX65" fmla="*/ 0 w 10000"/>
              <a:gd name="connsiteY65" fmla="*/ 1040 h 10000"/>
              <a:gd name="connsiteX66" fmla="*/ 234 w 10000"/>
              <a:gd name="connsiteY66" fmla="*/ 1338 h 10000"/>
              <a:gd name="connsiteX67" fmla="*/ 611 w 10000"/>
              <a:gd name="connsiteY67" fmla="*/ 1412 h 10000"/>
              <a:gd name="connsiteX68" fmla="*/ 988 w 10000"/>
              <a:gd name="connsiteY68" fmla="*/ 1599 h 10000"/>
              <a:gd name="connsiteX69" fmla="*/ 836 w 10000"/>
              <a:gd name="connsiteY69" fmla="*/ 1858 h 10000"/>
              <a:gd name="connsiteX70" fmla="*/ 1294 w 10000"/>
              <a:gd name="connsiteY70" fmla="*/ 2306 h 10000"/>
              <a:gd name="connsiteX71" fmla="*/ 1895 w 10000"/>
              <a:gd name="connsiteY71" fmla="*/ 2602 h 10000"/>
              <a:gd name="connsiteX72" fmla="*/ 1519 w 10000"/>
              <a:gd name="connsiteY72" fmla="*/ 2825 h 10000"/>
              <a:gd name="connsiteX73" fmla="*/ 1590 w 10000"/>
              <a:gd name="connsiteY73" fmla="*/ 3085 h 10000"/>
              <a:gd name="connsiteX74" fmla="*/ 2202 w 10000"/>
              <a:gd name="connsiteY74" fmla="*/ 3270 h 10000"/>
              <a:gd name="connsiteX75" fmla="*/ 2578 w 10000"/>
              <a:gd name="connsiteY75" fmla="*/ 3532 h 10000"/>
              <a:gd name="connsiteX76" fmla="*/ 2426 w 10000"/>
              <a:gd name="connsiteY76" fmla="*/ 3754 h 10000"/>
              <a:gd name="connsiteX77" fmla="*/ 3027 w 10000"/>
              <a:gd name="connsiteY77" fmla="*/ 3941 h 10000"/>
              <a:gd name="connsiteX78" fmla="*/ 3486 w 10000"/>
              <a:gd name="connsiteY78" fmla="*/ 4164 h 10000"/>
              <a:gd name="connsiteX79" fmla="*/ 3414 w 10000"/>
              <a:gd name="connsiteY79" fmla="*/ 4461 h 10000"/>
              <a:gd name="connsiteX80" fmla="*/ 3027 w 10000"/>
              <a:gd name="connsiteY80" fmla="*/ 4795 h 10000"/>
              <a:gd name="connsiteX81" fmla="*/ 2578 w 10000"/>
              <a:gd name="connsiteY81" fmla="*/ 5130 h 10000"/>
              <a:gd name="connsiteX82" fmla="*/ 2354 w 10000"/>
              <a:gd name="connsiteY82" fmla="*/ 5576 h 10000"/>
              <a:gd name="connsiteX83" fmla="*/ 2498 w 10000"/>
              <a:gd name="connsiteY83" fmla="*/ 5502 h 10000"/>
              <a:gd name="connsiteX84" fmla="*/ 2731 w 10000"/>
              <a:gd name="connsiteY84" fmla="*/ 5650 h 10000"/>
              <a:gd name="connsiteX85" fmla="*/ 3109 w 10000"/>
              <a:gd name="connsiteY85" fmla="*/ 5725 h 10000"/>
              <a:gd name="connsiteX86" fmla="*/ 3558 w 10000"/>
              <a:gd name="connsiteY86" fmla="*/ 5763 h 10000"/>
              <a:gd name="connsiteX87" fmla="*/ 3558 w 10000"/>
              <a:gd name="connsiteY87" fmla="*/ 5799 h 10000"/>
              <a:gd name="connsiteX88" fmla="*/ 3486 w 10000"/>
              <a:gd name="connsiteY88" fmla="*/ 5836 h 10000"/>
              <a:gd name="connsiteX89" fmla="*/ 3261 w 10000"/>
              <a:gd name="connsiteY89" fmla="*/ 5874 h 10000"/>
              <a:gd name="connsiteX90" fmla="*/ 3109 w 10000"/>
              <a:gd name="connsiteY90" fmla="*/ 5874 h 10000"/>
              <a:gd name="connsiteX91" fmla="*/ 3027 w 10000"/>
              <a:gd name="connsiteY91" fmla="*/ 5984 h 10000"/>
              <a:gd name="connsiteX92" fmla="*/ 2578 w 10000"/>
              <a:gd name="connsiteY92" fmla="*/ 6022 h 10000"/>
              <a:gd name="connsiteX93" fmla="*/ 2578 w 10000"/>
              <a:gd name="connsiteY93" fmla="*/ 6134 h 10000"/>
              <a:gd name="connsiteX94" fmla="*/ 2578 w 10000"/>
              <a:gd name="connsiteY94" fmla="*/ 6245 h 10000"/>
              <a:gd name="connsiteX95" fmla="*/ 2498 w 10000"/>
              <a:gd name="connsiteY95" fmla="*/ 6245 h 10000"/>
              <a:gd name="connsiteX96" fmla="*/ 2578 w 10000"/>
              <a:gd name="connsiteY96" fmla="*/ 6319 h 10000"/>
              <a:gd name="connsiteX97" fmla="*/ 2578 w 10000"/>
              <a:gd name="connsiteY97" fmla="*/ 6543 h 10000"/>
              <a:gd name="connsiteX98" fmla="*/ 2578 w 10000"/>
              <a:gd name="connsiteY98" fmla="*/ 6840 h 10000"/>
              <a:gd name="connsiteX99" fmla="*/ 2956 w 10000"/>
              <a:gd name="connsiteY99" fmla="*/ 7062 h 10000"/>
              <a:gd name="connsiteX100" fmla="*/ 2803 w 10000"/>
              <a:gd name="connsiteY100" fmla="*/ 7361 h 10000"/>
              <a:gd name="connsiteX101" fmla="*/ 3109 w 10000"/>
              <a:gd name="connsiteY101" fmla="*/ 7398 h 10000"/>
              <a:gd name="connsiteX102" fmla="*/ 3181 w 10000"/>
              <a:gd name="connsiteY102" fmla="*/ 7583 h 10000"/>
              <a:gd name="connsiteX103" fmla="*/ 3486 w 10000"/>
              <a:gd name="connsiteY103" fmla="*/ 7733 h 10000"/>
              <a:gd name="connsiteX104" fmla="*/ 3710 w 10000"/>
              <a:gd name="connsiteY104" fmla="*/ 8030 h 10000"/>
              <a:gd name="connsiteX105" fmla="*/ 3710 w 10000"/>
              <a:gd name="connsiteY105" fmla="*/ 7993 h 10000"/>
              <a:gd name="connsiteX106" fmla="*/ 3935 w 10000"/>
              <a:gd name="connsiteY106" fmla="*/ 7993 h 10000"/>
              <a:gd name="connsiteX107" fmla="*/ 4169 w 10000"/>
              <a:gd name="connsiteY107" fmla="*/ 8067 h 10000"/>
              <a:gd name="connsiteX108" fmla="*/ 4322 w 10000"/>
              <a:gd name="connsiteY108" fmla="*/ 8030 h 10000"/>
              <a:gd name="connsiteX109" fmla="*/ 4618 w 10000"/>
              <a:gd name="connsiteY109" fmla="*/ 8067 h 10000"/>
              <a:gd name="connsiteX110" fmla="*/ 4771 w 10000"/>
              <a:gd name="connsiteY110" fmla="*/ 8141 h 10000"/>
              <a:gd name="connsiteX111" fmla="*/ 5149 w 10000"/>
              <a:gd name="connsiteY111" fmla="*/ 8030 h 10000"/>
              <a:gd name="connsiteX112" fmla="*/ 5454 w 10000"/>
              <a:gd name="connsiteY112" fmla="*/ 8067 h 10000"/>
              <a:gd name="connsiteX113" fmla="*/ 5759 w 10000"/>
              <a:gd name="connsiteY113" fmla="*/ 8178 h 10000"/>
              <a:gd name="connsiteX114" fmla="*/ 5830 w 10000"/>
              <a:gd name="connsiteY114" fmla="*/ 8327 h 10000"/>
              <a:gd name="connsiteX115" fmla="*/ 5830 w 10000"/>
              <a:gd name="connsiteY115" fmla="*/ 8476 h 10000"/>
              <a:gd name="connsiteX116" fmla="*/ 6137 w 10000"/>
              <a:gd name="connsiteY116" fmla="*/ 8550 h 10000"/>
              <a:gd name="connsiteX117" fmla="*/ 6137 w 10000"/>
              <a:gd name="connsiteY117" fmla="*/ 8625 h 10000"/>
              <a:gd name="connsiteX118" fmla="*/ 6442 w 10000"/>
              <a:gd name="connsiteY118" fmla="*/ 8737 h 10000"/>
              <a:gd name="connsiteX119" fmla="*/ 6819 w 10000"/>
              <a:gd name="connsiteY119" fmla="*/ 8773 h 10000"/>
              <a:gd name="connsiteX120" fmla="*/ 6891 w 10000"/>
              <a:gd name="connsiteY120" fmla="*/ 8885 h 10000"/>
              <a:gd name="connsiteX121" fmla="*/ 7502 w 10000"/>
              <a:gd name="connsiteY121" fmla="*/ 8959 h 10000"/>
              <a:gd name="connsiteX122" fmla="*/ 7727 w 10000"/>
              <a:gd name="connsiteY122" fmla="*/ 9071 h 10000"/>
              <a:gd name="connsiteX123" fmla="*/ 7574 w 10000"/>
              <a:gd name="connsiteY123" fmla="*/ 9182 h 10000"/>
              <a:gd name="connsiteX124" fmla="*/ 7421 w 10000"/>
              <a:gd name="connsiteY124" fmla="*/ 9257 h 10000"/>
              <a:gd name="connsiteX125" fmla="*/ 6971 w 10000"/>
              <a:gd name="connsiteY125" fmla="*/ 9293 h 10000"/>
              <a:gd name="connsiteX126" fmla="*/ 6891 w 10000"/>
              <a:gd name="connsiteY126" fmla="*/ 9404 h 10000"/>
              <a:gd name="connsiteX127" fmla="*/ 7116 w 10000"/>
              <a:gd name="connsiteY127" fmla="*/ 9480 h 10000"/>
              <a:gd name="connsiteX128" fmla="*/ 7116 w 10000"/>
              <a:gd name="connsiteY128" fmla="*/ 9591 h 10000"/>
              <a:gd name="connsiteX129" fmla="*/ 7269 w 10000"/>
              <a:gd name="connsiteY129" fmla="*/ 9703 h 10000"/>
              <a:gd name="connsiteX130" fmla="*/ 7502 w 10000"/>
              <a:gd name="connsiteY130" fmla="*/ 9852 h 10000"/>
              <a:gd name="connsiteX131" fmla="*/ 7798 w 10000"/>
              <a:gd name="connsiteY131" fmla="*/ 9852 h 10000"/>
              <a:gd name="connsiteX132" fmla="*/ 7879 w 10000"/>
              <a:gd name="connsiteY132" fmla="*/ 9665 h 10000"/>
              <a:gd name="connsiteX133" fmla="*/ 8176 w 10000"/>
              <a:gd name="connsiteY133" fmla="*/ 9665 h 10000"/>
              <a:gd name="connsiteX134" fmla="*/ 8706 w 10000"/>
              <a:gd name="connsiteY134" fmla="*/ 9517 h 10000"/>
              <a:gd name="connsiteX135" fmla="*/ 9083 w 10000"/>
              <a:gd name="connsiteY135" fmla="*/ 9591 h 10000"/>
              <a:gd name="connsiteX136" fmla="*/ 9469 w 10000"/>
              <a:gd name="connsiteY136" fmla="*/ 9703 h 10000"/>
              <a:gd name="connsiteX137" fmla="*/ 9317 w 10000"/>
              <a:gd name="connsiteY137" fmla="*/ 9777 h 10000"/>
              <a:gd name="connsiteX138" fmla="*/ 9469 w 10000"/>
              <a:gd name="connsiteY138" fmla="*/ 9964 h 10000"/>
              <a:gd name="connsiteX139" fmla="*/ 9694 w 10000"/>
              <a:gd name="connsiteY139" fmla="*/ 10000 h 10000"/>
              <a:gd name="connsiteX140" fmla="*/ 10000 w 10000"/>
              <a:gd name="connsiteY140" fmla="*/ 10000 h 10000"/>
              <a:gd name="connsiteX141" fmla="*/ 10000 w 10000"/>
              <a:gd name="connsiteY141"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6442 w 10000"/>
              <a:gd name="connsiteY14" fmla="*/ 2007 h 10000"/>
              <a:gd name="connsiteX15" fmla="*/ 6738 w 10000"/>
              <a:gd name="connsiteY15" fmla="*/ 2491 h 10000"/>
              <a:gd name="connsiteX16" fmla="*/ 5983 w 10000"/>
              <a:gd name="connsiteY16" fmla="*/ 2491 h 10000"/>
              <a:gd name="connsiteX17" fmla="*/ 5381 w 10000"/>
              <a:gd name="connsiteY17" fmla="*/ 2417 h 10000"/>
              <a:gd name="connsiteX18" fmla="*/ 5229 w 10000"/>
              <a:gd name="connsiteY18" fmla="*/ 2491 h 10000"/>
              <a:gd name="connsiteX19" fmla="*/ 5149 w 10000"/>
              <a:gd name="connsiteY19" fmla="*/ 2602 h 10000"/>
              <a:gd name="connsiteX20" fmla="*/ 5454 w 10000"/>
              <a:gd name="connsiteY20" fmla="*/ 2751 h 10000"/>
              <a:gd name="connsiteX21" fmla="*/ 5912 w 10000"/>
              <a:gd name="connsiteY21" fmla="*/ 2788 h 10000"/>
              <a:gd name="connsiteX22" fmla="*/ 6137 w 10000"/>
              <a:gd name="connsiteY22" fmla="*/ 2788 h 10000"/>
              <a:gd name="connsiteX23" fmla="*/ 6289 w 10000"/>
              <a:gd name="connsiteY23" fmla="*/ 2862 h 10000"/>
              <a:gd name="connsiteX24" fmla="*/ 6289 w 10000"/>
              <a:gd name="connsiteY24" fmla="*/ 2937 h 10000"/>
              <a:gd name="connsiteX25" fmla="*/ 6137 w 10000"/>
              <a:gd name="connsiteY25" fmla="*/ 3049 h 10000"/>
              <a:gd name="connsiteX26" fmla="*/ 6055 w 10000"/>
              <a:gd name="connsiteY26" fmla="*/ 3085 h 10000"/>
              <a:gd name="connsiteX27" fmla="*/ 5830 w 10000"/>
              <a:gd name="connsiteY27" fmla="*/ 3085 h 10000"/>
              <a:gd name="connsiteX28" fmla="*/ 5381 w 10000"/>
              <a:gd name="connsiteY28" fmla="*/ 3010 h 10000"/>
              <a:gd name="connsiteX29" fmla="*/ 4923 w 10000"/>
              <a:gd name="connsiteY29" fmla="*/ 2973 h 10000"/>
              <a:gd name="connsiteX30" fmla="*/ 4698 w 10000"/>
              <a:gd name="connsiteY30" fmla="*/ 2937 h 10000"/>
              <a:gd name="connsiteX31" fmla="*/ 4546 w 10000"/>
              <a:gd name="connsiteY31" fmla="*/ 2862 h 10000"/>
              <a:gd name="connsiteX32" fmla="*/ 4017 w 10000"/>
              <a:gd name="connsiteY32" fmla="*/ 2527 h 10000"/>
              <a:gd name="connsiteX33" fmla="*/ 3935 w 10000"/>
              <a:gd name="connsiteY33" fmla="*/ 2342 h 10000"/>
              <a:gd name="connsiteX34" fmla="*/ 3935 w 10000"/>
              <a:gd name="connsiteY34" fmla="*/ 2267 h 10000"/>
              <a:gd name="connsiteX35" fmla="*/ 3863 w 10000"/>
              <a:gd name="connsiteY35" fmla="*/ 2155 h 10000"/>
              <a:gd name="connsiteX36" fmla="*/ 3414 w 10000"/>
              <a:gd name="connsiteY36" fmla="*/ 2082 h 10000"/>
              <a:gd name="connsiteX37" fmla="*/ 3027 w 10000"/>
              <a:gd name="connsiteY37" fmla="*/ 2007 h 10000"/>
              <a:gd name="connsiteX38" fmla="*/ 2273 w 10000"/>
              <a:gd name="connsiteY38" fmla="*/ 1746 h 10000"/>
              <a:gd name="connsiteX39" fmla="*/ 2578 w 10000"/>
              <a:gd name="connsiteY39" fmla="*/ 1746 h 10000"/>
              <a:gd name="connsiteX40" fmla="*/ 2884 w 10000"/>
              <a:gd name="connsiteY40" fmla="*/ 1821 h 10000"/>
              <a:gd name="connsiteX41" fmla="*/ 3558 w 10000"/>
              <a:gd name="connsiteY41" fmla="*/ 1821 h 10000"/>
              <a:gd name="connsiteX42" fmla="*/ 5076 w 10000"/>
              <a:gd name="connsiteY42" fmla="*/ 1858 h 10000"/>
              <a:gd name="connsiteX43" fmla="*/ 5606 w 10000"/>
              <a:gd name="connsiteY43" fmla="*/ 1784 h 10000"/>
              <a:gd name="connsiteX44" fmla="*/ 5912 w 10000"/>
              <a:gd name="connsiteY44" fmla="*/ 1710 h 10000"/>
              <a:gd name="connsiteX45" fmla="*/ 6137 w 10000"/>
              <a:gd name="connsiteY45" fmla="*/ 1561 h 10000"/>
              <a:gd name="connsiteX46" fmla="*/ 6361 w 10000"/>
              <a:gd name="connsiteY46" fmla="*/ 1264 h 10000"/>
              <a:gd name="connsiteX47" fmla="*/ 6442 w 10000"/>
              <a:gd name="connsiteY47" fmla="*/ 1114 h 10000"/>
              <a:gd name="connsiteX48" fmla="*/ 6361 w 10000"/>
              <a:gd name="connsiteY48" fmla="*/ 967 h 10000"/>
              <a:gd name="connsiteX49" fmla="*/ 5983 w 10000"/>
              <a:gd name="connsiteY49" fmla="*/ 742 h 10000"/>
              <a:gd name="connsiteX50" fmla="*/ 5381 w 10000"/>
              <a:gd name="connsiteY50" fmla="*/ 668 h 10000"/>
              <a:gd name="connsiteX51" fmla="*/ 4017 w 10000"/>
              <a:gd name="connsiteY51" fmla="*/ 483 h 10000"/>
              <a:gd name="connsiteX52" fmla="*/ 3334 w 10000"/>
              <a:gd name="connsiteY52" fmla="*/ 372 h 10000"/>
              <a:gd name="connsiteX53" fmla="*/ 2731 w 10000"/>
              <a:gd name="connsiteY53" fmla="*/ 372 h 10000"/>
              <a:gd name="connsiteX54" fmla="*/ 1366 w 10000"/>
              <a:gd name="connsiteY54" fmla="*/ 372 h 10000"/>
              <a:gd name="connsiteX55" fmla="*/ 1590 w 10000"/>
              <a:gd name="connsiteY55" fmla="*/ 260 h 10000"/>
              <a:gd name="connsiteX56" fmla="*/ 1671 w 10000"/>
              <a:gd name="connsiteY56" fmla="*/ 222 h 10000"/>
              <a:gd name="connsiteX57" fmla="*/ 1519 w 10000"/>
              <a:gd name="connsiteY57" fmla="*/ 185 h 10000"/>
              <a:gd name="connsiteX58" fmla="*/ 1141 w 10000"/>
              <a:gd name="connsiteY58" fmla="*/ 149 h 10000"/>
              <a:gd name="connsiteX59" fmla="*/ 988 w 10000"/>
              <a:gd name="connsiteY59" fmla="*/ 296 h 10000"/>
              <a:gd name="connsiteX60" fmla="*/ 683 w 10000"/>
              <a:gd name="connsiteY60" fmla="*/ 334 h 10000"/>
              <a:gd name="connsiteX61" fmla="*/ 683 w 10000"/>
              <a:gd name="connsiteY61" fmla="*/ 447 h 10000"/>
              <a:gd name="connsiteX62" fmla="*/ 378 w 10000"/>
              <a:gd name="connsiteY62" fmla="*/ 595 h 10000"/>
              <a:gd name="connsiteX63" fmla="*/ 81 w 10000"/>
              <a:gd name="connsiteY63" fmla="*/ 818 h 10000"/>
              <a:gd name="connsiteX64" fmla="*/ 0 w 10000"/>
              <a:gd name="connsiteY64" fmla="*/ 1040 h 10000"/>
              <a:gd name="connsiteX65" fmla="*/ 234 w 10000"/>
              <a:gd name="connsiteY65" fmla="*/ 1338 h 10000"/>
              <a:gd name="connsiteX66" fmla="*/ 611 w 10000"/>
              <a:gd name="connsiteY66" fmla="*/ 1412 h 10000"/>
              <a:gd name="connsiteX67" fmla="*/ 988 w 10000"/>
              <a:gd name="connsiteY67" fmla="*/ 1599 h 10000"/>
              <a:gd name="connsiteX68" fmla="*/ 836 w 10000"/>
              <a:gd name="connsiteY68" fmla="*/ 1858 h 10000"/>
              <a:gd name="connsiteX69" fmla="*/ 1294 w 10000"/>
              <a:gd name="connsiteY69" fmla="*/ 2306 h 10000"/>
              <a:gd name="connsiteX70" fmla="*/ 1895 w 10000"/>
              <a:gd name="connsiteY70" fmla="*/ 2602 h 10000"/>
              <a:gd name="connsiteX71" fmla="*/ 1519 w 10000"/>
              <a:gd name="connsiteY71" fmla="*/ 2825 h 10000"/>
              <a:gd name="connsiteX72" fmla="*/ 1590 w 10000"/>
              <a:gd name="connsiteY72" fmla="*/ 3085 h 10000"/>
              <a:gd name="connsiteX73" fmla="*/ 2202 w 10000"/>
              <a:gd name="connsiteY73" fmla="*/ 3270 h 10000"/>
              <a:gd name="connsiteX74" fmla="*/ 2578 w 10000"/>
              <a:gd name="connsiteY74" fmla="*/ 3532 h 10000"/>
              <a:gd name="connsiteX75" fmla="*/ 2426 w 10000"/>
              <a:gd name="connsiteY75" fmla="*/ 3754 h 10000"/>
              <a:gd name="connsiteX76" fmla="*/ 3027 w 10000"/>
              <a:gd name="connsiteY76" fmla="*/ 3941 h 10000"/>
              <a:gd name="connsiteX77" fmla="*/ 3486 w 10000"/>
              <a:gd name="connsiteY77" fmla="*/ 4164 h 10000"/>
              <a:gd name="connsiteX78" fmla="*/ 3414 w 10000"/>
              <a:gd name="connsiteY78" fmla="*/ 4461 h 10000"/>
              <a:gd name="connsiteX79" fmla="*/ 3027 w 10000"/>
              <a:gd name="connsiteY79" fmla="*/ 4795 h 10000"/>
              <a:gd name="connsiteX80" fmla="*/ 2578 w 10000"/>
              <a:gd name="connsiteY80" fmla="*/ 5130 h 10000"/>
              <a:gd name="connsiteX81" fmla="*/ 2354 w 10000"/>
              <a:gd name="connsiteY81" fmla="*/ 5576 h 10000"/>
              <a:gd name="connsiteX82" fmla="*/ 2498 w 10000"/>
              <a:gd name="connsiteY82" fmla="*/ 5502 h 10000"/>
              <a:gd name="connsiteX83" fmla="*/ 2731 w 10000"/>
              <a:gd name="connsiteY83" fmla="*/ 5650 h 10000"/>
              <a:gd name="connsiteX84" fmla="*/ 3109 w 10000"/>
              <a:gd name="connsiteY84" fmla="*/ 5725 h 10000"/>
              <a:gd name="connsiteX85" fmla="*/ 3558 w 10000"/>
              <a:gd name="connsiteY85" fmla="*/ 5763 h 10000"/>
              <a:gd name="connsiteX86" fmla="*/ 3558 w 10000"/>
              <a:gd name="connsiteY86" fmla="*/ 5799 h 10000"/>
              <a:gd name="connsiteX87" fmla="*/ 3486 w 10000"/>
              <a:gd name="connsiteY87" fmla="*/ 5836 h 10000"/>
              <a:gd name="connsiteX88" fmla="*/ 3261 w 10000"/>
              <a:gd name="connsiteY88" fmla="*/ 5874 h 10000"/>
              <a:gd name="connsiteX89" fmla="*/ 3109 w 10000"/>
              <a:gd name="connsiteY89" fmla="*/ 5874 h 10000"/>
              <a:gd name="connsiteX90" fmla="*/ 3027 w 10000"/>
              <a:gd name="connsiteY90" fmla="*/ 5984 h 10000"/>
              <a:gd name="connsiteX91" fmla="*/ 2578 w 10000"/>
              <a:gd name="connsiteY91" fmla="*/ 6022 h 10000"/>
              <a:gd name="connsiteX92" fmla="*/ 2578 w 10000"/>
              <a:gd name="connsiteY92" fmla="*/ 6134 h 10000"/>
              <a:gd name="connsiteX93" fmla="*/ 2578 w 10000"/>
              <a:gd name="connsiteY93" fmla="*/ 6245 h 10000"/>
              <a:gd name="connsiteX94" fmla="*/ 2498 w 10000"/>
              <a:gd name="connsiteY94" fmla="*/ 6245 h 10000"/>
              <a:gd name="connsiteX95" fmla="*/ 2578 w 10000"/>
              <a:gd name="connsiteY95" fmla="*/ 6319 h 10000"/>
              <a:gd name="connsiteX96" fmla="*/ 2578 w 10000"/>
              <a:gd name="connsiteY96" fmla="*/ 6543 h 10000"/>
              <a:gd name="connsiteX97" fmla="*/ 2578 w 10000"/>
              <a:gd name="connsiteY97" fmla="*/ 6840 h 10000"/>
              <a:gd name="connsiteX98" fmla="*/ 2956 w 10000"/>
              <a:gd name="connsiteY98" fmla="*/ 7062 h 10000"/>
              <a:gd name="connsiteX99" fmla="*/ 2803 w 10000"/>
              <a:gd name="connsiteY99" fmla="*/ 7361 h 10000"/>
              <a:gd name="connsiteX100" fmla="*/ 3109 w 10000"/>
              <a:gd name="connsiteY100" fmla="*/ 7398 h 10000"/>
              <a:gd name="connsiteX101" fmla="*/ 3181 w 10000"/>
              <a:gd name="connsiteY101" fmla="*/ 7583 h 10000"/>
              <a:gd name="connsiteX102" fmla="*/ 3486 w 10000"/>
              <a:gd name="connsiteY102" fmla="*/ 7733 h 10000"/>
              <a:gd name="connsiteX103" fmla="*/ 3710 w 10000"/>
              <a:gd name="connsiteY103" fmla="*/ 8030 h 10000"/>
              <a:gd name="connsiteX104" fmla="*/ 3710 w 10000"/>
              <a:gd name="connsiteY104" fmla="*/ 7993 h 10000"/>
              <a:gd name="connsiteX105" fmla="*/ 3935 w 10000"/>
              <a:gd name="connsiteY105" fmla="*/ 7993 h 10000"/>
              <a:gd name="connsiteX106" fmla="*/ 4169 w 10000"/>
              <a:gd name="connsiteY106" fmla="*/ 8067 h 10000"/>
              <a:gd name="connsiteX107" fmla="*/ 4322 w 10000"/>
              <a:gd name="connsiteY107" fmla="*/ 8030 h 10000"/>
              <a:gd name="connsiteX108" fmla="*/ 4618 w 10000"/>
              <a:gd name="connsiteY108" fmla="*/ 8067 h 10000"/>
              <a:gd name="connsiteX109" fmla="*/ 4771 w 10000"/>
              <a:gd name="connsiteY109" fmla="*/ 8141 h 10000"/>
              <a:gd name="connsiteX110" fmla="*/ 5149 w 10000"/>
              <a:gd name="connsiteY110" fmla="*/ 8030 h 10000"/>
              <a:gd name="connsiteX111" fmla="*/ 5454 w 10000"/>
              <a:gd name="connsiteY111" fmla="*/ 8067 h 10000"/>
              <a:gd name="connsiteX112" fmla="*/ 5759 w 10000"/>
              <a:gd name="connsiteY112" fmla="*/ 8178 h 10000"/>
              <a:gd name="connsiteX113" fmla="*/ 5830 w 10000"/>
              <a:gd name="connsiteY113" fmla="*/ 8327 h 10000"/>
              <a:gd name="connsiteX114" fmla="*/ 5830 w 10000"/>
              <a:gd name="connsiteY114" fmla="*/ 8476 h 10000"/>
              <a:gd name="connsiteX115" fmla="*/ 6137 w 10000"/>
              <a:gd name="connsiteY115" fmla="*/ 8550 h 10000"/>
              <a:gd name="connsiteX116" fmla="*/ 6137 w 10000"/>
              <a:gd name="connsiteY116" fmla="*/ 8625 h 10000"/>
              <a:gd name="connsiteX117" fmla="*/ 6442 w 10000"/>
              <a:gd name="connsiteY117" fmla="*/ 8737 h 10000"/>
              <a:gd name="connsiteX118" fmla="*/ 6819 w 10000"/>
              <a:gd name="connsiteY118" fmla="*/ 8773 h 10000"/>
              <a:gd name="connsiteX119" fmla="*/ 6891 w 10000"/>
              <a:gd name="connsiteY119" fmla="*/ 8885 h 10000"/>
              <a:gd name="connsiteX120" fmla="*/ 7502 w 10000"/>
              <a:gd name="connsiteY120" fmla="*/ 8959 h 10000"/>
              <a:gd name="connsiteX121" fmla="*/ 7727 w 10000"/>
              <a:gd name="connsiteY121" fmla="*/ 9071 h 10000"/>
              <a:gd name="connsiteX122" fmla="*/ 7574 w 10000"/>
              <a:gd name="connsiteY122" fmla="*/ 9182 h 10000"/>
              <a:gd name="connsiteX123" fmla="*/ 7421 w 10000"/>
              <a:gd name="connsiteY123" fmla="*/ 9257 h 10000"/>
              <a:gd name="connsiteX124" fmla="*/ 6971 w 10000"/>
              <a:gd name="connsiteY124" fmla="*/ 9293 h 10000"/>
              <a:gd name="connsiteX125" fmla="*/ 6891 w 10000"/>
              <a:gd name="connsiteY125" fmla="*/ 9404 h 10000"/>
              <a:gd name="connsiteX126" fmla="*/ 7116 w 10000"/>
              <a:gd name="connsiteY126" fmla="*/ 9480 h 10000"/>
              <a:gd name="connsiteX127" fmla="*/ 7116 w 10000"/>
              <a:gd name="connsiteY127" fmla="*/ 9591 h 10000"/>
              <a:gd name="connsiteX128" fmla="*/ 7269 w 10000"/>
              <a:gd name="connsiteY128" fmla="*/ 9703 h 10000"/>
              <a:gd name="connsiteX129" fmla="*/ 7502 w 10000"/>
              <a:gd name="connsiteY129" fmla="*/ 9852 h 10000"/>
              <a:gd name="connsiteX130" fmla="*/ 7798 w 10000"/>
              <a:gd name="connsiteY130" fmla="*/ 9852 h 10000"/>
              <a:gd name="connsiteX131" fmla="*/ 7879 w 10000"/>
              <a:gd name="connsiteY131" fmla="*/ 9665 h 10000"/>
              <a:gd name="connsiteX132" fmla="*/ 8176 w 10000"/>
              <a:gd name="connsiteY132" fmla="*/ 9665 h 10000"/>
              <a:gd name="connsiteX133" fmla="*/ 8706 w 10000"/>
              <a:gd name="connsiteY133" fmla="*/ 9517 h 10000"/>
              <a:gd name="connsiteX134" fmla="*/ 9083 w 10000"/>
              <a:gd name="connsiteY134" fmla="*/ 9591 h 10000"/>
              <a:gd name="connsiteX135" fmla="*/ 9469 w 10000"/>
              <a:gd name="connsiteY135" fmla="*/ 9703 h 10000"/>
              <a:gd name="connsiteX136" fmla="*/ 9317 w 10000"/>
              <a:gd name="connsiteY136" fmla="*/ 9777 h 10000"/>
              <a:gd name="connsiteX137" fmla="*/ 9469 w 10000"/>
              <a:gd name="connsiteY137" fmla="*/ 9964 h 10000"/>
              <a:gd name="connsiteX138" fmla="*/ 9694 w 10000"/>
              <a:gd name="connsiteY138" fmla="*/ 10000 h 10000"/>
              <a:gd name="connsiteX139" fmla="*/ 10000 w 10000"/>
              <a:gd name="connsiteY139" fmla="*/ 10000 h 10000"/>
              <a:gd name="connsiteX140" fmla="*/ 10000 w 10000"/>
              <a:gd name="connsiteY140"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349 w 10000"/>
              <a:gd name="connsiteY12" fmla="*/ 706 h 10000"/>
              <a:gd name="connsiteX13" fmla="*/ 6442 w 10000"/>
              <a:gd name="connsiteY13" fmla="*/ 2007 h 10000"/>
              <a:gd name="connsiteX14" fmla="*/ 6738 w 10000"/>
              <a:gd name="connsiteY14" fmla="*/ 2491 h 10000"/>
              <a:gd name="connsiteX15" fmla="*/ 5983 w 10000"/>
              <a:gd name="connsiteY15" fmla="*/ 2491 h 10000"/>
              <a:gd name="connsiteX16" fmla="*/ 5381 w 10000"/>
              <a:gd name="connsiteY16" fmla="*/ 2417 h 10000"/>
              <a:gd name="connsiteX17" fmla="*/ 5229 w 10000"/>
              <a:gd name="connsiteY17" fmla="*/ 2491 h 10000"/>
              <a:gd name="connsiteX18" fmla="*/ 5149 w 10000"/>
              <a:gd name="connsiteY18" fmla="*/ 2602 h 10000"/>
              <a:gd name="connsiteX19" fmla="*/ 5454 w 10000"/>
              <a:gd name="connsiteY19" fmla="*/ 2751 h 10000"/>
              <a:gd name="connsiteX20" fmla="*/ 5912 w 10000"/>
              <a:gd name="connsiteY20" fmla="*/ 2788 h 10000"/>
              <a:gd name="connsiteX21" fmla="*/ 6137 w 10000"/>
              <a:gd name="connsiteY21" fmla="*/ 2788 h 10000"/>
              <a:gd name="connsiteX22" fmla="*/ 6289 w 10000"/>
              <a:gd name="connsiteY22" fmla="*/ 2862 h 10000"/>
              <a:gd name="connsiteX23" fmla="*/ 6289 w 10000"/>
              <a:gd name="connsiteY23" fmla="*/ 2937 h 10000"/>
              <a:gd name="connsiteX24" fmla="*/ 6137 w 10000"/>
              <a:gd name="connsiteY24" fmla="*/ 3049 h 10000"/>
              <a:gd name="connsiteX25" fmla="*/ 6055 w 10000"/>
              <a:gd name="connsiteY25" fmla="*/ 3085 h 10000"/>
              <a:gd name="connsiteX26" fmla="*/ 5830 w 10000"/>
              <a:gd name="connsiteY26" fmla="*/ 3085 h 10000"/>
              <a:gd name="connsiteX27" fmla="*/ 5381 w 10000"/>
              <a:gd name="connsiteY27" fmla="*/ 3010 h 10000"/>
              <a:gd name="connsiteX28" fmla="*/ 4923 w 10000"/>
              <a:gd name="connsiteY28" fmla="*/ 2973 h 10000"/>
              <a:gd name="connsiteX29" fmla="*/ 4698 w 10000"/>
              <a:gd name="connsiteY29" fmla="*/ 2937 h 10000"/>
              <a:gd name="connsiteX30" fmla="*/ 4546 w 10000"/>
              <a:gd name="connsiteY30" fmla="*/ 2862 h 10000"/>
              <a:gd name="connsiteX31" fmla="*/ 4017 w 10000"/>
              <a:gd name="connsiteY31" fmla="*/ 2527 h 10000"/>
              <a:gd name="connsiteX32" fmla="*/ 3935 w 10000"/>
              <a:gd name="connsiteY32" fmla="*/ 2342 h 10000"/>
              <a:gd name="connsiteX33" fmla="*/ 3935 w 10000"/>
              <a:gd name="connsiteY33" fmla="*/ 2267 h 10000"/>
              <a:gd name="connsiteX34" fmla="*/ 3863 w 10000"/>
              <a:gd name="connsiteY34" fmla="*/ 2155 h 10000"/>
              <a:gd name="connsiteX35" fmla="*/ 3414 w 10000"/>
              <a:gd name="connsiteY35" fmla="*/ 2082 h 10000"/>
              <a:gd name="connsiteX36" fmla="*/ 3027 w 10000"/>
              <a:gd name="connsiteY36" fmla="*/ 2007 h 10000"/>
              <a:gd name="connsiteX37" fmla="*/ 2273 w 10000"/>
              <a:gd name="connsiteY37" fmla="*/ 1746 h 10000"/>
              <a:gd name="connsiteX38" fmla="*/ 2578 w 10000"/>
              <a:gd name="connsiteY38" fmla="*/ 1746 h 10000"/>
              <a:gd name="connsiteX39" fmla="*/ 2884 w 10000"/>
              <a:gd name="connsiteY39" fmla="*/ 1821 h 10000"/>
              <a:gd name="connsiteX40" fmla="*/ 3558 w 10000"/>
              <a:gd name="connsiteY40" fmla="*/ 1821 h 10000"/>
              <a:gd name="connsiteX41" fmla="*/ 5076 w 10000"/>
              <a:gd name="connsiteY41" fmla="*/ 1858 h 10000"/>
              <a:gd name="connsiteX42" fmla="*/ 5606 w 10000"/>
              <a:gd name="connsiteY42" fmla="*/ 1784 h 10000"/>
              <a:gd name="connsiteX43" fmla="*/ 5912 w 10000"/>
              <a:gd name="connsiteY43" fmla="*/ 1710 h 10000"/>
              <a:gd name="connsiteX44" fmla="*/ 6137 w 10000"/>
              <a:gd name="connsiteY44" fmla="*/ 1561 h 10000"/>
              <a:gd name="connsiteX45" fmla="*/ 6361 w 10000"/>
              <a:gd name="connsiteY45" fmla="*/ 1264 h 10000"/>
              <a:gd name="connsiteX46" fmla="*/ 6442 w 10000"/>
              <a:gd name="connsiteY46" fmla="*/ 1114 h 10000"/>
              <a:gd name="connsiteX47" fmla="*/ 6361 w 10000"/>
              <a:gd name="connsiteY47" fmla="*/ 967 h 10000"/>
              <a:gd name="connsiteX48" fmla="*/ 5983 w 10000"/>
              <a:gd name="connsiteY48" fmla="*/ 742 h 10000"/>
              <a:gd name="connsiteX49" fmla="*/ 5381 w 10000"/>
              <a:gd name="connsiteY49" fmla="*/ 668 h 10000"/>
              <a:gd name="connsiteX50" fmla="*/ 4017 w 10000"/>
              <a:gd name="connsiteY50" fmla="*/ 483 h 10000"/>
              <a:gd name="connsiteX51" fmla="*/ 3334 w 10000"/>
              <a:gd name="connsiteY51" fmla="*/ 372 h 10000"/>
              <a:gd name="connsiteX52" fmla="*/ 2731 w 10000"/>
              <a:gd name="connsiteY52" fmla="*/ 372 h 10000"/>
              <a:gd name="connsiteX53" fmla="*/ 1366 w 10000"/>
              <a:gd name="connsiteY53" fmla="*/ 372 h 10000"/>
              <a:gd name="connsiteX54" fmla="*/ 1590 w 10000"/>
              <a:gd name="connsiteY54" fmla="*/ 260 h 10000"/>
              <a:gd name="connsiteX55" fmla="*/ 1671 w 10000"/>
              <a:gd name="connsiteY55" fmla="*/ 222 h 10000"/>
              <a:gd name="connsiteX56" fmla="*/ 1519 w 10000"/>
              <a:gd name="connsiteY56" fmla="*/ 185 h 10000"/>
              <a:gd name="connsiteX57" fmla="*/ 1141 w 10000"/>
              <a:gd name="connsiteY57" fmla="*/ 149 h 10000"/>
              <a:gd name="connsiteX58" fmla="*/ 988 w 10000"/>
              <a:gd name="connsiteY58" fmla="*/ 296 h 10000"/>
              <a:gd name="connsiteX59" fmla="*/ 683 w 10000"/>
              <a:gd name="connsiteY59" fmla="*/ 334 h 10000"/>
              <a:gd name="connsiteX60" fmla="*/ 683 w 10000"/>
              <a:gd name="connsiteY60" fmla="*/ 447 h 10000"/>
              <a:gd name="connsiteX61" fmla="*/ 378 w 10000"/>
              <a:gd name="connsiteY61" fmla="*/ 595 h 10000"/>
              <a:gd name="connsiteX62" fmla="*/ 81 w 10000"/>
              <a:gd name="connsiteY62" fmla="*/ 818 h 10000"/>
              <a:gd name="connsiteX63" fmla="*/ 0 w 10000"/>
              <a:gd name="connsiteY63" fmla="*/ 1040 h 10000"/>
              <a:gd name="connsiteX64" fmla="*/ 234 w 10000"/>
              <a:gd name="connsiteY64" fmla="*/ 1338 h 10000"/>
              <a:gd name="connsiteX65" fmla="*/ 611 w 10000"/>
              <a:gd name="connsiteY65" fmla="*/ 1412 h 10000"/>
              <a:gd name="connsiteX66" fmla="*/ 988 w 10000"/>
              <a:gd name="connsiteY66" fmla="*/ 1599 h 10000"/>
              <a:gd name="connsiteX67" fmla="*/ 836 w 10000"/>
              <a:gd name="connsiteY67" fmla="*/ 1858 h 10000"/>
              <a:gd name="connsiteX68" fmla="*/ 1294 w 10000"/>
              <a:gd name="connsiteY68" fmla="*/ 2306 h 10000"/>
              <a:gd name="connsiteX69" fmla="*/ 1895 w 10000"/>
              <a:gd name="connsiteY69" fmla="*/ 2602 h 10000"/>
              <a:gd name="connsiteX70" fmla="*/ 1519 w 10000"/>
              <a:gd name="connsiteY70" fmla="*/ 2825 h 10000"/>
              <a:gd name="connsiteX71" fmla="*/ 1590 w 10000"/>
              <a:gd name="connsiteY71" fmla="*/ 3085 h 10000"/>
              <a:gd name="connsiteX72" fmla="*/ 2202 w 10000"/>
              <a:gd name="connsiteY72" fmla="*/ 3270 h 10000"/>
              <a:gd name="connsiteX73" fmla="*/ 2578 w 10000"/>
              <a:gd name="connsiteY73" fmla="*/ 3532 h 10000"/>
              <a:gd name="connsiteX74" fmla="*/ 2426 w 10000"/>
              <a:gd name="connsiteY74" fmla="*/ 3754 h 10000"/>
              <a:gd name="connsiteX75" fmla="*/ 3027 w 10000"/>
              <a:gd name="connsiteY75" fmla="*/ 3941 h 10000"/>
              <a:gd name="connsiteX76" fmla="*/ 3486 w 10000"/>
              <a:gd name="connsiteY76" fmla="*/ 4164 h 10000"/>
              <a:gd name="connsiteX77" fmla="*/ 3414 w 10000"/>
              <a:gd name="connsiteY77" fmla="*/ 4461 h 10000"/>
              <a:gd name="connsiteX78" fmla="*/ 3027 w 10000"/>
              <a:gd name="connsiteY78" fmla="*/ 4795 h 10000"/>
              <a:gd name="connsiteX79" fmla="*/ 2578 w 10000"/>
              <a:gd name="connsiteY79" fmla="*/ 5130 h 10000"/>
              <a:gd name="connsiteX80" fmla="*/ 2354 w 10000"/>
              <a:gd name="connsiteY80" fmla="*/ 5576 h 10000"/>
              <a:gd name="connsiteX81" fmla="*/ 2498 w 10000"/>
              <a:gd name="connsiteY81" fmla="*/ 5502 h 10000"/>
              <a:gd name="connsiteX82" fmla="*/ 2731 w 10000"/>
              <a:gd name="connsiteY82" fmla="*/ 5650 h 10000"/>
              <a:gd name="connsiteX83" fmla="*/ 3109 w 10000"/>
              <a:gd name="connsiteY83" fmla="*/ 5725 h 10000"/>
              <a:gd name="connsiteX84" fmla="*/ 3558 w 10000"/>
              <a:gd name="connsiteY84" fmla="*/ 5763 h 10000"/>
              <a:gd name="connsiteX85" fmla="*/ 3558 w 10000"/>
              <a:gd name="connsiteY85" fmla="*/ 5799 h 10000"/>
              <a:gd name="connsiteX86" fmla="*/ 3486 w 10000"/>
              <a:gd name="connsiteY86" fmla="*/ 5836 h 10000"/>
              <a:gd name="connsiteX87" fmla="*/ 3261 w 10000"/>
              <a:gd name="connsiteY87" fmla="*/ 5874 h 10000"/>
              <a:gd name="connsiteX88" fmla="*/ 3109 w 10000"/>
              <a:gd name="connsiteY88" fmla="*/ 5874 h 10000"/>
              <a:gd name="connsiteX89" fmla="*/ 3027 w 10000"/>
              <a:gd name="connsiteY89" fmla="*/ 5984 h 10000"/>
              <a:gd name="connsiteX90" fmla="*/ 2578 w 10000"/>
              <a:gd name="connsiteY90" fmla="*/ 6022 h 10000"/>
              <a:gd name="connsiteX91" fmla="*/ 2578 w 10000"/>
              <a:gd name="connsiteY91" fmla="*/ 6134 h 10000"/>
              <a:gd name="connsiteX92" fmla="*/ 2578 w 10000"/>
              <a:gd name="connsiteY92" fmla="*/ 6245 h 10000"/>
              <a:gd name="connsiteX93" fmla="*/ 2498 w 10000"/>
              <a:gd name="connsiteY93" fmla="*/ 6245 h 10000"/>
              <a:gd name="connsiteX94" fmla="*/ 2578 w 10000"/>
              <a:gd name="connsiteY94" fmla="*/ 6319 h 10000"/>
              <a:gd name="connsiteX95" fmla="*/ 2578 w 10000"/>
              <a:gd name="connsiteY95" fmla="*/ 6543 h 10000"/>
              <a:gd name="connsiteX96" fmla="*/ 2578 w 10000"/>
              <a:gd name="connsiteY96" fmla="*/ 6840 h 10000"/>
              <a:gd name="connsiteX97" fmla="*/ 2956 w 10000"/>
              <a:gd name="connsiteY97" fmla="*/ 7062 h 10000"/>
              <a:gd name="connsiteX98" fmla="*/ 2803 w 10000"/>
              <a:gd name="connsiteY98" fmla="*/ 7361 h 10000"/>
              <a:gd name="connsiteX99" fmla="*/ 3109 w 10000"/>
              <a:gd name="connsiteY99" fmla="*/ 7398 h 10000"/>
              <a:gd name="connsiteX100" fmla="*/ 3181 w 10000"/>
              <a:gd name="connsiteY100" fmla="*/ 7583 h 10000"/>
              <a:gd name="connsiteX101" fmla="*/ 3486 w 10000"/>
              <a:gd name="connsiteY101" fmla="*/ 7733 h 10000"/>
              <a:gd name="connsiteX102" fmla="*/ 3710 w 10000"/>
              <a:gd name="connsiteY102" fmla="*/ 8030 h 10000"/>
              <a:gd name="connsiteX103" fmla="*/ 3710 w 10000"/>
              <a:gd name="connsiteY103" fmla="*/ 7993 h 10000"/>
              <a:gd name="connsiteX104" fmla="*/ 3935 w 10000"/>
              <a:gd name="connsiteY104" fmla="*/ 7993 h 10000"/>
              <a:gd name="connsiteX105" fmla="*/ 4169 w 10000"/>
              <a:gd name="connsiteY105" fmla="*/ 8067 h 10000"/>
              <a:gd name="connsiteX106" fmla="*/ 4322 w 10000"/>
              <a:gd name="connsiteY106" fmla="*/ 8030 h 10000"/>
              <a:gd name="connsiteX107" fmla="*/ 4618 w 10000"/>
              <a:gd name="connsiteY107" fmla="*/ 8067 h 10000"/>
              <a:gd name="connsiteX108" fmla="*/ 4771 w 10000"/>
              <a:gd name="connsiteY108" fmla="*/ 8141 h 10000"/>
              <a:gd name="connsiteX109" fmla="*/ 5149 w 10000"/>
              <a:gd name="connsiteY109" fmla="*/ 8030 h 10000"/>
              <a:gd name="connsiteX110" fmla="*/ 5454 w 10000"/>
              <a:gd name="connsiteY110" fmla="*/ 8067 h 10000"/>
              <a:gd name="connsiteX111" fmla="*/ 5759 w 10000"/>
              <a:gd name="connsiteY111" fmla="*/ 8178 h 10000"/>
              <a:gd name="connsiteX112" fmla="*/ 5830 w 10000"/>
              <a:gd name="connsiteY112" fmla="*/ 8327 h 10000"/>
              <a:gd name="connsiteX113" fmla="*/ 5830 w 10000"/>
              <a:gd name="connsiteY113" fmla="*/ 8476 h 10000"/>
              <a:gd name="connsiteX114" fmla="*/ 6137 w 10000"/>
              <a:gd name="connsiteY114" fmla="*/ 8550 h 10000"/>
              <a:gd name="connsiteX115" fmla="*/ 6137 w 10000"/>
              <a:gd name="connsiteY115" fmla="*/ 8625 h 10000"/>
              <a:gd name="connsiteX116" fmla="*/ 6442 w 10000"/>
              <a:gd name="connsiteY116" fmla="*/ 8737 h 10000"/>
              <a:gd name="connsiteX117" fmla="*/ 6819 w 10000"/>
              <a:gd name="connsiteY117" fmla="*/ 8773 h 10000"/>
              <a:gd name="connsiteX118" fmla="*/ 6891 w 10000"/>
              <a:gd name="connsiteY118" fmla="*/ 8885 h 10000"/>
              <a:gd name="connsiteX119" fmla="*/ 7502 w 10000"/>
              <a:gd name="connsiteY119" fmla="*/ 8959 h 10000"/>
              <a:gd name="connsiteX120" fmla="*/ 7727 w 10000"/>
              <a:gd name="connsiteY120" fmla="*/ 9071 h 10000"/>
              <a:gd name="connsiteX121" fmla="*/ 7574 w 10000"/>
              <a:gd name="connsiteY121" fmla="*/ 9182 h 10000"/>
              <a:gd name="connsiteX122" fmla="*/ 7421 w 10000"/>
              <a:gd name="connsiteY122" fmla="*/ 9257 h 10000"/>
              <a:gd name="connsiteX123" fmla="*/ 6971 w 10000"/>
              <a:gd name="connsiteY123" fmla="*/ 9293 h 10000"/>
              <a:gd name="connsiteX124" fmla="*/ 6891 w 10000"/>
              <a:gd name="connsiteY124" fmla="*/ 9404 h 10000"/>
              <a:gd name="connsiteX125" fmla="*/ 7116 w 10000"/>
              <a:gd name="connsiteY125" fmla="*/ 9480 h 10000"/>
              <a:gd name="connsiteX126" fmla="*/ 7116 w 10000"/>
              <a:gd name="connsiteY126" fmla="*/ 9591 h 10000"/>
              <a:gd name="connsiteX127" fmla="*/ 7269 w 10000"/>
              <a:gd name="connsiteY127" fmla="*/ 9703 h 10000"/>
              <a:gd name="connsiteX128" fmla="*/ 7502 w 10000"/>
              <a:gd name="connsiteY128" fmla="*/ 9852 h 10000"/>
              <a:gd name="connsiteX129" fmla="*/ 7798 w 10000"/>
              <a:gd name="connsiteY129" fmla="*/ 9852 h 10000"/>
              <a:gd name="connsiteX130" fmla="*/ 7879 w 10000"/>
              <a:gd name="connsiteY130" fmla="*/ 9665 h 10000"/>
              <a:gd name="connsiteX131" fmla="*/ 8176 w 10000"/>
              <a:gd name="connsiteY131" fmla="*/ 9665 h 10000"/>
              <a:gd name="connsiteX132" fmla="*/ 8706 w 10000"/>
              <a:gd name="connsiteY132" fmla="*/ 9517 h 10000"/>
              <a:gd name="connsiteX133" fmla="*/ 9083 w 10000"/>
              <a:gd name="connsiteY133" fmla="*/ 9591 h 10000"/>
              <a:gd name="connsiteX134" fmla="*/ 9469 w 10000"/>
              <a:gd name="connsiteY134" fmla="*/ 9703 h 10000"/>
              <a:gd name="connsiteX135" fmla="*/ 9317 w 10000"/>
              <a:gd name="connsiteY135" fmla="*/ 9777 h 10000"/>
              <a:gd name="connsiteX136" fmla="*/ 9469 w 10000"/>
              <a:gd name="connsiteY136" fmla="*/ 9964 h 10000"/>
              <a:gd name="connsiteX137" fmla="*/ 9694 w 10000"/>
              <a:gd name="connsiteY137" fmla="*/ 10000 h 10000"/>
              <a:gd name="connsiteX138" fmla="*/ 10000 w 10000"/>
              <a:gd name="connsiteY138" fmla="*/ 10000 h 10000"/>
              <a:gd name="connsiteX139" fmla="*/ 10000 w 10000"/>
              <a:gd name="connsiteY139" fmla="*/ 6097 h 10000"/>
              <a:gd name="connsiteX0" fmla="*/ 10000 w 10000"/>
              <a:gd name="connsiteY0" fmla="*/ 6116 h 10019"/>
              <a:gd name="connsiteX1" fmla="*/ 8634 w 10000"/>
              <a:gd name="connsiteY1" fmla="*/ 650 h 10019"/>
              <a:gd name="connsiteX2" fmla="*/ 8410 w 10000"/>
              <a:gd name="connsiteY2" fmla="*/ 650 h 10019"/>
              <a:gd name="connsiteX3" fmla="*/ 8257 w 10000"/>
              <a:gd name="connsiteY3" fmla="*/ 576 h 10019"/>
              <a:gd name="connsiteX4" fmla="*/ 8104 w 10000"/>
              <a:gd name="connsiteY4" fmla="*/ 539 h 10019"/>
              <a:gd name="connsiteX5" fmla="*/ 8023 w 10000"/>
              <a:gd name="connsiteY5" fmla="*/ 576 h 10019"/>
              <a:gd name="connsiteX6" fmla="*/ 7879 w 10000"/>
              <a:gd name="connsiteY6" fmla="*/ 576 h 10019"/>
              <a:gd name="connsiteX7" fmla="*/ 7879 w 10000"/>
              <a:gd name="connsiteY7" fmla="*/ 466 h 10019"/>
              <a:gd name="connsiteX8" fmla="*/ 7879 w 10000"/>
              <a:gd name="connsiteY8" fmla="*/ 315 h 10019"/>
              <a:gd name="connsiteX9" fmla="*/ 8023 w 10000"/>
              <a:gd name="connsiteY9" fmla="*/ 204 h 10019"/>
              <a:gd name="connsiteX10" fmla="*/ 8023 w 10000"/>
              <a:gd name="connsiteY10" fmla="*/ 19 h 10019"/>
              <a:gd name="connsiteX11" fmla="*/ 7349 w 10000"/>
              <a:gd name="connsiteY11" fmla="*/ 725 h 10019"/>
              <a:gd name="connsiteX12" fmla="*/ 6442 w 10000"/>
              <a:gd name="connsiteY12" fmla="*/ 2026 h 10019"/>
              <a:gd name="connsiteX13" fmla="*/ 6738 w 10000"/>
              <a:gd name="connsiteY13" fmla="*/ 2510 h 10019"/>
              <a:gd name="connsiteX14" fmla="*/ 5983 w 10000"/>
              <a:gd name="connsiteY14" fmla="*/ 2510 h 10019"/>
              <a:gd name="connsiteX15" fmla="*/ 5381 w 10000"/>
              <a:gd name="connsiteY15" fmla="*/ 2436 h 10019"/>
              <a:gd name="connsiteX16" fmla="*/ 5229 w 10000"/>
              <a:gd name="connsiteY16" fmla="*/ 2510 h 10019"/>
              <a:gd name="connsiteX17" fmla="*/ 5149 w 10000"/>
              <a:gd name="connsiteY17" fmla="*/ 2621 h 10019"/>
              <a:gd name="connsiteX18" fmla="*/ 5454 w 10000"/>
              <a:gd name="connsiteY18" fmla="*/ 2770 h 10019"/>
              <a:gd name="connsiteX19" fmla="*/ 5912 w 10000"/>
              <a:gd name="connsiteY19" fmla="*/ 2807 h 10019"/>
              <a:gd name="connsiteX20" fmla="*/ 6137 w 10000"/>
              <a:gd name="connsiteY20" fmla="*/ 2807 h 10019"/>
              <a:gd name="connsiteX21" fmla="*/ 6289 w 10000"/>
              <a:gd name="connsiteY21" fmla="*/ 2881 h 10019"/>
              <a:gd name="connsiteX22" fmla="*/ 6289 w 10000"/>
              <a:gd name="connsiteY22" fmla="*/ 2956 h 10019"/>
              <a:gd name="connsiteX23" fmla="*/ 6137 w 10000"/>
              <a:gd name="connsiteY23" fmla="*/ 3068 h 10019"/>
              <a:gd name="connsiteX24" fmla="*/ 6055 w 10000"/>
              <a:gd name="connsiteY24" fmla="*/ 3104 h 10019"/>
              <a:gd name="connsiteX25" fmla="*/ 5830 w 10000"/>
              <a:gd name="connsiteY25" fmla="*/ 3104 h 10019"/>
              <a:gd name="connsiteX26" fmla="*/ 5381 w 10000"/>
              <a:gd name="connsiteY26" fmla="*/ 3029 h 10019"/>
              <a:gd name="connsiteX27" fmla="*/ 4923 w 10000"/>
              <a:gd name="connsiteY27" fmla="*/ 2992 h 10019"/>
              <a:gd name="connsiteX28" fmla="*/ 4698 w 10000"/>
              <a:gd name="connsiteY28" fmla="*/ 2956 h 10019"/>
              <a:gd name="connsiteX29" fmla="*/ 4546 w 10000"/>
              <a:gd name="connsiteY29" fmla="*/ 2881 h 10019"/>
              <a:gd name="connsiteX30" fmla="*/ 4017 w 10000"/>
              <a:gd name="connsiteY30" fmla="*/ 2546 h 10019"/>
              <a:gd name="connsiteX31" fmla="*/ 3935 w 10000"/>
              <a:gd name="connsiteY31" fmla="*/ 2361 h 10019"/>
              <a:gd name="connsiteX32" fmla="*/ 3935 w 10000"/>
              <a:gd name="connsiteY32" fmla="*/ 2286 h 10019"/>
              <a:gd name="connsiteX33" fmla="*/ 3863 w 10000"/>
              <a:gd name="connsiteY33" fmla="*/ 2174 h 10019"/>
              <a:gd name="connsiteX34" fmla="*/ 3414 w 10000"/>
              <a:gd name="connsiteY34" fmla="*/ 2101 h 10019"/>
              <a:gd name="connsiteX35" fmla="*/ 3027 w 10000"/>
              <a:gd name="connsiteY35" fmla="*/ 2026 h 10019"/>
              <a:gd name="connsiteX36" fmla="*/ 2273 w 10000"/>
              <a:gd name="connsiteY36" fmla="*/ 1765 h 10019"/>
              <a:gd name="connsiteX37" fmla="*/ 2578 w 10000"/>
              <a:gd name="connsiteY37" fmla="*/ 1765 h 10019"/>
              <a:gd name="connsiteX38" fmla="*/ 2884 w 10000"/>
              <a:gd name="connsiteY38" fmla="*/ 1840 h 10019"/>
              <a:gd name="connsiteX39" fmla="*/ 3558 w 10000"/>
              <a:gd name="connsiteY39" fmla="*/ 1840 h 10019"/>
              <a:gd name="connsiteX40" fmla="*/ 5076 w 10000"/>
              <a:gd name="connsiteY40" fmla="*/ 1877 h 10019"/>
              <a:gd name="connsiteX41" fmla="*/ 5606 w 10000"/>
              <a:gd name="connsiteY41" fmla="*/ 1803 h 10019"/>
              <a:gd name="connsiteX42" fmla="*/ 5912 w 10000"/>
              <a:gd name="connsiteY42" fmla="*/ 1729 h 10019"/>
              <a:gd name="connsiteX43" fmla="*/ 6137 w 10000"/>
              <a:gd name="connsiteY43" fmla="*/ 1580 h 10019"/>
              <a:gd name="connsiteX44" fmla="*/ 6361 w 10000"/>
              <a:gd name="connsiteY44" fmla="*/ 1283 h 10019"/>
              <a:gd name="connsiteX45" fmla="*/ 6442 w 10000"/>
              <a:gd name="connsiteY45" fmla="*/ 1133 h 10019"/>
              <a:gd name="connsiteX46" fmla="*/ 6361 w 10000"/>
              <a:gd name="connsiteY46" fmla="*/ 986 h 10019"/>
              <a:gd name="connsiteX47" fmla="*/ 5983 w 10000"/>
              <a:gd name="connsiteY47" fmla="*/ 761 h 10019"/>
              <a:gd name="connsiteX48" fmla="*/ 5381 w 10000"/>
              <a:gd name="connsiteY48" fmla="*/ 687 h 10019"/>
              <a:gd name="connsiteX49" fmla="*/ 4017 w 10000"/>
              <a:gd name="connsiteY49" fmla="*/ 502 h 10019"/>
              <a:gd name="connsiteX50" fmla="*/ 3334 w 10000"/>
              <a:gd name="connsiteY50" fmla="*/ 391 h 10019"/>
              <a:gd name="connsiteX51" fmla="*/ 2731 w 10000"/>
              <a:gd name="connsiteY51" fmla="*/ 391 h 10019"/>
              <a:gd name="connsiteX52" fmla="*/ 1366 w 10000"/>
              <a:gd name="connsiteY52" fmla="*/ 391 h 10019"/>
              <a:gd name="connsiteX53" fmla="*/ 1590 w 10000"/>
              <a:gd name="connsiteY53" fmla="*/ 279 h 10019"/>
              <a:gd name="connsiteX54" fmla="*/ 1671 w 10000"/>
              <a:gd name="connsiteY54" fmla="*/ 241 h 10019"/>
              <a:gd name="connsiteX55" fmla="*/ 1519 w 10000"/>
              <a:gd name="connsiteY55" fmla="*/ 204 h 10019"/>
              <a:gd name="connsiteX56" fmla="*/ 1141 w 10000"/>
              <a:gd name="connsiteY56" fmla="*/ 168 h 10019"/>
              <a:gd name="connsiteX57" fmla="*/ 988 w 10000"/>
              <a:gd name="connsiteY57" fmla="*/ 315 h 10019"/>
              <a:gd name="connsiteX58" fmla="*/ 683 w 10000"/>
              <a:gd name="connsiteY58" fmla="*/ 353 h 10019"/>
              <a:gd name="connsiteX59" fmla="*/ 683 w 10000"/>
              <a:gd name="connsiteY59" fmla="*/ 466 h 10019"/>
              <a:gd name="connsiteX60" fmla="*/ 378 w 10000"/>
              <a:gd name="connsiteY60" fmla="*/ 614 h 10019"/>
              <a:gd name="connsiteX61" fmla="*/ 81 w 10000"/>
              <a:gd name="connsiteY61" fmla="*/ 837 h 10019"/>
              <a:gd name="connsiteX62" fmla="*/ 0 w 10000"/>
              <a:gd name="connsiteY62" fmla="*/ 1059 h 10019"/>
              <a:gd name="connsiteX63" fmla="*/ 234 w 10000"/>
              <a:gd name="connsiteY63" fmla="*/ 1357 h 10019"/>
              <a:gd name="connsiteX64" fmla="*/ 611 w 10000"/>
              <a:gd name="connsiteY64" fmla="*/ 1431 h 10019"/>
              <a:gd name="connsiteX65" fmla="*/ 988 w 10000"/>
              <a:gd name="connsiteY65" fmla="*/ 1618 h 10019"/>
              <a:gd name="connsiteX66" fmla="*/ 836 w 10000"/>
              <a:gd name="connsiteY66" fmla="*/ 1877 h 10019"/>
              <a:gd name="connsiteX67" fmla="*/ 1294 w 10000"/>
              <a:gd name="connsiteY67" fmla="*/ 2325 h 10019"/>
              <a:gd name="connsiteX68" fmla="*/ 1895 w 10000"/>
              <a:gd name="connsiteY68" fmla="*/ 2621 h 10019"/>
              <a:gd name="connsiteX69" fmla="*/ 1519 w 10000"/>
              <a:gd name="connsiteY69" fmla="*/ 2844 h 10019"/>
              <a:gd name="connsiteX70" fmla="*/ 1590 w 10000"/>
              <a:gd name="connsiteY70" fmla="*/ 3104 h 10019"/>
              <a:gd name="connsiteX71" fmla="*/ 2202 w 10000"/>
              <a:gd name="connsiteY71" fmla="*/ 3289 h 10019"/>
              <a:gd name="connsiteX72" fmla="*/ 2578 w 10000"/>
              <a:gd name="connsiteY72" fmla="*/ 3551 h 10019"/>
              <a:gd name="connsiteX73" fmla="*/ 2426 w 10000"/>
              <a:gd name="connsiteY73" fmla="*/ 3773 h 10019"/>
              <a:gd name="connsiteX74" fmla="*/ 3027 w 10000"/>
              <a:gd name="connsiteY74" fmla="*/ 3960 h 10019"/>
              <a:gd name="connsiteX75" fmla="*/ 3486 w 10000"/>
              <a:gd name="connsiteY75" fmla="*/ 4183 h 10019"/>
              <a:gd name="connsiteX76" fmla="*/ 3414 w 10000"/>
              <a:gd name="connsiteY76" fmla="*/ 4480 h 10019"/>
              <a:gd name="connsiteX77" fmla="*/ 3027 w 10000"/>
              <a:gd name="connsiteY77" fmla="*/ 4814 h 10019"/>
              <a:gd name="connsiteX78" fmla="*/ 2578 w 10000"/>
              <a:gd name="connsiteY78" fmla="*/ 5149 h 10019"/>
              <a:gd name="connsiteX79" fmla="*/ 2354 w 10000"/>
              <a:gd name="connsiteY79" fmla="*/ 5595 h 10019"/>
              <a:gd name="connsiteX80" fmla="*/ 2498 w 10000"/>
              <a:gd name="connsiteY80" fmla="*/ 5521 h 10019"/>
              <a:gd name="connsiteX81" fmla="*/ 2731 w 10000"/>
              <a:gd name="connsiteY81" fmla="*/ 5669 h 10019"/>
              <a:gd name="connsiteX82" fmla="*/ 3109 w 10000"/>
              <a:gd name="connsiteY82" fmla="*/ 5744 h 10019"/>
              <a:gd name="connsiteX83" fmla="*/ 3558 w 10000"/>
              <a:gd name="connsiteY83" fmla="*/ 5782 h 10019"/>
              <a:gd name="connsiteX84" fmla="*/ 3558 w 10000"/>
              <a:gd name="connsiteY84" fmla="*/ 5818 h 10019"/>
              <a:gd name="connsiteX85" fmla="*/ 3486 w 10000"/>
              <a:gd name="connsiteY85" fmla="*/ 5855 h 10019"/>
              <a:gd name="connsiteX86" fmla="*/ 3261 w 10000"/>
              <a:gd name="connsiteY86" fmla="*/ 5893 h 10019"/>
              <a:gd name="connsiteX87" fmla="*/ 3109 w 10000"/>
              <a:gd name="connsiteY87" fmla="*/ 5893 h 10019"/>
              <a:gd name="connsiteX88" fmla="*/ 3027 w 10000"/>
              <a:gd name="connsiteY88" fmla="*/ 6003 h 10019"/>
              <a:gd name="connsiteX89" fmla="*/ 2578 w 10000"/>
              <a:gd name="connsiteY89" fmla="*/ 6041 h 10019"/>
              <a:gd name="connsiteX90" fmla="*/ 2578 w 10000"/>
              <a:gd name="connsiteY90" fmla="*/ 6153 h 10019"/>
              <a:gd name="connsiteX91" fmla="*/ 2578 w 10000"/>
              <a:gd name="connsiteY91" fmla="*/ 6264 h 10019"/>
              <a:gd name="connsiteX92" fmla="*/ 2498 w 10000"/>
              <a:gd name="connsiteY92" fmla="*/ 6264 h 10019"/>
              <a:gd name="connsiteX93" fmla="*/ 2578 w 10000"/>
              <a:gd name="connsiteY93" fmla="*/ 6338 h 10019"/>
              <a:gd name="connsiteX94" fmla="*/ 2578 w 10000"/>
              <a:gd name="connsiteY94" fmla="*/ 6562 h 10019"/>
              <a:gd name="connsiteX95" fmla="*/ 2578 w 10000"/>
              <a:gd name="connsiteY95" fmla="*/ 6859 h 10019"/>
              <a:gd name="connsiteX96" fmla="*/ 2956 w 10000"/>
              <a:gd name="connsiteY96" fmla="*/ 7081 h 10019"/>
              <a:gd name="connsiteX97" fmla="*/ 2803 w 10000"/>
              <a:gd name="connsiteY97" fmla="*/ 7380 h 10019"/>
              <a:gd name="connsiteX98" fmla="*/ 3109 w 10000"/>
              <a:gd name="connsiteY98" fmla="*/ 7417 h 10019"/>
              <a:gd name="connsiteX99" fmla="*/ 3181 w 10000"/>
              <a:gd name="connsiteY99" fmla="*/ 7602 h 10019"/>
              <a:gd name="connsiteX100" fmla="*/ 3486 w 10000"/>
              <a:gd name="connsiteY100" fmla="*/ 7752 h 10019"/>
              <a:gd name="connsiteX101" fmla="*/ 3710 w 10000"/>
              <a:gd name="connsiteY101" fmla="*/ 8049 h 10019"/>
              <a:gd name="connsiteX102" fmla="*/ 3710 w 10000"/>
              <a:gd name="connsiteY102" fmla="*/ 8012 h 10019"/>
              <a:gd name="connsiteX103" fmla="*/ 3935 w 10000"/>
              <a:gd name="connsiteY103" fmla="*/ 8012 h 10019"/>
              <a:gd name="connsiteX104" fmla="*/ 4169 w 10000"/>
              <a:gd name="connsiteY104" fmla="*/ 8086 h 10019"/>
              <a:gd name="connsiteX105" fmla="*/ 4322 w 10000"/>
              <a:gd name="connsiteY105" fmla="*/ 8049 h 10019"/>
              <a:gd name="connsiteX106" fmla="*/ 4618 w 10000"/>
              <a:gd name="connsiteY106" fmla="*/ 8086 h 10019"/>
              <a:gd name="connsiteX107" fmla="*/ 4771 w 10000"/>
              <a:gd name="connsiteY107" fmla="*/ 8160 h 10019"/>
              <a:gd name="connsiteX108" fmla="*/ 5149 w 10000"/>
              <a:gd name="connsiteY108" fmla="*/ 8049 h 10019"/>
              <a:gd name="connsiteX109" fmla="*/ 5454 w 10000"/>
              <a:gd name="connsiteY109" fmla="*/ 8086 h 10019"/>
              <a:gd name="connsiteX110" fmla="*/ 5759 w 10000"/>
              <a:gd name="connsiteY110" fmla="*/ 8197 h 10019"/>
              <a:gd name="connsiteX111" fmla="*/ 5830 w 10000"/>
              <a:gd name="connsiteY111" fmla="*/ 8346 h 10019"/>
              <a:gd name="connsiteX112" fmla="*/ 5830 w 10000"/>
              <a:gd name="connsiteY112" fmla="*/ 8495 h 10019"/>
              <a:gd name="connsiteX113" fmla="*/ 6137 w 10000"/>
              <a:gd name="connsiteY113" fmla="*/ 8569 h 10019"/>
              <a:gd name="connsiteX114" fmla="*/ 6137 w 10000"/>
              <a:gd name="connsiteY114" fmla="*/ 8644 h 10019"/>
              <a:gd name="connsiteX115" fmla="*/ 6442 w 10000"/>
              <a:gd name="connsiteY115" fmla="*/ 8756 h 10019"/>
              <a:gd name="connsiteX116" fmla="*/ 6819 w 10000"/>
              <a:gd name="connsiteY116" fmla="*/ 8792 h 10019"/>
              <a:gd name="connsiteX117" fmla="*/ 6891 w 10000"/>
              <a:gd name="connsiteY117" fmla="*/ 8904 h 10019"/>
              <a:gd name="connsiteX118" fmla="*/ 7502 w 10000"/>
              <a:gd name="connsiteY118" fmla="*/ 8978 h 10019"/>
              <a:gd name="connsiteX119" fmla="*/ 7727 w 10000"/>
              <a:gd name="connsiteY119" fmla="*/ 9090 h 10019"/>
              <a:gd name="connsiteX120" fmla="*/ 7574 w 10000"/>
              <a:gd name="connsiteY120" fmla="*/ 9201 h 10019"/>
              <a:gd name="connsiteX121" fmla="*/ 7421 w 10000"/>
              <a:gd name="connsiteY121" fmla="*/ 9276 h 10019"/>
              <a:gd name="connsiteX122" fmla="*/ 6971 w 10000"/>
              <a:gd name="connsiteY122" fmla="*/ 9312 h 10019"/>
              <a:gd name="connsiteX123" fmla="*/ 6891 w 10000"/>
              <a:gd name="connsiteY123" fmla="*/ 9423 h 10019"/>
              <a:gd name="connsiteX124" fmla="*/ 7116 w 10000"/>
              <a:gd name="connsiteY124" fmla="*/ 9499 h 10019"/>
              <a:gd name="connsiteX125" fmla="*/ 7116 w 10000"/>
              <a:gd name="connsiteY125" fmla="*/ 9610 h 10019"/>
              <a:gd name="connsiteX126" fmla="*/ 7269 w 10000"/>
              <a:gd name="connsiteY126" fmla="*/ 9722 h 10019"/>
              <a:gd name="connsiteX127" fmla="*/ 7502 w 10000"/>
              <a:gd name="connsiteY127" fmla="*/ 9871 h 10019"/>
              <a:gd name="connsiteX128" fmla="*/ 7798 w 10000"/>
              <a:gd name="connsiteY128" fmla="*/ 9871 h 10019"/>
              <a:gd name="connsiteX129" fmla="*/ 7879 w 10000"/>
              <a:gd name="connsiteY129" fmla="*/ 9684 h 10019"/>
              <a:gd name="connsiteX130" fmla="*/ 8176 w 10000"/>
              <a:gd name="connsiteY130" fmla="*/ 9684 h 10019"/>
              <a:gd name="connsiteX131" fmla="*/ 8706 w 10000"/>
              <a:gd name="connsiteY131" fmla="*/ 9536 h 10019"/>
              <a:gd name="connsiteX132" fmla="*/ 9083 w 10000"/>
              <a:gd name="connsiteY132" fmla="*/ 9610 h 10019"/>
              <a:gd name="connsiteX133" fmla="*/ 9469 w 10000"/>
              <a:gd name="connsiteY133" fmla="*/ 9722 h 10019"/>
              <a:gd name="connsiteX134" fmla="*/ 9317 w 10000"/>
              <a:gd name="connsiteY134" fmla="*/ 9796 h 10019"/>
              <a:gd name="connsiteX135" fmla="*/ 9469 w 10000"/>
              <a:gd name="connsiteY135" fmla="*/ 9983 h 10019"/>
              <a:gd name="connsiteX136" fmla="*/ 9694 w 10000"/>
              <a:gd name="connsiteY136" fmla="*/ 10019 h 10019"/>
              <a:gd name="connsiteX137" fmla="*/ 10000 w 10000"/>
              <a:gd name="connsiteY137" fmla="*/ 10019 h 10019"/>
              <a:gd name="connsiteX138" fmla="*/ 10000 w 10000"/>
              <a:gd name="connsiteY138" fmla="*/ 6116 h 10019"/>
              <a:gd name="connsiteX0" fmla="*/ 10000 w 10000"/>
              <a:gd name="connsiteY0" fmla="*/ 6116 h 10019"/>
              <a:gd name="connsiteX1" fmla="*/ 8634 w 10000"/>
              <a:gd name="connsiteY1" fmla="*/ 650 h 10019"/>
              <a:gd name="connsiteX2" fmla="*/ 8410 w 10000"/>
              <a:gd name="connsiteY2" fmla="*/ 650 h 10019"/>
              <a:gd name="connsiteX3" fmla="*/ 8257 w 10000"/>
              <a:gd name="connsiteY3" fmla="*/ 576 h 10019"/>
              <a:gd name="connsiteX4" fmla="*/ 8104 w 10000"/>
              <a:gd name="connsiteY4" fmla="*/ 539 h 10019"/>
              <a:gd name="connsiteX5" fmla="*/ 8023 w 10000"/>
              <a:gd name="connsiteY5" fmla="*/ 576 h 10019"/>
              <a:gd name="connsiteX6" fmla="*/ 7879 w 10000"/>
              <a:gd name="connsiteY6" fmla="*/ 576 h 10019"/>
              <a:gd name="connsiteX7" fmla="*/ 7879 w 10000"/>
              <a:gd name="connsiteY7" fmla="*/ 466 h 10019"/>
              <a:gd name="connsiteX8" fmla="*/ 8023 w 10000"/>
              <a:gd name="connsiteY8" fmla="*/ 204 h 10019"/>
              <a:gd name="connsiteX9" fmla="*/ 8023 w 10000"/>
              <a:gd name="connsiteY9" fmla="*/ 19 h 10019"/>
              <a:gd name="connsiteX10" fmla="*/ 7349 w 10000"/>
              <a:gd name="connsiteY10" fmla="*/ 725 h 10019"/>
              <a:gd name="connsiteX11" fmla="*/ 6442 w 10000"/>
              <a:gd name="connsiteY11" fmla="*/ 2026 h 10019"/>
              <a:gd name="connsiteX12" fmla="*/ 6738 w 10000"/>
              <a:gd name="connsiteY12" fmla="*/ 2510 h 10019"/>
              <a:gd name="connsiteX13" fmla="*/ 5983 w 10000"/>
              <a:gd name="connsiteY13" fmla="*/ 2510 h 10019"/>
              <a:gd name="connsiteX14" fmla="*/ 5381 w 10000"/>
              <a:gd name="connsiteY14" fmla="*/ 2436 h 10019"/>
              <a:gd name="connsiteX15" fmla="*/ 5229 w 10000"/>
              <a:gd name="connsiteY15" fmla="*/ 2510 h 10019"/>
              <a:gd name="connsiteX16" fmla="*/ 5149 w 10000"/>
              <a:gd name="connsiteY16" fmla="*/ 2621 h 10019"/>
              <a:gd name="connsiteX17" fmla="*/ 5454 w 10000"/>
              <a:gd name="connsiteY17" fmla="*/ 2770 h 10019"/>
              <a:gd name="connsiteX18" fmla="*/ 5912 w 10000"/>
              <a:gd name="connsiteY18" fmla="*/ 2807 h 10019"/>
              <a:gd name="connsiteX19" fmla="*/ 6137 w 10000"/>
              <a:gd name="connsiteY19" fmla="*/ 2807 h 10019"/>
              <a:gd name="connsiteX20" fmla="*/ 6289 w 10000"/>
              <a:gd name="connsiteY20" fmla="*/ 2881 h 10019"/>
              <a:gd name="connsiteX21" fmla="*/ 6289 w 10000"/>
              <a:gd name="connsiteY21" fmla="*/ 2956 h 10019"/>
              <a:gd name="connsiteX22" fmla="*/ 6137 w 10000"/>
              <a:gd name="connsiteY22" fmla="*/ 3068 h 10019"/>
              <a:gd name="connsiteX23" fmla="*/ 6055 w 10000"/>
              <a:gd name="connsiteY23" fmla="*/ 3104 h 10019"/>
              <a:gd name="connsiteX24" fmla="*/ 5830 w 10000"/>
              <a:gd name="connsiteY24" fmla="*/ 3104 h 10019"/>
              <a:gd name="connsiteX25" fmla="*/ 5381 w 10000"/>
              <a:gd name="connsiteY25" fmla="*/ 3029 h 10019"/>
              <a:gd name="connsiteX26" fmla="*/ 4923 w 10000"/>
              <a:gd name="connsiteY26" fmla="*/ 2992 h 10019"/>
              <a:gd name="connsiteX27" fmla="*/ 4698 w 10000"/>
              <a:gd name="connsiteY27" fmla="*/ 2956 h 10019"/>
              <a:gd name="connsiteX28" fmla="*/ 4546 w 10000"/>
              <a:gd name="connsiteY28" fmla="*/ 2881 h 10019"/>
              <a:gd name="connsiteX29" fmla="*/ 4017 w 10000"/>
              <a:gd name="connsiteY29" fmla="*/ 2546 h 10019"/>
              <a:gd name="connsiteX30" fmla="*/ 3935 w 10000"/>
              <a:gd name="connsiteY30" fmla="*/ 2361 h 10019"/>
              <a:gd name="connsiteX31" fmla="*/ 3935 w 10000"/>
              <a:gd name="connsiteY31" fmla="*/ 2286 h 10019"/>
              <a:gd name="connsiteX32" fmla="*/ 3863 w 10000"/>
              <a:gd name="connsiteY32" fmla="*/ 2174 h 10019"/>
              <a:gd name="connsiteX33" fmla="*/ 3414 w 10000"/>
              <a:gd name="connsiteY33" fmla="*/ 2101 h 10019"/>
              <a:gd name="connsiteX34" fmla="*/ 3027 w 10000"/>
              <a:gd name="connsiteY34" fmla="*/ 2026 h 10019"/>
              <a:gd name="connsiteX35" fmla="*/ 2273 w 10000"/>
              <a:gd name="connsiteY35" fmla="*/ 1765 h 10019"/>
              <a:gd name="connsiteX36" fmla="*/ 2578 w 10000"/>
              <a:gd name="connsiteY36" fmla="*/ 1765 h 10019"/>
              <a:gd name="connsiteX37" fmla="*/ 2884 w 10000"/>
              <a:gd name="connsiteY37" fmla="*/ 1840 h 10019"/>
              <a:gd name="connsiteX38" fmla="*/ 3558 w 10000"/>
              <a:gd name="connsiteY38" fmla="*/ 1840 h 10019"/>
              <a:gd name="connsiteX39" fmla="*/ 5076 w 10000"/>
              <a:gd name="connsiteY39" fmla="*/ 1877 h 10019"/>
              <a:gd name="connsiteX40" fmla="*/ 5606 w 10000"/>
              <a:gd name="connsiteY40" fmla="*/ 1803 h 10019"/>
              <a:gd name="connsiteX41" fmla="*/ 5912 w 10000"/>
              <a:gd name="connsiteY41" fmla="*/ 1729 h 10019"/>
              <a:gd name="connsiteX42" fmla="*/ 6137 w 10000"/>
              <a:gd name="connsiteY42" fmla="*/ 1580 h 10019"/>
              <a:gd name="connsiteX43" fmla="*/ 6361 w 10000"/>
              <a:gd name="connsiteY43" fmla="*/ 1283 h 10019"/>
              <a:gd name="connsiteX44" fmla="*/ 6442 w 10000"/>
              <a:gd name="connsiteY44" fmla="*/ 1133 h 10019"/>
              <a:gd name="connsiteX45" fmla="*/ 6361 w 10000"/>
              <a:gd name="connsiteY45" fmla="*/ 986 h 10019"/>
              <a:gd name="connsiteX46" fmla="*/ 5983 w 10000"/>
              <a:gd name="connsiteY46" fmla="*/ 761 h 10019"/>
              <a:gd name="connsiteX47" fmla="*/ 5381 w 10000"/>
              <a:gd name="connsiteY47" fmla="*/ 687 h 10019"/>
              <a:gd name="connsiteX48" fmla="*/ 4017 w 10000"/>
              <a:gd name="connsiteY48" fmla="*/ 502 h 10019"/>
              <a:gd name="connsiteX49" fmla="*/ 3334 w 10000"/>
              <a:gd name="connsiteY49" fmla="*/ 391 h 10019"/>
              <a:gd name="connsiteX50" fmla="*/ 2731 w 10000"/>
              <a:gd name="connsiteY50" fmla="*/ 391 h 10019"/>
              <a:gd name="connsiteX51" fmla="*/ 1366 w 10000"/>
              <a:gd name="connsiteY51" fmla="*/ 391 h 10019"/>
              <a:gd name="connsiteX52" fmla="*/ 1590 w 10000"/>
              <a:gd name="connsiteY52" fmla="*/ 279 h 10019"/>
              <a:gd name="connsiteX53" fmla="*/ 1671 w 10000"/>
              <a:gd name="connsiteY53" fmla="*/ 241 h 10019"/>
              <a:gd name="connsiteX54" fmla="*/ 1519 w 10000"/>
              <a:gd name="connsiteY54" fmla="*/ 204 h 10019"/>
              <a:gd name="connsiteX55" fmla="*/ 1141 w 10000"/>
              <a:gd name="connsiteY55" fmla="*/ 168 h 10019"/>
              <a:gd name="connsiteX56" fmla="*/ 988 w 10000"/>
              <a:gd name="connsiteY56" fmla="*/ 315 h 10019"/>
              <a:gd name="connsiteX57" fmla="*/ 683 w 10000"/>
              <a:gd name="connsiteY57" fmla="*/ 353 h 10019"/>
              <a:gd name="connsiteX58" fmla="*/ 683 w 10000"/>
              <a:gd name="connsiteY58" fmla="*/ 466 h 10019"/>
              <a:gd name="connsiteX59" fmla="*/ 378 w 10000"/>
              <a:gd name="connsiteY59" fmla="*/ 614 h 10019"/>
              <a:gd name="connsiteX60" fmla="*/ 81 w 10000"/>
              <a:gd name="connsiteY60" fmla="*/ 837 h 10019"/>
              <a:gd name="connsiteX61" fmla="*/ 0 w 10000"/>
              <a:gd name="connsiteY61" fmla="*/ 1059 h 10019"/>
              <a:gd name="connsiteX62" fmla="*/ 234 w 10000"/>
              <a:gd name="connsiteY62" fmla="*/ 1357 h 10019"/>
              <a:gd name="connsiteX63" fmla="*/ 611 w 10000"/>
              <a:gd name="connsiteY63" fmla="*/ 1431 h 10019"/>
              <a:gd name="connsiteX64" fmla="*/ 988 w 10000"/>
              <a:gd name="connsiteY64" fmla="*/ 1618 h 10019"/>
              <a:gd name="connsiteX65" fmla="*/ 836 w 10000"/>
              <a:gd name="connsiteY65" fmla="*/ 1877 h 10019"/>
              <a:gd name="connsiteX66" fmla="*/ 1294 w 10000"/>
              <a:gd name="connsiteY66" fmla="*/ 2325 h 10019"/>
              <a:gd name="connsiteX67" fmla="*/ 1895 w 10000"/>
              <a:gd name="connsiteY67" fmla="*/ 2621 h 10019"/>
              <a:gd name="connsiteX68" fmla="*/ 1519 w 10000"/>
              <a:gd name="connsiteY68" fmla="*/ 2844 h 10019"/>
              <a:gd name="connsiteX69" fmla="*/ 1590 w 10000"/>
              <a:gd name="connsiteY69" fmla="*/ 3104 h 10019"/>
              <a:gd name="connsiteX70" fmla="*/ 2202 w 10000"/>
              <a:gd name="connsiteY70" fmla="*/ 3289 h 10019"/>
              <a:gd name="connsiteX71" fmla="*/ 2578 w 10000"/>
              <a:gd name="connsiteY71" fmla="*/ 3551 h 10019"/>
              <a:gd name="connsiteX72" fmla="*/ 2426 w 10000"/>
              <a:gd name="connsiteY72" fmla="*/ 3773 h 10019"/>
              <a:gd name="connsiteX73" fmla="*/ 3027 w 10000"/>
              <a:gd name="connsiteY73" fmla="*/ 3960 h 10019"/>
              <a:gd name="connsiteX74" fmla="*/ 3486 w 10000"/>
              <a:gd name="connsiteY74" fmla="*/ 4183 h 10019"/>
              <a:gd name="connsiteX75" fmla="*/ 3414 w 10000"/>
              <a:gd name="connsiteY75" fmla="*/ 4480 h 10019"/>
              <a:gd name="connsiteX76" fmla="*/ 3027 w 10000"/>
              <a:gd name="connsiteY76" fmla="*/ 4814 h 10019"/>
              <a:gd name="connsiteX77" fmla="*/ 2578 w 10000"/>
              <a:gd name="connsiteY77" fmla="*/ 5149 h 10019"/>
              <a:gd name="connsiteX78" fmla="*/ 2354 w 10000"/>
              <a:gd name="connsiteY78" fmla="*/ 5595 h 10019"/>
              <a:gd name="connsiteX79" fmla="*/ 2498 w 10000"/>
              <a:gd name="connsiteY79" fmla="*/ 5521 h 10019"/>
              <a:gd name="connsiteX80" fmla="*/ 2731 w 10000"/>
              <a:gd name="connsiteY80" fmla="*/ 5669 h 10019"/>
              <a:gd name="connsiteX81" fmla="*/ 3109 w 10000"/>
              <a:gd name="connsiteY81" fmla="*/ 5744 h 10019"/>
              <a:gd name="connsiteX82" fmla="*/ 3558 w 10000"/>
              <a:gd name="connsiteY82" fmla="*/ 5782 h 10019"/>
              <a:gd name="connsiteX83" fmla="*/ 3558 w 10000"/>
              <a:gd name="connsiteY83" fmla="*/ 5818 h 10019"/>
              <a:gd name="connsiteX84" fmla="*/ 3486 w 10000"/>
              <a:gd name="connsiteY84" fmla="*/ 5855 h 10019"/>
              <a:gd name="connsiteX85" fmla="*/ 3261 w 10000"/>
              <a:gd name="connsiteY85" fmla="*/ 5893 h 10019"/>
              <a:gd name="connsiteX86" fmla="*/ 3109 w 10000"/>
              <a:gd name="connsiteY86" fmla="*/ 5893 h 10019"/>
              <a:gd name="connsiteX87" fmla="*/ 3027 w 10000"/>
              <a:gd name="connsiteY87" fmla="*/ 6003 h 10019"/>
              <a:gd name="connsiteX88" fmla="*/ 2578 w 10000"/>
              <a:gd name="connsiteY88" fmla="*/ 6041 h 10019"/>
              <a:gd name="connsiteX89" fmla="*/ 2578 w 10000"/>
              <a:gd name="connsiteY89" fmla="*/ 6153 h 10019"/>
              <a:gd name="connsiteX90" fmla="*/ 2578 w 10000"/>
              <a:gd name="connsiteY90" fmla="*/ 6264 h 10019"/>
              <a:gd name="connsiteX91" fmla="*/ 2498 w 10000"/>
              <a:gd name="connsiteY91" fmla="*/ 6264 h 10019"/>
              <a:gd name="connsiteX92" fmla="*/ 2578 w 10000"/>
              <a:gd name="connsiteY92" fmla="*/ 6338 h 10019"/>
              <a:gd name="connsiteX93" fmla="*/ 2578 w 10000"/>
              <a:gd name="connsiteY93" fmla="*/ 6562 h 10019"/>
              <a:gd name="connsiteX94" fmla="*/ 2578 w 10000"/>
              <a:gd name="connsiteY94" fmla="*/ 6859 h 10019"/>
              <a:gd name="connsiteX95" fmla="*/ 2956 w 10000"/>
              <a:gd name="connsiteY95" fmla="*/ 7081 h 10019"/>
              <a:gd name="connsiteX96" fmla="*/ 2803 w 10000"/>
              <a:gd name="connsiteY96" fmla="*/ 7380 h 10019"/>
              <a:gd name="connsiteX97" fmla="*/ 3109 w 10000"/>
              <a:gd name="connsiteY97" fmla="*/ 7417 h 10019"/>
              <a:gd name="connsiteX98" fmla="*/ 3181 w 10000"/>
              <a:gd name="connsiteY98" fmla="*/ 7602 h 10019"/>
              <a:gd name="connsiteX99" fmla="*/ 3486 w 10000"/>
              <a:gd name="connsiteY99" fmla="*/ 7752 h 10019"/>
              <a:gd name="connsiteX100" fmla="*/ 3710 w 10000"/>
              <a:gd name="connsiteY100" fmla="*/ 8049 h 10019"/>
              <a:gd name="connsiteX101" fmla="*/ 3710 w 10000"/>
              <a:gd name="connsiteY101" fmla="*/ 8012 h 10019"/>
              <a:gd name="connsiteX102" fmla="*/ 3935 w 10000"/>
              <a:gd name="connsiteY102" fmla="*/ 8012 h 10019"/>
              <a:gd name="connsiteX103" fmla="*/ 4169 w 10000"/>
              <a:gd name="connsiteY103" fmla="*/ 8086 h 10019"/>
              <a:gd name="connsiteX104" fmla="*/ 4322 w 10000"/>
              <a:gd name="connsiteY104" fmla="*/ 8049 h 10019"/>
              <a:gd name="connsiteX105" fmla="*/ 4618 w 10000"/>
              <a:gd name="connsiteY105" fmla="*/ 8086 h 10019"/>
              <a:gd name="connsiteX106" fmla="*/ 4771 w 10000"/>
              <a:gd name="connsiteY106" fmla="*/ 8160 h 10019"/>
              <a:gd name="connsiteX107" fmla="*/ 5149 w 10000"/>
              <a:gd name="connsiteY107" fmla="*/ 8049 h 10019"/>
              <a:gd name="connsiteX108" fmla="*/ 5454 w 10000"/>
              <a:gd name="connsiteY108" fmla="*/ 8086 h 10019"/>
              <a:gd name="connsiteX109" fmla="*/ 5759 w 10000"/>
              <a:gd name="connsiteY109" fmla="*/ 8197 h 10019"/>
              <a:gd name="connsiteX110" fmla="*/ 5830 w 10000"/>
              <a:gd name="connsiteY110" fmla="*/ 8346 h 10019"/>
              <a:gd name="connsiteX111" fmla="*/ 5830 w 10000"/>
              <a:gd name="connsiteY111" fmla="*/ 8495 h 10019"/>
              <a:gd name="connsiteX112" fmla="*/ 6137 w 10000"/>
              <a:gd name="connsiteY112" fmla="*/ 8569 h 10019"/>
              <a:gd name="connsiteX113" fmla="*/ 6137 w 10000"/>
              <a:gd name="connsiteY113" fmla="*/ 8644 h 10019"/>
              <a:gd name="connsiteX114" fmla="*/ 6442 w 10000"/>
              <a:gd name="connsiteY114" fmla="*/ 8756 h 10019"/>
              <a:gd name="connsiteX115" fmla="*/ 6819 w 10000"/>
              <a:gd name="connsiteY115" fmla="*/ 8792 h 10019"/>
              <a:gd name="connsiteX116" fmla="*/ 6891 w 10000"/>
              <a:gd name="connsiteY116" fmla="*/ 8904 h 10019"/>
              <a:gd name="connsiteX117" fmla="*/ 7502 w 10000"/>
              <a:gd name="connsiteY117" fmla="*/ 8978 h 10019"/>
              <a:gd name="connsiteX118" fmla="*/ 7727 w 10000"/>
              <a:gd name="connsiteY118" fmla="*/ 9090 h 10019"/>
              <a:gd name="connsiteX119" fmla="*/ 7574 w 10000"/>
              <a:gd name="connsiteY119" fmla="*/ 9201 h 10019"/>
              <a:gd name="connsiteX120" fmla="*/ 7421 w 10000"/>
              <a:gd name="connsiteY120" fmla="*/ 9276 h 10019"/>
              <a:gd name="connsiteX121" fmla="*/ 6971 w 10000"/>
              <a:gd name="connsiteY121" fmla="*/ 9312 h 10019"/>
              <a:gd name="connsiteX122" fmla="*/ 6891 w 10000"/>
              <a:gd name="connsiteY122" fmla="*/ 9423 h 10019"/>
              <a:gd name="connsiteX123" fmla="*/ 7116 w 10000"/>
              <a:gd name="connsiteY123" fmla="*/ 9499 h 10019"/>
              <a:gd name="connsiteX124" fmla="*/ 7116 w 10000"/>
              <a:gd name="connsiteY124" fmla="*/ 9610 h 10019"/>
              <a:gd name="connsiteX125" fmla="*/ 7269 w 10000"/>
              <a:gd name="connsiteY125" fmla="*/ 9722 h 10019"/>
              <a:gd name="connsiteX126" fmla="*/ 7502 w 10000"/>
              <a:gd name="connsiteY126" fmla="*/ 9871 h 10019"/>
              <a:gd name="connsiteX127" fmla="*/ 7798 w 10000"/>
              <a:gd name="connsiteY127" fmla="*/ 9871 h 10019"/>
              <a:gd name="connsiteX128" fmla="*/ 7879 w 10000"/>
              <a:gd name="connsiteY128" fmla="*/ 9684 h 10019"/>
              <a:gd name="connsiteX129" fmla="*/ 8176 w 10000"/>
              <a:gd name="connsiteY129" fmla="*/ 9684 h 10019"/>
              <a:gd name="connsiteX130" fmla="*/ 8706 w 10000"/>
              <a:gd name="connsiteY130" fmla="*/ 9536 h 10019"/>
              <a:gd name="connsiteX131" fmla="*/ 9083 w 10000"/>
              <a:gd name="connsiteY131" fmla="*/ 9610 h 10019"/>
              <a:gd name="connsiteX132" fmla="*/ 9469 w 10000"/>
              <a:gd name="connsiteY132" fmla="*/ 9722 h 10019"/>
              <a:gd name="connsiteX133" fmla="*/ 9317 w 10000"/>
              <a:gd name="connsiteY133" fmla="*/ 9796 h 10019"/>
              <a:gd name="connsiteX134" fmla="*/ 9469 w 10000"/>
              <a:gd name="connsiteY134" fmla="*/ 9983 h 10019"/>
              <a:gd name="connsiteX135" fmla="*/ 9694 w 10000"/>
              <a:gd name="connsiteY135" fmla="*/ 10019 h 10019"/>
              <a:gd name="connsiteX136" fmla="*/ 10000 w 10000"/>
              <a:gd name="connsiteY136" fmla="*/ 10019 h 10019"/>
              <a:gd name="connsiteX137" fmla="*/ 10000 w 10000"/>
              <a:gd name="connsiteY137" fmla="*/ 6116 h 10019"/>
              <a:gd name="connsiteX0" fmla="*/ 10000 w 10000"/>
              <a:gd name="connsiteY0" fmla="*/ 5948 h 9851"/>
              <a:gd name="connsiteX1" fmla="*/ 8634 w 10000"/>
              <a:gd name="connsiteY1" fmla="*/ 482 h 9851"/>
              <a:gd name="connsiteX2" fmla="*/ 8410 w 10000"/>
              <a:gd name="connsiteY2" fmla="*/ 482 h 9851"/>
              <a:gd name="connsiteX3" fmla="*/ 8257 w 10000"/>
              <a:gd name="connsiteY3" fmla="*/ 408 h 9851"/>
              <a:gd name="connsiteX4" fmla="*/ 8104 w 10000"/>
              <a:gd name="connsiteY4" fmla="*/ 371 h 9851"/>
              <a:gd name="connsiteX5" fmla="*/ 8023 w 10000"/>
              <a:gd name="connsiteY5" fmla="*/ 408 h 9851"/>
              <a:gd name="connsiteX6" fmla="*/ 7879 w 10000"/>
              <a:gd name="connsiteY6" fmla="*/ 408 h 9851"/>
              <a:gd name="connsiteX7" fmla="*/ 7879 w 10000"/>
              <a:gd name="connsiteY7" fmla="*/ 298 h 9851"/>
              <a:gd name="connsiteX8" fmla="*/ 8023 w 10000"/>
              <a:gd name="connsiteY8" fmla="*/ 36 h 9851"/>
              <a:gd name="connsiteX9" fmla="*/ 7349 w 10000"/>
              <a:gd name="connsiteY9" fmla="*/ 557 h 9851"/>
              <a:gd name="connsiteX10" fmla="*/ 6442 w 10000"/>
              <a:gd name="connsiteY10" fmla="*/ 1858 h 9851"/>
              <a:gd name="connsiteX11" fmla="*/ 6738 w 10000"/>
              <a:gd name="connsiteY11" fmla="*/ 2342 h 9851"/>
              <a:gd name="connsiteX12" fmla="*/ 5983 w 10000"/>
              <a:gd name="connsiteY12" fmla="*/ 2342 h 9851"/>
              <a:gd name="connsiteX13" fmla="*/ 5381 w 10000"/>
              <a:gd name="connsiteY13" fmla="*/ 2268 h 9851"/>
              <a:gd name="connsiteX14" fmla="*/ 5229 w 10000"/>
              <a:gd name="connsiteY14" fmla="*/ 2342 h 9851"/>
              <a:gd name="connsiteX15" fmla="*/ 5149 w 10000"/>
              <a:gd name="connsiteY15" fmla="*/ 2453 h 9851"/>
              <a:gd name="connsiteX16" fmla="*/ 5454 w 10000"/>
              <a:gd name="connsiteY16" fmla="*/ 2602 h 9851"/>
              <a:gd name="connsiteX17" fmla="*/ 5912 w 10000"/>
              <a:gd name="connsiteY17" fmla="*/ 2639 h 9851"/>
              <a:gd name="connsiteX18" fmla="*/ 6137 w 10000"/>
              <a:gd name="connsiteY18" fmla="*/ 2639 h 9851"/>
              <a:gd name="connsiteX19" fmla="*/ 6289 w 10000"/>
              <a:gd name="connsiteY19" fmla="*/ 2713 h 9851"/>
              <a:gd name="connsiteX20" fmla="*/ 6289 w 10000"/>
              <a:gd name="connsiteY20" fmla="*/ 2788 h 9851"/>
              <a:gd name="connsiteX21" fmla="*/ 6137 w 10000"/>
              <a:gd name="connsiteY21" fmla="*/ 2900 h 9851"/>
              <a:gd name="connsiteX22" fmla="*/ 6055 w 10000"/>
              <a:gd name="connsiteY22" fmla="*/ 2936 h 9851"/>
              <a:gd name="connsiteX23" fmla="*/ 5830 w 10000"/>
              <a:gd name="connsiteY23" fmla="*/ 2936 h 9851"/>
              <a:gd name="connsiteX24" fmla="*/ 5381 w 10000"/>
              <a:gd name="connsiteY24" fmla="*/ 2861 h 9851"/>
              <a:gd name="connsiteX25" fmla="*/ 4923 w 10000"/>
              <a:gd name="connsiteY25" fmla="*/ 2824 h 9851"/>
              <a:gd name="connsiteX26" fmla="*/ 4698 w 10000"/>
              <a:gd name="connsiteY26" fmla="*/ 2788 h 9851"/>
              <a:gd name="connsiteX27" fmla="*/ 4546 w 10000"/>
              <a:gd name="connsiteY27" fmla="*/ 2713 h 9851"/>
              <a:gd name="connsiteX28" fmla="*/ 4017 w 10000"/>
              <a:gd name="connsiteY28" fmla="*/ 2378 h 9851"/>
              <a:gd name="connsiteX29" fmla="*/ 3935 w 10000"/>
              <a:gd name="connsiteY29" fmla="*/ 2193 h 9851"/>
              <a:gd name="connsiteX30" fmla="*/ 3935 w 10000"/>
              <a:gd name="connsiteY30" fmla="*/ 2118 h 9851"/>
              <a:gd name="connsiteX31" fmla="*/ 3863 w 10000"/>
              <a:gd name="connsiteY31" fmla="*/ 2006 h 9851"/>
              <a:gd name="connsiteX32" fmla="*/ 3414 w 10000"/>
              <a:gd name="connsiteY32" fmla="*/ 1933 h 9851"/>
              <a:gd name="connsiteX33" fmla="*/ 3027 w 10000"/>
              <a:gd name="connsiteY33" fmla="*/ 1858 h 9851"/>
              <a:gd name="connsiteX34" fmla="*/ 2273 w 10000"/>
              <a:gd name="connsiteY34" fmla="*/ 1597 h 9851"/>
              <a:gd name="connsiteX35" fmla="*/ 2578 w 10000"/>
              <a:gd name="connsiteY35" fmla="*/ 1597 h 9851"/>
              <a:gd name="connsiteX36" fmla="*/ 2884 w 10000"/>
              <a:gd name="connsiteY36" fmla="*/ 1672 h 9851"/>
              <a:gd name="connsiteX37" fmla="*/ 3558 w 10000"/>
              <a:gd name="connsiteY37" fmla="*/ 1672 h 9851"/>
              <a:gd name="connsiteX38" fmla="*/ 5076 w 10000"/>
              <a:gd name="connsiteY38" fmla="*/ 1709 h 9851"/>
              <a:gd name="connsiteX39" fmla="*/ 5606 w 10000"/>
              <a:gd name="connsiteY39" fmla="*/ 1635 h 9851"/>
              <a:gd name="connsiteX40" fmla="*/ 5912 w 10000"/>
              <a:gd name="connsiteY40" fmla="*/ 1561 h 9851"/>
              <a:gd name="connsiteX41" fmla="*/ 6137 w 10000"/>
              <a:gd name="connsiteY41" fmla="*/ 1412 h 9851"/>
              <a:gd name="connsiteX42" fmla="*/ 6361 w 10000"/>
              <a:gd name="connsiteY42" fmla="*/ 1115 h 9851"/>
              <a:gd name="connsiteX43" fmla="*/ 6442 w 10000"/>
              <a:gd name="connsiteY43" fmla="*/ 965 h 9851"/>
              <a:gd name="connsiteX44" fmla="*/ 6361 w 10000"/>
              <a:gd name="connsiteY44" fmla="*/ 818 h 9851"/>
              <a:gd name="connsiteX45" fmla="*/ 5983 w 10000"/>
              <a:gd name="connsiteY45" fmla="*/ 593 h 9851"/>
              <a:gd name="connsiteX46" fmla="*/ 5381 w 10000"/>
              <a:gd name="connsiteY46" fmla="*/ 519 h 9851"/>
              <a:gd name="connsiteX47" fmla="*/ 4017 w 10000"/>
              <a:gd name="connsiteY47" fmla="*/ 334 h 9851"/>
              <a:gd name="connsiteX48" fmla="*/ 3334 w 10000"/>
              <a:gd name="connsiteY48" fmla="*/ 223 h 9851"/>
              <a:gd name="connsiteX49" fmla="*/ 2731 w 10000"/>
              <a:gd name="connsiteY49" fmla="*/ 223 h 9851"/>
              <a:gd name="connsiteX50" fmla="*/ 1366 w 10000"/>
              <a:gd name="connsiteY50" fmla="*/ 223 h 9851"/>
              <a:gd name="connsiteX51" fmla="*/ 1590 w 10000"/>
              <a:gd name="connsiteY51" fmla="*/ 111 h 9851"/>
              <a:gd name="connsiteX52" fmla="*/ 1671 w 10000"/>
              <a:gd name="connsiteY52" fmla="*/ 73 h 9851"/>
              <a:gd name="connsiteX53" fmla="*/ 1519 w 10000"/>
              <a:gd name="connsiteY53" fmla="*/ 36 h 9851"/>
              <a:gd name="connsiteX54" fmla="*/ 1141 w 10000"/>
              <a:gd name="connsiteY54" fmla="*/ 0 h 9851"/>
              <a:gd name="connsiteX55" fmla="*/ 988 w 10000"/>
              <a:gd name="connsiteY55" fmla="*/ 147 h 9851"/>
              <a:gd name="connsiteX56" fmla="*/ 683 w 10000"/>
              <a:gd name="connsiteY56" fmla="*/ 185 h 9851"/>
              <a:gd name="connsiteX57" fmla="*/ 683 w 10000"/>
              <a:gd name="connsiteY57" fmla="*/ 298 h 9851"/>
              <a:gd name="connsiteX58" fmla="*/ 378 w 10000"/>
              <a:gd name="connsiteY58" fmla="*/ 446 h 9851"/>
              <a:gd name="connsiteX59" fmla="*/ 81 w 10000"/>
              <a:gd name="connsiteY59" fmla="*/ 669 h 9851"/>
              <a:gd name="connsiteX60" fmla="*/ 0 w 10000"/>
              <a:gd name="connsiteY60" fmla="*/ 891 h 9851"/>
              <a:gd name="connsiteX61" fmla="*/ 234 w 10000"/>
              <a:gd name="connsiteY61" fmla="*/ 1189 h 9851"/>
              <a:gd name="connsiteX62" fmla="*/ 611 w 10000"/>
              <a:gd name="connsiteY62" fmla="*/ 1263 h 9851"/>
              <a:gd name="connsiteX63" fmla="*/ 988 w 10000"/>
              <a:gd name="connsiteY63" fmla="*/ 1450 h 9851"/>
              <a:gd name="connsiteX64" fmla="*/ 836 w 10000"/>
              <a:gd name="connsiteY64" fmla="*/ 1709 h 9851"/>
              <a:gd name="connsiteX65" fmla="*/ 1294 w 10000"/>
              <a:gd name="connsiteY65" fmla="*/ 2157 h 9851"/>
              <a:gd name="connsiteX66" fmla="*/ 1895 w 10000"/>
              <a:gd name="connsiteY66" fmla="*/ 2453 h 9851"/>
              <a:gd name="connsiteX67" fmla="*/ 1519 w 10000"/>
              <a:gd name="connsiteY67" fmla="*/ 2676 h 9851"/>
              <a:gd name="connsiteX68" fmla="*/ 1590 w 10000"/>
              <a:gd name="connsiteY68" fmla="*/ 2936 h 9851"/>
              <a:gd name="connsiteX69" fmla="*/ 2202 w 10000"/>
              <a:gd name="connsiteY69" fmla="*/ 3121 h 9851"/>
              <a:gd name="connsiteX70" fmla="*/ 2578 w 10000"/>
              <a:gd name="connsiteY70" fmla="*/ 3383 h 9851"/>
              <a:gd name="connsiteX71" fmla="*/ 2426 w 10000"/>
              <a:gd name="connsiteY71" fmla="*/ 3605 h 9851"/>
              <a:gd name="connsiteX72" fmla="*/ 3027 w 10000"/>
              <a:gd name="connsiteY72" fmla="*/ 3792 h 9851"/>
              <a:gd name="connsiteX73" fmla="*/ 3486 w 10000"/>
              <a:gd name="connsiteY73" fmla="*/ 4015 h 9851"/>
              <a:gd name="connsiteX74" fmla="*/ 3414 w 10000"/>
              <a:gd name="connsiteY74" fmla="*/ 4312 h 9851"/>
              <a:gd name="connsiteX75" fmla="*/ 3027 w 10000"/>
              <a:gd name="connsiteY75" fmla="*/ 4646 h 9851"/>
              <a:gd name="connsiteX76" fmla="*/ 2578 w 10000"/>
              <a:gd name="connsiteY76" fmla="*/ 4981 h 9851"/>
              <a:gd name="connsiteX77" fmla="*/ 2354 w 10000"/>
              <a:gd name="connsiteY77" fmla="*/ 5427 h 9851"/>
              <a:gd name="connsiteX78" fmla="*/ 2498 w 10000"/>
              <a:gd name="connsiteY78" fmla="*/ 5353 h 9851"/>
              <a:gd name="connsiteX79" fmla="*/ 2731 w 10000"/>
              <a:gd name="connsiteY79" fmla="*/ 5501 h 9851"/>
              <a:gd name="connsiteX80" fmla="*/ 3109 w 10000"/>
              <a:gd name="connsiteY80" fmla="*/ 5576 h 9851"/>
              <a:gd name="connsiteX81" fmla="*/ 3558 w 10000"/>
              <a:gd name="connsiteY81" fmla="*/ 5614 h 9851"/>
              <a:gd name="connsiteX82" fmla="*/ 3558 w 10000"/>
              <a:gd name="connsiteY82" fmla="*/ 5650 h 9851"/>
              <a:gd name="connsiteX83" fmla="*/ 3486 w 10000"/>
              <a:gd name="connsiteY83" fmla="*/ 5687 h 9851"/>
              <a:gd name="connsiteX84" fmla="*/ 3261 w 10000"/>
              <a:gd name="connsiteY84" fmla="*/ 5725 h 9851"/>
              <a:gd name="connsiteX85" fmla="*/ 3109 w 10000"/>
              <a:gd name="connsiteY85" fmla="*/ 5725 h 9851"/>
              <a:gd name="connsiteX86" fmla="*/ 3027 w 10000"/>
              <a:gd name="connsiteY86" fmla="*/ 5835 h 9851"/>
              <a:gd name="connsiteX87" fmla="*/ 2578 w 10000"/>
              <a:gd name="connsiteY87" fmla="*/ 5873 h 9851"/>
              <a:gd name="connsiteX88" fmla="*/ 2578 w 10000"/>
              <a:gd name="connsiteY88" fmla="*/ 5985 h 9851"/>
              <a:gd name="connsiteX89" fmla="*/ 2578 w 10000"/>
              <a:gd name="connsiteY89" fmla="*/ 6096 h 9851"/>
              <a:gd name="connsiteX90" fmla="*/ 2498 w 10000"/>
              <a:gd name="connsiteY90" fmla="*/ 6096 h 9851"/>
              <a:gd name="connsiteX91" fmla="*/ 2578 w 10000"/>
              <a:gd name="connsiteY91" fmla="*/ 6170 h 9851"/>
              <a:gd name="connsiteX92" fmla="*/ 2578 w 10000"/>
              <a:gd name="connsiteY92" fmla="*/ 6394 h 9851"/>
              <a:gd name="connsiteX93" fmla="*/ 2578 w 10000"/>
              <a:gd name="connsiteY93" fmla="*/ 6691 h 9851"/>
              <a:gd name="connsiteX94" fmla="*/ 2956 w 10000"/>
              <a:gd name="connsiteY94" fmla="*/ 6913 h 9851"/>
              <a:gd name="connsiteX95" fmla="*/ 2803 w 10000"/>
              <a:gd name="connsiteY95" fmla="*/ 7212 h 9851"/>
              <a:gd name="connsiteX96" fmla="*/ 3109 w 10000"/>
              <a:gd name="connsiteY96" fmla="*/ 7249 h 9851"/>
              <a:gd name="connsiteX97" fmla="*/ 3181 w 10000"/>
              <a:gd name="connsiteY97" fmla="*/ 7434 h 9851"/>
              <a:gd name="connsiteX98" fmla="*/ 3486 w 10000"/>
              <a:gd name="connsiteY98" fmla="*/ 7584 h 9851"/>
              <a:gd name="connsiteX99" fmla="*/ 3710 w 10000"/>
              <a:gd name="connsiteY99" fmla="*/ 7881 h 9851"/>
              <a:gd name="connsiteX100" fmla="*/ 3710 w 10000"/>
              <a:gd name="connsiteY100" fmla="*/ 7844 h 9851"/>
              <a:gd name="connsiteX101" fmla="*/ 3935 w 10000"/>
              <a:gd name="connsiteY101" fmla="*/ 7844 h 9851"/>
              <a:gd name="connsiteX102" fmla="*/ 4169 w 10000"/>
              <a:gd name="connsiteY102" fmla="*/ 7918 h 9851"/>
              <a:gd name="connsiteX103" fmla="*/ 4322 w 10000"/>
              <a:gd name="connsiteY103" fmla="*/ 7881 h 9851"/>
              <a:gd name="connsiteX104" fmla="*/ 4618 w 10000"/>
              <a:gd name="connsiteY104" fmla="*/ 7918 h 9851"/>
              <a:gd name="connsiteX105" fmla="*/ 4771 w 10000"/>
              <a:gd name="connsiteY105" fmla="*/ 7992 h 9851"/>
              <a:gd name="connsiteX106" fmla="*/ 5149 w 10000"/>
              <a:gd name="connsiteY106" fmla="*/ 7881 h 9851"/>
              <a:gd name="connsiteX107" fmla="*/ 5454 w 10000"/>
              <a:gd name="connsiteY107" fmla="*/ 7918 h 9851"/>
              <a:gd name="connsiteX108" fmla="*/ 5759 w 10000"/>
              <a:gd name="connsiteY108" fmla="*/ 8029 h 9851"/>
              <a:gd name="connsiteX109" fmla="*/ 5830 w 10000"/>
              <a:gd name="connsiteY109" fmla="*/ 8178 h 9851"/>
              <a:gd name="connsiteX110" fmla="*/ 5830 w 10000"/>
              <a:gd name="connsiteY110" fmla="*/ 8327 h 9851"/>
              <a:gd name="connsiteX111" fmla="*/ 6137 w 10000"/>
              <a:gd name="connsiteY111" fmla="*/ 8401 h 9851"/>
              <a:gd name="connsiteX112" fmla="*/ 6137 w 10000"/>
              <a:gd name="connsiteY112" fmla="*/ 8476 h 9851"/>
              <a:gd name="connsiteX113" fmla="*/ 6442 w 10000"/>
              <a:gd name="connsiteY113" fmla="*/ 8588 h 9851"/>
              <a:gd name="connsiteX114" fmla="*/ 6819 w 10000"/>
              <a:gd name="connsiteY114" fmla="*/ 8624 h 9851"/>
              <a:gd name="connsiteX115" fmla="*/ 6891 w 10000"/>
              <a:gd name="connsiteY115" fmla="*/ 8736 h 9851"/>
              <a:gd name="connsiteX116" fmla="*/ 7502 w 10000"/>
              <a:gd name="connsiteY116" fmla="*/ 8810 h 9851"/>
              <a:gd name="connsiteX117" fmla="*/ 7727 w 10000"/>
              <a:gd name="connsiteY117" fmla="*/ 8922 h 9851"/>
              <a:gd name="connsiteX118" fmla="*/ 7574 w 10000"/>
              <a:gd name="connsiteY118" fmla="*/ 9033 h 9851"/>
              <a:gd name="connsiteX119" fmla="*/ 7421 w 10000"/>
              <a:gd name="connsiteY119" fmla="*/ 9108 h 9851"/>
              <a:gd name="connsiteX120" fmla="*/ 6971 w 10000"/>
              <a:gd name="connsiteY120" fmla="*/ 9144 h 9851"/>
              <a:gd name="connsiteX121" fmla="*/ 6891 w 10000"/>
              <a:gd name="connsiteY121" fmla="*/ 9255 h 9851"/>
              <a:gd name="connsiteX122" fmla="*/ 7116 w 10000"/>
              <a:gd name="connsiteY122" fmla="*/ 9331 h 9851"/>
              <a:gd name="connsiteX123" fmla="*/ 7116 w 10000"/>
              <a:gd name="connsiteY123" fmla="*/ 9442 h 9851"/>
              <a:gd name="connsiteX124" fmla="*/ 7269 w 10000"/>
              <a:gd name="connsiteY124" fmla="*/ 9554 h 9851"/>
              <a:gd name="connsiteX125" fmla="*/ 7502 w 10000"/>
              <a:gd name="connsiteY125" fmla="*/ 9703 h 9851"/>
              <a:gd name="connsiteX126" fmla="*/ 7798 w 10000"/>
              <a:gd name="connsiteY126" fmla="*/ 9703 h 9851"/>
              <a:gd name="connsiteX127" fmla="*/ 7879 w 10000"/>
              <a:gd name="connsiteY127" fmla="*/ 9516 h 9851"/>
              <a:gd name="connsiteX128" fmla="*/ 8176 w 10000"/>
              <a:gd name="connsiteY128" fmla="*/ 9516 h 9851"/>
              <a:gd name="connsiteX129" fmla="*/ 8706 w 10000"/>
              <a:gd name="connsiteY129" fmla="*/ 9368 h 9851"/>
              <a:gd name="connsiteX130" fmla="*/ 9083 w 10000"/>
              <a:gd name="connsiteY130" fmla="*/ 9442 h 9851"/>
              <a:gd name="connsiteX131" fmla="*/ 9469 w 10000"/>
              <a:gd name="connsiteY131" fmla="*/ 9554 h 9851"/>
              <a:gd name="connsiteX132" fmla="*/ 9317 w 10000"/>
              <a:gd name="connsiteY132" fmla="*/ 9628 h 9851"/>
              <a:gd name="connsiteX133" fmla="*/ 9469 w 10000"/>
              <a:gd name="connsiteY133" fmla="*/ 9815 h 9851"/>
              <a:gd name="connsiteX134" fmla="*/ 9694 w 10000"/>
              <a:gd name="connsiteY134" fmla="*/ 9851 h 9851"/>
              <a:gd name="connsiteX135" fmla="*/ 10000 w 10000"/>
              <a:gd name="connsiteY135" fmla="*/ 9851 h 9851"/>
              <a:gd name="connsiteX136" fmla="*/ 10000 w 10000"/>
              <a:gd name="connsiteY136" fmla="*/ 5948 h 9851"/>
              <a:gd name="connsiteX0" fmla="*/ 10000 w 10000"/>
              <a:gd name="connsiteY0" fmla="*/ 6038 h 10000"/>
              <a:gd name="connsiteX1" fmla="*/ 8634 w 10000"/>
              <a:gd name="connsiteY1" fmla="*/ 489 h 10000"/>
              <a:gd name="connsiteX2" fmla="*/ 8410 w 10000"/>
              <a:gd name="connsiteY2" fmla="*/ 489 h 10000"/>
              <a:gd name="connsiteX3" fmla="*/ 8257 w 10000"/>
              <a:gd name="connsiteY3" fmla="*/ 414 h 10000"/>
              <a:gd name="connsiteX4" fmla="*/ 8104 w 10000"/>
              <a:gd name="connsiteY4" fmla="*/ 377 h 10000"/>
              <a:gd name="connsiteX5" fmla="*/ 8023 w 10000"/>
              <a:gd name="connsiteY5" fmla="*/ 414 h 10000"/>
              <a:gd name="connsiteX6" fmla="*/ 7879 w 10000"/>
              <a:gd name="connsiteY6" fmla="*/ 414 h 10000"/>
              <a:gd name="connsiteX7" fmla="*/ 8023 w 10000"/>
              <a:gd name="connsiteY7" fmla="*/ 37 h 10000"/>
              <a:gd name="connsiteX8" fmla="*/ 7349 w 10000"/>
              <a:gd name="connsiteY8" fmla="*/ 565 h 10000"/>
              <a:gd name="connsiteX9" fmla="*/ 6442 w 10000"/>
              <a:gd name="connsiteY9" fmla="*/ 1886 h 10000"/>
              <a:gd name="connsiteX10" fmla="*/ 6738 w 10000"/>
              <a:gd name="connsiteY10" fmla="*/ 2377 h 10000"/>
              <a:gd name="connsiteX11" fmla="*/ 5983 w 10000"/>
              <a:gd name="connsiteY11" fmla="*/ 2377 h 10000"/>
              <a:gd name="connsiteX12" fmla="*/ 5381 w 10000"/>
              <a:gd name="connsiteY12" fmla="*/ 2302 h 10000"/>
              <a:gd name="connsiteX13" fmla="*/ 5229 w 10000"/>
              <a:gd name="connsiteY13" fmla="*/ 2377 h 10000"/>
              <a:gd name="connsiteX14" fmla="*/ 5149 w 10000"/>
              <a:gd name="connsiteY14" fmla="*/ 2490 h 10000"/>
              <a:gd name="connsiteX15" fmla="*/ 5454 w 10000"/>
              <a:gd name="connsiteY15" fmla="*/ 2641 h 10000"/>
              <a:gd name="connsiteX16" fmla="*/ 5912 w 10000"/>
              <a:gd name="connsiteY16" fmla="*/ 2679 h 10000"/>
              <a:gd name="connsiteX17" fmla="*/ 6137 w 10000"/>
              <a:gd name="connsiteY17" fmla="*/ 2679 h 10000"/>
              <a:gd name="connsiteX18" fmla="*/ 6289 w 10000"/>
              <a:gd name="connsiteY18" fmla="*/ 2754 h 10000"/>
              <a:gd name="connsiteX19" fmla="*/ 6289 w 10000"/>
              <a:gd name="connsiteY19" fmla="*/ 2830 h 10000"/>
              <a:gd name="connsiteX20" fmla="*/ 6137 w 10000"/>
              <a:gd name="connsiteY20" fmla="*/ 2944 h 10000"/>
              <a:gd name="connsiteX21" fmla="*/ 6055 w 10000"/>
              <a:gd name="connsiteY21" fmla="*/ 2980 h 10000"/>
              <a:gd name="connsiteX22" fmla="*/ 5830 w 10000"/>
              <a:gd name="connsiteY22" fmla="*/ 2980 h 10000"/>
              <a:gd name="connsiteX23" fmla="*/ 5381 w 10000"/>
              <a:gd name="connsiteY23" fmla="*/ 2904 h 10000"/>
              <a:gd name="connsiteX24" fmla="*/ 4923 w 10000"/>
              <a:gd name="connsiteY24" fmla="*/ 2867 h 10000"/>
              <a:gd name="connsiteX25" fmla="*/ 4698 w 10000"/>
              <a:gd name="connsiteY25" fmla="*/ 2830 h 10000"/>
              <a:gd name="connsiteX26" fmla="*/ 4546 w 10000"/>
              <a:gd name="connsiteY26" fmla="*/ 2754 h 10000"/>
              <a:gd name="connsiteX27" fmla="*/ 4017 w 10000"/>
              <a:gd name="connsiteY27" fmla="*/ 2414 h 10000"/>
              <a:gd name="connsiteX28" fmla="*/ 3935 w 10000"/>
              <a:gd name="connsiteY28" fmla="*/ 2226 h 10000"/>
              <a:gd name="connsiteX29" fmla="*/ 3935 w 10000"/>
              <a:gd name="connsiteY29" fmla="*/ 2150 h 10000"/>
              <a:gd name="connsiteX30" fmla="*/ 3863 w 10000"/>
              <a:gd name="connsiteY30" fmla="*/ 2036 h 10000"/>
              <a:gd name="connsiteX31" fmla="*/ 3414 w 10000"/>
              <a:gd name="connsiteY31" fmla="*/ 1962 h 10000"/>
              <a:gd name="connsiteX32" fmla="*/ 3027 w 10000"/>
              <a:gd name="connsiteY32" fmla="*/ 1886 h 10000"/>
              <a:gd name="connsiteX33" fmla="*/ 2273 w 10000"/>
              <a:gd name="connsiteY33" fmla="*/ 1621 h 10000"/>
              <a:gd name="connsiteX34" fmla="*/ 2578 w 10000"/>
              <a:gd name="connsiteY34" fmla="*/ 1621 h 10000"/>
              <a:gd name="connsiteX35" fmla="*/ 2884 w 10000"/>
              <a:gd name="connsiteY35" fmla="*/ 1697 h 10000"/>
              <a:gd name="connsiteX36" fmla="*/ 3558 w 10000"/>
              <a:gd name="connsiteY36" fmla="*/ 1697 h 10000"/>
              <a:gd name="connsiteX37" fmla="*/ 5076 w 10000"/>
              <a:gd name="connsiteY37" fmla="*/ 1735 h 10000"/>
              <a:gd name="connsiteX38" fmla="*/ 5606 w 10000"/>
              <a:gd name="connsiteY38" fmla="*/ 1660 h 10000"/>
              <a:gd name="connsiteX39" fmla="*/ 5912 w 10000"/>
              <a:gd name="connsiteY39" fmla="*/ 1585 h 10000"/>
              <a:gd name="connsiteX40" fmla="*/ 6137 w 10000"/>
              <a:gd name="connsiteY40" fmla="*/ 1433 h 10000"/>
              <a:gd name="connsiteX41" fmla="*/ 6361 w 10000"/>
              <a:gd name="connsiteY41" fmla="*/ 1132 h 10000"/>
              <a:gd name="connsiteX42" fmla="*/ 6442 w 10000"/>
              <a:gd name="connsiteY42" fmla="*/ 980 h 10000"/>
              <a:gd name="connsiteX43" fmla="*/ 6361 w 10000"/>
              <a:gd name="connsiteY43" fmla="*/ 830 h 10000"/>
              <a:gd name="connsiteX44" fmla="*/ 5983 w 10000"/>
              <a:gd name="connsiteY44" fmla="*/ 602 h 10000"/>
              <a:gd name="connsiteX45" fmla="*/ 5381 w 10000"/>
              <a:gd name="connsiteY45" fmla="*/ 527 h 10000"/>
              <a:gd name="connsiteX46" fmla="*/ 4017 w 10000"/>
              <a:gd name="connsiteY46" fmla="*/ 339 h 10000"/>
              <a:gd name="connsiteX47" fmla="*/ 3334 w 10000"/>
              <a:gd name="connsiteY47" fmla="*/ 226 h 10000"/>
              <a:gd name="connsiteX48" fmla="*/ 2731 w 10000"/>
              <a:gd name="connsiteY48" fmla="*/ 226 h 10000"/>
              <a:gd name="connsiteX49" fmla="*/ 1366 w 10000"/>
              <a:gd name="connsiteY49" fmla="*/ 226 h 10000"/>
              <a:gd name="connsiteX50" fmla="*/ 1590 w 10000"/>
              <a:gd name="connsiteY50" fmla="*/ 113 h 10000"/>
              <a:gd name="connsiteX51" fmla="*/ 1671 w 10000"/>
              <a:gd name="connsiteY51" fmla="*/ 74 h 10000"/>
              <a:gd name="connsiteX52" fmla="*/ 1519 w 10000"/>
              <a:gd name="connsiteY52" fmla="*/ 37 h 10000"/>
              <a:gd name="connsiteX53" fmla="*/ 1141 w 10000"/>
              <a:gd name="connsiteY53" fmla="*/ 0 h 10000"/>
              <a:gd name="connsiteX54" fmla="*/ 988 w 10000"/>
              <a:gd name="connsiteY54" fmla="*/ 149 h 10000"/>
              <a:gd name="connsiteX55" fmla="*/ 683 w 10000"/>
              <a:gd name="connsiteY55" fmla="*/ 188 h 10000"/>
              <a:gd name="connsiteX56" fmla="*/ 683 w 10000"/>
              <a:gd name="connsiteY56" fmla="*/ 303 h 10000"/>
              <a:gd name="connsiteX57" fmla="*/ 378 w 10000"/>
              <a:gd name="connsiteY57" fmla="*/ 453 h 10000"/>
              <a:gd name="connsiteX58" fmla="*/ 81 w 10000"/>
              <a:gd name="connsiteY58" fmla="*/ 679 h 10000"/>
              <a:gd name="connsiteX59" fmla="*/ 0 w 10000"/>
              <a:gd name="connsiteY59" fmla="*/ 904 h 10000"/>
              <a:gd name="connsiteX60" fmla="*/ 234 w 10000"/>
              <a:gd name="connsiteY60" fmla="*/ 1207 h 10000"/>
              <a:gd name="connsiteX61" fmla="*/ 611 w 10000"/>
              <a:gd name="connsiteY61" fmla="*/ 1282 h 10000"/>
              <a:gd name="connsiteX62" fmla="*/ 988 w 10000"/>
              <a:gd name="connsiteY62" fmla="*/ 1472 h 10000"/>
              <a:gd name="connsiteX63" fmla="*/ 836 w 10000"/>
              <a:gd name="connsiteY63" fmla="*/ 1735 h 10000"/>
              <a:gd name="connsiteX64" fmla="*/ 1294 w 10000"/>
              <a:gd name="connsiteY64" fmla="*/ 2190 h 10000"/>
              <a:gd name="connsiteX65" fmla="*/ 1895 w 10000"/>
              <a:gd name="connsiteY65" fmla="*/ 2490 h 10000"/>
              <a:gd name="connsiteX66" fmla="*/ 1519 w 10000"/>
              <a:gd name="connsiteY66" fmla="*/ 2716 h 10000"/>
              <a:gd name="connsiteX67" fmla="*/ 1590 w 10000"/>
              <a:gd name="connsiteY67" fmla="*/ 2980 h 10000"/>
              <a:gd name="connsiteX68" fmla="*/ 2202 w 10000"/>
              <a:gd name="connsiteY68" fmla="*/ 3168 h 10000"/>
              <a:gd name="connsiteX69" fmla="*/ 2578 w 10000"/>
              <a:gd name="connsiteY69" fmla="*/ 3434 h 10000"/>
              <a:gd name="connsiteX70" fmla="*/ 2426 w 10000"/>
              <a:gd name="connsiteY70" fmla="*/ 3660 h 10000"/>
              <a:gd name="connsiteX71" fmla="*/ 3027 w 10000"/>
              <a:gd name="connsiteY71" fmla="*/ 3849 h 10000"/>
              <a:gd name="connsiteX72" fmla="*/ 3486 w 10000"/>
              <a:gd name="connsiteY72" fmla="*/ 4076 h 10000"/>
              <a:gd name="connsiteX73" fmla="*/ 3414 w 10000"/>
              <a:gd name="connsiteY73" fmla="*/ 4377 h 10000"/>
              <a:gd name="connsiteX74" fmla="*/ 3027 w 10000"/>
              <a:gd name="connsiteY74" fmla="*/ 4716 h 10000"/>
              <a:gd name="connsiteX75" fmla="*/ 2578 w 10000"/>
              <a:gd name="connsiteY75" fmla="*/ 5056 h 10000"/>
              <a:gd name="connsiteX76" fmla="*/ 2354 w 10000"/>
              <a:gd name="connsiteY76" fmla="*/ 5509 h 10000"/>
              <a:gd name="connsiteX77" fmla="*/ 2498 w 10000"/>
              <a:gd name="connsiteY77" fmla="*/ 5434 h 10000"/>
              <a:gd name="connsiteX78" fmla="*/ 2731 w 10000"/>
              <a:gd name="connsiteY78" fmla="*/ 5584 h 10000"/>
              <a:gd name="connsiteX79" fmla="*/ 3109 w 10000"/>
              <a:gd name="connsiteY79" fmla="*/ 5660 h 10000"/>
              <a:gd name="connsiteX80" fmla="*/ 3558 w 10000"/>
              <a:gd name="connsiteY80" fmla="*/ 5699 h 10000"/>
              <a:gd name="connsiteX81" fmla="*/ 3558 w 10000"/>
              <a:gd name="connsiteY81" fmla="*/ 5735 h 10000"/>
              <a:gd name="connsiteX82" fmla="*/ 3486 w 10000"/>
              <a:gd name="connsiteY82" fmla="*/ 5773 h 10000"/>
              <a:gd name="connsiteX83" fmla="*/ 3261 w 10000"/>
              <a:gd name="connsiteY83" fmla="*/ 5812 h 10000"/>
              <a:gd name="connsiteX84" fmla="*/ 3109 w 10000"/>
              <a:gd name="connsiteY84" fmla="*/ 5812 h 10000"/>
              <a:gd name="connsiteX85" fmla="*/ 3027 w 10000"/>
              <a:gd name="connsiteY85" fmla="*/ 5923 h 10000"/>
              <a:gd name="connsiteX86" fmla="*/ 2578 w 10000"/>
              <a:gd name="connsiteY86" fmla="*/ 5962 h 10000"/>
              <a:gd name="connsiteX87" fmla="*/ 2578 w 10000"/>
              <a:gd name="connsiteY87" fmla="*/ 6076 h 10000"/>
              <a:gd name="connsiteX88" fmla="*/ 2578 w 10000"/>
              <a:gd name="connsiteY88" fmla="*/ 6188 h 10000"/>
              <a:gd name="connsiteX89" fmla="*/ 2498 w 10000"/>
              <a:gd name="connsiteY89" fmla="*/ 6188 h 10000"/>
              <a:gd name="connsiteX90" fmla="*/ 2578 w 10000"/>
              <a:gd name="connsiteY90" fmla="*/ 6263 h 10000"/>
              <a:gd name="connsiteX91" fmla="*/ 2578 w 10000"/>
              <a:gd name="connsiteY91" fmla="*/ 6491 h 10000"/>
              <a:gd name="connsiteX92" fmla="*/ 2578 w 10000"/>
              <a:gd name="connsiteY92" fmla="*/ 6792 h 10000"/>
              <a:gd name="connsiteX93" fmla="*/ 2956 w 10000"/>
              <a:gd name="connsiteY93" fmla="*/ 7018 h 10000"/>
              <a:gd name="connsiteX94" fmla="*/ 2803 w 10000"/>
              <a:gd name="connsiteY94" fmla="*/ 7321 h 10000"/>
              <a:gd name="connsiteX95" fmla="*/ 3109 w 10000"/>
              <a:gd name="connsiteY95" fmla="*/ 7359 h 10000"/>
              <a:gd name="connsiteX96" fmla="*/ 3181 w 10000"/>
              <a:gd name="connsiteY96" fmla="*/ 7546 h 10000"/>
              <a:gd name="connsiteX97" fmla="*/ 3486 w 10000"/>
              <a:gd name="connsiteY97" fmla="*/ 7699 h 10000"/>
              <a:gd name="connsiteX98" fmla="*/ 3710 w 10000"/>
              <a:gd name="connsiteY98" fmla="*/ 8000 h 10000"/>
              <a:gd name="connsiteX99" fmla="*/ 3710 w 10000"/>
              <a:gd name="connsiteY99" fmla="*/ 7963 h 10000"/>
              <a:gd name="connsiteX100" fmla="*/ 3935 w 10000"/>
              <a:gd name="connsiteY100" fmla="*/ 7963 h 10000"/>
              <a:gd name="connsiteX101" fmla="*/ 4169 w 10000"/>
              <a:gd name="connsiteY101" fmla="*/ 8038 h 10000"/>
              <a:gd name="connsiteX102" fmla="*/ 4322 w 10000"/>
              <a:gd name="connsiteY102" fmla="*/ 8000 h 10000"/>
              <a:gd name="connsiteX103" fmla="*/ 4618 w 10000"/>
              <a:gd name="connsiteY103" fmla="*/ 8038 h 10000"/>
              <a:gd name="connsiteX104" fmla="*/ 4771 w 10000"/>
              <a:gd name="connsiteY104" fmla="*/ 8113 h 10000"/>
              <a:gd name="connsiteX105" fmla="*/ 5149 w 10000"/>
              <a:gd name="connsiteY105" fmla="*/ 8000 h 10000"/>
              <a:gd name="connsiteX106" fmla="*/ 5454 w 10000"/>
              <a:gd name="connsiteY106" fmla="*/ 8038 h 10000"/>
              <a:gd name="connsiteX107" fmla="*/ 5759 w 10000"/>
              <a:gd name="connsiteY107" fmla="*/ 8150 h 10000"/>
              <a:gd name="connsiteX108" fmla="*/ 5830 w 10000"/>
              <a:gd name="connsiteY108" fmla="*/ 8302 h 10000"/>
              <a:gd name="connsiteX109" fmla="*/ 5830 w 10000"/>
              <a:gd name="connsiteY109" fmla="*/ 8453 h 10000"/>
              <a:gd name="connsiteX110" fmla="*/ 6137 w 10000"/>
              <a:gd name="connsiteY110" fmla="*/ 8528 h 10000"/>
              <a:gd name="connsiteX111" fmla="*/ 6137 w 10000"/>
              <a:gd name="connsiteY111" fmla="*/ 8604 h 10000"/>
              <a:gd name="connsiteX112" fmla="*/ 6442 w 10000"/>
              <a:gd name="connsiteY112" fmla="*/ 8718 h 10000"/>
              <a:gd name="connsiteX113" fmla="*/ 6819 w 10000"/>
              <a:gd name="connsiteY113" fmla="*/ 8754 h 10000"/>
              <a:gd name="connsiteX114" fmla="*/ 6891 w 10000"/>
              <a:gd name="connsiteY114" fmla="*/ 8868 h 10000"/>
              <a:gd name="connsiteX115" fmla="*/ 7502 w 10000"/>
              <a:gd name="connsiteY115" fmla="*/ 8943 h 10000"/>
              <a:gd name="connsiteX116" fmla="*/ 7727 w 10000"/>
              <a:gd name="connsiteY116" fmla="*/ 9057 h 10000"/>
              <a:gd name="connsiteX117" fmla="*/ 7574 w 10000"/>
              <a:gd name="connsiteY117" fmla="*/ 9170 h 10000"/>
              <a:gd name="connsiteX118" fmla="*/ 7421 w 10000"/>
              <a:gd name="connsiteY118" fmla="*/ 9246 h 10000"/>
              <a:gd name="connsiteX119" fmla="*/ 6971 w 10000"/>
              <a:gd name="connsiteY119" fmla="*/ 9282 h 10000"/>
              <a:gd name="connsiteX120" fmla="*/ 6891 w 10000"/>
              <a:gd name="connsiteY120" fmla="*/ 9395 h 10000"/>
              <a:gd name="connsiteX121" fmla="*/ 7116 w 10000"/>
              <a:gd name="connsiteY121" fmla="*/ 9472 h 10000"/>
              <a:gd name="connsiteX122" fmla="*/ 7116 w 10000"/>
              <a:gd name="connsiteY122" fmla="*/ 9585 h 10000"/>
              <a:gd name="connsiteX123" fmla="*/ 7269 w 10000"/>
              <a:gd name="connsiteY123" fmla="*/ 9699 h 10000"/>
              <a:gd name="connsiteX124" fmla="*/ 7502 w 10000"/>
              <a:gd name="connsiteY124" fmla="*/ 9850 h 10000"/>
              <a:gd name="connsiteX125" fmla="*/ 7798 w 10000"/>
              <a:gd name="connsiteY125" fmla="*/ 9850 h 10000"/>
              <a:gd name="connsiteX126" fmla="*/ 7879 w 10000"/>
              <a:gd name="connsiteY126" fmla="*/ 9660 h 10000"/>
              <a:gd name="connsiteX127" fmla="*/ 8176 w 10000"/>
              <a:gd name="connsiteY127" fmla="*/ 9660 h 10000"/>
              <a:gd name="connsiteX128" fmla="*/ 8706 w 10000"/>
              <a:gd name="connsiteY128" fmla="*/ 9510 h 10000"/>
              <a:gd name="connsiteX129" fmla="*/ 9083 w 10000"/>
              <a:gd name="connsiteY129" fmla="*/ 9585 h 10000"/>
              <a:gd name="connsiteX130" fmla="*/ 9469 w 10000"/>
              <a:gd name="connsiteY130" fmla="*/ 9699 h 10000"/>
              <a:gd name="connsiteX131" fmla="*/ 9317 w 10000"/>
              <a:gd name="connsiteY131" fmla="*/ 9774 h 10000"/>
              <a:gd name="connsiteX132" fmla="*/ 9469 w 10000"/>
              <a:gd name="connsiteY132" fmla="*/ 9963 h 10000"/>
              <a:gd name="connsiteX133" fmla="*/ 9694 w 10000"/>
              <a:gd name="connsiteY133" fmla="*/ 10000 h 10000"/>
              <a:gd name="connsiteX134" fmla="*/ 10000 w 10000"/>
              <a:gd name="connsiteY134" fmla="*/ 10000 h 10000"/>
              <a:gd name="connsiteX135" fmla="*/ 10000 w 10000"/>
              <a:gd name="connsiteY135" fmla="*/ 6038 h 10000"/>
              <a:gd name="connsiteX0" fmla="*/ 10000 w 10000"/>
              <a:gd name="connsiteY0" fmla="*/ 6038 h 10000"/>
              <a:gd name="connsiteX1" fmla="*/ 8634 w 10000"/>
              <a:gd name="connsiteY1" fmla="*/ 489 h 10000"/>
              <a:gd name="connsiteX2" fmla="*/ 8410 w 10000"/>
              <a:gd name="connsiteY2" fmla="*/ 489 h 10000"/>
              <a:gd name="connsiteX3" fmla="*/ 8257 w 10000"/>
              <a:gd name="connsiteY3" fmla="*/ 414 h 10000"/>
              <a:gd name="connsiteX4" fmla="*/ 8104 w 10000"/>
              <a:gd name="connsiteY4" fmla="*/ 377 h 10000"/>
              <a:gd name="connsiteX5" fmla="*/ 7879 w 10000"/>
              <a:gd name="connsiteY5" fmla="*/ 414 h 10000"/>
              <a:gd name="connsiteX6" fmla="*/ 8023 w 10000"/>
              <a:gd name="connsiteY6" fmla="*/ 37 h 10000"/>
              <a:gd name="connsiteX7" fmla="*/ 7349 w 10000"/>
              <a:gd name="connsiteY7" fmla="*/ 565 h 10000"/>
              <a:gd name="connsiteX8" fmla="*/ 6442 w 10000"/>
              <a:gd name="connsiteY8" fmla="*/ 1886 h 10000"/>
              <a:gd name="connsiteX9" fmla="*/ 6738 w 10000"/>
              <a:gd name="connsiteY9" fmla="*/ 2377 h 10000"/>
              <a:gd name="connsiteX10" fmla="*/ 5983 w 10000"/>
              <a:gd name="connsiteY10" fmla="*/ 2377 h 10000"/>
              <a:gd name="connsiteX11" fmla="*/ 5381 w 10000"/>
              <a:gd name="connsiteY11" fmla="*/ 2302 h 10000"/>
              <a:gd name="connsiteX12" fmla="*/ 5229 w 10000"/>
              <a:gd name="connsiteY12" fmla="*/ 2377 h 10000"/>
              <a:gd name="connsiteX13" fmla="*/ 5149 w 10000"/>
              <a:gd name="connsiteY13" fmla="*/ 2490 h 10000"/>
              <a:gd name="connsiteX14" fmla="*/ 5454 w 10000"/>
              <a:gd name="connsiteY14" fmla="*/ 2641 h 10000"/>
              <a:gd name="connsiteX15" fmla="*/ 5912 w 10000"/>
              <a:gd name="connsiteY15" fmla="*/ 2679 h 10000"/>
              <a:gd name="connsiteX16" fmla="*/ 6137 w 10000"/>
              <a:gd name="connsiteY16" fmla="*/ 2679 h 10000"/>
              <a:gd name="connsiteX17" fmla="*/ 6289 w 10000"/>
              <a:gd name="connsiteY17" fmla="*/ 2754 h 10000"/>
              <a:gd name="connsiteX18" fmla="*/ 6289 w 10000"/>
              <a:gd name="connsiteY18" fmla="*/ 2830 h 10000"/>
              <a:gd name="connsiteX19" fmla="*/ 6137 w 10000"/>
              <a:gd name="connsiteY19" fmla="*/ 2944 h 10000"/>
              <a:gd name="connsiteX20" fmla="*/ 6055 w 10000"/>
              <a:gd name="connsiteY20" fmla="*/ 2980 h 10000"/>
              <a:gd name="connsiteX21" fmla="*/ 5830 w 10000"/>
              <a:gd name="connsiteY21" fmla="*/ 2980 h 10000"/>
              <a:gd name="connsiteX22" fmla="*/ 5381 w 10000"/>
              <a:gd name="connsiteY22" fmla="*/ 2904 h 10000"/>
              <a:gd name="connsiteX23" fmla="*/ 4923 w 10000"/>
              <a:gd name="connsiteY23" fmla="*/ 2867 h 10000"/>
              <a:gd name="connsiteX24" fmla="*/ 4698 w 10000"/>
              <a:gd name="connsiteY24" fmla="*/ 2830 h 10000"/>
              <a:gd name="connsiteX25" fmla="*/ 4546 w 10000"/>
              <a:gd name="connsiteY25" fmla="*/ 2754 h 10000"/>
              <a:gd name="connsiteX26" fmla="*/ 4017 w 10000"/>
              <a:gd name="connsiteY26" fmla="*/ 2414 h 10000"/>
              <a:gd name="connsiteX27" fmla="*/ 3935 w 10000"/>
              <a:gd name="connsiteY27" fmla="*/ 2226 h 10000"/>
              <a:gd name="connsiteX28" fmla="*/ 3935 w 10000"/>
              <a:gd name="connsiteY28" fmla="*/ 2150 h 10000"/>
              <a:gd name="connsiteX29" fmla="*/ 3863 w 10000"/>
              <a:gd name="connsiteY29" fmla="*/ 2036 h 10000"/>
              <a:gd name="connsiteX30" fmla="*/ 3414 w 10000"/>
              <a:gd name="connsiteY30" fmla="*/ 1962 h 10000"/>
              <a:gd name="connsiteX31" fmla="*/ 3027 w 10000"/>
              <a:gd name="connsiteY31" fmla="*/ 1886 h 10000"/>
              <a:gd name="connsiteX32" fmla="*/ 2273 w 10000"/>
              <a:gd name="connsiteY32" fmla="*/ 1621 h 10000"/>
              <a:gd name="connsiteX33" fmla="*/ 2578 w 10000"/>
              <a:gd name="connsiteY33" fmla="*/ 1621 h 10000"/>
              <a:gd name="connsiteX34" fmla="*/ 2884 w 10000"/>
              <a:gd name="connsiteY34" fmla="*/ 1697 h 10000"/>
              <a:gd name="connsiteX35" fmla="*/ 3558 w 10000"/>
              <a:gd name="connsiteY35" fmla="*/ 1697 h 10000"/>
              <a:gd name="connsiteX36" fmla="*/ 5076 w 10000"/>
              <a:gd name="connsiteY36" fmla="*/ 1735 h 10000"/>
              <a:gd name="connsiteX37" fmla="*/ 5606 w 10000"/>
              <a:gd name="connsiteY37" fmla="*/ 1660 h 10000"/>
              <a:gd name="connsiteX38" fmla="*/ 5912 w 10000"/>
              <a:gd name="connsiteY38" fmla="*/ 1585 h 10000"/>
              <a:gd name="connsiteX39" fmla="*/ 6137 w 10000"/>
              <a:gd name="connsiteY39" fmla="*/ 1433 h 10000"/>
              <a:gd name="connsiteX40" fmla="*/ 6361 w 10000"/>
              <a:gd name="connsiteY40" fmla="*/ 1132 h 10000"/>
              <a:gd name="connsiteX41" fmla="*/ 6442 w 10000"/>
              <a:gd name="connsiteY41" fmla="*/ 980 h 10000"/>
              <a:gd name="connsiteX42" fmla="*/ 6361 w 10000"/>
              <a:gd name="connsiteY42" fmla="*/ 830 h 10000"/>
              <a:gd name="connsiteX43" fmla="*/ 5983 w 10000"/>
              <a:gd name="connsiteY43" fmla="*/ 602 h 10000"/>
              <a:gd name="connsiteX44" fmla="*/ 5381 w 10000"/>
              <a:gd name="connsiteY44" fmla="*/ 527 h 10000"/>
              <a:gd name="connsiteX45" fmla="*/ 4017 w 10000"/>
              <a:gd name="connsiteY45" fmla="*/ 339 h 10000"/>
              <a:gd name="connsiteX46" fmla="*/ 3334 w 10000"/>
              <a:gd name="connsiteY46" fmla="*/ 226 h 10000"/>
              <a:gd name="connsiteX47" fmla="*/ 2731 w 10000"/>
              <a:gd name="connsiteY47" fmla="*/ 226 h 10000"/>
              <a:gd name="connsiteX48" fmla="*/ 1366 w 10000"/>
              <a:gd name="connsiteY48" fmla="*/ 226 h 10000"/>
              <a:gd name="connsiteX49" fmla="*/ 1590 w 10000"/>
              <a:gd name="connsiteY49" fmla="*/ 113 h 10000"/>
              <a:gd name="connsiteX50" fmla="*/ 1671 w 10000"/>
              <a:gd name="connsiteY50" fmla="*/ 74 h 10000"/>
              <a:gd name="connsiteX51" fmla="*/ 1519 w 10000"/>
              <a:gd name="connsiteY51" fmla="*/ 37 h 10000"/>
              <a:gd name="connsiteX52" fmla="*/ 1141 w 10000"/>
              <a:gd name="connsiteY52" fmla="*/ 0 h 10000"/>
              <a:gd name="connsiteX53" fmla="*/ 988 w 10000"/>
              <a:gd name="connsiteY53" fmla="*/ 149 h 10000"/>
              <a:gd name="connsiteX54" fmla="*/ 683 w 10000"/>
              <a:gd name="connsiteY54" fmla="*/ 188 h 10000"/>
              <a:gd name="connsiteX55" fmla="*/ 683 w 10000"/>
              <a:gd name="connsiteY55" fmla="*/ 303 h 10000"/>
              <a:gd name="connsiteX56" fmla="*/ 378 w 10000"/>
              <a:gd name="connsiteY56" fmla="*/ 453 h 10000"/>
              <a:gd name="connsiteX57" fmla="*/ 81 w 10000"/>
              <a:gd name="connsiteY57" fmla="*/ 679 h 10000"/>
              <a:gd name="connsiteX58" fmla="*/ 0 w 10000"/>
              <a:gd name="connsiteY58" fmla="*/ 904 h 10000"/>
              <a:gd name="connsiteX59" fmla="*/ 234 w 10000"/>
              <a:gd name="connsiteY59" fmla="*/ 1207 h 10000"/>
              <a:gd name="connsiteX60" fmla="*/ 611 w 10000"/>
              <a:gd name="connsiteY60" fmla="*/ 1282 h 10000"/>
              <a:gd name="connsiteX61" fmla="*/ 988 w 10000"/>
              <a:gd name="connsiteY61" fmla="*/ 1472 h 10000"/>
              <a:gd name="connsiteX62" fmla="*/ 836 w 10000"/>
              <a:gd name="connsiteY62" fmla="*/ 1735 h 10000"/>
              <a:gd name="connsiteX63" fmla="*/ 1294 w 10000"/>
              <a:gd name="connsiteY63" fmla="*/ 2190 h 10000"/>
              <a:gd name="connsiteX64" fmla="*/ 1895 w 10000"/>
              <a:gd name="connsiteY64" fmla="*/ 2490 h 10000"/>
              <a:gd name="connsiteX65" fmla="*/ 1519 w 10000"/>
              <a:gd name="connsiteY65" fmla="*/ 2716 h 10000"/>
              <a:gd name="connsiteX66" fmla="*/ 1590 w 10000"/>
              <a:gd name="connsiteY66" fmla="*/ 2980 h 10000"/>
              <a:gd name="connsiteX67" fmla="*/ 2202 w 10000"/>
              <a:gd name="connsiteY67" fmla="*/ 3168 h 10000"/>
              <a:gd name="connsiteX68" fmla="*/ 2578 w 10000"/>
              <a:gd name="connsiteY68" fmla="*/ 3434 h 10000"/>
              <a:gd name="connsiteX69" fmla="*/ 2426 w 10000"/>
              <a:gd name="connsiteY69" fmla="*/ 3660 h 10000"/>
              <a:gd name="connsiteX70" fmla="*/ 3027 w 10000"/>
              <a:gd name="connsiteY70" fmla="*/ 3849 h 10000"/>
              <a:gd name="connsiteX71" fmla="*/ 3486 w 10000"/>
              <a:gd name="connsiteY71" fmla="*/ 4076 h 10000"/>
              <a:gd name="connsiteX72" fmla="*/ 3414 w 10000"/>
              <a:gd name="connsiteY72" fmla="*/ 4377 h 10000"/>
              <a:gd name="connsiteX73" fmla="*/ 3027 w 10000"/>
              <a:gd name="connsiteY73" fmla="*/ 4716 h 10000"/>
              <a:gd name="connsiteX74" fmla="*/ 2578 w 10000"/>
              <a:gd name="connsiteY74" fmla="*/ 5056 h 10000"/>
              <a:gd name="connsiteX75" fmla="*/ 2354 w 10000"/>
              <a:gd name="connsiteY75" fmla="*/ 5509 h 10000"/>
              <a:gd name="connsiteX76" fmla="*/ 2498 w 10000"/>
              <a:gd name="connsiteY76" fmla="*/ 5434 h 10000"/>
              <a:gd name="connsiteX77" fmla="*/ 2731 w 10000"/>
              <a:gd name="connsiteY77" fmla="*/ 5584 h 10000"/>
              <a:gd name="connsiteX78" fmla="*/ 3109 w 10000"/>
              <a:gd name="connsiteY78" fmla="*/ 5660 h 10000"/>
              <a:gd name="connsiteX79" fmla="*/ 3558 w 10000"/>
              <a:gd name="connsiteY79" fmla="*/ 5699 h 10000"/>
              <a:gd name="connsiteX80" fmla="*/ 3558 w 10000"/>
              <a:gd name="connsiteY80" fmla="*/ 5735 h 10000"/>
              <a:gd name="connsiteX81" fmla="*/ 3486 w 10000"/>
              <a:gd name="connsiteY81" fmla="*/ 5773 h 10000"/>
              <a:gd name="connsiteX82" fmla="*/ 3261 w 10000"/>
              <a:gd name="connsiteY82" fmla="*/ 5812 h 10000"/>
              <a:gd name="connsiteX83" fmla="*/ 3109 w 10000"/>
              <a:gd name="connsiteY83" fmla="*/ 5812 h 10000"/>
              <a:gd name="connsiteX84" fmla="*/ 3027 w 10000"/>
              <a:gd name="connsiteY84" fmla="*/ 5923 h 10000"/>
              <a:gd name="connsiteX85" fmla="*/ 2578 w 10000"/>
              <a:gd name="connsiteY85" fmla="*/ 5962 h 10000"/>
              <a:gd name="connsiteX86" fmla="*/ 2578 w 10000"/>
              <a:gd name="connsiteY86" fmla="*/ 6076 h 10000"/>
              <a:gd name="connsiteX87" fmla="*/ 2578 w 10000"/>
              <a:gd name="connsiteY87" fmla="*/ 6188 h 10000"/>
              <a:gd name="connsiteX88" fmla="*/ 2498 w 10000"/>
              <a:gd name="connsiteY88" fmla="*/ 6188 h 10000"/>
              <a:gd name="connsiteX89" fmla="*/ 2578 w 10000"/>
              <a:gd name="connsiteY89" fmla="*/ 6263 h 10000"/>
              <a:gd name="connsiteX90" fmla="*/ 2578 w 10000"/>
              <a:gd name="connsiteY90" fmla="*/ 6491 h 10000"/>
              <a:gd name="connsiteX91" fmla="*/ 2578 w 10000"/>
              <a:gd name="connsiteY91" fmla="*/ 6792 h 10000"/>
              <a:gd name="connsiteX92" fmla="*/ 2956 w 10000"/>
              <a:gd name="connsiteY92" fmla="*/ 7018 h 10000"/>
              <a:gd name="connsiteX93" fmla="*/ 2803 w 10000"/>
              <a:gd name="connsiteY93" fmla="*/ 7321 h 10000"/>
              <a:gd name="connsiteX94" fmla="*/ 3109 w 10000"/>
              <a:gd name="connsiteY94" fmla="*/ 7359 h 10000"/>
              <a:gd name="connsiteX95" fmla="*/ 3181 w 10000"/>
              <a:gd name="connsiteY95" fmla="*/ 7546 h 10000"/>
              <a:gd name="connsiteX96" fmla="*/ 3486 w 10000"/>
              <a:gd name="connsiteY96" fmla="*/ 7699 h 10000"/>
              <a:gd name="connsiteX97" fmla="*/ 3710 w 10000"/>
              <a:gd name="connsiteY97" fmla="*/ 8000 h 10000"/>
              <a:gd name="connsiteX98" fmla="*/ 3710 w 10000"/>
              <a:gd name="connsiteY98" fmla="*/ 7963 h 10000"/>
              <a:gd name="connsiteX99" fmla="*/ 3935 w 10000"/>
              <a:gd name="connsiteY99" fmla="*/ 7963 h 10000"/>
              <a:gd name="connsiteX100" fmla="*/ 4169 w 10000"/>
              <a:gd name="connsiteY100" fmla="*/ 8038 h 10000"/>
              <a:gd name="connsiteX101" fmla="*/ 4322 w 10000"/>
              <a:gd name="connsiteY101" fmla="*/ 8000 h 10000"/>
              <a:gd name="connsiteX102" fmla="*/ 4618 w 10000"/>
              <a:gd name="connsiteY102" fmla="*/ 8038 h 10000"/>
              <a:gd name="connsiteX103" fmla="*/ 4771 w 10000"/>
              <a:gd name="connsiteY103" fmla="*/ 8113 h 10000"/>
              <a:gd name="connsiteX104" fmla="*/ 5149 w 10000"/>
              <a:gd name="connsiteY104" fmla="*/ 8000 h 10000"/>
              <a:gd name="connsiteX105" fmla="*/ 5454 w 10000"/>
              <a:gd name="connsiteY105" fmla="*/ 8038 h 10000"/>
              <a:gd name="connsiteX106" fmla="*/ 5759 w 10000"/>
              <a:gd name="connsiteY106" fmla="*/ 8150 h 10000"/>
              <a:gd name="connsiteX107" fmla="*/ 5830 w 10000"/>
              <a:gd name="connsiteY107" fmla="*/ 8302 h 10000"/>
              <a:gd name="connsiteX108" fmla="*/ 5830 w 10000"/>
              <a:gd name="connsiteY108" fmla="*/ 8453 h 10000"/>
              <a:gd name="connsiteX109" fmla="*/ 6137 w 10000"/>
              <a:gd name="connsiteY109" fmla="*/ 8528 h 10000"/>
              <a:gd name="connsiteX110" fmla="*/ 6137 w 10000"/>
              <a:gd name="connsiteY110" fmla="*/ 8604 h 10000"/>
              <a:gd name="connsiteX111" fmla="*/ 6442 w 10000"/>
              <a:gd name="connsiteY111" fmla="*/ 8718 h 10000"/>
              <a:gd name="connsiteX112" fmla="*/ 6819 w 10000"/>
              <a:gd name="connsiteY112" fmla="*/ 8754 h 10000"/>
              <a:gd name="connsiteX113" fmla="*/ 6891 w 10000"/>
              <a:gd name="connsiteY113" fmla="*/ 8868 h 10000"/>
              <a:gd name="connsiteX114" fmla="*/ 7502 w 10000"/>
              <a:gd name="connsiteY114" fmla="*/ 8943 h 10000"/>
              <a:gd name="connsiteX115" fmla="*/ 7727 w 10000"/>
              <a:gd name="connsiteY115" fmla="*/ 9057 h 10000"/>
              <a:gd name="connsiteX116" fmla="*/ 7574 w 10000"/>
              <a:gd name="connsiteY116" fmla="*/ 9170 h 10000"/>
              <a:gd name="connsiteX117" fmla="*/ 7421 w 10000"/>
              <a:gd name="connsiteY117" fmla="*/ 9246 h 10000"/>
              <a:gd name="connsiteX118" fmla="*/ 6971 w 10000"/>
              <a:gd name="connsiteY118" fmla="*/ 9282 h 10000"/>
              <a:gd name="connsiteX119" fmla="*/ 6891 w 10000"/>
              <a:gd name="connsiteY119" fmla="*/ 9395 h 10000"/>
              <a:gd name="connsiteX120" fmla="*/ 7116 w 10000"/>
              <a:gd name="connsiteY120" fmla="*/ 9472 h 10000"/>
              <a:gd name="connsiteX121" fmla="*/ 7116 w 10000"/>
              <a:gd name="connsiteY121" fmla="*/ 9585 h 10000"/>
              <a:gd name="connsiteX122" fmla="*/ 7269 w 10000"/>
              <a:gd name="connsiteY122" fmla="*/ 9699 h 10000"/>
              <a:gd name="connsiteX123" fmla="*/ 7502 w 10000"/>
              <a:gd name="connsiteY123" fmla="*/ 9850 h 10000"/>
              <a:gd name="connsiteX124" fmla="*/ 7798 w 10000"/>
              <a:gd name="connsiteY124" fmla="*/ 9850 h 10000"/>
              <a:gd name="connsiteX125" fmla="*/ 7879 w 10000"/>
              <a:gd name="connsiteY125" fmla="*/ 9660 h 10000"/>
              <a:gd name="connsiteX126" fmla="*/ 8176 w 10000"/>
              <a:gd name="connsiteY126" fmla="*/ 9660 h 10000"/>
              <a:gd name="connsiteX127" fmla="*/ 8706 w 10000"/>
              <a:gd name="connsiteY127" fmla="*/ 9510 h 10000"/>
              <a:gd name="connsiteX128" fmla="*/ 9083 w 10000"/>
              <a:gd name="connsiteY128" fmla="*/ 9585 h 10000"/>
              <a:gd name="connsiteX129" fmla="*/ 9469 w 10000"/>
              <a:gd name="connsiteY129" fmla="*/ 9699 h 10000"/>
              <a:gd name="connsiteX130" fmla="*/ 9317 w 10000"/>
              <a:gd name="connsiteY130" fmla="*/ 9774 h 10000"/>
              <a:gd name="connsiteX131" fmla="*/ 9469 w 10000"/>
              <a:gd name="connsiteY131" fmla="*/ 9963 h 10000"/>
              <a:gd name="connsiteX132" fmla="*/ 9694 w 10000"/>
              <a:gd name="connsiteY132" fmla="*/ 10000 h 10000"/>
              <a:gd name="connsiteX133" fmla="*/ 10000 w 10000"/>
              <a:gd name="connsiteY133" fmla="*/ 10000 h 10000"/>
              <a:gd name="connsiteX134" fmla="*/ 10000 w 10000"/>
              <a:gd name="connsiteY134" fmla="*/ 6038 h 10000"/>
              <a:gd name="connsiteX0" fmla="*/ 10000 w 10000"/>
              <a:gd name="connsiteY0" fmla="*/ 6038 h 10000"/>
              <a:gd name="connsiteX1" fmla="*/ 8634 w 10000"/>
              <a:gd name="connsiteY1" fmla="*/ 489 h 10000"/>
              <a:gd name="connsiteX2" fmla="*/ 8257 w 10000"/>
              <a:gd name="connsiteY2" fmla="*/ 414 h 10000"/>
              <a:gd name="connsiteX3" fmla="*/ 8104 w 10000"/>
              <a:gd name="connsiteY3" fmla="*/ 377 h 10000"/>
              <a:gd name="connsiteX4" fmla="*/ 7879 w 10000"/>
              <a:gd name="connsiteY4" fmla="*/ 414 h 10000"/>
              <a:gd name="connsiteX5" fmla="*/ 8023 w 10000"/>
              <a:gd name="connsiteY5" fmla="*/ 37 h 10000"/>
              <a:gd name="connsiteX6" fmla="*/ 7349 w 10000"/>
              <a:gd name="connsiteY6" fmla="*/ 565 h 10000"/>
              <a:gd name="connsiteX7" fmla="*/ 6442 w 10000"/>
              <a:gd name="connsiteY7" fmla="*/ 1886 h 10000"/>
              <a:gd name="connsiteX8" fmla="*/ 6738 w 10000"/>
              <a:gd name="connsiteY8" fmla="*/ 2377 h 10000"/>
              <a:gd name="connsiteX9" fmla="*/ 5983 w 10000"/>
              <a:gd name="connsiteY9" fmla="*/ 2377 h 10000"/>
              <a:gd name="connsiteX10" fmla="*/ 5381 w 10000"/>
              <a:gd name="connsiteY10" fmla="*/ 2302 h 10000"/>
              <a:gd name="connsiteX11" fmla="*/ 5229 w 10000"/>
              <a:gd name="connsiteY11" fmla="*/ 2377 h 10000"/>
              <a:gd name="connsiteX12" fmla="*/ 5149 w 10000"/>
              <a:gd name="connsiteY12" fmla="*/ 2490 h 10000"/>
              <a:gd name="connsiteX13" fmla="*/ 5454 w 10000"/>
              <a:gd name="connsiteY13" fmla="*/ 2641 h 10000"/>
              <a:gd name="connsiteX14" fmla="*/ 5912 w 10000"/>
              <a:gd name="connsiteY14" fmla="*/ 2679 h 10000"/>
              <a:gd name="connsiteX15" fmla="*/ 6137 w 10000"/>
              <a:gd name="connsiteY15" fmla="*/ 2679 h 10000"/>
              <a:gd name="connsiteX16" fmla="*/ 6289 w 10000"/>
              <a:gd name="connsiteY16" fmla="*/ 2754 h 10000"/>
              <a:gd name="connsiteX17" fmla="*/ 6289 w 10000"/>
              <a:gd name="connsiteY17" fmla="*/ 2830 h 10000"/>
              <a:gd name="connsiteX18" fmla="*/ 6137 w 10000"/>
              <a:gd name="connsiteY18" fmla="*/ 2944 h 10000"/>
              <a:gd name="connsiteX19" fmla="*/ 6055 w 10000"/>
              <a:gd name="connsiteY19" fmla="*/ 2980 h 10000"/>
              <a:gd name="connsiteX20" fmla="*/ 5830 w 10000"/>
              <a:gd name="connsiteY20" fmla="*/ 2980 h 10000"/>
              <a:gd name="connsiteX21" fmla="*/ 5381 w 10000"/>
              <a:gd name="connsiteY21" fmla="*/ 2904 h 10000"/>
              <a:gd name="connsiteX22" fmla="*/ 4923 w 10000"/>
              <a:gd name="connsiteY22" fmla="*/ 2867 h 10000"/>
              <a:gd name="connsiteX23" fmla="*/ 4698 w 10000"/>
              <a:gd name="connsiteY23" fmla="*/ 2830 h 10000"/>
              <a:gd name="connsiteX24" fmla="*/ 4546 w 10000"/>
              <a:gd name="connsiteY24" fmla="*/ 2754 h 10000"/>
              <a:gd name="connsiteX25" fmla="*/ 4017 w 10000"/>
              <a:gd name="connsiteY25" fmla="*/ 2414 h 10000"/>
              <a:gd name="connsiteX26" fmla="*/ 3935 w 10000"/>
              <a:gd name="connsiteY26" fmla="*/ 2226 h 10000"/>
              <a:gd name="connsiteX27" fmla="*/ 3935 w 10000"/>
              <a:gd name="connsiteY27" fmla="*/ 2150 h 10000"/>
              <a:gd name="connsiteX28" fmla="*/ 3863 w 10000"/>
              <a:gd name="connsiteY28" fmla="*/ 2036 h 10000"/>
              <a:gd name="connsiteX29" fmla="*/ 3414 w 10000"/>
              <a:gd name="connsiteY29" fmla="*/ 1962 h 10000"/>
              <a:gd name="connsiteX30" fmla="*/ 3027 w 10000"/>
              <a:gd name="connsiteY30" fmla="*/ 1886 h 10000"/>
              <a:gd name="connsiteX31" fmla="*/ 2273 w 10000"/>
              <a:gd name="connsiteY31" fmla="*/ 1621 h 10000"/>
              <a:gd name="connsiteX32" fmla="*/ 2578 w 10000"/>
              <a:gd name="connsiteY32" fmla="*/ 1621 h 10000"/>
              <a:gd name="connsiteX33" fmla="*/ 2884 w 10000"/>
              <a:gd name="connsiteY33" fmla="*/ 1697 h 10000"/>
              <a:gd name="connsiteX34" fmla="*/ 3558 w 10000"/>
              <a:gd name="connsiteY34" fmla="*/ 1697 h 10000"/>
              <a:gd name="connsiteX35" fmla="*/ 5076 w 10000"/>
              <a:gd name="connsiteY35" fmla="*/ 1735 h 10000"/>
              <a:gd name="connsiteX36" fmla="*/ 5606 w 10000"/>
              <a:gd name="connsiteY36" fmla="*/ 1660 h 10000"/>
              <a:gd name="connsiteX37" fmla="*/ 5912 w 10000"/>
              <a:gd name="connsiteY37" fmla="*/ 1585 h 10000"/>
              <a:gd name="connsiteX38" fmla="*/ 6137 w 10000"/>
              <a:gd name="connsiteY38" fmla="*/ 1433 h 10000"/>
              <a:gd name="connsiteX39" fmla="*/ 6361 w 10000"/>
              <a:gd name="connsiteY39" fmla="*/ 1132 h 10000"/>
              <a:gd name="connsiteX40" fmla="*/ 6442 w 10000"/>
              <a:gd name="connsiteY40" fmla="*/ 980 h 10000"/>
              <a:gd name="connsiteX41" fmla="*/ 6361 w 10000"/>
              <a:gd name="connsiteY41" fmla="*/ 830 h 10000"/>
              <a:gd name="connsiteX42" fmla="*/ 5983 w 10000"/>
              <a:gd name="connsiteY42" fmla="*/ 602 h 10000"/>
              <a:gd name="connsiteX43" fmla="*/ 5381 w 10000"/>
              <a:gd name="connsiteY43" fmla="*/ 527 h 10000"/>
              <a:gd name="connsiteX44" fmla="*/ 4017 w 10000"/>
              <a:gd name="connsiteY44" fmla="*/ 339 h 10000"/>
              <a:gd name="connsiteX45" fmla="*/ 3334 w 10000"/>
              <a:gd name="connsiteY45" fmla="*/ 226 h 10000"/>
              <a:gd name="connsiteX46" fmla="*/ 2731 w 10000"/>
              <a:gd name="connsiteY46" fmla="*/ 226 h 10000"/>
              <a:gd name="connsiteX47" fmla="*/ 1366 w 10000"/>
              <a:gd name="connsiteY47" fmla="*/ 226 h 10000"/>
              <a:gd name="connsiteX48" fmla="*/ 1590 w 10000"/>
              <a:gd name="connsiteY48" fmla="*/ 113 h 10000"/>
              <a:gd name="connsiteX49" fmla="*/ 1671 w 10000"/>
              <a:gd name="connsiteY49" fmla="*/ 74 h 10000"/>
              <a:gd name="connsiteX50" fmla="*/ 1519 w 10000"/>
              <a:gd name="connsiteY50" fmla="*/ 37 h 10000"/>
              <a:gd name="connsiteX51" fmla="*/ 1141 w 10000"/>
              <a:gd name="connsiteY51" fmla="*/ 0 h 10000"/>
              <a:gd name="connsiteX52" fmla="*/ 988 w 10000"/>
              <a:gd name="connsiteY52" fmla="*/ 149 h 10000"/>
              <a:gd name="connsiteX53" fmla="*/ 683 w 10000"/>
              <a:gd name="connsiteY53" fmla="*/ 188 h 10000"/>
              <a:gd name="connsiteX54" fmla="*/ 683 w 10000"/>
              <a:gd name="connsiteY54" fmla="*/ 303 h 10000"/>
              <a:gd name="connsiteX55" fmla="*/ 378 w 10000"/>
              <a:gd name="connsiteY55" fmla="*/ 453 h 10000"/>
              <a:gd name="connsiteX56" fmla="*/ 81 w 10000"/>
              <a:gd name="connsiteY56" fmla="*/ 679 h 10000"/>
              <a:gd name="connsiteX57" fmla="*/ 0 w 10000"/>
              <a:gd name="connsiteY57" fmla="*/ 904 h 10000"/>
              <a:gd name="connsiteX58" fmla="*/ 234 w 10000"/>
              <a:gd name="connsiteY58" fmla="*/ 1207 h 10000"/>
              <a:gd name="connsiteX59" fmla="*/ 611 w 10000"/>
              <a:gd name="connsiteY59" fmla="*/ 1282 h 10000"/>
              <a:gd name="connsiteX60" fmla="*/ 988 w 10000"/>
              <a:gd name="connsiteY60" fmla="*/ 1472 h 10000"/>
              <a:gd name="connsiteX61" fmla="*/ 836 w 10000"/>
              <a:gd name="connsiteY61" fmla="*/ 1735 h 10000"/>
              <a:gd name="connsiteX62" fmla="*/ 1294 w 10000"/>
              <a:gd name="connsiteY62" fmla="*/ 2190 h 10000"/>
              <a:gd name="connsiteX63" fmla="*/ 1895 w 10000"/>
              <a:gd name="connsiteY63" fmla="*/ 2490 h 10000"/>
              <a:gd name="connsiteX64" fmla="*/ 1519 w 10000"/>
              <a:gd name="connsiteY64" fmla="*/ 2716 h 10000"/>
              <a:gd name="connsiteX65" fmla="*/ 1590 w 10000"/>
              <a:gd name="connsiteY65" fmla="*/ 2980 h 10000"/>
              <a:gd name="connsiteX66" fmla="*/ 2202 w 10000"/>
              <a:gd name="connsiteY66" fmla="*/ 3168 h 10000"/>
              <a:gd name="connsiteX67" fmla="*/ 2578 w 10000"/>
              <a:gd name="connsiteY67" fmla="*/ 3434 h 10000"/>
              <a:gd name="connsiteX68" fmla="*/ 2426 w 10000"/>
              <a:gd name="connsiteY68" fmla="*/ 3660 h 10000"/>
              <a:gd name="connsiteX69" fmla="*/ 3027 w 10000"/>
              <a:gd name="connsiteY69" fmla="*/ 3849 h 10000"/>
              <a:gd name="connsiteX70" fmla="*/ 3486 w 10000"/>
              <a:gd name="connsiteY70" fmla="*/ 4076 h 10000"/>
              <a:gd name="connsiteX71" fmla="*/ 3414 w 10000"/>
              <a:gd name="connsiteY71" fmla="*/ 4377 h 10000"/>
              <a:gd name="connsiteX72" fmla="*/ 3027 w 10000"/>
              <a:gd name="connsiteY72" fmla="*/ 4716 h 10000"/>
              <a:gd name="connsiteX73" fmla="*/ 2578 w 10000"/>
              <a:gd name="connsiteY73" fmla="*/ 5056 h 10000"/>
              <a:gd name="connsiteX74" fmla="*/ 2354 w 10000"/>
              <a:gd name="connsiteY74" fmla="*/ 5509 h 10000"/>
              <a:gd name="connsiteX75" fmla="*/ 2498 w 10000"/>
              <a:gd name="connsiteY75" fmla="*/ 5434 h 10000"/>
              <a:gd name="connsiteX76" fmla="*/ 2731 w 10000"/>
              <a:gd name="connsiteY76" fmla="*/ 5584 h 10000"/>
              <a:gd name="connsiteX77" fmla="*/ 3109 w 10000"/>
              <a:gd name="connsiteY77" fmla="*/ 5660 h 10000"/>
              <a:gd name="connsiteX78" fmla="*/ 3558 w 10000"/>
              <a:gd name="connsiteY78" fmla="*/ 5699 h 10000"/>
              <a:gd name="connsiteX79" fmla="*/ 3558 w 10000"/>
              <a:gd name="connsiteY79" fmla="*/ 5735 h 10000"/>
              <a:gd name="connsiteX80" fmla="*/ 3486 w 10000"/>
              <a:gd name="connsiteY80" fmla="*/ 5773 h 10000"/>
              <a:gd name="connsiteX81" fmla="*/ 3261 w 10000"/>
              <a:gd name="connsiteY81" fmla="*/ 5812 h 10000"/>
              <a:gd name="connsiteX82" fmla="*/ 3109 w 10000"/>
              <a:gd name="connsiteY82" fmla="*/ 5812 h 10000"/>
              <a:gd name="connsiteX83" fmla="*/ 3027 w 10000"/>
              <a:gd name="connsiteY83" fmla="*/ 5923 h 10000"/>
              <a:gd name="connsiteX84" fmla="*/ 2578 w 10000"/>
              <a:gd name="connsiteY84" fmla="*/ 5962 h 10000"/>
              <a:gd name="connsiteX85" fmla="*/ 2578 w 10000"/>
              <a:gd name="connsiteY85" fmla="*/ 6076 h 10000"/>
              <a:gd name="connsiteX86" fmla="*/ 2578 w 10000"/>
              <a:gd name="connsiteY86" fmla="*/ 6188 h 10000"/>
              <a:gd name="connsiteX87" fmla="*/ 2498 w 10000"/>
              <a:gd name="connsiteY87" fmla="*/ 6188 h 10000"/>
              <a:gd name="connsiteX88" fmla="*/ 2578 w 10000"/>
              <a:gd name="connsiteY88" fmla="*/ 6263 h 10000"/>
              <a:gd name="connsiteX89" fmla="*/ 2578 w 10000"/>
              <a:gd name="connsiteY89" fmla="*/ 6491 h 10000"/>
              <a:gd name="connsiteX90" fmla="*/ 2578 w 10000"/>
              <a:gd name="connsiteY90" fmla="*/ 6792 h 10000"/>
              <a:gd name="connsiteX91" fmla="*/ 2956 w 10000"/>
              <a:gd name="connsiteY91" fmla="*/ 7018 h 10000"/>
              <a:gd name="connsiteX92" fmla="*/ 2803 w 10000"/>
              <a:gd name="connsiteY92" fmla="*/ 7321 h 10000"/>
              <a:gd name="connsiteX93" fmla="*/ 3109 w 10000"/>
              <a:gd name="connsiteY93" fmla="*/ 7359 h 10000"/>
              <a:gd name="connsiteX94" fmla="*/ 3181 w 10000"/>
              <a:gd name="connsiteY94" fmla="*/ 7546 h 10000"/>
              <a:gd name="connsiteX95" fmla="*/ 3486 w 10000"/>
              <a:gd name="connsiteY95" fmla="*/ 7699 h 10000"/>
              <a:gd name="connsiteX96" fmla="*/ 3710 w 10000"/>
              <a:gd name="connsiteY96" fmla="*/ 8000 h 10000"/>
              <a:gd name="connsiteX97" fmla="*/ 3710 w 10000"/>
              <a:gd name="connsiteY97" fmla="*/ 7963 h 10000"/>
              <a:gd name="connsiteX98" fmla="*/ 3935 w 10000"/>
              <a:gd name="connsiteY98" fmla="*/ 7963 h 10000"/>
              <a:gd name="connsiteX99" fmla="*/ 4169 w 10000"/>
              <a:gd name="connsiteY99" fmla="*/ 8038 h 10000"/>
              <a:gd name="connsiteX100" fmla="*/ 4322 w 10000"/>
              <a:gd name="connsiteY100" fmla="*/ 8000 h 10000"/>
              <a:gd name="connsiteX101" fmla="*/ 4618 w 10000"/>
              <a:gd name="connsiteY101" fmla="*/ 8038 h 10000"/>
              <a:gd name="connsiteX102" fmla="*/ 4771 w 10000"/>
              <a:gd name="connsiteY102" fmla="*/ 8113 h 10000"/>
              <a:gd name="connsiteX103" fmla="*/ 5149 w 10000"/>
              <a:gd name="connsiteY103" fmla="*/ 8000 h 10000"/>
              <a:gd name="connsiteX104" fmla="*/ 5454 w 10000"/>
              <a:gd name="connsiteY104" fmla="*/ 8038 h 10000"/>
              <a:gd name="connsiteX105" fmla="*/ 5759 w 10000"/>
              <a:gd name="connsiteY105" fmla="*/ 8150 h 10000"/>
              <a:gd name="connsiteX106" fmla="*/ 5830 w 10000"/>
              <a:gd name="connsiteY106" fmla="*/ 8302 h 10000"/>
              <a:gd name="connsiteX107" fmla="*/ 5830 w 10000"/>
              <a:gd name="connsiteY107" fmla="*/ 8453 h 10000"/>
              <a:gd name="connsiteX108" fmla="*/ 6137 w 10000"/>
              <a:gd name="connsiteY108" fmla="*/ 8528 h 10000"/>
              <a:gd name="connsiteX109" fmla="*/ 6137 w 10000"/>
              <a:gd name="connsiteY109" fmla="*/ 8604 h 10000"/>
              <a:gd name="connsiteX110" fmla="*/ 6442 w 10000"/>
              <a:gd name="connsiteY110" fmla="*/ 8718 h 10000"/>
              <a:gd name="connsiteX111" fmla="*/ 6819 w 10000"/>
              <a:gd name="connsiteY111" fmla="*/ 8754 h 10000"/>
              <a:gd name="connsiteX112" fmla="*/ 6891 w 10000"/>
              <a:gd name="connsiteY112" fmla="*/ 8868 h 10000"/>
              <a:gd name="connsiteX113" fmla="*/ 7502 w 10000"/>
              <a:gd name="connsiteY113" fmla="*/ 8943 h 10000"/>
              <a:gd name="connsiteX114" fmla="*/ 7727 w 10000"/>
              <a:gd name="connsiteY114" fmla="*/ 9057 h 10000"/>
              <a:gd name="connsiteX115" fmla="*/ 7574 w 10000"/>
              <a:gd name="connsiteY115" fmla="*/ 9170 h 10000"/>
              <a:gd name="connsiteX116" fmla="*/ 7421 w 10000"/>
              <a:gd name="connsiteY116" fmla="*/ 9246 h 10000"/>
              <a:gd name="connsiteX117" fmla="*/ 6971 w 10000"/>
              <a:gd name="connsiteY117" fmla="*/ 9282 h 10000"/>
              <a:gd name="connsiteX118" fmla="*/ 6891 w 10000"/>
              <a:gd name="connsiteY118" fmla="*/ 9395 h 10000"/>
              <a:gd name="connsiteX119" fmla="*/ 7116 w 10000"/>
              <a:gd name="connsiteY119" fmla="*/ 9472 h 10000"/>
              <a:gd name="connsiteX120" fmla="*/ 7116 w 10000"/>
              <a:gd name="connsiteY120" fmla="*/ 9585 h 10000"/>
              <a:gd name="connsiteX121" fmla="*/ 7269 w 10000"/>
              <a:gd name="connsiteY121" fmla="*/ 9699 h 10000"/>
              <a:gd name="connsiteX122" fmla="*/ 7502 w 10000"/>
              <a:gd name="connsiteY122" fmla="*/ 9850 h 10000"/>
              <a:gd name="connsiteX123" fmla="*/ 7798 w 10000"/>
              <a:gd name="connsiteY123" fmla="*/ 9850 h 10000"/>
              <a:gd name="connsiteX124" fmla="*/ 7879 w 10000"/>
              <a:gd name="connsiteY124" fmla="*/ 9660 h 10000"/>
              <a:gd name="connsiteX125" fmla="*/ 8176 w 10000"/>
              <a:gd name="connsiteY125" fmla="*/ 9660 h 10000"/>
              <a:gd name="connsiteX126" fmla="*/ 8706 w 10000"/>
              <a:gd name="connsiteY126" fmla="*/ 9510 h 10000"/>
              <a:gd name="connsiteX127" fmla="*/ 9083 w 10000"/>
              <a:gd name="connsiteY127" fmla="*/ 9585 h 10000"/>
              <a:gd name="connsiteX128" fmla="*/ 9469 w 10000"/>
              <a:gd name="connsiteY128" fmla="*/ 9699 h 10000"/>
              <a:gd name="connsiteX129" fmla="*/ 9317 w 10000"/>
              <a:gd name="connsiteY129" fmla="*/ 9774 h 10000"/>
              <a:gd name="connsiteX130" fmla="*/ 9469 w 10000"/>
              <a:gd name="connsiteY130" fmla="*/ 9963 h 10000"/>
              <a:gd name="connsiteX131" fmla="*/ 9694 w 10000"/>
              <a:gd name="connsiteY131" fmla="*/ 10000 h 10000"/>
              <a:gd name="connsiteX132" fmla="*/ 10000 w 10000"/>
              <a:gd name="connsiteY132" fmla="*/ 10000 h 10000"/>
              <a:gd name="connsiteX133" fmla="*/ 10000 w 10000"/>
              <a:gd name="connsiteY133" fmla="*/ 6038 h 10000"/>
              <a:gd name="connsiteX0" fmla="*/ 8023 w 10000"/>
              <a:gd name="connsiteY0" fmla="*/ 37 h 10000"/>
              <a:gd name="connsiteX1" fmla="*/ 7349 w 10000"/>
              <a:gd name="connsiteY1" fmla="*/ 565 h 10000"/>
              <a:gd name="connsiteX2" fmla="*/ 6442 w 10000"/>
              <a:gd name="connsiteY2" fmla="*/ 1886 h 10000"/>
              <a:gd name="connsiteX3" fmla="*/ 6738 w 10000"/>
              <a:gd name="connsiteY3" fmla="*/ 2377 h 10000"/>
              <a:gd name="connsiteX4" fmla="*/ 5983 w 10000"/>
              <a:gd name="connsiteY4" fmla="*/ 2377 h 10000"/>
              <a:gd name="connsiteX5" fmla="*/ 5381 w 10000"/>
              <a:gd name="connsiteY5" fmla="*/ 2302 h 10000"/>
              <a:gd name="connsiteX6" fmla="*/ 5229 w 10000"/>
              <a:gd name="connsiteY6" fmla="*/ 2377 h 10000"/>
              <a:gd name="connsiteX7" fmla="*/ 5149 w 10000"/>
              <a:gd name="connsiteY7" fmla="*/ 2490 h 10000"/>
              <a:gd name="connsiteX8" fmla="*/ 5454 w 10000"/>
              <a:gd name="connsiteY8" fmla="*/ 2641 h 10000"/>
              <a:gd name="connsiteX9" fmla="*/ 5912 w 10000"/>
              <a:gd name="connsiteY9" fmla="*/ 2679 h 10000"/>
              <a:gd name="connsiteX10" fmla="*/ 6137 w 10000"/>
              <a:gd name="connsiteY10" fmla="*/ 2679 h 10000"/>
              <a:gd name="connsiteX11" fmla="*/ 6289 w 10000"/>
              <a:gd name="connsiteY11" fmla="*/ 2754 h 10000"/>
              <a:gd name="connsiteX12" fmla="*/ 6289 w 10000"/>
              <a:gd name="connsiteY12" fmla="*/ 2830 h 10000"/>
              <a:gd name="connsiteX13" fmla="*/ 6137 w 10000"/>
              <a:gd name="connsiteY13" fmla="*/ 2944 h 10000"/>
              <a:gd name="connsiteX14" fmla="*/ 6055 w 10000"/>
              <a:gd name="connsiteY14" fmla="*/ 2980 h 10000"/>
              <a:gd name="connsiteX15" fmla="*/ 5830 w 10000"/>
              <a:gd name="connsiteY15" fmla="*/ 2980 h 10000"/>
              <a:gd name="connsiteX16" fmla="*/ 5381 w 10000"/>
              <a:gd name="connsiteY16" fmla="*/ 2904 h 10000"/>
              <a:gd name="connsiteX17" fmla="*/ 4923 w 10000"/>
              <a:gd name="connsiteY17" fmla="*/ 2867 h 10000"/>
              <a:gd name="connsiteX18" fmla="*/ 4698 w 10000"/>
              <a:gd name="connsiteY18" fmla="*/ 2830 h 10000"/>
              <a:gd name="connsiteX19" fmla="*/ 4546 w 10000"/>
              <a:gd name="connsiteY19" fmla="*/ 2754 h 10000"/>
              <a:gd name="connsiteX20" fmla="*/ 4017 w 10000"/>
              <a:gd name="connsiteY20" fmla="*/ 2414 h 10000"/>
              <a:gd name="connsiteX21" fmla="*/ 3935 w 10000"/>
              <a:gd name="connsiteY21" fmla="*/ 2226 h 10000"/>
              <a:gd name="connsiteX22" fmla="*/ 3935 w 10000"/>
              <a:gd name="connsiteY22" fmla="*/ 2150 h 10000"/>
              <a:gd name="connsiteX23" fmla="*/ 3863 w 10000"/>
              <a:gd name="connsiteY23" fmla="*/ 2036 h 10000"/>
              <a:gd name="connsiteX24" fmla="*/ 3414 w 10000"/>
              <a:gd name="connsiteY24" fmla="*/ 1962 h 10000"/>
              <a:gd name="connsiteX25" fmla="*/ 3027 w 10000"/>
              <a:gd name="connsiteY25" fmla="*/ 1886 h 10000"/>
              <a:gd name="connsiteX26" fmla="*/ 2273 w 10000"/>
              <a:gd name="connsiteY26" fmla="*/ 1621 h 10000"/>
              <a:gd name="connsiteX27" fmla="*/ 2578 w 10000"/>
              <a:gd name="connsiteY27" fmla="*/ 1621 h 10000"/>
              <a:gd name="connsiteX28" fmla="*/ 2884 w 10000"/>
              <a:gd name="connsiteY28" fmla="*/ 1697 h 10000"/>
              <a:gd name="connsiteX29" fmla="*/ 3558 w 10000"/>
              <a:gd name="connsiteY29" fmla="*/ 1697 h 10000"/>
              <a:gd name="connsiteX30" fmla="*/ 5076 w 10000"/>
              <a:gd name="connsiteY30" fmla="*/ 1735 h 10000"/>
              <a:gd name="connsiteX31" fmla="*/ 5606 w 10000"/>
              <a:gd name="connsiteY31" fmla="*/ 1660 h 10000"/>
              <a:gd name="connsiteX32" fmla="*/ 5912 w 10000"/>
              <a:gd name="connsiteY32" fmla="*/ 1585 h 10000"/>
              <a:gd name="connsiteX33" fmla="*/ 6137 w 10000"/>
              <a:gd name="connsiteY33" fmla="*/ 1433 h 10000"/>
              <a:gd name="connsiteX34" fmla="*/ 6361 w 10000"/>
              <a:gd name="connsiteY34" fmla="*/ 1132 h 10000"/>
              <a:gd name="connsiteX35" fmla="*/ 6442 w 10000"/>
              <a:gd name="connsiteY35" fmla="*/ 980 h 10000"/>
              <a:gd name="connsiteX36" fmla="*/ 6361 w 10000"/>
              <a:gd name="connsiteY36" fmla="*/ 830 h 10000"/>
              <a:gd name="connsiteX37" fmla="*/ 5983 w 10000"/>
              <a:gd name="connsiteY37" fmla="*/ 602 h 10000"/>
              <a:gd name="connsiteX38" fmla="*/ 5381 w 10000"/>
              <a:gd name="connsiteY38" fmla="*/ 527 h 10000"/>
              <a:gd name="connsiteX39" fmla="*/ 4017 w 10000"/>
              <a:gd name="connsiteY39" fmla="*/ 339 h 10000"/>
              <a:gd name="connsiteX40" fmla="*/ 3334 w 10000"/>
              <a:gd name="connsiteY40" fmla="*/ 226 h 10000"/>
              <a:gd name="connsiteX41" fmla="*/ 2731 w 10000"/>
              <a:gd name="connsiteY41" fmla="*/ 226 h 10000"/>
              <a:gd name="connsiteX42" fmla="*/ 1366 w 10000"/>
              <a:gd name="connsiteY42" fmla="*/ 226 h 10000"/>
              <a:gd name="connsiteX43" fmla="*/ 1590 w 10000"/>
              <a:gd name="connsiteY43" fmla="*/ 113 h 10000"/>
              <a:gd name="connsiteX44" fmla="*/ 1671 w 10000"/>
              <a:gd name="connsiteY44" fmla="*/ 74 h 10000"/>
              <a:gd name="connsiteX45" fmla="*/ 1519 w 10000"/>
              <a:gd name="connsiteY45" fmla="*/ 37 h 10000"/>
              <a:gd name="connsiteX46" fmla="*/ 1141 w 10000"/>
              <a:gd name="connsiteY46" fmla="*/ 0 h 10000"/>
              <a:gd name="connsiteX47" fmla="*/ 988 w 10000"/>
              <a:gd name="connsiteY47" fmla="*/ 149 h 10000"/>
              <a:gd name="connsiteX48" fmla="*/ 683 w 10000"/>
              <a:gd name="connsiteY48" fmla="*/ 188 h 10000"/>
              <a:gd name="connsiteX49" fmla="*/ 683 w 10000"/>
              <a:gd name="connsiteY49" fmla="*/ 303 h 10000"/>
              <a:gd name="connsiteX50" fmla="*/ 378 w 10000"/>
              <a:gd name="connsiteY50" fmla="*/ 453 h 10000"/>
              <a:gd name="connsiteX51" fmla="*/ 81 w 10000"/>
              <a:gd name="connsiteY51" fmla="*/ 679 h 10000"/>
              <a:gd name="connsiteX52" fmla="*/ 0 w 10000"/>
              <a:gd name="connsiteY52" fmla="*/ 904 h 10000"/>
              <a:gd name="connsiteX53" fmla="*/ 234 w 10000"/>
              <a:gd name="connsiteY53" fmla="*/ 1207 h 10000"/>
              <a:gd name="connsiteX54" fmla="*/ 611 w 10000"/>
              <a:gd name="connsiteY54" fmla="*/ 1282 h 10000"/>
              <a:gd name="connsiteX55" fmla="*/ 988 w 10000"/>
              <a:gd name="connsiteY55" fmla="*/ 1472 h 10000"/>
              <a:gd name="connsiteX56" fmla="*/ 836 w 10000"/>
              <a:gd name="connsiteY56" fmla="*/ 1735 h 10000"/>
              <a:gd name="connsiteX57" fmla="*/ 1294 w 10000"/>
              <a:gd name="connsiteY57" fmla="*/ 2190 h 10000"/>
              <a:gd name="connsiteX58" fmla="*/ 1895 w 10000"/>
              <a:gd name="connsiteY58" fmla="*/ 2490 h 10000"/>
              <a:gd name="connsiteX59" fmla="*/ 1519 w 10000"/>
              <a:gd name="connsiteY59" fmla="*/ 2716 h 10000"/>
              <a:gd name="connsiteX60" fmla="*/ 1590 w 10000"/>
              <a:gd name="connsiteY60" fmla="*/ 2980 h 10000"/>
              <a:gd name="connsiteX61" fmla="*/ 2202 w 10000"/>
              <a:gd name="connsiteY61" fmla="*/ 3168 h 10000"/>
              <a:gd name="connsiteX62" fmla="*/ 2578 w 10000"/>
              <a:gd name="connsiteY62" fmla="*/ 3434 h 10000"/>
              <a:gd name="connsiteX63" fmla="*/ 2426 w 10000"/>
              <a:gd name="connsiteY63" fmla="*/ 3660 h 10000"/>
              <a:gd name="connsiteX64" fmla="*/ 3027 w 10000"/>
              <a:gd name="connsiteY64" fmla="*/ 3849 h 10000"/>
              <a:gd name="connsiteX65" fmla="*/ 3486 w 10000"/>
              <a:gd name="connsiteY65" fmla="*/ 4076 h 10000"/>
              <a:gd name="connsiteX66" fmla="*/ 3414 w 10000"/>
              <a:gd name="connsiteY66" fmla="*/ 4377 h 10000"/>
              <a:gd name="connsiteX67" fmla="*/ 3027 w 10000"/>
              <a:gd name="connsiteY67" fmla="*/ 4716 h 10000"/>
              <a:gd name="connsiteX68" fmla="*/ 2578 w 10000"/>
              <a:gd name="connsiteY68" fmla="*/ 5056 h 10000"/>
              <a:gd name="connsiteX69" fmla="*/ 2354 w 10000"/>
              <a:gd name="connsiteY69" fmla="*/ 5509 h 10000"/>
              <a:gd name="connsiteX70" fmla="*/ 2498 w 10000"/>
              <a:gd name="connsiteY70" fmla="*/ 5434 h 10000"/>
              <a:gd name="connsiteX71" fmla="*/ 2731 w 10000"/>
              <a:gd name="connsiteY71" fmla="*/ 5584 h 10000"/>
              <a:gd name="connsiteX72" fmla="*/ 3109 w 10000"/>
              <a:gd name="connsiteY72" fmla="*/ 5660 h 10000"/>
              <a:gd name="connsiteX73" fmla="*/ 3558 w 10000"/>
              <a:gd name="connsiteY73" fmla="*/ 5699 h 10000"/>
              <a:gd name="connsiteX74" fmla="*/ 3558 w 10000"/>
              <a:gd name="connsiteY74" fmla="*/ 5735 h 10000"/>
              <a:gd name="connsiteX75" fmla="*/ 3486 w 10000"/>
              <a:gd name="connsiteY75" fmla="*/ 5773 h 10000"/>
              <a:gd name="connsiteX76" fmla="*/ 3261 w 10000"/>
              <a:gd name="connsiteY76" fmla="*/ 5812 h 10000"/>
              <a:gd name="connsiteX77" fmla="*/ 3109 w 10000"/>
              <a:gd name="connsiteY77" fmla="*/ 5812 h 10000"/>
              <a:gd name="connsiteX78" fmla="*/ 3027 w 10000"/>
              <a:gd name="connsiteY78" fmla="*/ 5923 h 10000"/>
              <a:gd name="connsiteX79" fmla="*/ 2578 w 10000"/>
              <a:gd name="connsiteY79" fmla="*/ 5962 h 10000"/>
              <a:gd name="connsiteX80" fmla="*/ 2578 w 10000"/>
              <a:gd name="connsiteY80" fmla="*/ 6076 h 10000"/>
              <a:gd name="connsiteX81" fmla="*/ 2578 w 10000"/>
              <a:gd name="connsiteY81" fmla="*/ 6188 h 10000"/>
              <a:gd name="connsiteX82" fmla="*/ 2498 w 10000"/>
              <a:gd name="connsiteY82" fmla="*/ 6188 h 10000"/>
              <a:gd name="connsiteX83" fmla="*/ 2578 w 10000"/>
              <a:gd name="connsiteY83" fmla="*/ 6263 h 10000"/>
              <a:gd name="connsiteX84" fmla="*/ 2578 w 10000"/>
              <a:gd name="connsiteY84" fmla="*/ 6491 h 10000"/>
              <a:gd name="connsiteX85" fmla="*/ 2578 w 10000"/>
              <a:gd name="connsiteY85" fmla="*/ 6792 h 10000"/>
              <a:gd name="connsiteX86" fmla="*/ 2956 w 10000"/>
              <a:gd name="connsiteY86" fmla="*/ 7018 h 10000"/>
              <a:gd name="connsiteX87" fmla="*/ 2803 w 10000"/>
              <a:gd name="connsiteY87" fmla="*/ 7321 h 10000"/>
              <a:gd name="connsiteX88" fmla="*/ 3109 w 10000"/>
              <a:gd name="connsiteY88" fmla="*/ 7359 h 10000"/>
              <a:gd name="connsiteX89" fmla="*/ 3181 w 10000"/>
              <a:gd name="connsiteY89" fmla="*/ 7546 h 10000"/>
              <a:gd name="connsiteX90" fmla="*/ 3486 w 10000"/>
              <a:gd name="connsiteY90" fmla="*/ 7699 h 10000"/>
              <a:gd name="connsiteX91" fmla="*/ 3710 w 10000"/>
              <a:gd name="connsiteY91" fmla="*/ 8000 h 10000"/>
              <a:gd name="connsiteX92" fmla="*/ 3710 w 10000"/>
              <a:gd name="connsiteY92" fmla="*/ 7963 h 10000"/>
              <a:gd name="connsiteX93" fmla="*/ 3935 w 10000"/>
              <a:gd name="connsiteY93" fmla="*/ 7963 h 10000"/>
              <a:gd name="connsiteX94" fmla="*/ 4169 w 10000"/>
              <a:gd name="connsiteY94" fmla="*/ 8038 h 10000"/>
              <a:gd name="connsiteX95" fmla="*/ 4322 w 10000"/>
              <a:gd name="connsiteY95" fmla="*/ 8000 h 10000"/>
              <a:gd name="connsiteX96" fmla="*/ 4618 w 10000"/>
              <a:gd name="connsiteY96" fmla="*/ 8038 h 10000"/>
              <a:gd name="connsiteX97" fmla="*/ 4771 w 10000"/>
              <a:gd name="connsiteY97" fmla="*/ 8113 h 10000"/>
              <a:gd name="connsiteX98" fmla="*/ 5149 w 10000"/>
              <a:gd name="connsiteY98" fmla="*/ 8000 h 10000"/>
              <a:gd name="connsiteX99" fmla="*/ 5454 w 10000"/>
              <a:gd name="connsiteY99" fmla="*/ 8038 h 10000"/>
              <a:gd name="connsiteX100" fmla="*/ 5759 w 10000"/>
              <a:gd name="connsiteY100" fmla="*/ 8150 h 10000"/>
              <a:gd name="connsiteX101" fmla="*/ 5830 w 10000"/>
              <a:gd name="connsiteY101" fmla="*/ 8302 h 10000"/>
              <a:gd name="connsiteX102" fmla="*/ 5830 w 10000"/>
              <a:gd name="connsiteY102" fmla="*/ 8453 h 10000"/>
              <a:gd name="connsiteX103" fmla="*/ 6137 w 10000"/>
              <a:gd name="connsiteY103" fmla="*/ 8528 h 10000"/>
              <a:gd name="connsiteX104" fmla="*/ 6137 w 10000"/>
              <a:gd name="connsiteY104" fmla="*/ 8604 h 10000"/>
              <a:gd name="connsiteX105" fmla="*/ 6442 w 10000"/>
              <a:gd name="connsiteY105" fmla="*/ 8718 h 10000"/>
              <a:gd name="connsiteX106" fmla="*/ 6819 w 10000"/>
              <a:gd name="connsiteY106" fmla="*/ 8754 h 10000"/>
              <a:gd name="connsiteX107" fmla="*/ 6891 w 10000"/>
              <a:gd name="connsiteY107" fmla="*/ 8868 h 10000"/>
              <a:gd name="connsiteX108" fmla="*/ 7502 w 10000"/>
              <a:gd name="connsiteY108" fmla="*/ 8943 h 10000"/>
              <a:gd name="connsiteX109" fmla="*/ 7727 w 10000"/>
              <a:gd name="connsiteY109" fmla="*/ 9057 h 10000"/>
              <a:gd name="connsiteX110" fmla="*/ 7574 w 10000"/>
              <a:gd name="connsiteY110" fmla="*/ 9170 h 10000"/>
              <a:gd name="connsiteX111" fmla="*/ 7421 w 10000"/>
              <a:gd name="connsiteY111" fmla="*/ 9246 h 10000"/>
              <a:gd name="connsiteX112" fmla="*/ 6971 w 10000"/>
              <a:gd name="connsiteY112" fmla="*/ 9282 h 10000"/>
              <a:gd name="connsiteX113" fmla="*/ 6891 w 10000"/>
              <a:gd name="connsiteY113" fmla="*/ 9395 h 10000"/>
              <a:gd name="connsiteX114" fmla="*/ 7116 w 10000"/>
              <a:gd name="connsiteY114" fmla="*/ 9472 h 10000"/>
              <a:gd name="connsiteX115" fmla="*/ 7116 w 10000"/>
              <a:gd name="connsiteY115" fmla="*/ 9585 h 10000"/>
              <a:gd name="connsiteX116" fmla="*/ 7269 w 10000"/>
              <a:gd name="connsiteY116" fmla="*/ 9699 h 10000"/>
              <a:gd name="connsiteX117" fmla="*/ 7502 w 10000"/>
              <a:gd name="connsiteY117" fmla="*/ 9850 h 10000"/>
              <a:gd name="connsiteX118" fmla="*/ 7798 w 10000"/>
              <a:gd name="connsiteY118" fmla="*/ 9850 h 10000"/>
              <a:gd name="connsiteX119" fmla="*/ 7879 w 10000"/>
              <a:gd name="connsiteY119" fmla="*/ 9660 h 10000"/>
              <a:gd name="connsiteX120" fmla="*/ 8176 w 10000"/>
              <a:gd name="connsiteY120" fmla="*/ 9660 h 10000"/>
              <a:gd name="connsiteX121" fmla="*/ 8706 w 10000"/>
              <a:gd name="connsiteY121" fmla="*/ 9510 h 10000"/>
              <a:gd name="connsiteX122" fmla="*/ 9083 w 10000"/>
              <a:gd name="connsiteY122" fmla="*/ 9585 h 10000"/>
              <a:gd name="connsiteX123" fmla="*/ 9469 w 10000"/>
              <a:gd name="connsiteY123" fmla="*/ 9699 h 10000"/>
              <a:gd name="connsiteX124" fmla="*/ 9317 w 10000"/>
              <a:gd name="connsiteY124" fmla="*/ 9774 h 10000"/>
              <a:gd name="connsiteX125" fmla="*/ 9469 w 10000"/>
              <a:gd name="connsiteY125" fmla="*/ 9963 h 10000"/>
              <a:gd name="connsiteX126" fmla="*/ 9694 w 10000"/>
              <a:gd name="connsiteY126" fmla="*/ 10000 h 10000"/>
              <a:gd name="connsiteX127" fmla="*/ 10000 w 10000"/>
              <a:gd name="connsiteY127" fmla="*/ 10000 h 10000"/>
              <a:gd name="connsiteX128" fmla="*/ 10000 w 10000"/>
              <a:gd name="connsiteY128" fmla="*/ 6038 h 10000"/>
              <a:gd name="connsiteX129" fmla="*/ 8634 w 10000"/>
              <a:gd name="connsiteY129" fmla="*/ 489 h 10000"/>
              <a:gd name="connsiteX130" fmla="*/ 8257 w 10000"/>
              <a:gd name="connsiteY130" fmla="*/ 414 h 10000"/>
              <a:gd name="connsiteX131" fmla="*/ 8104 w 10000"/>
              <a:gd name="connsiteY131" fmla="*/ 377 h 10000"/>
              <a:gd name="connsiteX132" fmla="*/ 8462 w 10000"/>
              <a:gd name="connsiteY132" fmla="*/ 720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130" fmla="*/ 8104 w 10000"/>
              <a:gd name="connsiteY130" fmla="*/ 377 h 10000"/>
              <a:gd name="connsiteX131" fmla="*/ 8462 w 10000"/>
              <a:gd name="connsiteY131" fmla="*/ 720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130" fmla="*/ 8104 w 10000"/>
              <a:gd name="connsiteY130" fmla="*/ 377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891 w 10000"/>
              <a:gd name="connsiteY111" fmla="*/ 9395 h 10000"/>
              <a:gd name="connsiteX112" fmla="*/ 7116 w 10000"/>
              <a:gd name="connsiteY112" fmla="*/ 9472 h 10000"/>
              <a:gd name="connsiteX113" fmla="*/ 7116 w 10000"/>
              <a:gd name="connsiteY113" fmla="*/ 9585 h 10000"/>
              <a:gd name="connsiteX114" fmla="*/ 7269 w 10000"/>
              <a:gd name="connsiteY114" fmla="*/ 9699 h 10000"/>
              <a:gd name="connsiteX115" fmla="*/ 7502 w 10000"/>
              <a:gd name="connsiteY115" fmla="*/ 9850 h 10000"/>
              <a:gd name="connsiteX116" fmla="*/ 7798 w 10000"/>
              <a:gd name="connsiteY116" fmla="*/ 9850 h 10000"/>
              <a:gd name="connsiteX117" fmla="*/ 7879 w 10000"/>
              <a:gd name="connsiteY117" fmla="*/ 9660 h 10000"/>
              <a:gd name="connsiteX118" fmla="*/ 8176 w 10000"/>
              <a:gd name="connsiteY118" fmla="*/ 9660 h 10000"/>
              <a:gd name="connsiteX119" fmla="*/ 8706 w 10000"/>
              <a:gd name="connsiteY119" fmla="*/ 9510 h 10000"/>
              <a:gd name="connsiteX120" fmla="*/ 9083 w 10000"/>
              <a:gd name="connsiteY120" fmla="*/ 9585 h 10000"/>
              <a:gd name="connsiteX121" fmla="*/ 9469 w 10000"/>
              <a:gd name="connsiteY121" fmla="*/ 9699 h 10000"/>
              <a:gd name="connsiteX122" fmla="*/ 9317 w 10000"/>
              <a:gd name="connsiteY122" fmla="*/ 9774 h 10000"/>
              <a:gd name="connsiteX123" fmla="*/ 9469 w 10000"/>
              <a:gd name="connsiteY123" fmla="*/ 9963 h 10000"/>
              <a:gd name="connsiteX124" fmla="*/ 9694 w 10000"/>
              <a:gd name="connsiteY124" fmla="*/ 10000 h 10000"/>
              <a:gd name="connsiteX125" fmla="*/ 10000 w 10000"/>
              <a:gd name="connsiteY125" fmla="*/ 10000 h 10000"/>
              <a:gd name="connsiteX126" fmla="*/ 10000 w 10000"/>
              <a:gd name="connsiteY126"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116 w 10000"/>
              <a:gd name="connsiteY112" fmla="*/ 9585 h 10000"/>
              <a:gd name="connsiteX113" fmla="*/ 7269 w 10000"/>
              <a:gd name="connsiteY113" fmla="*/ 9699 h 10000"/>
              <a:gd name="connsiteX114" fmla="*/ 7502 w 10000"/>
              <a:gd name="connsiteY114" fmla="*/ 9850 h 10000"/>
              <a:gd name="connsiteX115" fmla="*/ 7798 w 10000"/>
              <a:gd name="connsiteY115" fmla="*/ 9850 h 10000"/>
              <a:gd name="connsiteX116" fmla="*/ 7879 w 10000"/>
              <a:gd name="connsiteY116" fmla="*/ 9660 h 10000"/>
              <a:gd name="connsiteX117" fmla="*/ 8176 w 10000"/>
              <a:gd name="connsiteY117" fmla="*/ 9660 h 10000"/>
              <a:gd name="connsiteX118" fmla="*/ 8706 w 10000"/>
              <a:gd name="connsiteY118" fmla="*/ 9510 h 10000"/>
              <a:gd name="connsiteX119" fmla="*/ 9083 w 10000"/>
              <a:gd name="connsiteY119" fmla="*/ 9585 h 10000"/>
              <a:gd name="connsiteX120" fmla="*/ 9469 w 10000"/>
              <a:gd name="connsiteY120" fmla="*/ 9699 h 10000"/>
              <a:gd name="connsiteX121" fmla="*/ 9317 w 10000"/>
              <a:gd name="connsiteY121" fmla="*/ 9774 h 10000"/>
              <a:gd name="connsiteX122" fmla="*/ 9469 w 10000"/>
              <a:gd name="connsiteY122" fmla="*/ 9963 h 10000"/>
              <a:gd name="connsiteX123" fmla="*/ 9694 w 10000"/>
              <a:gd name="connsiteY123" fmla="*/ 10000 h 10000"/>
              <a:gd name="connsiteX124" fmla="*/ 10000 w 10000"/>
              <a:gd name="connsiteY124" fmla="*/ 10000 h 10000"/>
              <a:gd name="connsiteX125" fmla="*/ 10000 w 10000"/>
              <a:gd name="connsiteY125"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8176 w 10000"/>
              <a:gd name="connsiteY116" fmla="*/ 9660 h 10000"/>
              <a:gd name="connsiteX117" fmla="*/ 8706 w 10000"/>
              <a:gd name="connsiteY117" fmla="*/ 9510 h 10000"/>
              <a:gd name="connsiteX118" fmla="*/ 9083 w 10000"/>
              <a:gd name="connsiteY118" fmla="*/ 9585 h 10000"/>
              <a:gd name="connsiteX119" fmla="*/ 9469 w 10000"/>
              <a:gd name="connsiteY119" fmla="*/ 9699 h 10000"/>
              <a:gd name="connsiteX120" fmla="*/ 9317 w 10000"/>
              <a:gd name="connsiteY120" fmla="*/ 9774 h 10000"/>
              <a:gd name="connsiteX121" fmla="*/ 9469 w 10000"/>
              <a:gd name="connsiteY121" fmla="*/ 9963 h 10000"/>
              <a:gd name="connsiteX122" fmla="*/ 9694 w 10000"/>
              <a:gd name="connsiteY122" fmla="*/ 10000 h 10000"/>
              <a:gd name="connsiteX123" fmla="*/ 10000 w 10000"/>
              <a:gd name="connsiteY123" fmla="*/ 10000 h 10000"/>
              <a:gd name="connsiteX124" fmla="*/ 10000 w 10000"/>
              <a:gd name="connsiteY124"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176 w 10000"/>
              <a:gd name="connsiteY117" fmla="*/ 9660 h 10000"/>
              <a:gd name="connsiteX118" fmla="*/ 8706 w 10000"/>
              <a:gd name="connsiteY118" fmla="*/ 9510 h 10000"/>
              <a:gd name="connsiteX119" fmla="*/ 9083 w 10000"/>
              <a:gd name="connsiteY119" fmla="*/ 9585 h 10000"/>
              <a:gd name="connsiteX120" fmla="*/ 9469 w 10000"/>
              <a:gd name="connsiteY120" fmla="*/ 9699 h 10000"/>
              <a:gd name="connsiteX121" fmla="*/ 9317 w 10000"/>
              <a:gd name="connsiteY121" fmla="*/ 9774 h 10000"/>
              <a:gd name="connsiteX122" fmla="*/ 9469 w 10000"/>
              <a:gd name="connsiteY122" fmla="*/ 9963 h 10000"/>
              <a:gd name="connsiteX123" fmla="*/ 9694 w 10000"/>
              <a:gd name="connsiteY123" fmla="*/ 10000 h 10000"/>
              <a:gd name="connsiteX124" fmla="*/ 10000 w 10000"/>
              <a:gd name="connsiteY124" fmla="*/ 10000 h 10000"/>
              <a:gd name="connsiteX125" fmla="*/ 10000 w 10000"/>
              <a:gd name="connsiteY125"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699 h 10000"/>
              <a:gd name="connsiteX120" fmla="*/ 9317 w 10000"/>
              <a:gd name="connsiteY120" fmla="*/ 9774 h 10000"/>
              <a:gd name="connsiteX121" fmla="*/ 9469 w 10000"/>
              <a:gd name="connsiteY121" fmla="*/ 9963 h 10000"/>
              <a:gd name="connsiteX122" fmla="*/ 9694 w 10000"/>
              <a:gd name="connsiteY122" fmla="*/ 10000 h 10000"/>
              <a:gd name="connsiteX123" fmla="*/ 10000 w 10000"/>
              <a:gd name="connsiteY123" fmla="*/ 10000 h 10000"/>
              <a:gd name="connsiteX124" fmla="*/ 10000 w 10000"/>
              <a:gd name="connsiteY124"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699 h 10000"/>
              <a:gd name="connsiteX120" fmla="*/ 9469 w 10000"/>
              <a:gd name="connsiteY120" fmla="*/ 9963 h 10000"/>
              <a:gd name="connsiteX121" fmla="*/ 9694 w 10000"/>
              <a:gd name="connsiteY121" fmla="*/ 10000 h 10000"/>
              <a:gd name="connsiteX122" fmla="*/ 10000 w 10000"/>
              <a:gd name="connsiteY122" fmla="*/ 10000 h 10000"/>
              <a:gd name="connsiteX123" fmla="*/ 10000 w 10000"/>
              <a:gd name="connsiteY123"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963 h 10000"/>
              <a:gd name="connsiteX120" fmla="*/ 9694 w 10000"/>
              <a:gd name="connsiteY120" fmla="*/ 10000 h 10000"/>
              <a:gd name="connsiteX121" fmla="*/ 10000 w 10000"/>
              <a:gd name="connsiteY121" fmla="*/ 10000 h 10000"/>
              <a:gd name="connsiteX122" fmla="*/ 10000 w 10000"/>
              <a:gd name="connsiteY122"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694 w 10000"/>
              <a:gd name="connsiteY119" fmla="*/ 10000 h 10000"/>
              <a:gd name="connsiteX120" fmla="*/ 10000 w 10000"/>
              <a:gd name="connsiteY120" fmla="*/ 10000 h 10000"/>
              <a:gd name="connsiteX121" fmla="*/ 10000 w 10000"/>
              <a:gd name="connsiteY121"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10000 w 10000"/>
              <a:gd name="connsiteY119" fmla="*/ 10000 h 10000"/>
              <a:gd name="connsiteX120" fmla="*/ 10000 w 10000"/>
              <a:gd name="connsiteY120" fmla="*/ 6038 h 10000"/>
              <a:gd name="connsiteX0" fmla="*/ 7349 w 10000"/>
              <a:gd name="connsiteY0" fmla="*/ 565 h 9850"/>
              <a:gd name="connsiteX1" fmla="*/ 6442 w 10000"/>
              <a:gd name="connsiteY1" fmla="*/ 1886 h 9850"/>
              <a:gd name="connsiteX2" fmla="*/ 6738 w 10000"/>
              <a:gd name="connsiteY2" fmla="*/ 2377 h 9850"/>
              <a:gd name="connsiteX3" fmla="*/ 5983 w 10000"/>
              <a:gd name="connsiteY3" fmla="*/ 2377 h 9850"/>
              <a:gd name="connsiteX4" fmla="*/ 5381 w 10000"/>
              <a:gd name="connsiteY4" fmla="*/ 2302 h 9850"/>
              <a:gd name="connsiteX5" fmla="*/ 5229 w 10000"/>
              <a:gd name="connsiteY5" fmla="*/ 2377 h 9850"/>
              <a:gd name="connsiteX6" fmla="*/ 5149 w 10000"/>
              <a:gd name="connsiteY6" fmla="*/ 2490 h 9850"/>
              <a:gd name="connsiteX7" fmla="*/ 5454 w 10000"/>
              <a:gd name="connsiteY7" fmla="*/ 2641 h 9850"/>
              <a:gd name="connsiteX8" fmla="*/ 5912 w 10000"/>
              <a:gd name="connsiteY8" fmla="*/ 2679 h 9850"/>
              <a:gd name="connsiteX9" fmla="*/ 6137 w 10000"/>
              <a:gd name="connsiteY9" fmla="*/ 2679 h 9850"/>
              <a:gd name="connsiteX10" fmla="*/ 6289 w 10000"/>
              <a:gd name="connsiteY10" fmla="*/ 2754 h 9850"/>
              <a:gd name="connsiteX11" fmla="*/ 6289 w 10000"/>
              <a:gd name="connsiteY11" fmla="*/ 2830 h 9850"/>
              <a:gd name="connsiteX12" fmla="*/ 6137 w 10000"/>
              <a:gd name="connsiteY12" fmla="*/ 2944 h 9850"/>
              <a:gd name="connsiteX13" fmla="*/ 6055 w 10000"/>
              <a:gd name="connsiteY13" fmla="*/ 2980 h 9850"/>
              <a:gd name="connsiteX14" fmla="*/ 5830 w 10000"/>
              <a:gd name="connsiteY14" fmla="*/ 2980 h 9850"/>
              <a:gd name="connsiteX15" fmla="*/ 5381 w 10000"/>
              <a:gd name="connsiteY15" fmla="*/ 2904 h 9850"/>
              <a:gd name="connsiteX16" fmla="*/ 4923 w 10000"/>
              <a:gd name="connsiteY16" fmla="*/ 2867 h 9850"/>
              <a:gd name="connsiteX17" fmla="*/ 4698 w 10000"/>
              <a:gd name="connsiteY17" fmla="*/ 2830 h 9850"/>
              <a:gd name="connsiteX18" fmla="*/ 4546 w 10000"/>
              <a:gd name="connsiteY18" fmla="*/ 2754 h 9850"/>
              <a:gd name="connsiteX19" fmla="*/ 4017 w 10000"/>
              <a:gd name="connsiteY19" fmla="*/ 2414 h 9850"/>
              <a:gd name="connsiteX20" fmla="*/ 3935 w 10000"/>
              <a:gd name="connsiteY20" fmla="*/ 2226 h 9850"/>
              <a:gd name="connsiteX21" fmla="*/ 3935 w 10000"/>
              <a:gd name="connsiteY21" fmla="*/ 2150 h 9850"/>
              <a:gd name="connsiteX22" fmla="*/ 3863 w 10000"/>
              <a:gd name="connsiteY22" fmla="*/ 2036 h 9850"/>
              <a:gd name="connsiteX23" fmla="*/ 3414 w 10000"/>
              <a:gd name="connsiteY23" fmla="*/ 1962 h 9850"/>
              <a:gd name="connsiteX24" fmla="*/ 3027 w 10000"/>
              <a:gd name="connsiteY24" fmla="*/ 1886 h 9850"/>
              <a:gd name="connsiteX25" fmla="*/ 2273 w 10000"/>
              <a:gd name="connsiteY25" fmla="*/ 1621 h 9850"/>
              <a:gd name="connsiteX26" fmla="*/ 2578 w 10000"/>
              <a:gd name="connsiteY26" fmla="*/ 1621 h 9850"/>
              <a:gd name="connsiteX27" fmla="*/ 2884 w 10000"/>
              <a:gd name="connsiteY27" fmla="*/ 1697 h 9850"/>
              <a:gd name="connsiteX28" fmla="*/ 3558 w 10000"/>
              <a:gd name="connsiteY28" fmla="*/ 1697 h 9850"/>
              <a:gd name="connsiteX29" fmla="*/ 5076 w 10000"/>
              <a:gd name="connsiteY29" fmla="*/ 1735 h 9850"/>
              <a:gd name="connsiteX30" fmla="*/ 5606 w 10000"/>
              <a:gd name="connsiteY30" fmla="*/ 1660 h 9850"/>
              <a:gd name="connsiteX31" fmla="*/ 5912 w 10000"/>
              <a:gd name="connsiteY31" fmla="*/ 1585 h 9850"/>
              <a:gd name="connsiteX32" fmla="*/ 6137 w 10000"/>
              <a:gd name="connsiteY32" fmla="*/ 1433 h 9850"/>
              <a:gd name="connsiteX33" fmla="*/ 6361 w 10000"/>
              <a:gd name="connsiteY33" fmla="*/ 1132 h 9850"/>
              <a:gd name="connsiteX34" fmla="*/ 6442 w 10000"/>
              <a:gd name="connsiteY34" fmla="*/ 980 h 9850"/>
              <a:gd name="connsiteX35" fmla="*/ 6361 w 10000"/>
              <a:gd name="connsiteY35" fmla="*/ 830 h 9850"/>
              <a:gd name="connsiteX36" fmla="*/ 5983 w 10000"/>
              <a:gd name="connsiteY36" fmla="*/ 602 h 9850"/>
              <a:gd name="connsiteX37" fmla="*/ 5381 w 10000"/>
              <a:gd name="connsiteY37" fmla="*/ 527 h 9850"/>
              <a:gd name="connsiteX38" fmla="*/ 4017 w 10000"/>
              <a:gd name="connsiteY38" fmla="*/ 339 h 9850"/>
              <a:gd name="connsiteX39" fmla="*/ 3334 w 10000"/>
              <a:gd name="connsiteY39" fmla="*/ 226 h 9850"/>
              <a:gd name="connsiteX40" fmla="*/ 2731 w 10000"/>
              <a:gd name="connsiteY40" fmla="*/ 226 h 9850"/>
              <a:gd name="connsiteX41" fmla="*/ 1366 w 10000"/>
              <a:gd name="connsiteY41" fmla="*/ 226 h 9850"/>
              <a:gd name="connsiteX42" fmla="*/ 1590 w 10000"/>
              <a:gd name="connsiteY42" fmla="*/ 113 h 9850"/>
              <a:gd name="connsiteX43" fmla="*/ 1671 w 10000"/>
              <a:gd name="connsiteY43" fmla="*/ 74 h 9850"/>
              <a:gd name="connsiteX44" fmla="*/ 1519 w 10000"/>
              <a:gd name="connsiteY44" fmla="*/ 37 h 9850"/>
              <a:gd name="connsiteX45" fmla="*/ 1141 w 10000"/>
              <a:gd name="connsiteY45" fmla="*/ 0 h 9850"/>
              <a:gd name="connsiteX46" fmla="*/ 988 w 10000"/>
              <a:gd name="connsiteY46" fmla="*/ 149 h 9850"/>
              <a:gd name="connsiteX47" fmla="*/ 683 w 10000"/>
              <a:gd name="connsiteY47" fmla="*/ 188 h 9850"/>
              <a:gd name="connsiteX48" fmla="*/ 683 w 10000"/>
              <a:gd name="connsiteY48" fmla="*/ 303 h 9850"/>
              <a:gd name="connsiteX49" fmla="*/ 378 w 10000"/>
              <a:gd name="connsiteY49" fmla="*/ 453 h 9850"/>
              <a:gd name="connsiteX50" fmla="*/ 81 w 10000"/>
              <a:gd name="connsiteY50" fmla="*/ 679 h 9850"/>
              <a:gd name="connsiteX51" fmla="*/ 0 w 10000"/>
              <a:gd name="connsiteY51" fmla="*/ 904 h 9850"/>
              <a:gd name="connsiteX52" fmla="*/ 234 w 10000"/>
              <a:gd name="connsiteY52" fmla="*/ 1207 h 9850"/>
              <a:gd name="connsiteX53" fmla="*/ 611 w 10000"/>
              <a:gd name="connsiteY53" fmla="*/ 1282 h 9850"/>
              <a:gd name="connsiteX54" fmla="*/ 988 w 10000"/>
              <a:gd name="connsiteY54" fmla="*/ 1472 h 9850"/>
              <a:gd name="connsiteX55" fmla="*/ 836 w 10000"/>
              <a:gd name="connsiteY55" fmla="*/ 1735 h 9850"/>
              <a:gd name="connsiteX56" fmla="*/ 1294 w 10000"/>
              <a:gd name="connsiteY56" fmla="*/ 2190 h 9850"/>
              <a:gd name="connsiteX57" fmla="*/ 1895 w 10000"/>
              <a:gd name="connsiteY57" fmla="*/ 2490 h 9850"/>
              <a:gd name="connsiteX58" fmla="*/ 1519 w 10000"/>
              <a:gd name="connsiteY58" fmla="*/ 2716 h 9850"/>
              <a:gd name="connsiteX59" fmla="*/ 1590 w 10000"/>
              <a:gd name="connsiteY59" fmla="*/ 2980 h 9850"/>
              <a:gd name="connsiteX60" fmla="*/ 2202 w 10000"/>
              <a:gd name="connsiteY60" fmla="*/ 3168 h 9850"/>
              <a:gd name="connsiteX61" fmla="*/ 2578 w 10000"/>
              <a:gd name="connsiteY61" fmla="*/ 3434 h 9850"/>
              <a:gd name="connsiteX62" fmla="*/ 2426 w 10000"/>
              <a:gd name="connsiteY62" fmla="*/ 3660 h 9850"/>
              <a:gd name="connsiteX63" fmla="*/ 3027 w 10000"/>
              <a:gd name="connsiteY63" fmla="*/ 3849 h 9850"/>
              <a:gd name="connsiteX64" fmla="*/ 3486 w 10000"/>
              <a:gd name="connsiteY64" fmla="*/ 4076 h 9850"/>
              <a:gd name="connsiteX65" fmla="*/ 3414 w 10000"/>
              <a:gd name="connsiteY65" fmla="*/ 4377 h 9850"/>
              <a:gd name="connsiteX66" fmla="*/ 3027 w 10000"/>
              <a:gd name="connsiteY66" fmla="*/ 4716 h 9850"/>
              <a:gd name="connsiteX67" fmla="*/ 2578 w 10000"/>
              <a:gd name="connsiteY67" fmla="*/ 5056 h 9850"/>
              <a:gd name="connsiteX68" fmla="*/ 2354 w 10000"/>
              <a:gd name="connsiteY68" fmla="*/ 5509 h 9850"/>
              <a:gd name="connsiteX69" fmla="*/ 2498 w 10000"/>
              <a:gd name="connsiteY69" fmla="*/ 5434 h 9850"/>
              <a:gd name="connsiteX70" fmla="*/ 2731 w 10000"/>
              <a:gd name="connsiteY70" fmla="*/ 5584 h 9850"/>
              <a:gd name="connsiteX71" fmla="*/ 3109 w 10000"/>
              <a:gd name="connsiteY71" fmla="*/ 5660 h 9850"/>
              <a:gd name="connsiteX72" fmla="*/ 3558 w 10000"/>
              <a:gd name="connsiteY72" fmla="*/ 5699 h 9850"/>
              <a:gd name="connsiteX73" fmla="*/ 3558 w 10000"/>
              <a:gd name="connsiteY73" fmla="*/ 5735 h 9850"/>
              <a:gd name="connsiteX74" fmla="*/ 3486 w 10000"/>
              <a:gd name="connsiteY74" fmla="*/ 5773 h 9850"/>
              <a:gd name="connsiteX75" fmla="*/ 3261 w 10000"/>
              <a:gd name="connsiteY75" fmla="*/ 5812 h 9850"/>
              <a:gd name="connsiteX76" fmla="*/ 3109 w 10000"/>
              <a:gd name="connsiteY76" fmla="*/ 5812 h 9850"/>
              <a:gd name="connsiteX77" fmla="*/ 3027 w 10000"/>
              <a:gd name="connsiteY77" fmla="*/ 5923 h 9850"/>
              <a:gd name="connsiteX78" fmla="*/ 2578 w 10000"/>
              <a:gd name="connsiteY78" fmla="*/ 5962 h 9850"/>
              <a:gd name="connsiteX79" fmla="*/ 2578 w 10000"/>
              <a:gd name="connsiteY79" fmla="*/ 6076 h 9850"/>
              <a:gd name="connsiteX80" fmla="*/ 2578 w 10000"/>
              <a:gd name="connsiteY80" fmla="*/ 6188 h 9850"/>
              <a:gd name="connsiteX81" fmla="*/ 2498 w 10000"/>
              <a:gd name="connsiteY81" fmla="*/ 6188 h 9850"/>
              <a:gd name="connsiteX82" fmla="*/ 2578 w 10000"/>
              <a:gd name="connsiteY82" fmla="*/ 6263 h 9850"/>
              <a:gd name="connsiteX83" fmla="*/ 2578 w 10000"/>
              <a:gd name="connsiteY83" fmla="*/ 6491 h 9850"/>
              <a:gd name="connsiteX84" fmla="*/ 2578 w 10000"/>
              <a:gd name="connsiteY84" fmla="*/ 6792 h 9850"/>
              <a:gd name="connsiteX85" fmla="*/ 2956 w 10000"/>
              <a:gd name="connsiteY85" fmla="*/ 7018 h 9850"/>
              <a:gd name="connsiteX86" fmla="*/ 2803 w 10000"/>
              <a:gd name="connsiteY86" fmla="*/ 7321 h 9850"/>
              <a:gd name="connsiteX87" fmla="*/ 3109 w 10000"/>
              <a:gd name="connsiteY87" fmla="*/ 7359 h 9850"/>
              <a:gd name="connsiteX88" fmla="*/ 3181 w 10000"/>
              <a:gd name="connsiteY88" fmla="*/ 7546 h 9850"/>
              <a:gd name="connsiteX89" fmla="*/ 3486 w 10000"/>
              <a:gd name="connsiteY89" fmla="*/ 7699 h 9850"/>
              <a:gd name="connsiteX90" fmla="*/ 3710 w 10000"/>
              <a:gd name="connsiteY90" fmla="*/ 8000 h 9850"/>
              <a:gd name="connsiteX91" fmla="*/ 3710 w 10000"/>
              <a:gd name="connsiteY91" fmla="*/ 7963 h 9850"/>
              <a:gd name="connsiteX92" fmla="*/ 3935 w 10000"/>
              <a:gd name="connsiteY92" fmla="*/ 7963 h 9850"/>
              <a:gd name="connsiteX93" fmla="*/ 4169 w 10000"/>
              <a:gd name="connsiteY93" fmla="*/ 8038 h 9850"/>
              <a:gd name="connsiteX94" fmla="*/ 4322 w 10000"/>
              <a:gd name="connsiteY94" fmla="*/ 8000 h 9850"/>
              <a:gd name="connsiteX95" fmla="*/ 4618 w 10000"/>
              <a:gd name="connsiteY95" fmla="*/ 8038 h 9850"/>
              <a:gd name="connsiteX96" fmla="*/ 4771 w 10000"/>
              <a:gd name="connsiteY96" fmla="*/ 8113 h 9850"/>
              <a:gd name="connsiteX97" fmla="*/ 5149 w 10000"/>
              <a:gd name="connsiteY97" fmla="*/ 8000 h 9850"/>
              <a:gd name="connsiteX98" fmla="*/ 5454 w 10000"/>
              <a:gd name="connsiteY98" fmla="*/ 8038 h 9850"/>
              <a:gd name="connsiteX99" fmla="*/ 5759 w 10000"/>
              <a:gd name="connsiteY99" fmla="*/ 8150 h 9850"/>
              <a:gd name="connsiteX100" fmla="*/ 5830 w 10000"/>
              <a:gd name="connsiteY100" fmla="*/ 8302 h 9850"/>
              <a:gd name="connsiteX101" fmla="*/ 5830 w 10000"/>
              <a:gd name="connsiteY101" fmla="*/ 8453 h 9850"/>
              <a:gd name="connsiteX102" fmla="*/ 6137 w 10000"/>
              <a:gd name="connsiteY102" fmla="*/ 8528 h 9850"/>
              <a:gd name="connsiteX103" fmla="*/ 6137 w 10000"/>
              <a:gd name="connsiteY103" fmla="*/ 8604 h 9850"/>
              <a:gd name="connsiteX104" fmla="*/ 6442 w 10000"/>
              <a:gd name="connsiteY104" fmla="*/ 8718 h 9850"/>
              <a:gd name="connsiteX105" fmla="*/ 6819 w 10000"/>
              <a:gd name="connsiteY105" fmla="*/ 8754 h 9850"/>
              <a:gd name="connsiteX106" fmla="*/ 6891 w 10000"/>
              <a:gd name="connsiteY106" fmla="*/ 8868 h 9850"/>
              <a:gd name="connsiteX107" fmla="*/ 7502 w 10000"/>
              <a:gd name="connsiteY107" fmla="*/ 8943 h 9850"/>
              <a:gd name="connsiteX108" fmla="*/ 7727 w 10000"/>
              <a:gd name="connsiteY108" fmla="*/ 9057 h 9850"/>
              <a:gd name="connsiteX109" fmla="*/ 7574 w 10000"/>
              <a:gd name="connsiteY109" fmla="*/ 9170 h 9850"/>
              <a:gd name="connsiteX110" fmla="*/ 7421 w 10000"/>
              <a:gd name="connsiteY110" fmla="*/ 9246 h 9850"/>
              <a:gd name="connsiteX111" fmla="*/ 7116 w 10000"/>
              <a:gd name="connsiteY111" fmla="*/ 9472 h 9850"/>
              <a:gd name="connsiteX112" fmla="*/ 7269 w 10000"/>
              <a:gd name="connsiteY112" fmla="*/ 9699 h 9850"/>
              <a:gd name="connsiteX113" fmla="*/ 7502 w 10000"/>
              <a:gd name="connsiteY113" fmla="*/ 9850 h 9850"/>
              <a:gd name="connsiteX114" fmla="*/ 7798 w 10000"/>
              <a:gd name="connsiteY114" fmla="*/ 9850 h 9850"/>
              <a:gd name="connsiteX115" fmla="*/ 7879 w 10000"/>
              <a:gd name="connsiteY115" fmla="*/ 9660 h 9850"/>
              <a:gd name="connsiteX116" fmla="*/ 7781 w 10000"/>
              <a:gd name="connsiteY116" fmla="*/ 9726 h 9850"/>
              <a:gd name="connsiteX117" fmla="*/ 8706 w 10000"/>
              <a:gd name="connsiteY117" fmla="*/ 9510 h 9850"/>
              <a:gd name="connsiteX118" fmla="*/ 9083 w 10000"/>
              <a:gd name="connsiteY118" fmla="*/ 9585 h 9850"/>
              <a:gd name="connsiteX119" fmla="*/ 10000 w 10000"/>
              <a:gd name="connsiteY119" fmla="*/ 6038 h 9850"/>
              <a:gd name="connsiteX0" fmla="*/ 7349 w 9083"/>
              <a:gd name="connsiteY0" fmla="*/ 574 h 10000"/>
              <a:gd name="connsiteX1" fmla="*/ 6442 w 9083"/>
              <a:gd name="connsiteY1" fmla="*/ 1915 h 10000"/>
              <a:gd name="connsiteX2" fmla="*/ 6738 w 9083"/>
              <a:gd name="connsiteY2" fmla="*/ 2413 h 10000"/>
              <a:gd name="connsiteX3" fmla="*/ 5983 w 9083"/>
              <a:gd name="connsiteY3" fmla="*/ 2413 h 10000"/>
              <a:gd name="connsiteX4" fmla="*/ 5381 w 9083"/>
              <a:gd name="connsiteY4" fmla="*/ 2337 h 10000"/>
              <a:gd name="connsiteX5" fmla="*/ 5229 w 9083"/>
              <a:gd name="connsiteY5" fmla="*/ 2413 h 10000"/>
              <a:gd name="connsiteX6" fmla="*/ 5149 w 9083"/>
              <a:gd name="connsiteY6" fmla="*/ 2528 h 10000"/>
              <a:gd name="connsiteX7" fmla="*/ 5454 w 9083"/>
              <a:gd name="connsiteY7" fmla="*/ 2681 h 10000"/>
              <a:gd name="connsiteX8" fmla="*/ 5912 w 9083"/>
              <a:gd name="connsiteY8" fmla="*/ 2720 h 10000"/>
              <a:gd name="connsiteX9" fmla="*/ 6137 w 9083"/>
              <a:gd name="connsiteY9" fmla="*/ 2720 h 10000"/>
              <a:gd name="connsiteX10" fmla="*/ 6289 w 9083"/>
              <a:gd name="connsiteY10" fmla="*/ 2796 h 10000"/>
              <a:gd name="connsiteX11" fmla="*/ 6289 w 9083"/>
              <a:gd name="connsiteY11" fmla="*/ 2873 h 10000"/>
              <a:gd name="connsiteX12" fmla="*/ 6137 w 9083"/>
              <a:gd name="connsiteY12" fmla="*/ 2989 h 10000"/>
              <a:gd name="connsiteX13" fmla="*/ 6055 w 9083"/>
              <a:gd name="connsiteY13" fmla="*/ 3025 h 10000"/>
              <a:gd name="connsiteX14" fmla="*/ 5830 w 9083"/>
              <a:gd name="connsiteY14" fmla="*/ 3025 h 10000"/>
              <a:gd name="connsiteX15" fmla="*/ 5381 w 9083"/>
              <a:gd name="connsiteY15" fmla="*/ 2948 h 10000"/>
              <a:gd name="connsiteX16" fmla="*/ 4923 w 9083"/>
              <a:gd name="connsiteY16" fmla="*/ 2911 h 10000"/>
              <a:gd name="connsiteX17" fmla="*/ 4698 w 9083"/>
              <a:gd name="connsiteY17" fmla="*/ 2873 h 10000"/>
              <a:gd name="connsiteX18" fmla="*/ 4546 w 9083"/>
              <a:gd name="connsiteY18" fmla="*/ 2796 h 10000"/>
              <a:gd name="connsiteX19" fmla="*/ 4017 w 9083"/>
              <a:gd name="connsiteY19" fmla="*/ 2451 h 10000"/>
              <a:gd name="connsiteX20" fmla="*/ 3935 w 9083"/>
              <a:gd name="connsiteY20" fmla="*/ 2260 h 10000"/>
              <a:gd name="connsiteX21" fmla="*/ 3935 w 9083"/>
              <a:gd name="connsiteY21" fmla="*/ 2183 h 10000"/>
              <a:gd name="connsiteX22" fmla="*/ 3863 w 9083"/>
              <a:gd name="connsiteY22" fmla="*/ 2067 h 10000"/>
              <a:gd name="connsiteX23" fmla="*/ 3414 w 9083"/>
              <a:gd name="connsiteY23" fmla="*/ 1992 h 10000"/>
              <a:gd name="connsiteX24" fmla="*/ 3027 w 9083"/>
              <a:gd name="connsiteY24" fmla="*/ 1915 h 10000"/>
              <a:gd name="connsiteX25" fmla="*/ 2273 w 9083"/>
              <a:gd name="connsiteY25" fmla="*/ 1646 h 10000"/>
              <a:gd name="connsiteX26" fmla="*/ 2578 w 9083"/>
              <a:gd name="connsiteY26" fmla="*/ 1646 h 10000"/>
              <a:gd name="connsiteX27" fmla="*/ 2884 w 9083"/>
              <a:gd name="connsiteY27" fmla="*/ 1723 h 10000"/>
              <a:gd name="connsiteX28" fmla="*/ 3558 w 9083"/>
              <a:gd name="connsiteY28" fmla="*/ 1723 h 10000"/>
              <a:gd name="connsiteX29" fmla="*/ 5076 w 9083"/>
              <a:gd name="connsiteY29" fmla="*/ 1761 h 10000"/>
              <a:gd name="connsiteX30" fmla="*/ 5606 w 9083"/>
              <a:gd name="connsiteY30" fmla="*/ 1685 h 10000"/>
              <a:gd name="connsiteX31" fmla="*/ 5912 w 9083"/>
              <a:gd name="connsiteY31" fmla="*/ 1609 h 10000"/>
              <a:gd name="connsiteX32" fmla="*/ 6137 w 9083"/>
              <a:gd name="connsiteY32" fmla="*/ 1455 h 10000"/>
              <a:gd name="connsiteX33" fmla="*/ 6361 w 9083"/>
              <a:gd name="connsiteY33" fmla="*/ 1149 h 10000"/>
              <a:gd name="connsiteX34" fmla="*/ 6442 w 9083"/>
              <a:gd name="connsiteY34" fmla="*/ 995 h 10000"/>
              <a:gd name="connsiteX35" fmla="*/ 6361 w 9083"/>
              <a:gd name="connsiteY35" fmla="*/ 843 h 10000"/>
              <a:gd name="connsiteX36" fmla="*/ 5983 w 9083"/>
              <a:gd name="connsiteY36" fmla="*/ 611 h 10000"/>
              <a:gd name="connsiteX37" fmla="*/ 5381 w 9083"/>
              <a:gd name="connsiteY37" fmla="*/ 535 h 10000"/>
              <a:gd name="connsiteX38" fmla="*/ 4017 w 9083"/>
              <a:gd name="connsiteY38" fmla="*/ 344 h 10000"/>
              <a:gd name="connsiteX39" fmla="*/ 3334 w 9083"/>
              <a:gd name="connsiteY39" fmla="*/ 229 h 10000"/>
              <a:gd name="connsiteX40" fmla="*/ 2731 w 9083"/>
              <a:gd name="connsiteY40" fmla="*/ 229 h 10000"/>
              <a:gd name="connsiteX41" fmla="*/ 1366 w 9083"/>
              <a:gd name="connsiteY41" fmla="*/ 229 h 10000"/>
              <a:gd name="connsiteX42" fmla="*/ 1590 w 9083"/>
              <a:gd name="connsiteY42" fmla="*/ 115 h 10000"/>
              <a:gd name="connsiteX43" fmla="*/ 1671 w 9083"/>
              <a:gd name="connsiteY43" fmla="*/ 75 h 10000"/>
              <a:gd name="connsiteX44" fmla="*/ 1519 w 9083"/>
              <a:gd name="connsiteY44" fmla="*/ 38 h 10000"/>
              <a:gd name="connsiteX45" fmla="*/ 1141 w 9083"/>
              <a:gd name="connsiteY45" fmla="*/ 0 h 10000"/>
              <a:gd name="connsiteX46" fmla="*/ 988 w 9083"/>
              <a:gd name="connsiteY46" fmla="*/ 151 h 10000"/>
              <a:gd name="connsiteX47" fmla="*/ 683 w 9083"/>
              <a:gd name="connsiteY47" fmla="*/ 191 h 10000"/>
              <a:gd name="connsiteX48" fmla="*/ 683 w 9083"/>
              <a:gd name="connsiteY48" fmla="*/ 308 h 10000"/>
              <a:gd name="connsiteX49" fmla="*/ 378 w 9083"/>
              <a:gd name="connsiteY49" fmla="*/ 460 h 10000"/>
              <a:gd name="connsiteX50" fmla="*/ 81 w 9083"/>
              <a:gd name="connsiteY50" fmla="*/ 689 h 10000"/>
              <a:gd name="connsiteX51" fmla="*/ 0 w 9083"/>
              <a:gd name="connsiteY51" fmla="*/ 918 h 10000"/>
              <a:gd name="connsiteX52" fmla="*/ 234 w 9083"/>
              <a:gd name="connsiteY52" fmla="*/ 1225 h 10000"/>
              <a:gd name="connsiteX53" fmla="*/ 611 w 9083"/>
              <a:gd name="connsiteY53" fmla="*/ 1302 h 10000"/>
              <a:gd name="connsiteX54" fmla="*/ 988 w 9083"/>
              <a:gd name="connsiteY54" fmla="*/ 1494 h 10000"/>
              <a:gd name="connsiteX55" fmla="*/ 836 w 9083"/>
              <a:gd name="connsiteY55" fmla="*/ 1761 h 10000"/>
              <a:gd name="connsiteX56" fmla="*/ 1294 w 9083"/>
              <a:gd name="connsiteY56" fmla="*/ 2223 h 10000"/>
              <a:gd name="connsiteX57" fmla="*/ 1895 w 9083"/>
              <a:gd name="connsiteY57" fmla="*/ 2528 h 10000"/>
              <a:gd name="connsiteX58" fmla="*/ 1519 w 9083"/>
              <a:gd name="connsiteY58" fmla="*/ 2757 h 10000"/>
              <a:gd name="connsiteX59" fmla="*/ 1590 w 9083"/>
              <a:gd name="connsiteY59" fmla="*/ 3025 h 10000"/>
              <a:gd name="connsiteX60" fmla="*/ 2202 w 9083"/>
              <a:gd name="connsiteY60" fmla="*/ 3216 h 10000"/>
              <a:gd name="connsiteX61" fmla="*/ 2578 w 9083"/>
              <a:gd name="connsiteY61" fmla="*/ 3486 h 10000"/>
              <a:gd name="connsiteX62" fmla="*/ 2426 w 9083"/>
              <a:gd name="connsiteY62" fmla="*/ 3716 h 10000"/>
              <a:gd name="connsiteX63" fmla="*/ 3027 w 9083"/>
              <a:gd name="connsiteY63" fmla="*/ 3908 h 10000"/>
              <a:gd name="connsiteX64" fmla="*/ 3486 w 9083"/>
              <a:gd name="connsiteY64" fmla="*/ 4138 h 10000"/>
              <a:gd name="connsiteX65" fmla="*/ 3414 w 9083"/>
              <a:gd name="connsiteY65" fmla="*/ 4444 h 10000"/>
              <a:gd name="connsiteX66" fmla="*/ 3027 w 9083"/>
              <a:gd name="connsiteY66" fmla="*/ 4788 h 10000"/>
              <a:gd name="connsiteX67" fmla="*/ 2578 w 9083"/>
              <a:gd name="connsiteY67" fmla="*/ 5133 h 10000"/>
              <a:gd name="connsiteX68" fmla="*/ 2354 w 9083"/>
              <a:gd name="connsiteY68" fmla="*/ 5593 h 10000"/>
              <a:gd name="connsiteX69" fmla="*/ 2498 w 9083"/>
              <a:gd name="connsiteY69" fmla="*/ 5517 h 10000"/>
              <a:gd name="connsiteX70" fmla="*/ 2731 w 9083"/>
              <a:gd name="connsiteY70" fmla="*/ 5669 h 10000"/>
              <a:gd name="connsiteX71" fmla="*/ 3109 w 9083"/>
              <a:gd name="connsiteY71" fmla="*/ 5746 h 10000"/>
              <a:gd name="connsiteX72" fmla="*/ 3558 w 9083"/>
              <a:gd name="connsiteY72" fmla="*/ 5786 h 10000"/>
              <a:gd name="connsiteX73" fmla="*/ 3558 w 9083"/>
              <a:gd name="connsiteY73" fmla="*/ 5822 h 10000"/>
              <a:gd name="connsiteX74" fmla="*/ 3486 w 9083"/>
              <a:gd name="connsiteY74" fmla="*/ 5861 h 10000"/>
              <a:gd name="connsiteX75" fmla="*/ 3261 w 9083"/>
              <a:gd name="connsiteY75" fmla="*/ 5901 h 10000"/>
              <a:gd name="connsiteX76" fmla="*/ 3109 w 9083"/>
              <a:gd name="connsiteY76" fmla="*/ 5901 h 10000"/>
              <a:gd name="connsiteX77" fmla="*/ 3027 w 9083"/>
              <a:gd name="connsiteY77" fmla="*/ 6013 h 10000"/>
              <a:gd name="connsiteX78" fmla="*/ 2578 w 9083"/>
              <a:gd name="connsiteY78" fmla="*/ 6053 h 10000"/>
              <a:gd name="connsiteX79" fmla="*/ 2578 w 9083"/>
              <a:gd name="connsiteY79" fmla="*/ 6169 h 10000"/>
              <a:gd name="connsiteX80" fmla="*/ 2578 w 9083"/>
              <a:gd name="connsiteY80" fmla="*/ 6282 h 10000"/>
              <a:gd name="connsiteX81" fmla="*/ 2498 w 9083"/>
              <a:gd name="connsiteY81" fmla="*/ 6282 h 10000"/>
              <a:gd name="connsiteX82" fmla="*/ 2578 w 9083"/>
              <a:gd name="connsiteY82" fmla="*/ 6358 h 10000"/>
              <a:gd name="connsiteX83" fmla="*/ 2578 w 9083"/>
              <a:gd name="connsiteY83" fmla="*/ 6590 h 10000"/>
              <a:gd name="connsiteX84" fmla="*/ 2578 w 9083"/>
              <a:gd name="connsiteY84" fmla="*/ 6895 h 10000"/>
              <a:gd name="connsiteX85" fmla="*/ 2956 w 9083"/>
              <a:gd name="connsiteY85" fmla="*/ 7125 h 10000"/>
              <a:gd name="connsiteX86" fmla="*/ 2803 w 9083"/>
              <a:gd name="connsiteY86" fmla="*/ 7432 h 10000"/>
              <a:gd name="connsiteX87" fmla="*/ 3109 w 9083"/>
              <a:gd name="connsiteY87" fmla="*/ 7471 h 10000"/>
              <a:gd name="connsiteX88" fmla="*/ 3181 w 9083"/>
              <a:gd name="connsiteY88" fmla="*/ 7661 h 10000"/>
              <a:gd name="connsiteX89" fmla="*/ 3486 w 9083"/>
              <a:gd name="connsiteY89" fmla="*/ 7816 h 10000"/>
              <a:gd name="connsiteX90" fmla="*/ 3710 w 9083"/>
              <a:gd name="connsiteY90" fmla="*/ 8122 h 10000"/>
              <a:gd name="connsiteX91" fmla="*/ 3710 w 9083"/>
              <a:gd name="connsiteY91" fmla="*/ 8084 h 10000"/>
              <a:gd name="connsiteX92" fmla="*/ 3935 w 9083"/>
              <a:gd name="connsiteY92" fmla="*/ 8084 h 10000"/>
              <a:gd name="connsiteX93" fmla="*/ 4169 w 9083"/>
              <a:gd name="connsiteY93" fmla="*/ 8160 h 10000"/>
              <a:gd name="connsiteX94" fmla="*/ 4322 w 9083"/>
              <a:gd name="connsiteY94" fmla="*/ 8122 h 10000"/>
              <a:gd name="connsiteX95" fmla="*/ 4618 w 9083"/>
              <a:gd name="connsiteY95" fmla="*/ 8160 h 10000"/>
              <a:gd name="connsiteX96" fmla="*/ 4771 w 9083"/>
              <a:gd name="connsiteY96" fmla="*/ 8237 h 10000"/>
              <a:gd name="connsiteX97" fmla="*/ 5149 w 9083"/>
              <a:gd name="connsiteY97" fmla="*/ 8122 h 10000"/>
              <a:gd name="connsiteX98" fmla="*/ 5454 w 9083"/>
              <a:gd name="connsiteY98" fmla="*/ 8160 h 10000"/>
              <a:gd name="connsiteX99" fmla="*/ 5759 w 9083"/>
              <a:gd name="connsiteY99" fmla="*/ 8274 h 10000"/>
              <a:gd name="connsiteX100" fmla="*/ 5830 w 9083"/>
              <a:gd name="connsiteY100" fmla="*/ 8428 h 10000"/>
              <a:gd name="connsiteX101" fmla="*/ 5830 w 9083"/>
              <a:gd name="connsiteY101" fmla="*/ 8582 h 10000"/>
              <a:gd name="connsiteX102" fmla="*/ 6137 w 9083"/>
              <a:gd name="connsiteY102" fmla="*/ 8658 h 10000"/>
              <a:gd name="connsiteX103" fmla="*/ 6137 w 9083"/>
              <a:gd name="connsiteY103" fmla="*/ 8735 h 10000"/>
              <a:gd name="connsiteX104" fmla="*/ 6442 w 9083"/>
              <a:gd name="connsiteY104" fmla="*/ 8851 h 10000"/>
              <a:gd name="connsiteX105" fmla="*/ 6819 w 9083"/>
              <a:gd name="connsiteY105" fmla="*/ 8887 h 10000"/>
              <a:gd name="connsiteX106" fmla="*/ 6891 w 9083"/>
              <a:gd name="connsiteY106" fmla="*/ 9003 h 10000"/>
              <a:gd name="connsiteX107" fmla="*/ 7502 w 9083"/>
              <a:gd name="connsiteY107" fmla="*/ 9079 h 10000"/>
              <a:gd name="connsiteX108" fmla="*/ 7727 w 9083"/>
              <a:gd name="connsiteY108" fmla="*/ 9195 h 10000"/>
              <a:gd name="connsiteX109" fmla="*/ 7574 w 9083"/>
              <a:gd name="connsiteY109" fmla="*/ 9310 h 10000"/>
              <a:gd name="connsiteX110" fmla="*/ 7421 w 9083"/>
              <a:gd name="connsiteY110" fmla="*/ 9387 h 10000"/>
              <a:gd name="connsiteX111" fmla="*/ 7116 w 9083"/>
              <a:gd name="connsiteY111" fmla="*/ 9616 h 10000"/>
              <a:gd name="connsiteX112" fmla="*/ 7269 w 9083"/>
              <a:gd name="connsiteY112" fmla="*/ 9847 h 10000"/>
              <a:gd name="connsiteX113" fmla="*/ 7502 w 9083"/>
              <a:gd name="connsiteY113" fmla="*/ 10000 h 10000"/>
              <a:gd name="connsiteX114" fmla="*/ 7798 w 9083"/>
              <a:gd name="connsiteY114" fmla="*/ 10000 h 10000"/>
              <a:gd name="connsiteX115" fmla="*/ 7879 w 9083"/>
              <a:gd name="connsiteY115" fmla="*/ 9807 h 10000"/>
              <a:gd name="connsiteX116" fmla="*/ 7781 w 9083"/>
              <a:gd name="connsiteY116" fmla="*/ 9874 h 10000"/>
              <a:gd name="connsiteX117" fmla="*/ 8706 w 9083"/>
              <a:gd name="connsiteY117" fmla="*/ 9655 h 10000"/>
              <a:gd name="connsiteX118" fmla="*/ 9083 w 9083"/>
              <a:gd name="connsiteY118" fmla="*/ 9731 h 10000"/>
              <a:gd name="connsiteX0" fmla="*/ 8091 w 10000"/>
              <a:gd name="connsiteY0" fmla="*/ 574 h 10000"/>
              <a:gd name="connsiteX1" fmla="*/ 7092 w 10000"/>
              <a:gd name="connsiteY1" fmla="*/ 1915 h 10000"/>
              <a:gd name="connsiteX2" fmla="*/ 7418 w 10000"/>
              <a:gd name="connsiteY2" fmla="*/ 2413 h 10000"/>
              <a:gd name="connsiteX3" fmla="*/ 6587 w 10000"/>
              <a:gd name="connsiteY3" fmla="*/ 2413 h 10000"/>
              <a:gd name="connsiteX4" fmla="*/ 5924 w 10000"/>
              <a:gd name="connsiteY4" fmla="*/ 2337 h 10000"/>
              <a:gd name="connsiteX5" fmla="*/ 5757 w 10000"/>
              <a:gd name="connsiteY5" fmla="*/ 2413 h 10000"/>
              <a:gd name="connsiteX6" fmla="*/ 5669 w 10000"/>
              <a:gd name="connsiteY6" fmla="*/ 2528 h 10000"/>
              <a:gd name="connsiteX7" fmla="*/ 6005 w 10000"/>
              <a:gd name="connsiteY7" fmla="*/ 2681 h 10000"/>
              <a:gd name="connsiteX8" fmla="*/ 6509 w 10000"/>
              <a:gd name="connsiteY8" fmla="*/ 2720 h 10000"/>
              <a:gd name="connsiteX9" fmla="*/ 6757 w 10000"/>
              <a:gd name="connsiteY9" fmla="*/ 2720 h 10000"/>
              <a:gd name="connsiteX10" fmla="*/ 6924 w 10000"/>
              <a:gd name="connsiteY10" fmla="*/ 2796 h 10000"/>
              <a:gd name="connsiteX11" fmla="*/ 6924 w 10000"/>
              <a:gd name="connsiteY11" fmla="*/ 2873 h 10000"/>
              <a:gd name="connsiteX12" fmla="*/ 6757 w 10000"/>
              <a:gd name="connsiteY12" fmla="*/ 2989 h 10000"/>
              <a:gd name="connsiteX13" fmla="*/ 6666 w 10000"/>
              <a:gd name="connsiteY13" fmla="*/ 3025 h 10000"/>
              <a:gd name="connsiteX14" fmla="*/ 6419 w 10000"/>
              <a:gd name="connsiteY14" fmla="*/ 3025 h 10000"/>
              <a:gd name="connsiteX15" fmla="*/ 5924 w 10000"/>
              <a:gd name="connsiteY15" fmla="*/ 2948 h 10000"/>
              <a:gd name="connsiteX16" fmla="*/ 5420 w 10000"/>
              <a:gd name="connsiteY16" fmla="*/ 2911 h 10000"/>
              <a:gd name="connsiteX17" fmla="*/ 5172 w 10000"/>
              <a:gd name="connsiteY17" fmla="*/ 2873 h 10000"/>
              <a:gd name="connsiteX18" fmla="*/ 5005 w 10000"/>
              <a:gd name="connsiteY18" fmla="*/ 2796 h 10000"/>
              <a:gd name="connsiteX19" fmla="*/ 4423 w 10000"/>
              <a:gd name="connsiteY19" fmla="*/ 2451 h 10000"/>
              <a:gd name="connsiteX20" fmla="*/ 4332 w 10000"/>
              <a:gd name="connsiteY20" fmla="*/ 2260 h 10000"/>
              <a:gd name="connsiteX21" fmla="*/ 4332 w 10000"/>
              <a:gd name="connsiteY21" fmla="*/ 2183 h 10000"/>
              <a:gd name="connsiteX22" fmla="*/ 4253 w 10000"/>
              <a:gd name="connsiteY22" fmla="*/ 2067 h 10000"/>
              <a:gd name="connsiteX23" fmla="*/ 3759 w 10000"/>
              <a:gd name="connsiteY23" fmla="*/ 1992 h 10000"/>
              <a:gd name="connsiteX24" fmla="*/ 3333 w 10000"/>
              <a:gd name="connsiteY24" fmla="*/ 1915 h 10000"/>
              <a:gd name="connsiteX25" fmla="*/ 2502 w 10000"/>
              <a:gd name="connsiteY25" fmla="*/ 1646 h 10000"/>
              <a:gd name="connsiteX26" fmla="*/ 2838 w 10000"/>
              <a:gd name="connsiteY26" fmla="*/ 1646 h 10000"/>
              <a:gd name="connsiteX27" fmla="*/ 3175 w 10000"/>
              <a:gd name="connsiteY27" fmla="*/ 1723 h 10000"/>
              <a:gd name="connsiteX28" fmla="*/ 3917 w 10000"/>
              <a:gd name="connsiteY28" fmla="*/ 1723 h 10000"/>
              <a:gd name="connsiteX29" fmla="*/ 5588 w 10000"/>
              <a:gd name="connsiteY29" fmla="*/ 1761 h 10000"/>
              <a:gd name="connsiteX30" fmla="*/ 6172 w 10000"/>
              <a:gd name="connsiteY30" fmla="*/ 1685 h 10000"/>
              <a:gd name="connsiteX31" fmla="*/ 6509 w 10000"/>
              <a:gd name="connsiteY31" fmla="*/ 1609 h 10000"/>
              <a:gd name="connsiteX32" fmla="*/ 6757 w 10000"/>
              <a:gd name="connsiteY32" fmla="*/ 1455 h 10000"/>
              <a:gd name="connsiteX33" fmla="*/ 7003 w 10000"/>
              <a:gd name="connsiteY33" fmla="*/ 1149 h 10000"/>
              <a:gd name="connsiteX34" fmla="*/ 7092 w 10000"/>
              <a:gd name="connsiteY34" fmla="*/ 995 h 10000"/>
              <a:gd name="connsiteX35" fmla="*/ 7003 w 10000"/>
              <a:gd name="connsiteY35" fmla="*/ 843 h 10000"/>
              <a:gd name="connsiteX36" fmla="*/ 6587 w 10000"/>
              <a:gd name="connsiteY36" fmla="*/ 611 h 10000"/>
              <a:gd name="connsiteX37" fmla="*/ 5924 w 10000"/>
              <a:gd name="connsiteY37" fmla="*/ 535 h 10000"/>
              <a:gd name="connsiteX38" fmla="*/ 4423 w 10000"/>
              <a:gd name="connsiteY38" fmla="*/ 344 h 10000"/>
              <a:gd name="connsiteX39" fmla="*/ 3671 w 10000"/>
              <a:gd name="connsiteY39" fmla="*/ 229 h 10000"/>
              <a:gd name="connsiteX40" fmla="*/ 3007 w 10000"/>
              <a:gd name="connsiteY40" fmla="*/ 229 h 10000"/>
              <a:gd name="connsiteX41" fmla="*/ 1504 w 10000"/>
              <a:gd name="connsiteY41" fmla="*/ 229 h 10000"/>
              <a:gd name="connsiteX42" fmla="*/ 1751 w 10000"/>
              <a:gd name="connsiteY42" fmla="*/ 115 h 10000"/>
              <a:gd name="connsiteX43" fmla="*/ 1840 w 10000"/>
              <a:gd name="connsiteY43" fmla="*/ 75 h 10000"/>
              <a:gd name="connsiteX44" fmla="*/ 1672 w 10000"/>
              <a:gd name="connsiteY44" fmla="*/ 38 h 10000"/>
              <a:gd name="connsiteX45" fmla="*/ 1256 w 10000"/>
              <a:gd name="connsiteY45" fmla="*/ 0 h 10000"/>
              <a:gd name="connsiteX46" fmla="*/ 1088 w 10000"/>
              <a:gd name="connsiteY46" fmla="*/ 151 h 10000"/>
              <a:gd name="connsiteX47" fmla="*/ 752 w 10000"/>
              <a:gd name="connsiteY47" fmla="*/ 191 h 10000"/>
              <a:gd name="connsiteX48" fmla="*/ 752 w 10000"/>
              <a:gd name="connsiteY48" fmla="*/ 308 h 10000"/>
              <a:gd name="connsiteX49" fmla="*/ 416 w 10000"/>
              <a:gd name="connsiteY49" fmla="*/ 460 h 10000"/>
              <a:gd name="connsiteX50" fmla="*/ 89 w 10000"/>
              <a:gd name="connsiteY50" fmla="*/ 689 h 10000"/>
              <a:gd name="connsiteX51" fmla="*/ 0 w 10000"/>
              <a:gd name="connsiteY51" fmla="*/ 918 h 10000"/>
              <a:gd name="connsiteX52" fmla="*/ 258 w 10000"/>
              <a:gd name="connsiteY52" fmla="*/ 1225 h 10000"/>
              <a:gd name="connsiteX53" fmla="*/ 673 w 10000"/>
              <a:gd name="connsiteY53" fmla="*/ 1302 h 10000"/>
              <a:gd name="connsiteX54" fmla="*/ 1088 w 10000"/>
              <a:gd name="connsiteY54" fmla="*/ 1494 h 10000"/>
              <a:gd name="connsiteX55" fmla="*/ 920 w 10000"/>
              <a:gd name="connsiteY55" fmla="*/ 1761 h 10000"/>
              <a:gd name="connsiteX56" fmla="*/ 1425 w 10000"/>
              <a:gd name="connsiteY56" fmla="*/ 2223 h 10000"/>
              <a:gd name="connsiteX57" fmla="*/ 2086 w 10000"/>
              <a:gd name="connsiteY57" fmla="*/ 2528 h 10000"/>
              <a:gd name="connsiteX58" fmla="*/ 1672 w 10000"/>
              <a:gd name="connsiteY58" fmla="*/ 2757 h 10000"/>
              <a:gd name="connsiteX59" fmla="*/ 1751 w 10000"/>
              <a:gd name="connsiteY59" fmla="*/ 3025 h 10000"/>
              <a:gd name="connsiteX60" fmla="*/ 2424 w 10000"/>
              <a:gd name="connsiteY60" fmla="*/ 3216 h 10000"/>
              <a:gd name="connsiteX61" fmla="*/ 2838 w 10000"/>
              <a:gd name="connsiteY61" fmla="*/ 3486 h 10000"/>
              <a:gd name="connsiteX62" fmla="*/ 2671 w 10000"/>
              <a:gd name="connsiteY62" fmla="*/ 3716 h 10000"/>
              <a:gd name="connsiteX63" fmla="*/ 3333 w 10000"/>
              <a:gd name="connsiteY63" fmla="*/ 3908 h 10000"/>
              <a:gd name="connsiteX64" fmla="*/ 3838 w 10000"/>
              <a:gd name="connsiteY64" fmla="*/ 4138 h 10000"/>
              <a:gd name="connsiteX65" fmla="*/ 3759 w 10000"/>
              <a:gd name="connsiteY65" fmla="*/ 4444 h 10000"/>
              <a:gd name="connsiteX66" fmla="*/ 3333 w 10000"/>
              <a:gd name="connsiteY66" fmla="*/ 4788 h 10000"/>
              <a:gd name="connsiteX67" fmla="*/ 2838 w 10000"/>
              <a:gd name="connsiteY67" fmla="*/ 5133 h 10000"/>
              <a:gd name="connsiteX68" fmla="*/ 2592 w 10000"/>
              <a:gd name="connsiteY68" fmla="*/ 5593 h 10000"/>
              <a:gd name="connsiteX69" fmla="*/ 2750 w 10000"/>
              <a:gd name="connsiteY69" fmla="*/ 5517 h 10000"/>
              <a:gd name="connsiteX70" fmla="*/ 3007 w 10000"/>
              <a:gd name="connsiteY70" fmla="*/ 5669 h 10000"/>
              <a:gd name="connsiteX71" fmla="*/ 3423 w 10000"/>
              <a:gd name="connsiteY71" fmla="*/ 5746 h 10000"/>
              <a:gd name="connsiteX72" fmla="*/ 3917 w 10000"/>
              <a:gd name="connsiteY72" fmla="*/ 5786 h 10000"/>
              <a:gd name="connsiteX73" fmla="*/ 3917 w 10000"/>
              <a:gd name="connsiteY73" fmla="*/ 5822 h 10000"/>
              <a:gd name="connsiteX74" fmla="*/ 3838 w 10000"/>
              <a:gd name="connsiteY74" fmla="*/ 5861 h 10000"/>
              <a:gd name="connsiteX75" fmla="*/ 3590 w 10000"/>
              <a:gd name="connsiteY75" fmla="*/ 5901 h 10000"/>
              <a:gd name="connsiteX76" fmla="*/ 3423 w 10000"/>
              <a:gd name="connsiteY76" fmla="*/ 5901 h 10000"/>
              <a:gd name="connsiteX77" fmla="*/ 3333 w 10000"/>
              <a:gd name="connsiteY77" fmla="*/ 6013 h 10000"/>
              <a:gd name="connsiteX78" fmla="*/ 2838 w 10000"/>
              <a:gd name="connsiteY78" fmla="*/ 6053 h 10000"/>
              <a:gd name="connsiteX79" fmla="*/ 2838 w 10000"/>
              <a:gd name="connsiteY79" fmla="*/ 6169 h 10000"/>
              <a:gd name="connsiteX80" fmla="*/ 2838 w 10000"/>
              <a:gd name="connsiteY80" fmla="*/ 6282 h 10000"/>
              <a:gd name="connsiteX81" fmla="*/ 2750 w 10000"/>
              <a:gd name="connsiteY81" fmla="*/ 6282 h 10000"/>
              <a:gd name="connsiteX82" fmla="*/ 2838 w 10000"/>
              <a:gd name="connsiteY82" fmla="*/ 6358 h 10000"/>
              <a:gd name="connsiteX83" fmla="*/ 2838 w 10000"/>
              <a:gd name="connsiteY83" fmla="*/ 6590 h 10000"/>
              <a:gd name="connsiteX84" fmla="*/ 2838 w 10000"/>
              <a:gd name="connsiteY84" fmla="*/ 6895 h 10000"/>
              <a:gd name="connsiteX85" fmla="*/ 3254 w 10000"/>
              <a:gd name="connsiteY85" fmla="*/ 7125 h 10000"/>
              <a:gd name="connsiteX86" fmla="*/ 3086 w 10000"/>
              <a:gd name="connsiteY86" fmla="*/ 7432 h 10000"/>
              <a:gd name="connsiteX87" fmla="*/ 3423 w 10000"/>
              <a:gd name="connsiteY87" fmla="*/ 7471 h 10000"/>
              <a:gd name="connsiteX88" fmla="*/ 3502 w 10000"/>
              <a:gd name="connsiteY88" fmla="*/ 7661 h 10000"/>
              <a:gd name="connsiteX89" fmla="*/ 3838 w 10000"/>
              <a:gd name="connsiteY89" fmla="*/ 7816 h 10000"/>
              <a:gd name="connsiteX90" fmla="*/ 4085 w 10000"/>
              <a:gd name="connsiteY90" fmla="*/ 8122 h 10000"/>
              <a:gd name="connsiteX91" fmla="*/ 4085 w 10000"/>
              <a:gd name="connsiteY91" fmla="*/ 8084 h 10000"/>
              <a:gd name="connsiteX92" fmla="*/ 4332 w 10000"/>
              <a:gd name="connsiteY92" fmla="*/ 8084 h 10000"/>
              <a:gd name="connsiteX93" fmla="*/ 4590 w 10000"/>
              <a:gd name="connsiteY93" fmla="*/ 8160 h 10000"/>
              <a:gd name="connsiteX94" fmla="*/ 4758 w 10000"/>
              <a:gd name="connsiteY94" fmla="*/ 8122 h 10000"/>
              <a:gd name="connsiteX95" fmla="*/ 5084 w 10000"/>
              <a:gd name="connsiteY95" fmla="*/ 8160 h 10000"/>
              <a:gd name="connsiteX96" fmla="*/ 5253 w 10000"/>
              <a:gd name="connsiteY96" fmla="*/ 8237 h 10000"/>
              <a:gd name="connsiteX97" fmla="*/ 5669 w 10000"/>
              <a:gd name="connsiteY97" fmla="*/ 8122 h 10000"/>
              <a:gd name="connsiteX98" fmla="*/ 6005 w 10000"/>
              <a:gd name="connsiteY98" fmla="*/ 8160 h 10000"/>
              <a:gd name="connsiteX99" fmla="*/ 6340 w 10000"/>
              <a:gd name="connsiteY99" fmla="*/ 8274 h 10000"/>
              <a:gd name="connsiteX100" fmla="*/ 6419 w 10000"/>
              <a:gd name="connsiteY100" fmla="*/ 8428 h 10000"/>
              <a:gd name="connsiteX101" fmla="*/ 6419 w 10000"/>
              <a:gd name="connsiteY101" fmla="*/ 8582 h 10000"/>
              <a:gd name="connsiteX102" fmla="*/ 6757 w 10000"/>
              <a:gd name="connsiteY102" fmla="*/ 8658 h 10000"/>
              <a:gd name="connsiteX103" fmla="*/ 6757 w 10000"/>
              <a:gd name="connsiteY103" fmla="*/ 8735 h 10000"/>
              <a:gd name="connsiteX104" fmla="*/ 7092 w 10000"/>
              <a:gd name="connsiteY104" fmla="*/ 8851 h 10000"/>
              <a:gd name="connsiteX105" fmla="*/ 7507 w 10000"/>
              <a:gd name="connsiteY105" fmla="*/ 8887 h 10000"/>
              <a:gd name="connsiteX106" fmla="*/ 7587 w 10000"/>
              <a:gd name="connsiteY106" fmla="*/ 9003 h 10000"/>
              <a:gd name="connsiteX107" fmla="*/ 8259 w 10000"/>
              <a:gd name="connsiteY107" fmla="*/ 9079 h 10000"/>
              <a:gd name="connsiteX108" fmla="*/ 8507 w 10000"/>
              <a:gd name="connsiteY108" fmla="*/ 9195 h 10000"/>
              <a:gd name="connsiteX109" fmla="*/ 8339 w 10000"/>
              <a:gd name="connsiteY109" fmla="*/ 9310 h 10000"/>
              <a:gd name="connsiteX110" fmla="*/ 8170 w 10000"/>
              <a:gd name="connsiteY110" fmla="*/ 9387 h 10000"/>
              <a:gd name="connsiteX111" fmla="*/ 7834 w 10000"/>
              <a:gd name="connsiteY111" fmla="*/ 9616 h 10000"/>
              <a:gd name="connsiteX112" fmla="*/ 8003 w 10000"/>
              <a:gd name="connsiteY112" fmla="*/ 9847 h 10000"/>
              <a:gd name="connsiteX113" fmla="*/ 8259 w 10000"/>
              <a:gd name="connsiteY113" fmla="*/ 10000 h 10000"/>
              <a:gd name="connsiteX114" fmla="*/ 8585 w 10000"/>
              <a:gd name="connsiteY114" fmla="*/ 10000 h 10000"/>
              <a:gd name="connsiteX115" fmla="*/ 8674 w 10000"/>
              <a:gd name="connsiteY115" fmla="*/ 9807 h 10000"/>
              <a:gd name="connsiteX116" fmla="*/ 8567 w 10000"/>
              <a:gd name="connsiteY116" fmla="*/ 9874 h 10000"/>
              <a:gd name="connsiteX117" fmla="*/ 10000 w 10000"/>
              <a:gd name="connsiteY117" fmla="*/ 9731 h 10000"/>
              <a:gd name="connsiteX0" fmla="*/ 8091 w 8674"/>
              <a:gd name="connsiteY0" fmla="*/ 574 h 10000"/>
              <a:gd name="connsiteX1" fmla="*/ 7092 w 8674"/>
              <a:gd name="connsiteY1" fmla="*/ 1915 h 10000"/>
              <a:gd name="connsiteX2" fmla="*/ 7418 w 8674"/>
              <a:gd name="connsiteY2" fmla="*/ 2413 h 10000"/>
              <a:gd name="connsiteX3" fmla="*/ 6587 w 8674"/>
              <a:gd name="connsiteY3" fmla="*/ 2413 h 10000"/>
              <a:gd name="connsiteX4" fmla="*/ 5924 w 8674"/>
              <a:gd name="connsiteY4" fmla="*/ 2337 h 10000"/>
              <a:gd name="connsiteX5" fmla="*/ 5757 w 8674"/>
              <a:gd name="connsiteY5" fmla="*/ 2413 h 10000"/>
              <a:gd name="connsiteX6" fmla="*/ 5669 w 8674"/>
              <a:gd name="connsiteY6" fmla="*/ 2528 h 10000"/>
              <a:gd name="connsiteX7" fmla="*/ 6005 w 8674"/>
              <a:gd name="connsiteY7" fmla="*/ 2681 h 10000"/>
              <a:gd name="connsiteX8" fmla="*/ 6509 w 8674"/>
              <a:gd name="connsiteY8" fmla="*/ 2720 h 10000"/>
              <a:gd name="connsiteX9" fmla="*/ 6757 w 8674"/>
              <a:gd name="connsiteY9" fmla="*/ 2720 h 10000"/>
              <a:gd name="connsiteX10" fmla="*/ 6924 w 8674"/>
              <a:gd name="connsiteY10" fmla="*/ 2796 h 10000"/>
              <a:gd name="connsiteX11" fmla="*/ 6924 w 8674"/>
              <a:gd name="connsiteY11" fmla="*/ 2873 h 10000"/>
              <a:gd name="connsiteX12" fmla="*/ 6757 w 8674"/>
              <a:gd name="connsiteY12" fmla="*/ 2989 h 10000"/>
              <a:gd name="connsiteX13" fmla="*/ 6666 w 8674"/>
              <a:gd name="connsiteY13" fmla="*/ 3025 h 10000"/>
              <a:gd name="connsiteX14" fmla="*/ 6419 w 8674"/>
              <a:gd name="connsiteY14" fmla="*/ 3025 h 10000"/>
              <a:gd name="connsiteX15" fmla="*/ 5924 w 8674"/>
              <a:gd name="connsiteY15" fmla="*/ 2948 h 10000"/>
              <a:gd name="connsiteX16" fmla="*/ 5420 w 8674"/>
              <a:gd name="connsiteY16" fmla="*/ 2911 h 10000"/>
              <a:gd name="connsiteX17" fmla="*/ 5172 w 8674"/>
              <a:gd name="connsiteY17" fmla="*/ 2873 h 10000"/>
              <a:gd name="connsiteX18" fmla="*/ 5005 w 8674"/>
              <a:gd name="connsiteY18" fmla="*/ 2796 h 10000"/>
              <a:gd name="connsiteX19" fmla="*/ 4423 w 8674"/>
              <a:gd name="connsiteY19" fmla="*/ 2451 h 10000"/>
              <a:gd name="connsiteX20" fmla="*/ 4332 w 8674"/>
              <a:gd name="connsiteY20" fmla="*/ 2260 h 10000"/>
              <a:gd name="connsiteX21" fmla="*/ 4332 w 8674"/>
              <a:gd name="connsiteY21" fmla="*/ 2183 h 10000"/>
              <a:gd name="connsiteX22" fmla="*/ 4253 w 8674"/>
              <a:gd name="connsiteY22" fmla="*/ 2067 h 10000"/>
              <a:gd name="connsiteX23" fmla="*/ 3759 w 8674"/>
              <a:gd name="connsiteY23" fmla="*/ 1992 h 10000"/>
              <a:gd name="connsiteX24" fmla="*/ 3333 w 8674"/>
              <a:gd name="connsiteY24" fmla="*/ 1915 h 10000"/>
              <a:gd name="connsiteX25" fmla="*/ 2502 w 8674"/>
              <a:gd name="connsiteY25" fmla="*/ 1646 h 10000"/>
              <a:gd name="connsiteX26" fmla="*/ 2838 w 8674"/>
              <a:gd name="connsiteY26" fmla="*/ 1646 h 10000"/>
              <a:gd name="connsiteX27" fmla="*/ 3175 w 8674"/>
              <a:gd name="connsiteY27" fmla="*/ 1723 h 10000"/>
              <a:gd name="connsiteX28" fmla="*/ 3917 w 8674"/>
              <a:gd name="connsiteY28" fmla="*/ 1723 h 10000"/>
              <a:gd name="connsiteX29" fmla="*/ 5588 w 8674"/>
              <a:gd name="connsiteY29" fmla="*/ 1761 h 10000"/>
              <a:gd name="connsiteX30" fmla="*/ 6172 w 8674"/>
              <a:gd name="connsiteY30" fmla="*/ 1685 h 10000"/>
              <a:gd name="connsiteX31" fmla="*/ 6509 w 8674"/>
              <a:gd name="connsiteY31" fmla="*/ 1609 h 10000"/>
              <a:gd name="connsiteX32" fmla="*/ 6757 w 8674"/>
              <a:gd name="connsiteY32" fmla="*/ 1455 h 10000"/>
              <a:gd name="connsiteX33" fmla="*/ 7003 w 8674"/>
              <a:gd name="connsiteY33" fmla="*/ 1149 h 10000"/>
              <a:gd name="connsiteX34" fmla="*/ 7092 w 8674"/>
              <a:gd name="connsiteY34" fmla="*/ 995 h 10000"/>
              <a:gd name="connsiteX35" fmla="*/ 7003 w 8674"/>
              <a:gd name="connsiteY35" fmla="*/ 843 h 10000"/>
              <a:gd name="connsiteX36" fmla="*/ 6587 w 8674"/>
              <a:gd name="connsiteY36" fmla="*/ 611 h 10000"/>
              <a:gd name="connsiteX37" fmla="*/ 5924 w 8674"/>
              <a:gd name="connsiteY37" fmla="*/ 535 h 10000"/>
              <a:gd name="connsiteX38" fmla="*/ 4423 w 8674"/>
              <a:gd name="connsiteY38" fmla="*/ 344 h 10000"/>
              <a:gd name="connsiteX39" fmla="*/ 3671 w 8674"/>
              <a:gd name="connsiteY39" fmla="*/ 229 h 10000"/>
              <a:gd name="connsiteX40" fmla="*/ 3007 w 8674"/>
              <a:gd name="connsiteY40" fmla="*/ 229 h 10000"/>
              <a:gd name="connsiteX41" fmla="*/ 1504 w 8674"/>
              <a:gd name="connsiteY41" fmla="*/ 229 h 10000"/>
              <a:gd name="connsiteX42" fmla="*/ 1751 w 8674"/>
              <a:gd name="connsiteY42" fmla="*/ 115 h 10000"/>
              <a:gd name="connsiteX43" fmla="*/ 1840 w 8674"/>
              <a:gd name="connsiteY43" fmla="*/ 75 h 10000"/>
              <a:gd name="connsiteX44" fmla="*/ 1672 w 8674"/>
              <a:gd name="connsiteY44" fmla="*/ 38 h 10000"/>
              <a:gd name="connsiteX45" fmla="*/ 1256 w 8674"/>
              <a:gd name="connsiteY45" fmla="*/ 0 h 10000"/>
              <a:gd name="connsiteX46" fmla="*/ 1088 w 8674"/>
              <a:gd name="connsiteY46" fmla="*/ 151 h 10000"/>
              <a:gd name="connsiteX47" fmla="*/ 752 w 8674"/>
              <a:gd name="connsiteY47" fmla="*/ 191 h 10000"/>
              <a:gd name="connsiteX48" fmla="*/ 752 w 8674"/>
              <a:gd name="connsiteY48" fmla="*/ 308 h 10000"/>
              <a:gd name="connsiteX49" fmla="*/ 416 w 8674"/>
              <a:gd name="connsiteY49" fmla="*/ 460 h 10000"/>
              <a:gd name="connsiteX50" fmla="*/ 89 w 8674"/>
              <a:gd name="connsiteY50" fmla="*/ 689 h 10000"/>
              <a:gd name="connsiteX51" fmla="*/ 0 w 8674"/>
              <a:gd name="connsiteY51" fmla="*/ 918 h 10000"/>
              <a:gd name="connsiteX52" fmla="*/ 258 w 8674"/>
              <a:gd name="connsiteY52" fmla="*/ 1225 h 10000"/>
              <a:gd name="connsiteX53" fmla="*/ 673 w 8674"/>
              <a:gd name="connsiteY53" fmla="*/ 1302 h 10000"/>
              <a:gd name="connsiteX54" fmla="*/ 1088 w 8674"/>
              <a:gd name="connsiteY54" fmla="*/ 1494 h 10000"/>
              <a:gd name="connsiteX55" fmla="*/ 920 w 8674"/>
              <a:gd name="connsiteY55" fmla="*/ 1761 h 10000"/>
              <a:gd name="connsiteX56" fmla="*/ 1425 w 8674"/>
              <a:gd name="connsiteY56" fmla="*/ 2223 h 10000"/>
              <a:gd name="connsiteX57" fmla="*/ 2086 w 8674"/>
              <a:gd name="connsiteY57" fmla="*/ 2528 h 10000"/>
              <a:gd name="connsiteX58" fmla="*/ 1672 w 8674"/>
              <a:gd name="connsiteY58" fmla="*/ 2757 h 10000"/>
              <a:gd name="connsiteX59" fmla="*/ 1751 w 8674"/>
              <a:gd name="connsiteY59" fmla="*/ 3025 h 10000"/>
              <a:gd name="connsiteX60" fmla="*/ 2424 w 8674"/>
              <a:gd name="connsiteY60" fmla="*/ 3216 h 10000"/>
              <a:gd name="connsiteX61" fmla="*/ 2838 w 8674"/>
              <a:gd name="connsiteY61" fmla="*/ 3486 h 10000"/>
              <a:gd name="connsiteX62" fmla="*/ 2671 w 8674"/>
              <a:gd name="connsiteY62" fmla="*/ 3716 h 10000"/>
              <a:gd name="connsiteX63" fmla="*/ 3333 w 8674"/>
              <a:gd name="connsiteY63" fmla="*/ 3908 h 10000"/>
              <a:gd name="connsiteX64" fmla="*/ 3838 w 8674"/>
              <a:gd name="connsiteY64" fmla="*/ 4138 h 10000"/>
              <a:gd name="connsiteX65" fmla="*/ 3759 w 8674"/>
              <a:gd name="connsiteY65" fmla="*/ 4444 h 10000"/>
              <a:gd name="connsiteX66" fmla="*/ 3333 w 8674"/>
              <a:gd name="connsiteY66" fmla="*/ 4788 h 10000"/>
              <a:gd name="connsiteX67" fmla="*/ 2838 w 8674"/>
              <a:gd name="connsiteY67" fmla="*/ 5133 h 10000"/>
              <a:gd name="connsiteX68" fmla="*/ 2592 w 8674"/>
              <a:gd name="connsiteY68" fmla="*/ 5593 h 10000"/>
              <a:gd name="connsiteX69" fmla="*/ 2750 w 8674"/>
              <a:gd name="connsiteY69" fmla="*/ 5517 h 10000"/>
              <a:gd name="connsiteX70" fmla="*/ 3007 w 8674"/>
              <a:gd name="connsiteY70" fmla="*/ 5669 h 10000"/>
              <a:gd name="connsiteX71" fmla="*/ 3423 w 8674"/>
              <a:gd name="connsiteY71" fmla="*/ 5746 h 10000"/>
              <a:gd name="connsiteX72" fmla="*/ 3917 w 8674"/>
              <a:gd name="connsiteY72" fmla="*/ 5786 h 10000"/>
              <a:gd name="connsiteX73" fmla="*/ 3917 w 8674"/>
              <a:gd name="connsiteY73" fmla="*/ 5822 h 10000"/>
              <a:gd name="connsiteX74" fmla="*/ 3838 w 8674"/>
              <a:gd name="connsiteY74" fmla="*/ 5861 h 10000"/>
              <a:gd name="connsiteX75" fmla="*/ 3590 w 8674"/>
              <a:gd name="connsiteY75" fmla="*/ 5901 h 10000"/>
              <a:gd name="connsiteX76" fmla="*/ 3423 w 8674"/>
              <a:gd name="connsiteY76" fmla="*/ 5901 h 10000"/>
              <a:gd name="connsiteX77" fmla="*/ 3333 w 8674"/>
              <a:gd name="connsiteY77" fmla="*/ 6013 h 10000"/>
              <a:gd name="connsiteX78" fmla="*/ 2838 w 8674"/>
              <a:gd name="connsiteY78" fmla="*/ 6053 h 10000"/>
              <a:gd name="connsiteX79" fmla="*/ 2838 w 8674"/>
              <a:gd name="connsiteY79" fmla="*/ 6169 h 10000"/>
              <a:gd name="connsiteX80" fmla="*/ 2838 w 8674"/>
              <a:gd name="connsiteY80" fmla="*/ 6282 h 10000"/>
              <a:gd name="connsiteX81" fmla="*/ 2750 w 8674"/>
              <a:gd name="connsiteY81" fmla="*/ 6282 h 10000"/>
              <a:gd name="connsiteX82" fmla="*/ 2838 w 8674"/>
              <a:gd name="connsiteY82" fmla="*/ 6358 h 10000"/>
              <a:gd name="connsiteX83" fmla="*/ 2838 w 8674"/>
              <a:gd name="connsiteY83" fmla="*/ 6590 h 10000"/>
              <a:gd name="connsiteX84" fmla="*/ 2838 w 8674"/>
              <a:gd name="connsiteY84" fmla="*/ 6895 h 10000"/>
              <a:gd name="connsiteX85" fmla="*/ 3254 w 8674"/>
              <a:gd name="connsiteY85" fmla="*/ 7125 h 10000"/>
              <a:gd name="connsiteX86" fmla="*/ 3086 w 8674"/>
              <a:gd name="connsiteY86" fmla="*/ 7432 h 10000"/>
              <a:gd name="connsiteX87" fmla="*/ 3423 w 8674"/>
              <a:gd name="connsiteY87" fmla="*/ 7471 h 10000"/>
              <a:gd name="connsiteX88" fmla="*/ 3502 w 8674"/>
              <a:gd name="connsiteY88" fmla="*/ 7661 h 10000"/>
              <a:gd name="connsiteX89" fmla="*/ 3838 w 8674"/>
              <a:gd name="connsiteY89" fmla="*/ 7816 h 10000"/>
              <a:gd name="connsiteX90" fmla="*/ 4085 w 8674"/>
              <a:gd name="connsiteY90" fmla="*/ 8122 h 10000"/>
              <a:gd name="connsiteX91" fmla="*/ 4085 w 8674"/>
              <a:gd name="connsiteY91" fmla="*/ 8084 h 10000"/>
              <a:gd name="connsiteX92" fmla="*/ 4332 w 8674"/>
              <a:gd name="connsiteY92" fmla="*/ 8084 h 10000"/>
              <a:gd name="connsiteX93" fmla="*/ 4590 w 8674"/>
              <a:gd name="connsiteY93" fmla="*/ 8160 h 10000"/>
              <a:gd name="connsiteX94" fmla="*/ 4758 w 8674"/>
              <a:gd name="connsiteY94" fmla="*/ 8122 h 10000"/>
              <a:gd name="connsiteX95" fmla="*/ 5084 w 8674"/>
              <a:gd name="connsiteY95" fmla="*/ 8160 h 10000"/>
              <a:gd name="connsiteX96" fmla="*/ 5253 w 8674"/>
              <a:gd name="connsiteY96" fmla="*/ 8237 h 10000"/>
              <a:gd name="connsiteX97" fmla="*/ 5669 w 8674"/>
              <a:gd name="connsiteY97" fmla="*/ 8122 h 10000"/>
              <a:gd name="connsiteX98" fmla="*/ 6005 w 8674"/>
              <a:gd name="connsiteY98" fmla="*/ 8160 h 10000"/>
              <a:gd name="connsiteX99" fmla="*/ 6340 w 8674"/>
              <a:gd name="connsiteY99" fmla="*/ 8274 h 10000"/>
              <a:gd name="connsiteX100" fmla="*/ 6419 w 8674"/>
              <a:gd name="connsiteY100" fmla="*/ 8428 h 10000"/>
              <a:gd name="connsiteX101" fmla="*/ 6419 w 8674"/>
              <a:gd name="connsiteY101" fmla="*/ 8582 h 10000"/>
              <a:gd name="connsiteX102" fmla="*/ 6757 w 8674"/>
              <a:gd name="connsiteY102" fmla="*/ 8658 h 10000"/>
              <a:gd name="connsiteX103" fmla="*/ 6757 w 8674"/>
              <a:gd name="connsiteY103" fmla="*/ 8735 h 10000"/>
              <a:gd name="connsiteX104" fmla="*/ 7092 w 8674"/>
              <a:gd name="connsiteY104" fmla="*/ 8851 h 10000"/>
              <a:gd name="connsiteX105" fmla="*/ 7507 w 8674"/>
              <a:gd name="connsiteY105" fmla="*/ 8887 h 10000"/>
              <a:gd name="connsiteX106" fmla="*/ 7587 w 8674"/>
              <a:gd name="connsiteY106" fmla="*/ 9003 h 10000"/>
              <a:gd name="connsiteX107" fmla="*/ 8259 w 8674"/>
              <a:gd name="connsiteY107" fmla="*/ 9079 h 10000"/>
              <a:gd name="connsiteX108" fmla="*/ 8507 w 8674"/>
              <a:gd name="connsiteY108" fmla="*/ 9195 h 10000"/>
              <a:gd name="connsiteX109" fmla="*/ 8339 w 8674"/>
              <a:gd name="connsiteY109" fmla="*/ 9310 h 10000"/>
              <a:gd name="connsiteX110" fmla="*/ 8170 w 8674"/>
              <a:gd name="connsiteY110" fmla="*/ 9387 h 10000"/>
              <a:gd name="connsiteX111" fmla="*/ 7834 w 8674"/>
              <a:gd name="connsiteY111" fmla="*/ 9616 h 10000"/>
              <a:gd name="connsiteX112" fmla="*/ 8003 w 8674"/>
              <a:gd name="connsiteY112" fmla="*/ 9847 h 10000"/>
              <a:gd name="connsiteX113" fmla="*/ 8259 w 8674"/>
              <a:gd name="connsiteY113" fmla="*/ 10000 h 10000"/>
              <a:gd name="connsiteX114" fmla="*/ 8585 w 8674"/>
              <a:gd name="connsiteY114" fmla="*/ 10000 h 10000"/>
              <a:gd name="connsiteX115" fmla="*/ 8674 w 8674"/>
              <a:gd name="connsiteY115" fmla="*/ 9807 h 10000"/>
              <a:gd name="connsiteX116" fmla="*/ 8567 w 8674"/>
              <a:gd name="connsiteY116" fmla="*/ 9874 h 10000"/>
              <a:gd name="connsiteX0" fmla="*/ 9328 w 10000"/>
              <a:gd name="connsiteY0" fmla="*/ 574 h 10000"/>
              <a:gd name="connsiteX1" fmla="*/ 8176 w 10000"/>
              <a:gd name="connsiteY1" fmla="*/ 1915 h 10000"/>
              <a:gd name="connsiteX2" fmla="*/ 8552 w 10000"/>
              <a:gd name="connsiteY2" fmla="*/ 2413 h 10000"/>
              <a:gd name="connsiteX3" fmla="*/ 7594 w 10000"/>
              <a:gd name="connsiteY3" fmla="*/ 2413 h 10000"/>
              <a:gd name="connsiteX4" fmla="*/ 6830 w 10000"/>
              <a:gd name="connsiteY4" fmla="*/ 2337 h 10000"/>
              <a:gd name="connsiteX5" fmla="*/ 6637 w 10000"/>
              <a:gd name="connsiteY5" fmla="*/ 2413 h 10000"/>
              <a:gd name="connsiteX6" fmla="*/ 6536 w 10000"/>
              <a:gd name="connsiteY6" fmla="*/ 2528 h 10000"/>
              <a:gd name="connsiteX7" fmla="*/ 6923 w 10000"/>
              <a:gd name="connsiteY7" fmla="*/ 2681 h 10000"/>
              <a:gd name="connsiteX8" fmla="*/ 7504 w 10000"/>
              <a:gd name="connsiteY8" fmla="*/ 2720 h 10000"/>
              <a:gd name="connsiteX9" fmla="*/ 7790 w 10000"/>
              <a:gd name="connsiteY9" fmla="*/ 2720 h 10000"/>
              <a:gd name="connsiteX10" fmla="*/ 7982 w 10000"/>
              <a:gd name="connsiteY10" fmla="*/ 2796 h 10000"/>
              <a:gd name="connsiteX11" fmla="*/ 7982 w 10000"/>
              <a:gd name="connsiteY11" fmla="*/ 2873 h 10000"/>
              <a:gd name="connsiteX12" fmla="*/ 7790 w 10000"/>
              <a:gd name="connsiteY12" fmla="*/ 2989 h 10000"/>
              <a:gd name="connsiteX13" fmla="*/ 7685 w 10000"/>
              <a:gd name="connsiteY13" fmla="*/ 3025 h 10000"/>
              <a:gd name="connsiteX14" fmla="*/ 7400 w 10000"/>
              <a:gd name="connsiteY14" fmla="*/ 3025 h 10000"/>
              <a:gd name="connsiteX15" fmla="*/ 6830 w 10000"/>
              <a:gd name="connsiteY15" fmla="*/ 2948 h 10000"/>
              <a:gd name="connsiteX16" fmla="*/ 6249 w 10000"/>
              <a:gd name="connsiteY16" fmla="*/ 2911 h 10000"/>
              <a:gd name="connsiteX17" fmla="*/ 5963 w 10000"/>
              <a:gd name="connsiteY17" fmla="*/ 2873 h 10000"/>
              <a:gd name="connsiteX18" fmla="*/ 5770 w 10000"/>
              <a:gd name="connsiteY18" fmla="*/ 2796 h 10000"/>
              <a:gd name="connsiteX19" fmla="*/ 5099 w 10000"/>
              <a:gd name="connsiteY19" fmla="*/ 2451 h 10000"/>
              <a:gd name="connsiteX20" fmla="*/ 4994 w 10000"/>
              <a:gd name="connsiteY20" fmla="*/ 2260 h 10000"/>
              <a:gd name="connsiteX21" fmla="*/ 4994 w 10000"/>
              <a:gd name="connsiteY21" fmla="*/ 2183 h 10000"/>
              <a:gd name="connsiteX22" fmla="*/ 4903 w 10000"/>
              <a:gd name="connsiteY22" fmla="*/ 2067 h 10000"/>
              <a:gd name="connsiteX23" fmla="*/ 4334 w 10000"/>
              <a:gd name="connsiteY23" fmla="*/ 1992 h 10000"/>
              <a:gd name="connsiteX24" fmla="*/ 3843 w 10000"/>
              <a:gd name="connsiteY24" fmla="*/ 1915 h 10000"/>
              <a:gd name="connsiteX25" fmla="*/ 2884 w 10000"/>
              <a:gd name="connsiteY25" fmla="*/ 1646 h 10000"/>
              <a:gd name="connsiteX26" fmla="*/ 3272 w 10000"/>
              <a:gd name="connsiteY26" fmla="*/ 1646 h 10000"/>
              <a:gd name="connsiteX27" fmla="*/ 3660 w 10000"/>
              <a:gd name="connsiteY27" fmla="*/ 1723 h 10000"/>
              <a:gd name="connsiteX28" fmla="*/ 4516 w 10000"/>
              <a:gd name="connsiteY28" fmla="*/ 1723 h 10000"/>
              <a:gd name="connsiteX29" fmla="*/ 6442 w 10000"/>
              <a:gd name="connsiteY29" fmla="*/ 1761 h 10000"/>
              <a:gd name="connsiteX30" fmla="*/ 7116 w 10000"/>
              <a:gd name="connsiteY30" fmla="*/ 1685 h 10000"/>
              <a:gd name="connsiteX31" fmla="*/ 7504 w 10000"/>
              <a:gd name="connsiteY31" fmla="*/ 1609 h 10000"/>
              <a:gd name="connsiteX32" fmla="*/ 7790 w 10000"/>
              <a:gd name="connsiteY32" fmla="*/ 1455 h 10000"/>
              <a:gd name="connsiteX33" fmla="*/ 8074 w 10000"/>
              <a:gd name="connsiteY33" fmla="*/ 1149 h 10000"/>
              <a:gd name="connsiteX34" fmla="*/ 8176 w 10000"/>
              <a:gd name="connsiteY34" fmla="*/ 995 h 10000"/>
              <a:gd name="connsiteX35" fmla="*/ 8074 w 10000"/>
              <a:gd name="connsiteY35" fmla="*/ 843 h 10000"/>
              <a:gd name="connsiteX36" fmla="*/ 7594 w 10000"/>
              <a:gd name="connsiteY36" fmla="*/ 611 h 10000"/>
              <a:gd name="connsiteX37" fmla="*/ 6830 w 10000"/>
              <a:gd name="connsiteY37" fmla="*/ 535 h 10000"/>
              <a:gd name="connsiteX38" fmla="*/ 5099 w 10000"/>
              <a:gd name="connsiteY38" fmla="*/ 344 h 10000"/>
              <a:gd name="connsiteX39" fmla="*/ 4232 w 10000"/>
              <a:gd name="connsiteY39" fmla="*/ 229 h 10000"/>
              <a:gd name="connsiteX40" fmla="*/ 3467 w 10000"/>
              <a:gd name="connsiteY40" fmla="*/ 229 h 10000"/>
              <a:gd name="connsiteX41" fmla="*/ 1734 w 10000"/>
              <a:gd name="connsiteY41" fmla="*/ 229 h 10000"/>
              <a:gd name="connsiteX42" fmla="*/ 2019 w 10000"/>
              <a:gd name="connsiteY42" fmla="*/ 115 h 10000"/>
              <a:gd name="connsiteX43" fmla="*/ 2121 w 10000"/>
              <a:gd name="connsiteY43" fmla="*/ 75 h 10000"/>
              <a:gd name="connsiteX44" fmla="*/ 1928 w 10000"/>
              <a:gd name="connsiteY44" fmla="*/ 38 h 10000"/>
              <a:gd name="connsiteX45" fmla="*/ 1448 w 10000"/>
              <a:gd name="connsiteY45" fmla="*/ 0 h 10000"/>
              <a:gd name="connsiteX46" fmla="*/ 1254 w 10000"/>
              <a:gd name="connsiteY46" fmla="*/ 151 h 10000"/>
              <a:gd name="connsiteX47" fmla="*/ 867 w 10000"/>
              <a:gd name="connsiteY47" fmla="*/ 191 h 10000"/>
              <a:gd name="connsiteX48" fmla="*/ 867 w 10000"/>
              <a:gd name="connsiteY48" fmla="*/ 308 h 10000"/>
              <a:gd name="connsiteX49" fmla="*/ 480 w 10000"/>
              <a:gd name="connsiteY49" fmla="*/ 460 h 10000"/>
              <a:gd name="connsiteX50" fmla="*/ 103 w 10000"/>
              <a:gd name="connsiteY50" fmla="*/ 689 h 10000"/>
              <a:gd name="connsiteX51" fmla="*/ 0 w 10000"/>
              <a:gd name="connsiteY51" fmla="*/ 918 h 10000"/>
              <a:gd name="connsiteX52" fmla="*/ 297 w 10000"/>
              <a:gd name="connsiteY52" fmla="*/ 1225 h 10000"/>
              <a:gd name="connsiteX53" fmla="*/ 776 w 10000"/>
              <a:gd name="connsiteY53" fmla="*/ 1302 h 10000"/>
              <a:gd name="connsiteX54" fmla="*/ 1254 w 10000"/>
              <a:gd name="connsiteY54" fmla="*/ 1494 h 10000"/>
              <a:gd name="connsiteX55" fmla="*/ 1061 w 10000"/>
              <a:gd name="connsiteY55" fmla="*/ 1761 h 10000"/>
              <a:gd name="connsiteX56" fmla="*/ 1643 w 10000"/>
              <a:gd name="connsiteY56" fmla="*/ 2223 h 10000"/>
              <a:gd name="connsiteX57" fmla="*/ 2405 w 10000"/>
              <a:gd name="connsiteY57" fmla="*/ 2528 h 10000"/>
              <a:gd name="connsiteX58" fmla="*/ 1928 w 10000"/>
              <a:gd name="connsiteY58" fmla="*/ 2757 h 10000"/>
              <a:gd name="connsiteX59" fmla="*/ 2019 w 10000"/>
              <a:gd name="connsiteY59" fmla="*/ 3025 h 10000"/>
              <a:gd name="connsiteX60" fmla="*/ 2795 w 10000"/>
              <a:gd name="connsiteY60" fmla="*/ 3216 h 10000"/>
              <a:gd name="connsiteX61" fmla="*/ 3272 w 10000"/>
              <a:gd name="connsiteY61" fmla="*/ 3486 h 10000"/>
              <a:gd name="connsiteX62" fmla="*/ 3079 w 10000"/>
              <a:gd name="connsiteY62" fmla="*/ 3716 h 10000"/>
              <a:gd name="connsiteX63" fmla="*/ 3843 w 10000"/>
              <a:gd name="connsiteY63" fmla="*/ 3908 h 10000"/>
              <a:gd name="connsiteX64" fmla="*/ 4425 w 10000"/>
              <a:gd name="connsiteY64" fmla="*/ 4138 h 10000"/>
              <a:gd name="connsiteX65" fmla="*/ 4334 w 10000"/>
              <a:gd name="connsiteY65" fmla="*/ 4444 h 10000"/>
              <a:gd name="connsiteX66" fmla="*/ 3843 w 10000"/>
              <a:gd name="connsiteY66" fmla="*/ 4788 h 10000"/>
              <a:gd name="connsiteX67" fmla="*/ 3272 w 10000"/>
              <a:gd name="connsiteY67" fmla="*/ 5133 h 10000"/>
              <a:gd name="connsiteX68" fmla="*/ 2988 w 10000"/>
              <a:gd name="connsiteY68" fmla="*/ 5593 h 10000"/>
              <a:gd name="connsiteX69" fmla="*/ 3170 w 10000"/>
              <a:gd name="connsiteY69" fmla="*/ 5517 h 10000"/>
              <a:gd name="connsiteX70" fmla="*/ 3467 w 10000"/>
              <a:gd name="connsiteY70" fmla="*/ 5669 h 10000"/>
              <a:gd name="connsiteX71" fmla="*/ 3946 w 10000"/>
              <a:gd name="connsiteY71" fmla="*/ 5746 h 10000"/>
              <a:gd name="connsiteX72" fmla="*/ 4516 w 10000"/>
              <a:gd name="connsiteY72" fmla="*/ 5786 h 10000"/>
              <a:gd name="connsiteX73" fmla="*/ 4516 w 10000"/>
              <a:gd name="connsiteY73" fmla="*/ 5822 h 10000"/>
              <a:gd name="connsiteX74" fmla="*/ 4425 w 10000"/>
              <a:gd name="connsiteY74" fmla="*/ 5861 h 10000"/>
              <a:gd name="connsiteX75" fmla="*/ 4139 w 10000"/>
              <a:gd name="connsiteY75" fmla="*/ 5901 h 10000"/>
              <a:gd name="connsiteX76" fmla="*/ 3946 w 10000"/>
              <a:gd name="connsiteY76" fmla="*/ 5901 h 10000"/>
              <a:gd name="connsiteX77" fmla="*/ 3843 w 10000"/>
              <a:gd name="connsiteY77" fmla="*/ 6013 h 10000"/>
              <a:gd name="connsiteX78" fmla="*/ 3272 w 10000"/>
              <a:gd name="connsiteY78" fmla="*/ 6053 h 10000"/>
              <a:gd name="connsiteX79" fmla="*/ 3272 w 10000"/>
              <a:gd name="connsiteY79" fmla="*/ 6169 h 10000"/>
              <a:gd name="connsiteX80" fmla="*/ 3272 w 10000"/>
              <a:gd name="connsiteY80" fmla="*/ 6282 h 10000"/>
              <a:gd name="connsiteX81" fmla="*/ 3170 w 10000"/>
              <a:gd name="connsiteY81" fmla="*/ 6282 h 10000"/>
              <a:gd name="connsiteX82" fmla="*/ 3272 w 10000"/>
              <a:gd name="connsiteY82" fmla="*/ 6358 h 10000"/>
              <a:gd name="connsiteX83" fmla="*/ 3272 w 10000"/>
              <a:gd name="connsiteY83" fmla="*/ 6590 h 10000"/>
              <a:gd name="connsiteX84" fmla="*/ 3272 w 10000"/>
              <a:gd name="connsiteY84" fmla="*/ 6895 h 10000"/>
              <a:gd name="connsiteX85" fmla="*/ 3751 w 10000"/>
              <a:gd name="connsiteY85" fmla="*/ 7125 h 10000"/>
              <a:gd name="connsiteX86" fmla="*/ 3558 w 10000"/>
              <a:gd name="connsiteY86" fmla="*/ 7432 h 10000"/>
              <a:gd name="connsiteX87" fmla="*/ 3946 w 10000"/>
              <a:gd name="connsiteY87" fmla="*/ 7471 h 10000"/>
              <a:gd name="connsiteX88" fmla="*/ 4037 w 10000"/>
              <a:gd name="connsiteY88" fmla="*/ 7661 h 10000"/>
              <a:gd name="connsiteX89" fmla="*/ 4425 w 10000"/>
              <a:gd name="connsiteY89" fmla="*/ 7816 h 10000"/>
              <a:gd name="connsiteX90" fmla="*/ 4709 w 10000"/>
              <a:gd name="connsiteY90" fmla="*/ 8122 h 10000"/>
              <a:gd name="connsiteX91" fmla="*/ 4709 w 10000"/>
              <a:gd name="connsiteY91" fmla="*/ 8084 h 10000"/>
              <a:gd name="connsiteX92" fmla="*/ 4994 w 10000"/>
              <a:gd name="connsiteY92" fmla="*/ 8084 h 10000"/>
              <a:gd name="connsiteX93" fmla="*/ 5292 w 10000"/>
              <a:gd name="connsiteY93" fmla="*/ 8160 h 10000"/>
              <a:gd name="connsiteX94" fmla="*/ 5485 w 10000"/>
              <a:gd name="connsiteY94" fmla="*/ 8122 h 10000"/>
              <a:gd name="connsiteX95" fmla="*/ 5861 w 10000"/>
              <a:gd name="connsiteY95" fmla="*/ 8160 h 10000"/>
              <a:gd name="connsiteX96" fmla="*/ 6056 w 10000"/>
              <a:gd name="connsiteY96" fmla="*/ 8237 h 10000"/>
              <a:gd name="connsiteX97" fmla="*/ 6536 w 10000"/>
              <a:gd name="connsiteY97" fmla="*/ 8122 h 10000"/>
              <a:gd name="connsiteX98" fmla="*/ 6923 w 10000"/>
              <a:gd name="connsiteY98" fmla="*/ 8160 h 10000"/>
              <a:gd name="connsiteX99" fmla="*/ 7309 w 10000"/>
              <a:gd name="connsiteY99" fmla="*/ 8274 h 10000"/>
              <a:gd name="connsiteX100" fmla="*/ 7400 w 10000"/>
              <a:gd name="connsiteY100" fmla="*/ 8428 h 10000"/>
              <a:gd name="connsiteX101" fmla="*/ 7400 w 10000"/>
              <a:gd name="connsiteY101" fmla="*/ 8582 h 10000"/>
              <a:gd name="connsiteX102" fmla="*/ 7790 w 10000"/>
              <a:gd name="connsiteY102" fmla="*/ 8658 h 10000"/>
              <a:gd name="connsiteX103" fmla="*/ 7790 w 10000"/>
              <a:gd name="connsiteY103" fmla="*/ 8735 h 10000"/>
              <a:gd name="connsiteX104" fmla="*/ 8176 w 10000"/>
              <a:gd name="connsiteY104" fmla="*/ 8851 h 10000"/>
              <a:gd name="connsiteX105" fmla="*/ 8655 w 10000"/>
              <a:gd name="connsiteY105" fmla="*/ 8887 h 10000"/>
              <a:gd name="connsiteX106" fmla="*/ 8747 w 10000"/>
              <a:gd name="connsiteY106" fmla="*/ 9003 h 10000"/>
              <a:gd name="connsiteX107" fmla="*/ 9522 w 10000"/>
              <a:gd name="connsiteY107" fmla="*/ 9079 h 10000"/>
              <a:gd name="connsiteX108" fmla="*/ 9807 w 10000"/>
              <a:gd name="connsiteY108" fmla="*/ 9195 h 10000"/>
              <a:gd name="connsiteX109" fmla="*/ 9614 w 10000"/>
              <a:gd name="connsiteY109" fmla="*/ 9310 h 10000"/>
              <a:gd name="connsiteX110" fmla="*/ 9419 w 10000"/>
              <a:gd name="connsiteY110" fmla="*/ 9387 h 10000"/>
              <a:gd name="connsiteX111" fmla="*/ 9032 w 10000"/>
              <a:gd name="connsiteY111" fmla="*/ 9616 h 10000"/>
              <a:gd name="connsiteX112" fmla="*/ 9226 w 10000"/>
              <a:gd name="connsiteY112" fmla="*/ 9847 h 10000"/>
              <a:gd name="connsiteX113" fmla="*/ 9522 w 10000"/>
              <a:gd name="connsiteY113" fmla="*/ 10000 h 10000"/>
              <a:gd name="connsiteX114" fmla="*/ 9897 w 10000"/>
              <a:gd name="connsiteY114" fmla="*/ 10000 h 10000"/>
              <a:gd name="connsiteX115" fmla="*/ 10000 w 10000"/>
              <a:gd name="connsiteY115" fmla="*/ 9807 h 10000"/>
              <a:gd name="connsiteX0" fmla="*/ 9328 w 9897"/>
              <a:gd name="connsiteY0" fmla="*/ 574 h 10000"/>
              <a:gd name="connsiteX1" fmla="*/ 8176 w 9897"/>
              <a:gd name="connsiteY1" fmla="*/ 1915 h 10000"/>
              <a:gd name="connsiteX2" fmla="*/ 8552 w 9897"/>
              <a:gd name="connsiteY2" fmla="*/ 2413 h 10000"/>
              <a:gd name="connsiteX3" fmla="*/ 7594 w 9897"/>
              <a:gd name="connsiteY3" fmla="*/ 2413 h 10000"/>
              <a:gd name="connsiteX4" fmla="*/ 6830 w 9897"/>
              <a:gd name="connsiteY4" fmla="*/ 2337 h 10000"/>
              <a:gd name="connsiteX5" fmla="*/ 6637 w 9897"/>
              <a:gd name="connsiteY5" fmla="*/ 2413 h 10000"/>
              <a:gd name="connsiteX6" fmla="*/ 6536 w 9897"/>
              <a:gd name="connsiteY6" fmla="*/ 2528 h 10000"/>
              <a:gd name="connsiteX7" fmla="*/ 6923 w 9897"/>
              <a:gd name="connsiteY7" fmla="*/ 2681 h 10000"/>
              <a:gd name="connsiteX8" fmla="*/ 7504 w 9897"/>
              <a:gd name="connsiteY8" fmla="*/ 2720 h 10000"/>
              <a:gd name="connsiteX9" fmla="*/ 7790 w 9897"/>
              <a:gd name="connsiteY9" fmla="*/ 2720 h 10000"/>
              <a:gd name="connsiteX10" fmla="*/ 7982 w 9897"/>
              <a:gd name="connsiteY10" fmla="*/ 2796 h 10000"/>
              <a:gd name="connsiteX11" fmla="*/ 7982 w 9897"/>
              <a:gd name="connsiteY11" fmla="*/ 2873 h 10000"/>
              <a:gd name="connsiteX12" fmla="*/ 7790 w 9897"/>
              <a:gd name="connsiteY12" fmla="*/ 2989 h 10000"/>
              <a:gd name="connsiteX13" fmla="*/ 7685 w 9897"/>
              <a:gd name="connsiteY13" fmla="*/ 3025 h 10000"/>
              <a:gd name="connsiteX14" fmla="*/ 7400 w 9897"/>
              <a:gd name="connsiteY14" fmla="*/ 3025 h 10000"/>
              <a:gd name="connsiteX15" fmla="*/ 6830 w 9897"/>
              <a:gd name="connsiteY15" fmla="*/ 2948 h 10000"/>
              <a:gd name="connsiteX16" fmla="*/ 6249 w 9897"/>
              <a:gd name="connsiteY16" fmla="*/ 2911 h 10000"/>
              <a:gd name="connsiteX17" fmla="*/ 5963 w 9897"/>
              <a:gd name="connsiteY17" fmla="*/ 2873 h 10000"/>
              <a:gd name="connsiteX18" fmla="*/ 5770 w 9897"/>
              <a:gd name="connsiteY18" fmla="*/ 2796 h 10000"/>
              <a:gd name="connsiteX19" fmla="*/ 5099 w 9897"/>
              <a:gd name="connsiteY19" fmla="*/ 2451 h 10000"/>
              <a:gd name="connsiteX20" fmla="*/ 4994 w 9897"/>
              <a:gd name="connsiteY20" fmla="*/ 2260 h 10000"/>
              <a:gd name="connsiteX21" fmla="*/ 4994 w 9897"/>
              <a:gd name="connsiteY21" fmla="*/ 2183 h 10000"/>
              <a:gd name="connsiteX22" fmla="*/ 4903 w 9897"/>
              <a:gd name="connsiteY22" fmla="*/ 2067 h 10000"/>
              <a:gd name="connsiteX23" fmla="*/ 4334 w 9897"/>
              <a:gd name="connsiteY23" fmla="*/ 1992 h 10000"/>
              <a:gd name="connsiteX24" fmla="*/ 3843 w 9897"/>
              <a:gd name="connsiteY24" fmla="*/ 1915 h 10000"/>
              <a:gd name="connsiteX25" fmla="*/ 2884 w 9897"/>
              <a:gd name="connsiteY25" fmla="*/ 1646 h 10000"/>
              <a:gd name="connsiteX26" fmla="*/ 3272 w 9897"/>
              <a:gd name="connsiteY26" fmla="*/ 1646 h 10000"/>
              <a:gd name="connsiteX27" fmla="*/ 3660 w 9897"/>
              <a:gd name="connsiteY27" fmla="*/ 1723 h 10000"/>
              <a:gd name="connsiteX28" fmla="*/ 4516 w 9897"/>
              <a:gd name="connsiteY28" fmla="*/ 1723 h 10000"/>
              <a:gd name="connsiteX29" fmla="*/ 6442 w 9897"/>
              <a:gd name="connsiteY29" fmla="*/ 1761 h 10000"/>
              <a:gd name="connsiteX30" fmla="*/ 7116 w 9897"/>
              <a:gd name="connsiteY30" fmla="*/ 1685 h 10000"/>
              <a:gd name="connsiteX31" fmla="*/ 7504 w 9897"/>
              <a:gd name="connsiteY31" fmla="*/ 1609 h 10000"/>
              <a:gd name="connsiteX32" fmla="*/ 7790 w 9897"/>
              <a:gd name="connsiteY32" fmla="*/ 1455 h 10000"/>
              <a:gd name="connsiteX33" fmla="*/ 8074 w 9897"/>
              <a:gd name="connsiteY33" fmla="*/ 1149 h 10000"/>
              <a:gd name="connsiteX34" fmla="*/ 8176 w 9897"/>
              <a:gd name="connsiteY34" fmla="*/ 995 h 10000"/>
              <a:gd name="connsiteX35" fmla="*/ 8074 w 9897"/>
              <a:gd name="connsiteY35" fmla="*/ 843 h 10000"/>
              <a:gd name="connsiteX36" fmla="*/ 7594 w 9897"/>
              <a:gd name="connsiteY36" fmla="*/ 611 h 10000"/>
              <a:gd name="connsiteX37" fmla="*/ 6830 w 9897"/>
              <a:gd name="connsiteY37" fmla="*/ 535 h 10000"/>
              <a:gd name="connsiteX38" fmla="*/ 5099 w 9897"/>
              <a:gd name="connsiteY38" fmla="*/ 344 h 10000"/>
              <a:gd name="connsiteX39" fmla="*/ 4232 w 9897"/>
              <a:gd name="connsiteY39" fmla="*/ 229 h 10000"/>
              <a:gd name="connsiteX40" fmla="*/ 3467 w 9897"/>
              <a:gd name="connsiteY40" fmla="*/ 229 h 10000"/>
              <a:gd name="connsiteX41" fmla="*/ 1734 w 9897"/>
              <a:gd name="connsiteY41" fmla="*/ 229 h 10000"/>
              <a:gd name="connsiteX42" fmla="*/ 2019 w 9897"/>
              <a:gd name="connsiteY42" fmla="*/ 115 h 10000"/>
              <a:gd name="connsiteX43" fmla="*/ 2121 w 9897"/>
              <a:gd name="connsiteY43" fmla="*/ 75 h 10000"/>
              <a:gd name="connsiteX44" fmla="*/ 1928 w 9897"/>
              <a:gd name="connsiteY44" fmla="*/ 38 h 10000"/>
              <a:gd name="connsiteX45" fmla="*/ 1448 w 9897"/>
              <a:gd name="connsiteY45" fmla="*/ 0 h 10000"/>
              <a:gd name="connsiteX46" fmla="*/ 1254 w 9897"/>
              <a:gd name="connsiteY46" fmla="*/ 151 h 10000"/>
              <a:gd name="connsiteX47" fmla="*/ 867 w 9897"/>
              <a:gd name="connsiteY47" fmla="*/ 191 h 10000"/>
              <a:gd name="connsiteX48" fmla="*/ 867 w 9897"/>
              <a:gd name="connsiteY48" fmla="*/ 308 h 10000"/>
              <a:gd name="connsiteX49" fmla="*/ 480 w 9897"/>
              <a:gd name="connsiteY49" fmla="*/ 460 h 10000"/>
              <a:gd name="connsiteX50" fmla="*/ 103 w 9897"/>
              <a:gd name="connsiteY50" fmla="*/ 689 h 10000"/>
              <a:gd name="connsiteX51" fmla="*/ 0 w 9897"/>
              <a:gd name="connsiteY51" fmla="*/ 918 h 10000"/>
              <a:gd name="connsiteX52" fmla="*/ 297 w 9897"/>
              <a:gd name="connsiteY52" fmla="*/ 1225 h 10000"/>
              <a:gd name="connsiteX53" fmla="*/ 776 w 9897"/>
              <a:gd name="connsiteY53" fmla="*/ 1302 h 10000"/>
              <a:gd name="connsiteX54" fmla="*/ 1254 w 9897"/>
              <a:gd name="connsiteY54" fmla="*/ 1494 h 10000"/>
              <a:gd name="connsiteX55" fmla="*/ 1061 w 9897"/>
              <a:gd name="connsiteY55" fmla="*/ 1761 h 10000"/>
              <a:gd name="connsiteX56" fmla="*/ 1643 w 9897"/>
              <a:gd name="connsiteY56" fmla="*/ 2223 h 10000"/>
              <a:gd name="connsiteX57" fmla="*/ 2405 w 9897"/>
              <a:gd name="connsiteY57" fmla="*/ 2528 h 10000"/>
              <a:gd name="connsiteX58" fmla="*/ 1928 w 9897"/>
              <a:gd name="connsiteY58" fmla="*/ 2757 h 10000"/>
              <a:gd name="connsiteX59" fmla="*/ 2019 w 9897"/>
              <a:gd name="connsiteY59" fmla="*/ 3025 h 10000"/>
              <a:gd name="connsiteX60" fmla="*/ 2795 w 9897"/>
              <a:gd name="connsiteY60" fmla="*/ 3216 h 10000"/>
              <a:gd name="connsiteX61" fmla="*/ 3272 w 9897"/>
              <a:gd name="connsiteY61" fmla="*/ 3486 h 10000"/>
              <a:gd name="connsiteX62" fmla="*/ 3079 w 9897"/>
              <a:gd name="connsiteY62" fmla="*/ 3716 h 10000"/>
              <a:gd name="connsiteX63" fmla="*/ 3843 w 9897"/>
              <a:gd name="connsiteY63" fmla="*/ 3908 h 10000"/>
              <a:gd name="connsiteX64" fmla="*/ 4425 w 9897"/>
              <a:gd name="connsiteY64" fmla="*/ 4138 h 10000"/>
              <a:gd name="connsiteX65" fmla="*/ 4334 w 9897"/>
              <a:gd name="connsiteY65" fmla="*/ 4444 h 10000"/>
              <a:gd name="connsiteX66" fmla="*/ 3843 w 9897"/>
              <a:gd name="connsiteY66" fmla="*/ 4788 h 10000"/>
              <a:gd name="connsiteX67" fmla="*/ 3272 w 9897"/>
              <a:gd name="connsiteY67" fmla="*/ 5133 h 10000"/>
              <a:gd name="connsiteX68" fmla="*/ 2988 w 9897"/>
              <a:gd name="connsiteY68" fmla="*/ 5593 h 10000"/>
              <a:gd name="connsiteX69" fmla="*/ 3170 w 9897"/>
              <a:gd name="connsiteY69" fmla="*/ 5517 h 10000"/>
              <a:gd name="connsiteX70" fmla="*/ 3467 w 9897"/>
              <a:gd name="connsiteY70" fmla="*/ 5669 h 10000"/>
              <a:gd name="connsiteX71" fmla="*/ 3946 w 9897"/>
              <a:gd name="connsiteY71" fmla="*/ 5746 h 10000"/>
              <a:gd name="connsiteX72" fmla="*/ 4516 w 9897"/>
              <a:gd name="connsiteY72" fmla="*/ 5786 h 10000"/>
              <a:gd name="connsiteX73" fmla="*/ 4516 w 9897"/>
              <a:gd name="connsiteY73" fmla="*/ 5822 h 10000"/>
              <a:gd name="connsiteX74" fmla="*/ 4425 w 9897"/>
              <a:gd name="connsiteY74" fmla="*/ 5861 h 10000"/>
              <a:gd name="connsiteX75" fmla="*/ 4139 w 9897"/>
              <a:gd name="connsiteY75" fmla="*/ 5901 h 10000"/>
              <a:gd name="connsiteX76" fmla="*/ 3946 w 9897"/>
              <a:gd name="connsiteY76" fmla="*/ 5901 h 10000"/>
              <a:gd name="connsiteX77" fmla="*/ 3843 w 9897"/>
              <a:gd name="connsiteY77" fmla="*/ 6013 h 10000"/>
              <a:gd name="connsiteX78" fmla="*/ 3272 w 9897"/>
              <a:gd name="connsiteY78" fmla="*/ 6053 h 10000"/>
              <a:gd name="connsiteX79" fmla="*/ 3272 w 9897"/>
              <a:gd name="connsiteY79" fmla="*/ 6169 h 10000"/>
              <a:gd name="connsiteX80" fmla="*/ 3272 w 9897"/>
              <a:gd name="connsiteY80" fmla="*/ 6282 h 10000"/>
              <a:gd name="connsiteX81" fmla="*/ 3170 w 9897"/>
              <a:gd name="connsiteY81" fmla="*/ 6282 h 10000"/>
              <a:gd name="connsiteX82" fmla="*/ 3272 w 9897"/>
              <a:gd name="connsiteY82" fmla="*/ 6358 h 10000"/>
              <a:gd name="connsiteX83" fmla="*/ 3272 w 9897"/>
              <a:gd name="connsiteY83" fmla="*/ 6590 h 10000"/>
              <a:gd name="connsiteX84" fmla="*/ 3272 w 9897"/>
              <a:gd name="connsiteY84" fmla="*/ 6895 h 10000"/>
              <a:gd name="connsiteX85" fmla="*/ 3751 w 9897"/>
              <a:gd name="connsiteY85" fmla="*/ 7125 h 10000"/>
              <a:gd name="connsiteX86" fmla="*/ 3558 w 9897"/>
              <a:gd name="connsiteY86" fmla="*/ 7432 h 10000"/>
              <a:gd name="connsiteX87" fmla="*/ 3946 w 9897"/>
              <a:gd name="connsiteY87" fmla="*/ 7471 h 10000"/>
              <a:gd name="connsiteX88" fmla="*/ 4037 w 9897"/>
              <a:gd name="connsiteY88" fmla="*/ 7661 h 10000"/>
              <a:gd name="connsiteX89" fmla="*/ 4425 w 9897"/>
              <a:gd name="connsiteY89" fmla="*/ 7816 h 10000"/>
              <a:gd name="connsiteX90" fmla="*/ 4709 w 9897"/>
              <a:gd name="connsiteY90" fmla="*/ 8122 h 10000"/>
              <a:gd name="connsiteX91" fmla="*/ 4709 w 9897"/>
              <a:gd name="connsiteY91" fmla="*/ 8084 h 10000"/>
              <a:gd name="connsiteX92" fmla="*/ 4994 w 9897"/>
              <a:gd name="connsiteY92" fmla="*/ 8084 h 10000"/>
              <a:gd name="connsiteX93" fmla="*/ 5292 w 9897"/>
              <a:gd name="connsiteY93" fmla="*/ 8160 h 10000"/>
              <a:gd name="connsiteX94" fmla="*/ 5485 w 9897"/>
              <a:gd name="connsiteY94" fmla="*/ 8122 h 10000"/>
              <a:gd name="connsiteX95" fmla="*/ 5861 w 9897"/>
              <a:gd name="connsiteY95" fmla="*/ 8160 h 10000"/>
              <a:gd name="connsiteX96" fmla="*/ 6056 w 9897"/>
              <a:gd name="connsiteY96" fmla="*/ 8237 h 10000"/>
              <a:gd name="connsiteX97" fmla="*/ 6536 w 9897"/>
              <a:gd name="connsiteY97" fmla="*/ 8122 h 10000"/>
              <a:gd name="connsiteX98" fmla="*/ 6923 w 9897"/>
              <a:gd name="connsiteY98" fmla="*/ 8160 h 10000"/>
              <a:gd name="connsiteX99" fmla="*/ 7309 w 9897"/>
              <a:gd name="connsiteY99" fmla="*/ 8274 h 10000"/>
              <a:gd name="connsiteX100" fmla="*/ 7400 w 9897"/>
              <a:gd name="connsiteY100" fmla="*/ 8428 h 10000"/>
              <a:gd name="connsiteX101" fmla="*/ 7400 w 9897"/>
              <a:gd name="connsiteY101" fmla="*/ 8582 h 10000"/>
              <a:gd name="connsiteX102" fmla="*/ 7790 w 9897"/>
              <a:gd name="connsiteY102" fmla="*/ 8658 h 10000"/>
              <a:gd name="connsiteX103" fmla="*/ 7790 w 9897"/>
              <a:gd name="connsiteY103" fmla="*/ 8735 h 10000"/>
              <a:gd name="connsiteX104" fmla="*/ 8176 w 9897"/>
              <a:gd name="connsiteY104" fmla="*/ 8851 h 10000"/>
              <a:gd name="connsiteX105" fmla="*/ 8655 w 9897"/>
              <a:gd name="connsiteY105" fmla="*/ 8887 h 10000"/>
              <a:gd name="connsiteX106" fmla="*/ 8747 w 9897"/>
              <a:gd name="connsiteY106" fmla="*/ 9003 h 10000"/>
              <a:gd name="connsiteX107" fmla="*/ 9522 w 9897"/>
              <a:gd name="connsiteY107" fmla="*/ 9079 h 10000"/>
              <a:gd name="connsiteX108" fmla="*/ 9807 w 9897"/>
              <a:gd name="connsiteY108" fmla="*/ 9195 h 10000"/>
              <a:gd name="connsiteX109" fmla="*/ 9614 w 9897"/>
              <a:gd name="connsiteY109" fmla="*/ 9310 h 10000"/>
              <a:gd name="connsiteX110" fmla="*/ 9419 w 9897"/>
              <a:gd name="connsiteY110" fmla="*/ 9387 h 10000"/>
              <a:gd name="connsiteX111" fmla="*/ 9032 w 9897"/>
              <a:gd name="connsiteY111" fmla="*/ 9616 h 10000"/>
              <a:gd name="connsiteX112" fmla="*/ 9226 w 9897"/>
              <a:gd name="connsiteY112" fmla="*/ 9847 h 10000"/>
              <a:gd name="connsiteX113" fmla="*/ 9522 w 9897"/>
              <a:gd name="connsiteY113" fmla="*/ 10000 h 10000"/>
              <a:gd name="connsiteX114" fmla="*/ 9897 w 9897"/>
              <a:gd name="connsiteY114" fmla="*/ 10000 h 10000"/>
              <a:gd name="connsiteX0" fmla="*/ 9425 w 9909"/>
              <a:gd name="connsiteY0" fmla="*/ 574 h 10000"/>
              <a:gd name="connsiteX1" fmla="*/ 8261 w 9909"/>
              <a:gd name="connsiteY1" fmla="*/ 1915 h 10000"/>
              <a:gd name="connsiteX2" fmla="*/ 8641 w 9909"/>
              <a:gd name="connsiteY2" fmla="*/ 2413 h 10000"/>
              <a:gd name="connsiteX3" fmla="*/ 7673 w 9909"/>
              <a:gd name="connsiteY3" fmla="*/ 2413 h 10000"/>
              <a:gd name="connsiteX4" fmla="*/ 6901 w 9909"/>
              <a:gd name="connsiteY4" fmla="*/ 2337 h 10000"/>
              <a:gd name="connsiteX5" fmla="*/ 6706 w 9909"/>
              <a:gd name="connsiteY5" fmla="*/ 2413 h 10000"/>
              <a:gd name="connsiteX6" fmla="*/ 6604 w 9909"/>
              <a:gd name="connsiteY6" fmla="*/ 2528 h 10000"/>
              <a:gd name="connsiteX7" fmla="*/ 6995 w 9909"/>
              <a:gd name="connsiteY7" fmla="*/ 2681 h 10000"/>
              <a:gd name="connsiteX8" fmla="*/ 7582 w 9909"/>
              <a:gd name="connsiteY8" fmla="*/ 2720 h 10000"/>
              <a:gd name="connsiteX9" fmla="*/ 7871 w 9909"/>
              <a:gd name="connsiteY9" fmla="*/ 2720 h 10000"/>
              <a:gd name="connsiteX10" fmla="*/ 8065 w 9909"/>
              <a:gd name="connsiteY10" fmla="*/ 2796 h 10000"/>
              <a:gd name="connsiteX11" fmla="*/ 8065 w 9909"/>
              <a:gd name="connsiteY11" fmla="*/ 2873 h 10000"/>
              <a:gd name="connsiteX12" fmla="*/ 7871 w 9909"/>
              <a:gd name="connsiteY12" fmla="*/ 2989 h 10000"/>
              <a:gd name="connsiteX13" fmla="*/ 7765 w 9909"/>
              <a:gd name="connsiteY13" fmla="*/ 3025 h 10000"/>
              <a:gd name="connsiteX14" fmla="*/ 7477 w 9909"/>
              <a:gd name="connsiteY14" fmla="*/ 3025 h 10000"/>
              <a:gd name="connsiteX15" fmla="*/ 6901 w 9909"/>
              <a:gd name="connsiteY15" fmla="*/ 2948 h 10000"/>
              <a:gd name="connsiteX16" fmla="*/ 6314 w 9909"/>
              <a:gd name="connsiteY16" fmla="*/ 2911 h 10000"/>
              <a:gd name="connsiteX17" fmla="*/ 6025 w 9909"/>
              <a:gd name="connsiteY17" fmla="*/ 2873 h 10000"/>
              <a:gd name="connsiteX18" fmla="*/ 5830 w 9909"/>
              <a:gd name="connsiteY18" fmla="*/ 2796 h 10000"/>
              <a:gd name="connsiteX19" fmla="*/ 5152 w 9909"/>
              <a:gd name="connsiteY19" fmla="*/ 2451 h 10000"/>
              <a:gd name="connsiteX20" fmla="*/ 5046 w 9909"/>
              <a:gd name="connsiteY20" fmla="*/ 2260 h 10000"/>
              <a:gd name="connsiteX21" fmla="*/ 5046 w 9909"/>
              <a:gd name="connsiteY21" fmla="*/ 2183 h 10000"/>
              <a:gd name="connsiteX22" fmla="*/ 4954 w 9909"/>
              <a:gd name="connsiteY22" fmla="*/ 2067 h 10000"/>
              <a:gd name="connsiteX23" fmla="*/ 4379 w 9909"/>
              <a:gd name="connsiteY23" fmla="*/ 1992 h 10000"/>
              <a:gd name="connsiteX24" fmla="*/ 3883 w 9909"/>
              <a:gd name="connsiteY24" fmla="*/ 1915 h 10000"/>
              <a:gd name="connsiteX25" fmla="*/ 2914 w 9909"/>
              <a:gd name="connsiteY25" fmla="*/ 1646 h 10000"/>
              <a:gd name="connsiteX26" fmla="*/ 3306 w 9909"/>
              <a:gd name="connsiteY26" fmla="*/ 1646 h 10000"/>
              <a:gd name="connsiteX27" fmla="*/ 3698 w 9909"/>
              <a:gd name="connsiteY27" fmla="*/ 1723 h 10000"/>
              <a:gd name="connsiteX28" fmla="*/ 4563 w 9909"/>
              <a:gd name="connsiteY28" fmla="*/ 1723 h 10000"/>
              <a:gd name="connsiteX29" fmla="*/ 6509 w 9909"/>
              <a:gd name="connsiteY29" fmla="*/ 1761 h 10000"/>
              <a:gd name="connsiteX30" fmla="*/ 7190 w 9909"/>
              <a:gd name="connsiteY30" fmla="*/ 1685 h 10000"/>
              <a:gd name="connsiteX31" fmla="*/ 7582 w 9909"/>
              <a:gd name="connsiteY31" fmla="*/ 1609 h 10000"/>
              <a:gd name="connsiteX32" fmla="*/ 7871 w 9909"/>
              <a:gd name="connsiteY32" fmla="*/ 1455 h 10000"/>
              <a:gd name="connsiteX33" fmla="*/ 8158 w 9909"/>
              <a:gd name="connsiteY33" fmla="*/ 1149 h 10000"/>
              <a:gd name="connsiteX34" fmla="*/ 8261 w 9909"/>
              <a:gd name="connsiteY34" fmla="*/ 995 h 10000"/>
              <a:gd name="connsiteX35" fmla="*/ 8158 w 9909"/>
              <a:gd name="connsiteY35" fmla="*/ 843 h 10000"/>
              <a:gd name="connsiteX36" fmla="*/ 7673 w 9909"/>
              <a:gd name="connsiteY36" fmla="*/ 611 h 10000"/>
              <a:gd name="connsiteX37" fmla="*/ 6901 w 9909"/>
              <a:gd name="connsiteY37" fmla="*/ 535 h 10000"/>
              <a:gd name="connsiteX38" fmla="*/ 5152 w 9909"/>
              <a:gd name="connsiteY38" fmla="*/ 344 h 10000"/>
              <a:gd name="connsiteX39" fmla="*/ 4276 w 9909"/>
              <a:gd name="connsiteY39" fmla="*/ 229 h 10000"/>
              <a:gd name="connsiteX40" fmla="*/ 3503 w 9909"/>
              <a:gd name="connsiteY40" fmla="*/ 229 h 10000"/>
              <a:gd name="connsiteX41" fmla="*/ 1752 w 9909"/>
              <a:gd name="connsiteY41" fmla="*/ 229 h 10000"/>
              <a:gd name="connsiteX42" fmla="*/ 2040 w 9909"/>
              <a:gd name="connsiteY42" fmla="*/ 115 h 10000"/>
              <a:gd name="connsiteX43" fmla="*/ 2143 w 9909"/>
              <a:gd name="connsiteY43" fmla="*/ 75 h 10000"/>
              <a:gd name="connsiteX44" fmla="*/ 1948 w 9909"/>
              <a:gd name="connsiteY44" fmla="*/ 38 h 10000"/>
              <a:gd name="connsiteX45" fmla="*/ 1463 w 9909"/>
              <a:gd name="connsiteY45" fmla="*/ 0 h 10000"/>
              <a:gd name="connsiteX46" fmla="*/ 1267 w 9909"/>
              <a:gd name="connsiteY46" fmla="*/ 151 h 10000"/>
              <a:gd name="connsiteX47" fmla="*/ 876 w 9909"/>
              <a:gd name="connsiteY47" fmla="*/ 191 h 10000"/>
              <a:gd name="connsiteX48" fmla="*/ 876 w 9909"/>
              <a:gd name="connsiteY48" fmla="*/ 308 h 10000"/>
              <a:gd name="connsiteX49" fmla="*/ 485 w 9909"/>
              <a:gd name="connsiteY49" fmla="*/ 460 h 10000"/>
              <a:gd name="connsiteX50" fmla="*/ 104 w 9909"/>
              <a:gd name="connsiteY50" fmla="*/ 689 h 10000"/>
              <a:gd name="connsiteX51" fmla="*/ 0 w 9909"/>
              <a:gd name="connsiteY51" fmla="*/ 918 h 10000"/>
              <a:gd name="connsiteX52" fmla="*/ 300 w 9909"/>
              <a:gd name="connsiteY52" fmla="*/ 1225 h 10000"/>
              <a:gd name="connsiteX53" fmla="*/ 784 w 9909"/>
              <a:gd name="connsiteY53" fmla="*/ 1302 h 10000"/>
              <a:gd name="connsiteX54" fmla="*/ 1267 w 9909"/>
              <a:gd name="connsiteY54" fmla="*/ 1494 h 10000"/>
              <a:gd name="connsiteX55" fmla="*/ 1072 w 9909"/>
              <a:gd name="connsiteY55" fmla="*/ 1761 h 10000"/>
              <a:gd name="connsiteX56" fmla="*/ 1660 w 9909"/>
              <a:gd name="connsiteY56" fmla="*/ 2223 h 10000"/>
              <a:gd name="connsiteX57" fmla="*/ 2430 w 9909"/>
              <a:gd name="connsiteY57" fmla="*/ 2528 h 10000"/>
              <a:gd name="connsiteX58" fmla="*/ 1948 w 9909"/>
              <a:gd name="connsiteY58" fmla="*/ 2757 h 10000"/>
              <a:gd name="connsiteX59" fmla="*/ 2040 w 9909"/>
              <a:gd name="connsiteY59" fmla="*/ 3025 h 10000"/>
              <a:gd name="connsiteX60" fmla="*/ 2824 w 9909"/>
              <a:gd name="connsiteY60" fmla="*/ 3216 h 10000"/>
              <a:gd name="connsiteX61" fmla="*/ 3306 w 9909"/>
              <a:gd name="connsiteY61" fmla="*/ 3486 h 10000"/>
              <a:gd name="connsiteX62" fmla="*/ 3111 w 9909"/>
              <a:gd name="connsiteY62" fmla="*/ 3716 h 10000"/>
              <a:gd name="connsiteX63" fmla="*/ 3883 w 9909"/>
              <a:gd name="connsiteY63" fmla="*/ 3908 h 10000"/>
              <a:gd name="connsiteX64" fmla="*/ 4471 w 9909"/>
              <a:gd name="connsiteY64" fmla="*/ 4138 h 10000"/>
              <a:gd name="connsiteX65" fmla="*/ 4379 w 9909"/>
              <a:gd name="connsiteY65" fmla="*/ 4444 h 10000"/>
              <a:gd name="connsiteX66" fmla="*/ 3883 w 9909"/>
              <a:gd name="connsiteY66" fmla="*/ 4788 h 10000"/>
              <a:gd name="connsiteX67" fmla="*/ 3306 w 9909"/>
              <a:gd name="connsiteY67" fmla="*/ 5133 h 10000"/>
              <a:gd name="connsiteX68" fmla="*/ 3019 w 9909"/>
              <a:gd name="connsiteY68" fmla="*/ 5593 h 10000"/>
              <a:gd name="connsiteX69" fmla="*/ 3203 w 9909"/>
              <a:gd name="connsiteY69" fmla="*/ 5517 h 10000"/>
              <a:gd name="connsiteX70" fmla="*/ 3503 w 9909"/>
              <a:gd name="connsiteY70" fmla="*/ 5669 h 10000"/>
              <a:gd name="connsiteX71" fmla="*/ 3987 w 9909"/>
              <a:gd name="connsiteY71" fmla="*/ 5746 h 10000"/>
              <a:gd name="connsiteX72" fmla="*/ 4563 w 9909"/>
              <a:gd name="connsiteY72" fmla="*/ 5786 h 10000"/>
              <a:gd name="connsiteX73" fmla="*/ 4563 w 9909"/>
              <a:gd name="connsiteY73" fmla="*/ 5822 h 10000"/>
              <a:gd name="connsiteX74" fmla="*/ 4471 w 9909"/>
              <a:gd name="connsiteY74" fmla="*/ 5861 h 10000"/>
              <a:gd name="connsiteX75" fmla="*/ 4182 w 9909"/>
              <a:gd name="connsiteY75" fmla="*/ 5901 h 10000"/>
              <a:gd name="connsiteX76" fmla="*/ 3987 w 9909"/>
              <a:gd name="connsiteY76" fmla="*/ 5901 h 10000"/>
              <a:gd name="connsiteX77" fmla="*/ 3883 w 9909"/>
              <a:gd name="connsiteY77" fmla="*/ 6013 h 10000"/>
              <a:gd name="connsiteX78" fmla="*/ 3306 w 9909"/>
              <a:gd name="connsiteY78" fmla="*/ 6053 h 10000"/>
              <a:gd name="connsiteX79" fmla="*/ 3306 w 9909"/>
              <a:gd name="connsiteY79" fmla="*/ 6169 h 10000"/>
              <a:gd name="connsiteX80" fmla="*/ 3306 w 9909"/>
              <a:gd name="connsiteY80" fmla="*/ 6282 h 10000"/>
              <a:gd name="connsiteX81" fmla="*/ 3203 w 9909"/>
              <a:gd name="connsiteY81" fmla="*/ 6282 h 10000"/>
              <a:gd name="connsiteX82" fmla="*/ 3306 w 9909"/>
              <a:gd name="connsiteY82" fmla="*/ 6358 h 10000"/>
              <a:gd name="connsiteX83" fmla="*/ 3306 w 9909"/>
              <a:gd name="connsiteY83" fmla="*/ 6590 h 10000"/>
              <a:gd name="connsiteX84" fmla="*/ 3306 w 9909"/>
              <a:gd name="connsiteY84" fmla="*/ 6895 h 10000"/>
              <a:gd name="connsiteX85" fmla="*/ 3790 w 9909"/>
              <a:gd name="connsiteY85" fmla="*/ 7125 h 10000"/>
              <a:gd name="connsiteX86" fmla="*/ 3595 w 9909"/>
              <a:gd name="connsiteY86" fmla="*/ 7432 h 10000"/>
              <a:gd name="connsiteX87" fmla="*/ 3987 w 9909"/>
              <a:gd name="connsiteY87" fmla="*/ 7471 h 10000"/>
              <a:gd name="connsiteX88" fmla="*/ 4079 w 9909"/>
              <a:gd name="connsiteY88" fmla="*/ 7661 h 10000"/>
              <a:gd name="connsiteX89" fmla="*/ 4471 w 9909"/>
              <a:gd name="connsiteY89" fmla="*/ 7816 h 10000"/>
              <a:gd name="connsiteX90" fmla="*/ 4758 w 9909"/>
              <a:gd name="connsiteY90" fmla="*/ 8122 h 10000"/>
              <a:gd name="connsiteX91" fmla="*/ 4758 w 9909"/>
              <a:gd name="connsiteY91" fmla="*/ 8084 h 10000"/>
              <a:gd name="connsiteX92" fmla="*/ 5046 w 9909"/>
              <a:gd name="connsiteY92" fmla="*/ 8084 h 10000"/>
              <a:gd name="connsiteX93" fmla="*/ 5347 w 9909"/>
              <a:gd name="connsiteY93" fmla="*/ 8160 h 10000"/>
              <a:gd name="connsiteX94" fmla="*/ 5542 w 9909"/>
              <a:gd name="connsiteY94" fmla="*/ 8122 h 10000"/>
              <a:gd name="connsiteX95" fmla="*/ 5922 w 9909"/>
              <a:gd name="connsiteY95" fmla="*/ 8160 h 10000"/>
              <a:gd name="connsiteX96" fmla="*/ 6119 w 9909"/>
              <a:gd name="connsiteY96" fmla="*/ 8237 h 10000"/>
              <a:gd name="connsiteX97" fmla="*/ 6604 w 9909"/>
              <a:gd name="connsiteY97" fmla="*/ 8122 h 10000"/>
              <a:gd name="connsiteX98" fmla="*/ 6995 w 9909"/>
              <a:gd name="connsiteY98" fmla="*/ 8160 h 10000"/>
              <a:gd name="connsiteX99" fmla="*/ 7385 w 9909"/>
              <a:gd name="connsiteY99" fmla="*/ 8274 h 10000"/>
              <a:gd name="connsiteX100" fmla="*/ 7477 w 9909"/>
              <a:gd name="connsiteY100" fmla="*/ 8428 h 10000"/>
              <a:gd name="connsiteX101" fmla="*/ 7477 w 9909"/>
              <a:gd name="connsiteY101" fmla="*/ 8582 h 10000"/>
              <a:gd name="connsiteX102" fmla="*/ 7871 w 9909"/>
              <a:gd name="connsiteY102" fmla="*/ 8658 h 10000"/>
              <a:gd name="connsiteX103" fmla="*/ 7871 w 9909"/>
              <a:gd name="connsiteY103" fmla="*/ 8735 h 10000"/>
              <a:gd name="connsiteX104" fmla="*/ 8261 w 9909"/>
              <a:gd name="connsiteY104" fmla="*/ 8851 h 10000"/>
              <a:gd name="connsiteX105" fmla="*/ 8745 w 9909"/>
              <a:gd name="connsiteY105" fmla="*/ 8887 h 10000"/>
              <a:gd name="connsiteX106" fmla="*/ 8838 w 9909"/>
              <a:gd name="connsiteY106" fmla="*/ 9003 h 10000"/>
              <a:gd name="connsiteX107" fmla="*/ 9621 w 9909"/>
              <a:gd name="connsiteY107" fmla="*/ 9079 h 10000"/>
              <a:gd name="connsiteX108" fmla="*/ 9909 w 9909"/>
              <a:gd name="connsiteY108" fmla="*/ 9195 h 10000"/>
              <a:gd name="connsiteX109" fmla="*/ 9714 w 9909"/>
              <a:gd name="connsiteY109" fmla="*/ 9310 h 10000"/>
              <a:gd name="connsiteX110" fmla="*/ 9517 w 9909"/>
              <a:gd name="connsiteY110" fmla="*/ 9387 h 10000"/>
              <a:gd name="connsiteX111" fmla="*/ 9126 w 9909"/>
              <a:gd name="connsiteY111" fmla="*/ 9616 h 10000"/>
              <a:gd name="connsiteX112" fmla="*/ 9322 w 9909"/>
              <a:gd name="connsiteY112" fmla="*/ 9847 h 10000"/>
              <a:gd name="connsiteX113" fmla="*/ 9621 w 9909"/>
              <a:gd name="connsiteY113" fmla="*/ 10000 h 10000"/>
              <a:gd name="connsiteX0" fmla="*/ 9512 w 10000"/>
              <a:gd name="connsiteY0" fmla="*/ 574 h 9847"/>
              <a:gd name="connsiteX1" fmla="*/ 8337 w 10000"/>
              <a:gd name="connsiteY1" fmla="*/ 1915 h 9847"/>
              <a:gd name="connsiteX2" fmla="*/ 8720 w 10000"/>
              <a:gd name="connsiteY2" fmla="*/ 2413 h 9847"/>
              <a:gd name="connsiteX3" fmla="*/ 7743 w 10000"/>
              <a:gd name="connsiteY3" fmla="*/ 2413 h 9847"/>
              <a:gd name="connsiteX4" fmla="*/ 6964 w 10000"/>
              <a:gd name="connsiteY4" fmla="*/ 2337 h 9847"/>
              <a:gd name="connsiteX5" fmla="*/ 6768 w 10000"/>
              <a:gd name="connsiteY5" fmla="*/ 2413 h 9847"/>
              <a:gd name="connsiteX6" fmla="*/ 6665 w 10000"/>
              <a:gd name="connsiteY6" fmla="*/ 2528 h 9847"/>
              <a:gd name="connsiteX7" fmla="*/ 7059 w 10000"/>
              <a:gd name="connsiteY7" fmla="*/ 2681 h 9847"/>
              <a:gd name="connsiteX8" fmla="*/ 7652 w 10000"/>
              <a:gd name="connsiteY8" fmla="*/ 2720 h 9847"/>
              <a:gd name="connsiteX9" fmla="*/ 7943 w 10000"/>
              <a:gd name="connsiteY9" fmla="*/ 2720 h 9847"/>
              <a:gd name="connsiteX10" fmla="*/ 8139 w 10000"/>
              <a:gd name="connsiteY10" fmla="*/ 2796 h 9847"/>
              <a:gd name="connsiteX11" fmla="*/ 8139 w 10000"/>
              <a:gd name="connsiteY11" fmla="*/ 2873 h 9847"/>
              <a:gd name="connsiteX12" fmla="*/ 7943 w 10000"/>
              <a:gd name="connsiteY12" fmla="*/ 2989 h 9847"/>
              <a:gd name="connsiteX13" fmla="*/ 7836 w 10000"/>
              <a:gd name="connsiteY13" fmla="*/ 3025 h 9847"/>
              <a:gd name="connsiteX14" fmla="*/ 7546 w 10000"/>
              <a:gd name="connsiteY14" fmla="*/ 3025 h 9847"/>
              <a:gd name="connsiteX15" fmla="*/ 6964 w 10000"/>
              <a:gd name="connsiteY15" fmla="*/ 2948 h 9847"/>
              <a:gd name="connsiteX16" fmla="*/ 6372 w 10000"/>
              <a:gd name="connsiteY16" fmla="*/ 2911 h 9847"/>
              <a:gd name="connsiteX17" fmla="*/ 6080 w 10000"/>
              <a:gd name="connsiteY17" fmla="*/ 2873 h 9847"/>
              <a:gd name="connsiteX18" fmla="*/ 5884 w 10000"/>
              <a:gd name="connsiteY18" fmla="*/ 2796 h 9847"/>
              <a:gd name="connsiteX19" fmla="*/ 5199 w 10000"/>
              <a:gd name="connsiteY19" fmla="*/ 2451 h 9847"/>
              <a:gd name="connsiteX20" fmla="*/ 5092 w 10000"/>
              <a:gd name="connsiteY20" fmla="*/ 2260 h 9847"/>
              <a:gd name="connsiteX21" fmla="*/ 5092 w 10000"/>
              <a:gd name="connsiteY21" fmla="*/ 2183 h 9847"/>
              <a:gd name="connsiteX22" fmla="*/ 4999 w 10000"/>
              <a:gd name="connsiteY22" fmla="*/ 2067 h 9847"/>
              <a:gd name="connsiteX23" fmla="*/ 4419 w 10000"/>
              <a:gd name="connsiteY23" fmla="*/ 1992 h 9847"/>
              <a:gd name="connsiteX24" fmla="*/ 3919 w 10000"/>
              <a:gd name="connsiteY24" fmla="*/ 1915 h 9847"/>
              <a:gd name="connsiteX25" fmla="*/ 2941 w 10000"/>
              <a:gd name="connsiteY25" fmla="*/ 1646 h 9847"/>
              <a:gd name="connsiteX26" fmla="*/ 3336 w 10000"/>
              <a:gd name="connsiteY26" fmla="*/ 1646 h 9847"/>
              <a:gd name="connsiteX27" fmla="*/ 3732 w 10000"/>
              <a:gd name="connsiteY27" fmla="*/ 1723 h 9847"/>
              <a:gd name="connsiteX28" fmla="*/ 4605 w 10000"/>
              <a:gd name="connsiteY28" fmla="*/ 1723 h 9847"/>
              <a:gd name="connsiteX29" fmla="*/ 6569 w 10000"/>
              <a:gd name="connsiteY29" fmla="*/ 1761 h 9847"/>
              <a:gd name="connsiteX30" fmla="*/ 7256 w 10000"/>
              <a:gd name="connsiteY30" fmla="*/ 1685 h 9847"/>
              <a:gd name="connsiteX31" fmla="*/ 7652 w 10000"/>
              <a:gd name="connsiteY31" fmla="*/ 1609 h 9847"/>
              <a:gd name="connsiteX32" fmla="*/ 7943 w 10000"/>
              <a:gd name="connsiteY32" fmla="*/ 1455 h 9847"/>
              <a:gd name="connsiteX33" fmla="*/ 8233 w 10000"/>
              <a:gd name="connsiteY33" fmla="*/ 1149 h 9847"/>
              <a:gd name="connsiteX34" fmla="*/ 8337 w 10000"/>
              <a:gd name="connsiteY34" fmla="*/ 995 h 9847"/>
              <a:gd name="connsiteX35" fmla="*/ 8233 w 10000"/>
              <a:gd name="connsiteY35" fmla="*/ 843 h 9847"/>
              <a:gd name="connsiteX36" fmla="*/ 7743 w 10000"/>
              <a:gd name="connsiteY36" fmla="*/ 611 h 9847"/>
              <a:gd name="connsiteX37" fmla="*/ 6964 w 10000"/>
              <a:gd name="connsiteY37" fmla="*/ 535 h 9847"/>
              <a:gd name="connsiteX38" fmla="*/ 5199 w 10000"/>
              <a:gd name="connsiteY38" fmla="*/ 344 h 9847"/>
              <a:gd name="connsiteX39" fmla="*/ 4315 w 10000"/>
              <a:gd name="connsiteY39" fmla="*/ 229 h 9847"/>
              <a:gd name="connsiteX40" fmla="*/ 3535 w 10000"/>
              <a:gd name="connsiteY40" fmla="*/ 229 h 9847"/>
              <a:gd name="connsiteX41" fmla="*/ 1768 w 10000"/>
              <a:gd name="connsiteY41" fmla="*/ 229 h 9847"/>
              <a:gd name="connsiteX42" fmla="*/ 2059 w 10000"/>
              <a:gd name="connsiteY42" fmla="*/ 115 h 9847"/>
              <a:gd name="connsiteX43" fmla="*/ 2163 w 10000"/>
              <a:gd name="connsiteY43" fmla="*/ 75 h 9847"/>
              <a:gd name="connsiteX44" fmla="*/ 1966 w 10000"/>
              <a:gd name="connsiteY44" fmla="*/ 38 h 9847"/>
              <a:gd name="connsiteX45" fmla="*/ 1476 w 10000"/>
              <a:gd name="connsiteY45" fmla="*/ 0 h 9847"/>
              <a:gd name="connsiteX46" fmla="*/ 1279 w 10000"/>
              <a:gd name="connsiteY46" fmla="*/ 151 h 9847"/>
              <a:gd name="connsiteX47" fmla="*/ 884 w 10000"/>
              <a:gd name="connsiteY47" fmla="*/ 191 h 9847"/>
              <a:gd name="connsiteX48" fmla="*/ 884 w 10000"/>
              <a:gd name="connsiteY48" fmla="*/ 308 h 9847"/>
              <a:gd name="connsiteX49" fmla="*/ 489 w 10000"/>
              <a:gd name="connsiteY49" fmla="*/ 460 h 9847"/>
              <a:gd name="connsiteX50" fmla="*/ 105 w 10000"/>
              <a:gd name="connsiteY50" fmla="*/ 689 h 9847"/>
              <a:gd name="connsiteX51" fmla="*/ 0 w 10000"/>
              <a:gd name="connsiteY51" fmla="*/ 918 h 9847"/>
              <a:gd name="connsiteX52" fmla="*/ 303 w 10000"/>
              <a:gd name="connsiteY52" fmla="*/ 1225 h 9847"/>
              <a:gd name="connsiteX53" fmla="*/ 791 w 10000"/>
              <a:gd name="connsiteY53" fmla="*/ 1302 h 9847"/>
              <a:gd name="connsiteX54" fmla="*/ 1279 w 10000"/>
              <a:gd name="connsiteY54" fmla="*/ 1494 h 9847"/>
              <a:gd name="connsiteX55" fmla="*/ 1082 w 10000"/>
              <a:gd name="connsiteY55" fmla="*/ 1761 h 9847"/>
              <a:gd name="connsiteX56" fmla="*/ 1675 w 10000"/>
              <a:gd name="connsiteY56" fmla="*/ 2223 h 9847"/>
              <a:gd name="connsiteX57" fmla="*/ 2452 w 10000"/>
              <a:gd name="connsiteY57" fmla="*/ 2528 h 9847"/>
              <a:gd name="connsiteX58" fmla="*/ 1966 w 10000"/>
              <a:gd name="connsiteY58" fmla="*/ 2757 h 9847"/>
              <a:gd name="connsiteX59" fmla="*/ 2059 w 10000"/>
              <a:gd name="connsiteY59" fmla="*/ 3025 h 9847"/>
              <a:gd name="connsiteX60" fmla="*/ 2850 w 10000"/>
              <a:gd name="connsiteY60" fmla="*/ 3216 h 9847"/>
              <a:gd name="connsiteX61" fmla="*/ 3336 w 10000"/>
              <a:gd name="connsiteY61" fmla="*/ 3486 h 9847"/>
              <a:gd name="connsiteX62" fmla="*/ 3140 w 10000"/>
              <a:gd name="connsiteY62" fmla="*/ 3716 h 9847"/>
              <a:gd name="connsiteX63" fmla="*/ 3919 w 10000"/>
              <a:gd name="connsiteY63" fmla="*/ 3908 h 9847"/>
              <a:gd name="connsiteX64" fmla="*/ 4512 w 10000"/>
              <a:gd name="connsiteY64" fmla="*/ 4138 h 9847"/>
              <a:gd name="connsiteX65" fmla="*/ 4419 w 10000"/>
              <a:gd name="connsiteY65" fmla="*/ 4444 h 9847"/>
              <a:gd name="connsiteX66" fmla="*/ 3919 w 10000"/>
              <a:gd name="connsiteY66" fmla="*/ 4788 h 9847"/>
              <a:gd name="connsiteX67" fmla="*/ 3336 w 10000"/>
              <a:gd name="connsiteY67" fmla="*/ 5133 h 9847"/>
              <a:gd name="connsiteX68" fmla="*/ 3047 w 10000"/>
              <a:gd name="connsiteY68" fmla="*/ 5593 h 9847"/>
              <a:gd name="connsiteX69" fmla="*/ 3232 w 10000"/>
              <a:gd name="connsiteY69" fmla="*/ 5517 h 9847"/>
              <a:gd name="connsiteX70" fmla="*/ 3535 w 10000"/>
              <a:gd name="connsiteY70" fmla="*/ 5669 h 9847"/>
              <a:gd name="connsiteX71" fmla="*/ 4024 w 10000"/>
              <a:gd name="connsiteY71" fmla="*/ 5746 h 9847"/>
              <a:gd name="connsiteX72" fmla="*/ 4605 w 10000"/>
              <a:gd name="connsiteY72" fmla="*/ 5786 h 9847"/>
              <a:gd name="connsiteX73" fmla="*/ 4605 w 10000"/>
              <a:gd name="connsiteY73" fmla="*/ 5822 h 9847"/>
              <a:gd name="connsiteX74" fmla="*/ 4512 w 10000"/>
              <a:gd name="connsiteY74" fmla="*/ 5861 h 9847"/>
              <a:gd name="connsiteX75" fmla="*/ 4220 w 10000"/>
              <a:gd name="connsiteY75" fmla="*/ 5901 h 9847"/>
              <a:gd name="connsiteX76" fmla="*/ 4024 w 10000"/>
              <a:gd name="connsiteY76" fmla="*/ 5901 h 9847"/>
              <a:gd name="connsiteX77" fmla="*/ 3919 w 10000"/>
              <a:gd name="connsiteY77" fmla="*/ 6013 h 9847"/>
              <a:gd name="connsiteX78" fmla="*/ 3336 w 10000"/>
              <a:gd name="connsiteY78" fmla="*/ 6053 h 9847"/>
              <a:gd name="connsiteX79" fmla="*/ 3336 w 10000"/>
              <a:gd name="connsiteY79" fmla="*/ 6169 h 9847"/>
              <a:gd name="connsiteX80" fmla="*/ 3336 w 10000"/>
              <a:gd name="connsiteY80" fmla="*/ 6282 h 9847"/>
              <a:gd name="connsiteX81" fmla="*/ 3232 w 10000"/>
              <a:gd name="connsiteY81" fmla="*/ 6282 h 9847"/>
              <a:gd name="connsiteX82" fmla="*/ 3336 w 10000"/>
              <a:gd name="connsiteY82" fmla="*/ 6358 h 9847"/>
              <a:gd name="connsiteX83" fmla="*/ 3336 w 10000"/>
              <a:gd name="connsiteY83" fmla="*/ 6590 h 9847"/>
              <a:gd name="connsiteX84" fmla="*/ 3336 w 10000"/>
              <a:gd name="connsiteY84" fmla="*/ 6895 h 9847"/>
              <a:gd name="connsiteX85" fmla="*/ 3825 w 10000"/>
              <a:gd name="connsiteY85" fmla="*/ 7125 h 9847"/>
              <a:gd name="connsiteX86" fmla="*/ 3628 w 10000"/>
              <a:gd name="connsiteY86" fmla="*/ 7432 h 9847"/>
              <a:gd name="connsiteX87" fmla="*/ 4024 w 10000"/>
              <a:gd name="connsiteY87" fmla="*/ 7471 h 9847"/>
              <a:gd name="connsiteX88" fmla="*/ 4116 w 10000"/>
              <a:gd name="connsiteY88" fmla="*/ 7661 h 9847"/>
              <a:gd name="connsiteX89" fmla="*/ 4512 w 10000"/>
              <a:gd name="connsiteY89" fmla="*/ 7816 h 9847"/>
              <a:gd name="connsiteX90" fmla="*/ 4802 w 10000"/>
              <a:gd name="connsiteY90" fmla="*/ 8122 h 9847"/>
              <a:gd name="connsiteX91" fmla="*/ 4802 w 10000"/>
              <a:gd name="connsiteY91" fmla="*/ 8084 h 9847"/>
              <a:gd name="connsiteX92" fmla="*/ 5092 w 10000"/>
              <a:gd name="connsiteY92" fmla="*/ 8084 h 9847"/>
              <a:gd name="connsiteX93" fmla="*/ 5396 w 10000"/>
              <a:gd name="connsiteY93" fmla="*/ 8160 h 9847"/>
              <a:gd name="connsiteX94" fmla="*/ 5593 w 10000"/>
              <a:gd name="connsiteY94" fmla="*/ 8122 h 9847"/>
              <a:gd name="connsiteX95" fmla="*/ 5976 w 10000"/>
              <a:gd name="connsiteY95" fmla="*/ 8160 h 9847"/>
              <a:gd name="connsiteX96" fmla="*/ 6175 w 10000"/>
              <a:gd name="connsiteY96" fmla="*/ 8237 h 9847"/>
              <a:gd name="connsiteX97" fmla="*/ 6665 w 10000"/>
              <a:gd name="connsiteY97" fmla="*/ 8122 h 9847"/>
              <a:gd name="connsiteX98" fmla="*/ 7059 w 10000"/>
              <a:gd name="connsiteY98" fmla="*/ 8160 h 9847"/>
              <a:gd name="connsiteX99" fmla="*/ 7453 w 10000"/>
              <a:gd name="connsiteY99" fmla="*/ 8274 h 9847"/>
              <a:gd name="connsiteX100" fmla="*/ 7546 w 10000"/>
              <a:gd name="connsiteY100" fmla="*/ 8428 h 9847"/>
              <a:gd name="connsiteX101" fmla="*/ 7546 w 10000"/>
              <a:gd name="connsiteY101" fmla="*/ 8582 h 9847"/>
              <a:gd name="connsiteX102" fmla="*/ 7943 w 10000"/>
              <a:gd name="connsiteY102" fmla="*/ 8658 h 9847"/>
              <a:gd name="connsiteX103" fmla="*/ 7943 w 10000"/>
              <a:gd name="connsiteY103" fmla="*/ 8735 h 9847"/>
              <a:gd name="connsiteX104" fmla="*/ 8337 w 10000"/>
              <a:gd name="connsiteY104" fmla="*/ 8851 h 9847"/>
              <a:gd name="connsiteX105" fmla="*/ 8825 w 10000"/>
              <a:gd name="connsiteY105" fmla="*/ 8887 h 9847"/>
              <a:gd name="connsiteX106" fmla="*/ 8919 w 10000"/>
              <a:gd name="connsiteY106" fmla="*/ 9003 h 9847"/>
              <a:gd name="connsiteX107" fmla="*/ 9709 w 10000"/>
              <a:gd name="connsiteY107" fmla="*/ 9079 h 9847"/>
              <a:gd name="connsiteX108" fmla="*/ 10000 w 10000"/>
              <a:gd name="connsiteY108" fmla="*/ 9195 h 9847"/>
              <a:gd name="connsiteX109" fmla="*/ 9803 w 10000"/>
              <a:gd name="connsiteY109" fmla="*/ 9310 h 9847"/>
              <a:gd name="connsiteX110" fmla="*/ 9604 w 10000"/>
              <a:gd name="connsiteY110" fmla="*/ 9387 h 9847"/>
              <a:gd name="connsiteX111" fmla="*/ 9210 w 10000"/>
              <a:gd name="connsiteY111" fmla="*/ 9616 h 9847"/>
              <a:gd name="connsiteX112" fmla="*/ 9408 w 10000"/>
              <a:gd name="connsiteY112" fmla="*/ 9847 h 9847"/>
              <a:gd name="connsiteX0" fmla="*/ 9512 w 10000"/>
              <a:gd name="connsiteY0" fmla="*/ 583 h 10000"/>
              <a:gd name="connsiteX1" fmla="*/ 8337 w 10000"/>
              <a:gd name="connsiteY1" fmla="*/ 1945 h 10000"/>
              <a:gd name="connsiteX2" fmla="*/ 8720 w 10000"/>
              <a:gd name="connsiteY2" fmla="*/ 2450 h 10000"/>
              <a:gd name="connsiteX3" fmla="*/ 7743 w 10000"/>
              <a:gd name="connsiteY3" fmla="*/ 2450 h 10000"/>
              <a:gd name="connsiteX4" fmla="*/ 6964 w 10000"/>
              <a:gd name="connsiteY4" fmla="*/ 2373 h 10000"/>
              <a:gd name="connsiteX5" fmla="*/ 6768 w 10000"/>
              <a:gd name="connsiteY5" fmla="*/ 2450 h 10000"/>
              <a:gd name="connsiteX6" fmla="*/ 6665 w 10000"/>
              <a:gd name="connsiteY6" fmla="*/ 2567 h 10000"/>
              <a:gd name="connsiteX7" fmla="*/ 7059 w 10000"/>
              <a:gd name="connsiteY7" fmla="*/ 2723 h 10000"/>
              <a:gd name="connsiteX8" fmla="*/ 7652 w 10000"/>
              <a:gd name="connsiteY8" fmla="*/ 2762 h 10000"/>
              <a:gd name="connsiteX9" fmla="*/ 7943 w 10000"/>
              <a:gd name="connsiteY9" fmla="*/ 2762 h 10000"/>
              <a:gd name="connsiteX10" fmla="*/ 8139 w 10000"/>
              <a:gd name="connsiteY10" fmla="*/ 2839 h 10000"/>
              <a:gd name="connsiteX11" fmla="*/ 8139 w 10000"/>
              <a:gd name="connsiteY11" fmla="*/ 2918 h 10000"/>
              <a:gd name="connsiteX12" fmla="*/ 7943 w 10000"/>
              <a:gd name="connsiteY12" fmla="*/ 3035 h 10000"/>
              <a:gd name="connsiteX13" fmla="*/ 7836 w 10000"/>
              <a:gd name="connsiteY13" fmla="*/ 3072 h 10000"/>
              <a:gd name="connsiteX14" fmla="*/ 7546 w 10000"/>
              <a:gd name="connsiteY14" fmla="*/ 3072 h 10000"/>
              <a:gd name="connsiteX15" fmla="*/ 6964 w 10000"/>
              <a:gd name="connsiteY15" fmla="*/ 2994 h 10000"/>
              <a:gd name="connsiteX16" fmla="*/ 6372 w 10000"/>
              <a:gd name="connsiteY16" fmla="*/ 2956 h 10000"/>
              <a:gd name="connsiteX17" fmla="*/ 6080 w 10000"/>
              <a:gd name="connsiteY17" fmla="*/ 2918 h 10000"/>
              <a:gd name="connsiteX18" fmla="*/ 5884 w 10000"/>
              <a:gd name="connsiteY18" fmla="*/ 2839 h 10000"/>
              <a:gd name="connsiteX19" fmla="*/ 5199 w 10000"/>
              <a:gd name="connsiteY19" fmla="*/ 2489 h 10000"/>
              <a:gd name="connsiteX20" fmla="*/ 5092 w 10000"/>
              <a:gd name="connsiteY20" fmla="*/ 2295 h 10000"/>
              <a:gd name="connsiteX21" fmla="*/ 5092 w 10000"/>
              <a:gd name="connsiteY21" fmla="*/ 2217 h 10000"/>
              <a:gd name="connsiteX22" fmla="*/ 4999 w 10000"/>
              <a:gd name="connsiteY22" fmla="*/ 2099 h 10000"/>
              <a:gd name="connsiteX23" fmla="*/ 4419 w 10000"/>
              <a:gd name="connsiteY23" fmla="*/ 2023 h 10000"/>
              <a:gd name="connsiteX24" fmla="*/ 3919 w 10000"/>
              <a:gd name="connsiteY24" fmla="*/ 1945 h 10000"/>
              <a:gd name="connsiteX25" fmla="*/ 2941 w 10000"/>
              <a:gd name="connsiteY25" fmla="*/ 1672 h 10000"/>
              <a:gd name="connsiteX26" fmla="*/ 3336 w 10000"/>
              <a:gd name="connsiteY26" fmla="*/ 1672 h 10000"/>
              <a:gd name="connsiteX27" fmla="*/ 3732 w 10000"/>
              <a:gd name="connsiteY27" fmla="*/ 1750 h 10000"/>
              <a:gd name="connsiteX28" fmla="*/ 4605 w 10000"/>
              <a:gd name="connsiteY28" fmla="*/ 1750 h 10000"/>
              <a:gd name="connsiteX29" fmla="*/ 6569 w 10000"/>
              <a:gd name="connsiteY29" fmla="*/ 1788 h 10000"/>
              <a:gd name="connsiteX30" fmla="*/ 7256 w 10000"/>
              <a:gd name="connsiteY30" fmla="*/ 1711 h 10000"/>
              <a:gd name="connsiteX31" fmla="*/ 7652 w 10000"/>
              <a:gd name="connsiteY31" fmla="*/ 1634 h 10000"/>
              <a:gd name="connsiteX32" fmla="*/ 7943 w 10000"/>
              <a:gd name="connsiteY32" fmla="*/ 1478 h 10000"/>
              <a:gd name="connsiteX33" fmla="*/ 8233 w 10000"/>
              <a:gd name="connsiteY33" fmla="*/ 1167 h 10000"/>
              <a:gd name="connsiteX34" fmla="*/ 8337 w 10000"/>
              <a:gd name="connsiteY34" fmla="*/ 1010 h 10000"/>
              <a:gd name="connsiteX35" fmla="*/ 8233 w 10000"/>
              <a:gd name="connsiteY35" fmla="*/ 856 h 10000"/>
              <a:gd name="connsiteX36" fmla="*/ 7743 w 10000"/>
              <a:gd name="connsiteY36" fmla="*/ 620 h 10000"/>
              <a:gd name="connsiteX37" fmla="*/ 6964 w 10000"/>
              <a:gd name="connsiteY37" fmla="*/ 543 h 10000"/>
              <a:gd name="connsiteX38" fmla="*/ 5199 w 10000"/>
              <a:gd name="connsiteY38" fmla="*/ 349 h 10000"/>
              <a:gd name="connsiteX39" fmla="*/ 4315 w 10000"/>
              <a:gd name="connsiteY39" fmla="*/ 233 h 10000"/>
              <a:gd name="connsiteX40" fmla="*/ 3535 w 10000"/>
              <a:gd name="connsiteY40" fmla="*/ 233 h 10000"/>
              <a:gd name="connsiteX41" fmla="*/ 1768 w 10000"/>
              <a:gd name="connsiteY41" fmla="*/ 233 h 10000"/>
              <a:gd name="connsiteX42" fmla="*/ 2059 w 10000"/>
              <a:gd name="connsiteY42" fmla="*/ 117 h 10000"/>
              <a:gd name="connsiteX43" fmla="*/ 2163 w 10000"/>
              <a:gd name="connsiteY43" fmla="*/ 76 h 10000"/>
              <a:gd name="connsiteX44" fmla="*/ 1966 w 10000"/>
              <a:gd name="connsiteY44" fmla="*/ 39 h 10000"/>
              <a:gd name="connsiteX45" fmla="*/ 1476 w 10000"/>
              <a:gd name="connsiteY45" fmla="*/ 0 h 10000"/>
              <a:gd name="connsiteX46" fmla="*/ 1279 w 10000"/>
              <a:gd name="connsiteY46" fmla="*/ 153 h 10000"/>
              <a:gd name="connsiteX47" fmla="*/ 884 w 10000"/>
              <a:gd name="connsiteY47" fmla="*/ 194 h 10000"/>
              <a:gd name="connsiteX48" fmla="*/ 884 w 10000"/>
              <a:gd name="connsiteY48" fmla="*/ 313 h 10000"/>
              <a:gd name="connsiteX49" fmla="*/ 489 w 10000"/>
              <a:gd name="connsiteY49" fmla="*/ 467 h 10000"/>
              <a:gd name="connsiteX50" fmla="*/ 105 w 10000"/>
              <a:gd name="connsiteY50" fmla="*/ 700 h 10000"/>
              <a:gd name="connsiteX51" fmla="*/ 0 w 10000"/>
              <a:gd name="connsiteY51" fmla="*/ 932 h 10000"/>
              <a:gd name="connsiteX52" fmla="*/ 303 w 10000"/>
              <a:gd name="connsiteY52" fmla="*/ 1244 h 10000"/>
              <a:gd name="connsiteX53" fmla="*/ 791 w 10000"/>
              <a:gd name="connsiteY53" fmla="*/ 1322 h 10000"/>
              <a:gd name="connsiteX54" fmla="*/ 1279 w 10000"/>
              <a:gd name="connsiteY54" fmla="*/ 1517 h 10000"/>
              <a:gd name="connsiteX55" fmla="*/ 1082 w 10000"/>
              <a:gd name="connsiteY55" fmla="*/ 1788 h 10000"/>
              <a:gd name="connsiteX56" fmla="*/ 1675 w 10000"/>
              <a:gd name="connsiteY56" fmla="*/ 2258 h 10000"/>
              <a:gd name="connsiteX57" fmla="*/ 2452 w 10000"/>
              <a:gd name="connsiteY57" fmla="*/ 2567 h 10000"/>
              <a:gd name="connsiteX58" fmla="*/ 1966 w 10000"/>
              <a:gd name="connsiteY58" fmla="*/ 2800 h 10000"/>
              <a:gd name="connsiteX59" fmla="*/ 2059 w 10000"/>
              <a:gd name="connsiteY59" fmla="*/ 3072 h 10000"/>
              <a:gd name="connsiteX60" fmla="*/ 2850 w 10000"/>
              <a:gd name="connsiteY60" fmla="*/ 3266 h 10000"/>
              <a:gd name="connsiteX61" fmla="*/ 3336 w 10000"/>
              <a:gd name="connsiteY61" fmla="*/ 3540 h 10000"/>
              <a:gd name="connsiteX62" fmla="*/ 3140 w 10000"/>
              <a:gd name="connsiteY62" fmla="*/ 3774 h 10000"/>
              <a:gd name="connsiteX63" fmla="*/ 3919 w 10000"/>
              <a:gd name="connsiteY63" fmla="*/ 3969 h 10000"/>
              <a:gd name="connsiteX64" fmla="*/ 4512 w 10000"/>
              <a:gd name="connsiteY64" fmla="*/ 4202 h 10000"/>
              <a:gd name="connsiteX65" fmla="*/ 4419 w 10000"/>
              <a:gd name="connsiteY65" fmla="*/ 4513 h 10000"/>
              <a:gd name="connsiteX66" fmla="*/ 3919 w 10000"/>
              <a:gd name="connsiteY66" fmla="*/ 4862 h 10000"/>
              <a:gd name="connsiteX67" fmla="*/ 3336 w 10000"/>
              <a:gd name="connsiteY67" fmla="*/ 5213 h 10000"/>
              <a:gd name="connsiteX68" fmla="*/ 3047 w 10000"/>
              <a:gd name="connsiteY68" fmla="*/ 5680 h 10000"/>
              <a:gd name="connsiteX69" fmla="*/ 3232 w 10000"/>
              <a:gd name="connsiteY69" fmla="*/ 5603 h 10000"/>
              <a:gd name="connsiteX70" fmla="*/ 3535 w 10000"/>
              <a:gd name="connsiteY70" fmla="*/ 5757 h 10000"/>
              <a:gd name="connsiteX71" fmla="*/ 4024 w 10000"/>
              <a:gd name="connsiteY71" fmla="*/ 5835 h 10000"/>
              <a:gd name="connsiteX72" fmla="*/ 4605 w 10000"/>
              <a:gd name="connsiteY72" fmla="*/ 5876 h 10000"/>
              <a:gd name="connsiteX73" fmla="*/ 4605 w 10000"/>
              <a:gd name="connsiteY73" fmla="*/ 5912 h 10000"/>
              <a:gd name="connsiteX74" fmla="*/ 4512 w 10000"/>
              <a:gd name="connsiteY74" fmla="*/ 5952 h 10000"/>
              <a:gd name="connsiteX75" fmla="*/ 4220 w 10000"/>
              <a:gd name="connsiteY75" fmla="*/ 5993 h 10000"/>
              <a:gd name="connsiteX76" fmla="*/ 4024 w 10000"/>
              <a:gd name="connsiteY76" fmla="*/ 5993 h 10000"/>
              <a:gd name="connsiteX77" fmla="*/ 3919 w 10000"/>
              <a:gd name="connsiteY77" fmla="*/ 6106 h 10000"/>
              <a:gd name="connsiteX78" fmla="*/ 3336 w 10000"/>
              <a:gd name="connsiteY78" fmla="*/ 6147 h 10000"/>
              <a:gd name="connsiteX79" fmla="*/ 3336 w 10000"/>
              <a:gd name="connsiteY79" fmla="*/ 6265 h 10000"/>
              <a:gd name="connsiteX80" fmla="*/ 3336 w 10000"/>
              <a:gd name="connsiteY80" fmla="*/ 6380 h 10000"/>
              <a:gd name="connsiteX81" fmla="*/ 3232 w 10000"/>
              <a:gd name="connsiteY81" fmla="*/ 6380 h 10000"/>
              <a:gd name="connsiteX82" fmla="*/ 3336 w 10000"/>
              <a:gd name="connsiteY82" fmla="*/ 6457 h 10000"/>
              <a:gd name="connsiteX83" fmla="*/ 3336 w 10000"/>
              <a:gd name="connsiteY83" fmla="*/ 6692 h 10000"/>
              <a:gd name="connsiteX84" fmla="*/ 3336 w 10000"/>
              <a:gd name="connsiteY84" fmla="*/ 7002 h 10000"/>
              <a:gd name="connsiteX85" fmla="*/ 3825 w 10000"/>
              <a:gd name="connsiteY85" fmla="*/ 7236 h 10000"/>
              <a:gd name="connsiteX86" fmla="*/ 3628 w 10000"/>
              <a:gd name="connsiteY86" fmla="*/ 7547 h 10000"/>
              <a:gd name="connsiteX87" fmla="*/ 4024 w 10000"/>
              <a:gd name="connsiteY87" fmla="*/ 7587 h 10000"/>
              <a:gd name="connsiteX88" fmla="*/ 4116 w 10000"/>
              <a:gd name="connsiteY88" fmla="*/ 7780 h 10000"/>
              <a:gd name="connsiteX89" fmla="*/ 4512 w 10000"/>
              <a:gd name="connsiteY89" fmla="*/ 7937 h 10000"/>
              <a:gd name="connsiteX90" fmla="*/ 4802 w 10000"/>
              <a:gd name="connsiteY90" fmla="*/ 8248 h 10000"/>
              <a:gd name="connsiteX91" fmla="*/ 4802 w 10000"/>
              <a:gd name="connsiteY91" fmla="*/ 8210 h 10000"/>
              <a:gd name="connsiteX92" fmla="*/ 5092 w 10000"/>
              <a:gd name="connsiteY92" fmla="*/ 8210 h 10000"/>
              <a:gd name="connsiteX93" fmla="*/ 5396 w 10000"/>
              <a:gd name="connsiteY93" fmla="*/ 8287 h 10000"/>
              <a:gd name="connsiteX94" fmla="*/ 5593 w 10000"/>
              <a:gd name="connsiteY94" fmla="*/ 8248 h 10000"/>
              <a:gd name="connsiteX95" fmla="*/ 5976 w 10000"/>
              <a:gd name="connsiteY95" fmla="*/ 8287 h 10000"/>
              <a:gd name="connsiteX96" fmla="*/ 6175 w 10000"/>
              <a:gd name="connsiteY96" fmla="*/ 8365 h 10000"/>
              <a:gd name="connsiteX97" fmla="*/ 6665 w 10000"/>
              <a:gd name="connsiteY97" fmla="*/ 8248 h 10000"/>
              <a:gd name="connsiteX98" fmla="*/ 7059 w 10000"/>
              <a:gd name="connsiteY98" fmla="*/ 8287 h 10000"/>
              <a:gd name="connsiteX99" fmla="*/ 7453 w 10000"/>
              <a:gd name="connsiteY99" fmla="*/ 8403 h 10000"/>
              <a:gd name="connsiteX100" fmla="*/ 7546 w 10000"/>
              <a:gd name="connsiteY100" fmla="*/ 8559 h 10000"/>
              <a:gd name="connsiteX101" fmla="*/ 7546 w 10000"/>
              <a:gd name="connsiteY101" fmla="*/ 8715 h 10000"/>
              <a:gd name="connsiteX102" fmla="*/ 7943 w 10000"/>
              <a:gd name="connsiteY102" fmla="*/ 8793 h 10000"/>
              <a:gd name="connsiteX103" fmla="*/ 7943 w 10000"/>
              <a:gd name="connsiteY103" fmla="*/ 8871 h 10000"/>
              <a:gd name="connsiteX104" fmla="*/ 8337 w 10000"/>
              <a:gd name="connsiteY104" fmla="*/ 8989 h 10000"/>
              <a:gd name="connsiteX105" fmla="*/ 8825 w 10000"/>
              <a:gd name="connsiteY105" fmla="*/ 9025 h 10000"/>
              <a:gd name="connsiteX106" fmla="*/ 8919 w 10000"/>
              <a:gd name="connsiteY106" fmla="*/ 9143 h 10000"/>
              <a:gd name="connsiteX107" fmla="*/ 9709 w 10000"/>
              <a:gd name="connsiteY107" fmla="*/ 9220 h 10000"/>
              <a:gd name="connsiteX108" fmla="*/ 10000 w 10000"/>
              <a:gd name="connsiteY108" fmla="*/ 9338 h 10000"/>
              <a:gd name="connsiteX109" fmla="*/ 9803 w 10000"/>
              <a:gd name="connsiteY109" fmla="*/ 9455 h 10000"/>
              <a:gd name="connsiteX110" fmla="*/ 9604 w 10000"/>
              <a:gd name="connsiteY110" fmla="*/ 9533 h 10000"/>
              <a:gd name="connsiteX111" fmla="*/ 9210 w 10000"/>
              <a:gd name="connsiteY111" fmla="*/ 9765 h 10000"/>
              <a:gd name="connsiteX112" fmla="*/ 9408 w 10000"/>
              <a:gd name="connsiteY112" fmla="*/ 10000 h 10000"/>
              <a:gd name="connsiteX113" fmla="*/ 9512 w 10000"/>
              <a:gd name="connsiteY113" fmla="*/ 583 h 10000"/>
              <a:gd name="connsiteX0" fmla="*/ 9512 w 12954"/>
              <a:gd name="connsiteY0" fmla="*/ 583 h 10000"/>
              <a:gd name="connsiteX1" fmla="*/ 8337 w 12954"/>
              <a:gd name="connsiteY1" fmla="*/ 1945 h 10000"/>
              <a:gd name="connsiteX2" fmla="*/ 8720 w 12954"/>
              <a:gd name="connsiteY2" fmla="*/ 2450 h 10000"/>
              <a:gd name="connsiteX3" fmla="*/ 7743 w 12954"/>
              <a:gd name="connsiteY3" fmla="*/ 2450 h 10000"/>
              <a:gd name="connsiteX4" fmla="*/ 6964 w 12954"/>
              <a:gd name="connsiteY4" fmla="*/ 2373 h 10000"/>
              <a:gd name="connsiteX5" fmla="*/ 6768 w 12954"/>
              <a:gd name="connsiteY5" fmla="*/ 2450 h 10000"/>
              <a:gd name="connsiteX6" fmla="*/ 6665 w 12954"/>
              <a:gd name="connsiteY6" fmla="*/ 2567 h 10000"/>
              <a:gd name="connsiteX7" fmla="*/ 7059 w 12954"/>
              <a:gd name="connsiteY7" fmla="*/ 2723 h 10000"/>
              <a:gd name="connsiteX8" fmla="*/ 7652 w 12954"/>
              <a:gd name="connsiteY8" fmla="*/ 2762 h 10000"/>
              <a:gd name="connsiteX9" fmla="*/ 7943 w 12954"/>
              <a:gd name="connsiteY9" fmla="*/ 2762 h 10000"/>
              <a:gd name="connsiteX10" fmla="*/ 8139 w 12954"/>
              <a:gd name="connsiteY10" fmla="*/ 2839 h 10000"/>
              <a:gd name="connsiteX11" fmla="*/ 8139 w 12954"/>
              <a:gd name="connsiteY11" fmla="*/ 2918 h 10000"/>
              <a:gd name="connsiteX12" fmla="*/ 7943 w 12954"/>
              <a:gd name="connsiteY12" fmla="*/ 3035 h 10000"/>
              <a:gd name="connsiteX13" fmla="*/ 7836 w 12954"/>
              <a:gd name="connsiteY13" fmla="*/ 3072 h 10000"/>
              <a:gd name="connsiteX14" fmla="*/ 7546 w 12954"/>
              <a:gd name="connsiteY14" fmla="*/ 3072 h 10000"/>
              <a:gd name="connsiteX15" fmla="*/ 6964 w 12954"/>
              <a:gd name="connsiteY15" fmla="*/ 2994 h 10000"/>
              <a:gd name="connsiteX16" fmla="*/ 6372 w 12954"/>
              <a:gd name="connsiteY16" fmla="*/ 2956 h 10000"/>
              <a:gd name="connsiteX17" fmla="*/ 6080 w 12954"/>
              <a:gd name="connsiteY17" fmla="*/ 2918 h 10000"/>
              <a:gd name="connsiteX18" fmla="*/ 5884 w 12954"/>
              <a:gd name="connsiteY18" fmla="*/ 2839 h 10000"/>
              <a:gd name="connsiteX19" fmla="*/ 5199 w 12954"/>
              <a:gd name="connsiteY19" fmla="*/ 2489 h 10000"/>
              <a:gd name="connsiteX20" fmla="*/ 5092 w 12954"/>
              <a:gd name="connsiteY20" fmla="*/ 2295 h 10000"/>
              <a:gd name="connsiteX21" fmla="*/ 5092 w 12954"/>
              <a:gd name="connsiteY21" fmla="*/ 2217 h 10000"/>
              <a:gd name="connsiteX22" fmla="*/ 4999 w 12954"/>
              <a:gd name="connsiteY22" fmla="*/ 2099 h 10000"/>
              <a:gd name="connsiteX23" fmla="*/ 4419 w 12954"/>
              <a:gd name="connsiteY23" fmla="*/ 2023 h 10000"/>
              <a:gd name="connsiteX24" fmla="*/ 3919 w 12954"/>
              <a:gd name="connsiteY24" fmla="*/ 1945 h 10000"/>
              <a:gd name="connsiteX25" fmla="*/ 2941 w 12954"/>
              <a:gd name="connsiteY25" fmla="*/ 1672 h 10000"/>
              <a:gd name="connsiteX26" fmla="*/ 3336 w 12954"/>
              <a:gd name="connsiteY26" fmla="*/ 1672 h 10000"/>
              <a:gd name="connsiteX27" fmla="*/ 3732 w 12954"/>
              <a:gd name="connsiteY27" fmla="*/ 1750 h 10000"/>
              <a:gd name="connsiteX28" fmla="*/ 4605 w 12954"/>
              <a:gd name="connsiteY28" fmla="*/ 1750 h 10000"/>
              <a:gd name="connsiteX29" fmla="*/ 6569 w 12954"/>
              <a:gd name="connsiteY29" fmla="*/ 1788 h 10000"/>
              <a:gd name="connsiteX30" fmla="*/ 7256 w 12954"/>
              <a:gd name="connsiteY30" fmla="*/ 1711 h 10000"/>
              <a:gd name="connsiteX31" fmla="*/ 7652 w 12954"/>
              <a:gd name="connsiteY31" fmla="*/ 1634 h 10000"/>
              <a:gd name="connsiteX32" fmla="*/ 7943 w 12954"/>
              <a:gd name="connsiteY32" fmla="*/ 1478 h 10000"/>
              <a:gd name="connsiteX33" fmla="*/ 8233 w 12954"/>
              <a:gd name="connsiteY33" fmla="*/ 1167 h 10000"/>
              <a:gd name="connsiteX34" fmla="*/ 8337 w 12954"/>
              <a:gd name="connsiteY34" fmla="*/ 1010 h 10000"/>
              <a:gd name="connsiteX35" fmla="*/ 8233 w 12954"/>
              <a:gd name="connsiteY35" fmla="*/ 856 h 10000"/>
              <a:gd name="connsiteX36" fmla="*/ 7743 w 12954"/>
              <a:gd name="connsiteY36" fmla="*/ 620 h 10000"/>
              <a:gd name="connsiteX37" fmla="*/ 6964 w 12954"/>
              <a:gd name="connsiteY37" fmla="*/ 543 h 10000"/>
              <a:gd name="connsiteX38" fmla="*/ 5199 w 12954"/>
              <a:gd name="connsiteY38" fmla="*/ 349 h 10000"/>
              <a:gd name="connsiteX39" fmla="*/ 4315 w 12954"/>
              <a:gd name="connsiteY39" fmla="*/ 233 h 10000"/>
              <a:gd name="connsiteX40" fmla="*/ 3535 w 12954"/>
              <a:gd name="connsiteY40" fmla="*/ 233 h 10000"/>
              <a:gd name="connsiteX41" fmla="*/ 1768 w 12954"/>
              <a:gd name="connsiteY41" fmla="*/ 233 h 10000"/>
              <a:gd name="connsiteX42" fmla="*/ 2059 w 12954"/>
              <a:gd name="connsiteY42" fmla="*/ 117 h 10000"/>
              <a:gd name="connsiteX43" fmla="*/ 2163 w 12954"/>
              <a:gd name="connsiteY43" fmla="*/ 76 h 10000"/>
              <a:gd name="connsiteX44" fmla="*/ 1966 w 12954"/>
              <a:gd name="connsiteY44" fmla="*/ 39 h 10000"/>
              <a:gd name="connsiteX45" fmla="*/ 1476 w 12954"/>
              <a:gd name="connsiteY45" fmla="*/ 0 h 10000"/>
              <a:gd name="connsiteX46" fmla="*/ 1279 w 12954"/>
              <a:gd name="connsiteY46" fmla="*/ 153 h 10000"/>
              <a:gd name="connsiteX47" fmla="*/ 884 w 12954"/>
              <a:gd name="connsiteY47" fmla="*/ 194 h 10000"/>
              <a:gd name="connsiteX48" fmla="*/ 884 w 12954"/>
              <a:gd name="connsiteY48" fmla="*/ 313 h 10000"/>
              <a:gd name="connsiteX49" fmla="*/ 489 w 12954"/>
              <a:gd name="connsiteY49" fmla="*/ 467 h 10000"/>
              <a:gd name="connsiteX50" fmla="*/ 105 w 12954"/>
              <a:gd name="connsiteY50" fmla="*/ 700 h 10000"/>
              <a:gd name="connsiteX51" fmla="*/ 0 w 12954"/>
              <a:gd name="connsiteY51" fmla="*/ 932 h 10000"/>
              <a:gd name="connsiteX52" fmla="*/ 303 w 12954"/>
              <a:gd name="connsiteY52" fmla="*/ 1244 h 10000"/>
              <a:gd name="connsiteX53" fmla="*/ 791 w 12954"/>
              <a:gd name="connsiteY53" fmla="*/ 1322 h 10000"/>
              <a:gd name="connsiteX54" fmla="*/ 1279 w 12954"/>
              <a:gd name="connsiteY54" fmla="*/ 1517 h 10000"/>
              <a:gd name="connsiteX55" fmla="*/ 1082 w 12954"/>
              <a:gd name="connsiteY55" fmla="*/ 1788 h 10000"/>
              <a:gd name="connsiteX56" fmla="*/ 1675 w 12954"/>
              <a:gd name="connsiteY56" fmla="*/ 2258 h 10000"/>
              <a:gd name="connsiteX57" fmla="*/ 2452 w 12954"/>
              <a:gd name="connsiteY57" fmla="*/ 2567 h 10000"/>
              <a:gd name="connsiteX58" fmla="*/ 1966 w 12954"/>
              <a:gd name="connsiteY58" fmla="*/ 2800 h 10000"/>
              <a:gd name="connsiteX59" fmla="*/ 2059 w 12954"/>
              <a:gd name="connsiteY59" fmla="*/ 3072 h 10000"/>
              <a:gd name="connsiteX60" fmla="*/ 2850 w 12954"/>
              <a:gd name="connsiteY60" fmla="*/ 3266 h 10000"/>
              <a:gd name="connsiteX61" fmla="*/ 3336 w 12954"/>
              <a:gd name="connsiteY61" fmla="*/ 3540 h 10000"/>
              <a:gd name="connsiteX62" fmla="*/ 3140 w 12954"/>
              <a:gd name="connsiteY62" fmla="*/ 3774 h 10000"/>
              <a:gd name="connsiteX63" fmla="*/ 3919 w 12954"/>
              <a:gd name="connsiteY63" fmla="*/ 3969 h 10000"/>
              <a:gd name="connsiteX64" fmla="*/ 4512 w 12954"/>
              <a:gd name="connsiteY64" fmla="*/ 4202 h 10000"/>
              <a:gd name="connsiteX65" fmla="*/ 4419 w 12954"/>
              <a:gd name="connsiteY65" fmla="*/ 4513 h 10000"/>
              <a:gd name="connsiteX66" fmla="*/ 3919 w 12954"/>
              <a:gd name="connsiteY66" fmla="*/ 4862 h 10000"/>
              <a:gd name="connsiteX67" fmla="*/ 3336 w 12954"/>
              <a:gd name="connsiteY67" fmla="*/ 5213 h 10000"/>
              <a:gd name="connsiteX68" fmla="*/ 3047 w 12954"/>
              <a:gd name="connsiteY68" fmla="*/ 5680 h 10000"/>
              <a:gd name="connsiteX69" fmla="*/ 3232 w 12954"/>
              <a:gd name="connsiteY69" fmla="*/ 5603 h 10000"/>
              <a:gd name="connsiteX70" fmla="*/ 3535 w 12954"/>
              <a:gd name="connsiteY70" fmla="*/ 5757 h 10000"/>
              <a:gd name="connsiteX71" fmla="*/ 4024 w 12954"/>
              <a:gd name="connsiteY71" fmla="*/ 5835 h 10000"/>
              <a:gd name="connsiteX72" fmla="*/ 4605 w 12954"/>
              <a:gd name="connsiteY72" fmla="*/ 5876 h 10000"/>
              <a:gd name="connsiteX73" fmla="*/ 4605 w 12954"/>
              <a:gd name="connsiteY73" fmla="*/ 5912 h 10000"/>
              <a:gd name="connsiteX74" fmla="*/ 4512 w 12954"/>
              <a:gd name="connsiteY74" fmla="*/ 5952 h 10000"/>
              <a:gd name="connsiteX75" fmla="*/ 4220 w 12954"/>
              <a:gd name="connsiteY75" fmla="*/ 5993 h 10000"/>
              <a:gd name="connsiteX76" fmla="*/ 4024 w 12954"/>
              <a:gd name="connsiteY76" fmla="*/ 5993 h 10000"/>
              <a:gd name="connsiteX77" fmla="*/ 3919 w 12954"/>
              <a:gd name="connsiteY77" fmla="*/ 6106 h 10000"/>
              <a:gd name="connsiteX78" fmla="*/ 3336 w 12954"/>
              <a:gd name="connsiteY78" fmla="*/ 6147 h 10000"/>
              <a:gd name="connsiteX79" fmla="*/ 3336 w 12954"/>
              <a:gd name="connsiteY79" fmla="*/ 6265 h 10000"/>
              <a:gd name="connsiteX80" fmla="*/ 3336 w 12954"/>
              <a:gd name="connsiteY80" fmla="*/ 6380 h 10000"/>
              <a:gd name="connsiteX81" fmla="*/ 3232 w 12954"/>
              <a:gd name="connsiteY81" fmla="*/ 6380 h 10000"/>
              <a:gd name="connsiteX82" fmla="*/ 3336 w 12954"/>
              <a:gd name="connsiteY82" fmla="*/ 6457 h 10000"/>
              <a:gd name="connsiteX83" fmla="*/ 3336 w 12954"/>
              <a:gd name="connsiteY83" fmla="*/ 6692 h 10000"/>
              <a:gd name="connsiteX84" fmla="*/ 3336 w 12954"/>
              <a:gd name="connsiteY84" fmla="*/ 7002 h 10000"/>
              <a:gd name="connsiteX85" fmla="*/ 3825 w 12954"/>
              <a:gd name="connsiteY85" fmla="*/ 7236 h 10000"/>
              <a:gd name="connsiteX86" fmla="*/ 3628 w 12954"/>
              <a:gd name="connsiteY86" fmla="*/ 7547 h 10000"/>
              <a:gd name="connsiteX87" fmla="*/ 4024 w 12954"/>
              <a:gd name="connsiteY87" fmla="*/ 7587 h 10000"/>
              <a:gd name="connsiteX88" fmla="*/ 4116 w 12954"/>
              <a:gd name="connsiteY88" fmla="*/ 7780 h 10000"/>
              <a:gd name="connsiteX89" fmla="*/ 4512 w 12954"/>
              <a:gd name="connsiteY89" fmla="*/ 7937 h 10000"/>
              <a:gd name="connsiteX90" fmla="*/ 4802 w 12954"/>
              <a:gd name="connsiteY90" fmla="*/ 8248 h 10000"/>
              <a:gd name="connsiteX91" fmla="*/ 4802 w 12954"/>
              <a:gd name="connsiteY91" fmla="*/ 8210 h 10000"/>
              <a:gd name="connsiteX92" fmla="*/ 5092 w 12954"/>
              <a:gd name="connsiteY92" fmla="*/ 8210 h 10000"/>
              <a:gd name="connsiteX93" fmla="*/ 5396 w 12954"/>
              <a:gd name="connsiteY93" fmla="*/ 8287 h 10000"/>
              <a:gd name="connsiteX94" fmla="*/ 5593 w 12954"/>
              <a:gd name="connsiteY94" fmla="*/ 8248 h 10000"/>
              <a:gd name="connsiteX95" fmla="*/ 5976 w 12954"/>
              <a:gd name="connsiteY95" fmla="*/ 8287 h 10000"/>
              <a:gd name="connsiteX96" fmla="*/ 6175 w 12954"/>
              <a:gd name="connsiteY96" fmla="*/ 8365 h 10000"/>
              <a:gd name="connsiteX97" fmla="*/ 6665 w 12954"/>
              <a:gd name="connsiteY97" fmla="*/ 8248 h 10000"/>
              <a:gd name="connsiteX98" fmla="*/ 7059 w 12954"/>
              <a:gd name="connsiteY98" fmla="*/ 8287 h 10000"/>
              <a:gd name="connsiteX99" fmla="*/ 7453 w 12954"/>
              <a:gd name="connsiteY99" fmla="*/ 8403 h 10000"/>
              <a:gd name="connsiteX100" fmla="*/ 7546 w 12954"/>
              <a:gd name="connsiteY100" fmla="*/ 8559 h 10000"/>
              <a:gd name="connsiteX101" fmla="*/ 7546 w 12954"/>
              <a:gd name="connsiteY101" fmla="*/ 8715 h 10000"/>
              <a:gd name="connsiteX102" fmla="*/ 7943 w 12954"/>
              <a:gd name="connsiteY102" fmla="*/ 8793 h 10000"/>
              <a:gd name="connsiteX103" fmla="*/ 7943 w 12954"/>
              <a:gd name="connsiteY103" fmla="*/ 8871 h 10000"/>
              <a:gd name="connsiteX104" fmla="*/ 8337 w 12954"/>
              <a:gd name="connsiteY104" fmla="*/ 8989 h 10000"/>
              <a:gd name="connsiteX105" fmla="*/ 8825 w 12954"/>
              <a:gd name="connsiteY105" fmla="*/ 9025 h 10000"/>
              <a:gd name="connsiteX106" fmla="*/ 8919 w 12954"/>
              <a:gd name="connsiteY106" fmla="*/ 9143 h 10000"/>
              <a:gd name="connsiteX107" fmla="*/ 9709 w 12954"/>
              <a:gd name="connsiteY107" fmla="*/ 9220 h 10000"/>
              <a:gd name="connsiteX108" fmla="*/ 10000 w 12954"/>
              <a:gd name="connsiteY108" fmla="*/ 9338 h 10000"/>
              <a:gd name="connsiteX109" fmla="*/ 9803 w 12954"/>
              <a:gd name="connsiteY109" fmla="*/ 9455 h 10000"/>
              <a:gd name="connsiteX110" fmla="*/ 9604 w 12954"/>
              <a:gd name="connsiteY110" fmla="*/ 9533 h 10000"/>
              <a:gd name="connsiteX111" fmla="*/ 9210 w 12954"/>
              <a:gd name="connsiteY111" fmla="*/ 9765 h 10000"/>
              <a:gd name="connsiteX112" fmla="*/ 9408 w 12954"/>
              <a:gd name="connsiteY112" fmla="*/ 10000 h 10000"/>
              <a:gd name="connsiteX113" fmla="*/ 9512 w 12954"/>
              <a:gd name="connsiteY113" fmla="*/ 583 h 10000"/>
              <a:gd name="connsiteX0" fmla="*/ 9512 w 12954"/>
              <a:gd name="connsiteY0" fmla="*/ 583 h 10000"/>
              <a:gd name="connsiteX1" fmla="*/ 8337 w 12954"/>
              <a:gd name="connsiteY1" fmla="*/ 1945 h 10000"/>
              <a:gd name="connsiteX2" fmla="*/ 8720 w 12954"/>
              <a:gd name="connsiteY2" fmla="*/ 2450 h 10000"/>
              <a:gd name="connsiteX3" fmla="*/ 7743 w 12954"/>
              <a:gd name="connsiteY3" fmla="*/ 2450 h 10000"/>
              <a:gd name="connsiteX4" fmla="*/ 6964 w 12954"/>
              <a:gd name="connsiteY4" fmla="*/ 2373 h 10000"/>
              <a:gd name="connsiteX5" fmla="*/ 6768 w 12954"/>
              <a:gd name="connsiteY5" fmla="*/ 2450 h 10000"/>
              <a:gd name="connsiteX6" fmla="*/ 6665 w 12954"/>
              <a:gd name="connsiteY6" fmla="*/ 2567 h 10000"/>
              <a:gd name="connsiteX7" fmla="*/ 7059 w 12954"/>
              <a:gd name="connsiteY7" fmla="*/ 2723 h 10000"/>
              <a:gd name="connsiteX8" fmla="*/ 7652 w 12954"/>
              <a:gd name="connsiteY8" fmla="*/ 2762 h 10000"/>
              <a:gd name="connsiteX9" fmla="*/ 7943 w 12954"/>
              <a:gd name="connsiteY9" fmla="*/ 2762 h 10000"/>
              <a:gd name="connsiteX10" fmla="*/ 8139 w 12954"/>
              <a:gd name="connsiteY10" fmla="*/ 2839 h 10000"/>
              <a:gd name="connsiteX11" fmla="*/ 8139 w 12954"/>
              <a:gd name="connsiteY11" fmla="*/ 2918 h 10000"/>
              <a:gd name="connsiteX12" fmla="*/ 7943 w 12954"/>
              <a:gd name="connsiteY12" fmla="*/ 3035 h 10000"/>
              <a:gd name="connsiteX13" fmla="*/ 7836 w 12954"/>
              <a:gd name="connsiteY13" fmla="*/ 3072 h 10000"/>
              <a:gd name="connsiteX14" fmla="*/ 7546 w 12954"/>
              <a:gd name="connsiteY14" fmla="*/ 3072 h 10000"/>
              <a:gd name="connsiteX15" fmla="*/ 6964 w 12954"/>
              <a:gd name="connsiteY15" fmla="*/ 2994 h 10000"/>
              <a:gd name="connsiteX16" fmla="*/ 6372 w 12954"/>
              <a:gd name="connsiteY16" fmla="*/ 2956 h 10000"/>
              <a:gd name="connsiteX17" fmla="*/ 6080 w 12954"/>
              <a:gd name="connsiteY17" fmla="*/ 2918 h 10000"/>
              <a:gd name="connsiteX18" fmla="*/ 5884 w 12954"/>
              <a:gd name="connsiteY18" fmla="*/ 2839 h 10000"/>
              <a:gd name="connsiteX19" fmla="*/ 5199 w 12954"/>
              <a:gd name="connsiteY19" fmla="*/ 2489 h 10000"/>
              <a:gd name="connsiteX20" fmla="*/ 5092 w 12954"/>
              <a:gd name="connsiteY20" fmla="*/ 2295 h 10000"/>
              <a:gd name="connsiteX21" fmla="*/ 5092 w 12954"/>
              <a:gd name="connsiteY21" fmla="*/ 2217 h 10000"/>
              <a:gd name="connsiteX22" fmla="*/ 4999 w 12954"/>
              <a:gd name="connsiteY22" fmla="*/ 2099 h 10000"/>
              <a:gd name="connsiteX23" fmla="*/ 4419 w 12954"/>
              <a:gd name="connsiteY23" fmla="*/ 2023 h 10000"/>
              <a:gd name="connsiteX24" fmla="*/ 3919 w 12954"/>
              <a:gd name="connsiteY24" fmla="*/ 1945 h 10000"/>
              <a:gd name="connsiteX25" fmla="*/ 2941 w 12954"/>
              <a:gd name="connsiteY25" fmla="*/ 1672 h 10000"/>
              <a:gd name="connsiteX26" fmla="*/ 3336 w 12954"/>
              <a:gd name="connsiteY26" fmla="*/ 1672 h 10000"/>
              <a:gd name="connsiteX27" fmla="*/ 3732 w 12954"/>
              <a:gd name="connsiteY27" fmla="*/ 1750 h 10000"/>
              <a:gd name="connsiteX28" fmla="*/ 4605 w 12954"/>
              <a:gd name="connsiteY28" fmla="*/ 1750 h 10000"/>
              <a:gd name="connsiteX29" fmla="*/ 6569 w 12954"/>
              <a:gd name="connsiteY29" fmla="*/ 1788 h 10000"/>
              <a:gd name="connsiteX30" fmla="*/ 7256 w 12954"/>
              <a:gd name="connsiteY30" fmla="*/ 1711 h 10000"/>
              <a:gd name="connsiteX31" fmla="*/ 7652 w 12954"/>
              <a:gd name="connsiteY31" fmla="*/ 1634 h 10000"/>
              <a:gd name="connsiteX32" fmla="*/ 7943 w 12954"/>
              <a:gd name="connsiteY32" fmla="*/ 1478 h 10000"/>
              <a:gd name="connsiteX33" fmla="*/ 8233 w 12954"/>
              <a:gd name="connsiteY33" fmla="*/ 1167 h 10000"/>
              <a:gd name="connsiteX34" fmla="*/ 8337 w 12954"/>
              <a:gd name="connsiteY34" fmla="*/ 1010 h 10000"/>
              <a:gd name="connsiteX35" fmla="*/ 8233 w 12954"/>
              <a:gd name="connsiteY35" fmla="*/ 856 h 10000"/>
              <a:gd name="connsiteX36" fmla="*/ 7743 w 12954"/>
              <a:gd name="connsiteY36" fmla="*/ 620 h 10000"/>
              <a:gd name="connsiteX37" fmla="*/ 6964 w 12954"/>
              <a:gd name="connsiteY37" fmla="*/ 543 h 10000"/>
              <a:gd name="connsiteX38" fmla="*/ 5199 w 12954"/>
              <a:gd name="connsiteY38" fmla="*/ 349 h 10000"/>
              <a:gd name="connsiteX39" fmla="*/ 4315 w 12954"/>
              <a:gd name="connsiteY39" fmla="*/ 233 h 10000"/>
              <a:gd name="connsiteX40" fmla="*/ 3535 w 12954"/>
              <a:gd name="connsiteY40" fmla="*/ 233 h 10000"/>
              <a:gd name="connsiteX41" fmla="*/ 1768 w 12954"/>
              <a:gd name="connsiteY41" fmla="*/ 233 h 10000"/>
              <a:gd name="connsiteX42" fmla="*/ 2059 w 12954"/>
              <a:gd name="connsiteY42" fmla="*/ 117 h 10000"/>
              <a:gd name="connsiteX43" fmla="*/ 2163 w 12954"/>
              <a:gd name="connsiteY43" fmla="*/ 76 h 10000"/>
              <a:gd name="connsiteX44" fmla="*/ 1966 w 12954"/>
              <a:gd name="connsiteY44" fmla="*/ 39 h 10000"/>
              <a:gd name="connsiteX45" fmla="*/ 1476 w 12954"/>
              <a:gd name="connsiteY45" fmla="*/ 0 h 10000"/>
              <a:gd name="connsiteX46" fmla="*/ 1279 w 12954"/>
              <a:gd name="connsiteY46" fmla="*/ 153 h 10000"/>
              <a:gd name="connsiteX47" fmla="*/ 884 w 12954"/>
              <a:gd name="connsiteY47" fmla="*/ 194 h 10000"/>
              <a:gd name="connsiteX48" fmla="*/ 884 w 12954"/>
              <a:gd name="connsiteY48" fmla="*/ 313 h 10000"/>
              <a:gd name="connsiteX49" fmla="*/ 489 w 12954"/>
              <a:gd name="connsiteY49" fmla="*/ 467 h 10000"/>
              <a:gd name="connsiteX50" fmla="*/ 105 w 12954"/>
              <a:gd name="connsiteY50" fmla="*/ 700 h 10000"/>
              <a:gd name="connsiteX51" fmla="*/ 0 w 12954"/>
              <a:gd name="connsiteY51" fmla="*/ 932 h 10000"/>
              <a:gd name="connsiteX52" fmla="*/ 303 w 12954"/>
              <a:gd name="connsiteY52" fmla="*/ 1244 h 10000"/>
              <a:gd name="connsiteX53" fmla="*/ 791 w 12954"/>
              <a:gd name="connsiteY53" fmla="*/ 1322 h 10000"/>
              <a:gd name="connsiteX54" fmla="*/ 1279 w 12954"/>
              <a:gd name="connsiteY54" fmla="*/ 1517 h 10000"/>
              <a:gd name="connsiteX55" fmla="*/ 1082 w 12954"/>
              <a:gd name="connsiteY55" fmla="*/ 1788 h 10000"/>
              <a:gd name="connsiteX56" fmla="*/ 1675 w 12954"/>
              <a:gd name="connsiteY56" fmla="*/ 2258 h 10000"/>
              <a:gd name="connsiteX57" fmla="*/ 2452 w 12954"/>
              <a:gd name="connsiteY57" fmla="*/ 2567 h 10000"/>
              <a:gd name="connsiteX58" fmla="*/ 1966 w 12954"/>
              <a:gd name="connsiteY58" fmla="*/ 2800 h 10000"/>
              <a:gd name="connsiteX59" fmla="*/ 2059 w 12954"/>
              <a:gd name="connsiteY59" fmla="*/ 3072 h 10000"/>
              <a:gd name="connsiteX60" fmla="*/ 2850 w 12954"/>
              <a:gd name="connsiteY60" fmla="*/ 3266 h 10000"/>
              <a:gd name="connsiteX61" fmla="*/ 3336 w 12954"/>
              <a:gd name="connsiteY61" fmla="*/ 3540 h 10000"/>
              <a:gd name="connsiteX62" fmla="*/ 3140 w 12954"/>
              <a:gd name="connsiteY62" fmla="*/ 3774 h 10000"/>
              <a:gd name="connsiteX63" fmla="*/ 3919 w 12954"/>
              <a:gd name="connsiteY63" fmla="*/ 3969 h 10000"/>
              <a:gd name="connsiteX64" fmla="*/ 4512 w 12954"/>
              <a:gd name="connsiteY64" fmla="*/ 4202 h 10000"/>
              <a:gd name="connsiteX65" fmla="*/ 4419 w 12954"/>
              <a:gd name="connsiteY65" fmla="*/ 4513 h 10000"/>
              <a:gd name="connsiteX66" fmla="*/ 3919 w 12954"/>
              <a:gd name="connsiteY66" fmla="*/ 4862 h 10000"/>
              <a:gd name="connsiteX67" fmla="*/ 3336 w 12954"/>
              <a:gd name="connsiteY67" fmla="*/ 5213 h 10000"/>
              <a:gd name="connsiteX68" fmla="*/ 3047 w 12954"/>
              <a:gd name="connsiteY68" fmla="*/ 5680 h 10000"/>
              <a:gd name="connsiteX69" fmla="*/ 3232 w 12954"/>
              <a:gd name="connsiteY69" fmla="*/ 5603 h 10000"/>
              <a:gd name="connsiteX70" fmla="*/ 3535 w 12954"/>
              <a:gd name="connsiteY70" fmla="*/ 5757 h 10000"/>
              <a:gd name="connsiteX71" fmla="*/ 4024 w 12954"/>
              <a:gd name="connsiteY71" fmla="*/ 5835 h 10000"/>
              <a:gd name="connsiteX72" fmla="*/ 4605 w 12954"/>
              <a:gd name="connsiteY72" fmla="*/ 5876 h 10000"/>
              <a:gd name="connsiteX73" fmla="*/ 4605 w 12954"/>
              <a:gd name="connsiteY73" fmla="*/ 5912 h 10000"/>
              <a:gd name="connsiteX74" fmla="*/ 4512 w 12954"/>
              <a:gd name="connsiteY74" fmla="*/ 5952 h 10000"/>
              <a:gd name="connsiteX75" fmla="*/ 4220 w 12954"/>
              <a:gd name="connsiteY75" fmla="*/ 5993 h 10000"/>
              <a:gd name="connsiteX76" fmla="*/ 4024 w 12954"/>
              <a:gd name="connsiteY76" fmla="*/ 5993 h 10000"/>
              <a:gd name="connsiteX77" fmla="*/ 3919 w 12954"/>
              <a:gd name="connsiteY77" fmla="*/ 6106 h 10000"/>
              <a:gd name="connsiteX78" fmla="*/ 3336 w 12954"/>
              <a:gd name="connsiteY78" fmla="*/ 6147 h 10000"/>
              <a:gd name="connsiteX79" fmla="*/ 3336 w 12954"/>
              <a:gd name="connsiteY79" fmla="*/ 6265 h 10000"/>
              <a:gd name="connsiteX80" fmla="*/ 3336 w 12954"/>
              <a:gd name="connsiteY80" fmla="*/ 6380 h 10000"/>
              <a:gd name="connsiteX81" fmla="*/ 3232 w 12954"/>
              <a:gd name="connsiteY81" fmla="*/ 6380 h 10000"/>
              <a:gd name="connsiteX82" fmla="*/ 3336 w 12954"/>
              <a:gd name="connsiteY82" fmla="*/ 6457 h 10000"/>
              <a:gd name="connsiteX83" fmla="*/ 3336 w 12954"/>
              <a:gd name="connsiteY83" fmla="*/ 6692 h 10000"/>
              <a:gd name="connsiteX84" fmla="*/ 3336 w 12954"/>
              <a:gd name="connsiteY84" fmla="*/ 7002 h 10000"/>
              <a:gd name="connsiteX85" fmla="*/ 3825 w 12954"/>
              <a:gd name="connsiteY85" fmla="*/ 7236 h 10000"/>
              <a:gd name="connsiteX86" fmla="*/ 3628 w 12954"/>
              <a:gd name="connsiteY86" fmla="*/ 7547 h 10000"/>
              <a:gd name="connsiteX87" fmla="*/ 4024 w 12954"/>
              <a:gd name="connsiteY87" fmla="*/ 7587 h 10000"/>
              <a:gd name="connsiteX88" fmla="*/ 4116 w 12954"/>
              <a:gd name="connsiteY88" fmla="*/ 7780 h 10000"/>
              <a:gd name="connsiteX89" fmla="*/ 4512 w 12954"/>
              <a:gd name="connsiteY89" fmla="*/ 7937 h 10000"/>
              <a:gd name="connsiteX90" fmla="*/ 4802 w 12954"/>
              <a:gd name="connsiteY90" fmla="*/ 8248 h 10000"/>
              <a:gd name="connsiteX91" fmla="*/ 4802 w 12954"/>
              <a:gd name="connsiteY91" fmla="*/ 8210 h 10000"/>
              <a:gd name="connsiteX92" fmla="*/ 5092 w 12954"/>
              <a:gd name="connsiteY92" fmla="*/ 8210 h 10000"/>
              <a:gd name="connsiteX93" fmla="*/ 5396 w 12954"/>
              <a:gd name="connsiteY93" fmla="*/ 8287 h 10000"/>
              <a:gd name="connsiteX94" fmla="*/ 5593 w 12954"/>
              <a:gd name="connsiteY94" fmla="*/ 8248 h 10000"/>
              <a:gd name="connsiteX95" fmla="*/ 5976 w 12954"/>
              <a:gd name="connsiteY95" fmla="*/ 8287 h 10000"/>
              <a:gd name="connsiteX96" fmla="*/ 6175 w 12954"/>
              <a:gd name="connsiteY96" fmla="*/ 8365 h 10000"/>
              <a:gd name="connsiteX97" fmla="*/ 6665 w 12954"/>
              <a:gd name="connsiteY97" fmla="*/ 8248 h 10000"/>
              <a:gd name="connsiteX98" fmla="*/ 7059 w 12954"/>
              <a:gd name="connsiteY98" fmla="*/ 8287 h 10000"/>
              <a:gd name="connsiteX99" fmla="*/ 7453 w 12954"/>
              <a:gd name="connsiteY99" fmla="*/ 8403 h 10000"/>
              <a:gd name="connsiteX100" fmla="*/ 7546 w 12954"/>
              <a:gd name="connsiteY100" fmla="*/ 8559 h 10000"/>
              <a:gd name="connsiteX101" fmla="*/ 7546 w 12954"/>
              <a:gd name="connsiteY101" fmla="*/ 8715 h 10000"/>
              <a:gd name="connsiteX102" fmla="*/ 7943 w 12954"/>
              <a:gd name="connsiteY102" fmla="*/ 8793 h 10000"/>
              <a:gd name="connsiteX103" fmla="*/ 7943 w 12954"/>
              <a:gd name="connsiteY103" fmla="*/ 8871 h 10000"/>
              <a:gd name="connsiteX104" fmla="*/ 8337 w 12954"/>
              <a:gd name="connsiteY104" fmla="*/ 8989 h 10000"/>
              <a:gd name="connsiteX105" fmla="*/ 8825 w 12954"/>
              <a:gd name="connsiteY105" fmla="*/ 9025 h 10000"/>
              <a:gd name="connsiteX106" fmla="*/ 8919 w 12954"/>
              <a:gd name="connsiteY106" fmla="*/ 9143 h 10000"/>
              <a:gd name="connsiteX107" fmla="*/ 9709 w 12954"/>
              <a:gd name="connsiteY107" fmla="*/ 9220 h 10000"/>
              <a:gd name="connsiteX108" fmla="*/ 10000 w 12954"/>
              <a:gd name="connsiteY108" fmla="*/ 9338 h 10000"/>
              <a:gd name="connsiteX109" fmla="*/ 9803 w 12954"/>
              <a:gd name="connsiteY109" fmla="*/ 9455 h 10000"/>
              <a:gd name="connsiteX110" fmla="*/ 9604 w 12954"/>
              <a:gd name="connsiteY110" fmla="*/ 9533 h 10000"/>
              <a:gd name="connsiteX111" fmla="*/ 9408 w 12954"/>
              <a:gd name="connsiteY111" fmla="*/ 10000 h 10000"/>
              <a:gd name="connsiteX112" fmla="*/ 9512 w 12954"/>
              <a:gd name="connsiteY112" fmla="*/ 583 h 10000"/>
              <a:gd name="connsiteX0" fmla="*/ 9512 w 10000"/>
              <a:gd name="connsiteY0" fmla="*/ 583 h 9533"/>
              <a:gd name="connsiteX1" fmla="*/ 8337 w 10000"/>
              <a:gd name="connsiteY1" fmla="*/ 1945 h 9533"/>
              <a:gd name="connsiteX2" fmla="*/ 8720 w 10000"/>
              <a:gd name="connsiteY2" fmla="*/ 2450 h 9533"/>
              <a:gd name="connsiteX3" fmla="*/ 7743 w 10000"/>
              <a:gd name="connsiteY3" fmla="*/ 2450 h 9533"/>
              <a:gd name="connsiteX4" fmla="*/ 6964 w 10000"/>
              <a:gd name="connsiteY4" fmla="*/ 2373 h 9533"/>
              <a:gd name="connsiteX5" fmla="*/ 6768 w 10000"/>
              <a:gd name="connsiteY5" fmla="*/ 2450 h 9533"/>
              <a:gd name="connsiteX6" fmla="*/ 6665 w 10000"/>
              <a:gd name="connsiteY6" fmla="*/ 2567 h 9533"/>
              <a:gd name="connsiteX7" fmla="*/ 7059 w 10000"/>
              <a:gd name="connsiteY7" fmla="*/ 2723 h 9533"/>
              <a:gd name="connsiteX8" fmla="*/ 7652 w 10000"/>
              <a:gd name="connsiteY8" fmla="*/ 2762 h 9533"/>
              <a:gd name="connsiteX9" fmla="*/ 7943 w 10000"/>
              <a:gd name="connsiteY9" fmla="*/ 2762 h 9533"/>
              <a:gd name="connsiteX10" fmla="*/ 8139 w 10000"/>
              <a:gd name="connsiteY10" fmla="*/ 2839 h 9533"/>
              <a:gd name="connsiteX11" fmla="*/ 8139 w 10000"/>
              <a:gd name="connsiteY11" fmla="*/ 2918 h 9533"/>
              <a:gd name="connsiteX12" fmla="*/ 7943 w 10000"/>
              <a:gd name="connsiteY12" fmla="*/ 3035 h 9533"/>
              <a:gd name="connsiteX13" fmla="*/ 7836 w 10000"/>
              <a:gd name="connsiteY13" fmla="*/ 3072 h 9533"/>
              <a:gd name="connsiteX14" fmla="*/ 7546 w 10000"/>
              <a:gd name="connsiteY14" fmla="*/ 3072 h 9533"/>
              <a:gd name="connsiteX15" fmla="*/ 6964 w 10000"/>
              <a:gd name="connsiteY15" fmla="*/ 2994 h 9533"/>
              <a:gd name="connsiteX16" fmla="*/ 6372 w 10000"/>
              <a:gd name="connsiteY16" fmla="*/ 2956 h 9533"/>
              <a:gd name="connsiteX17" fmla="*/ 6080 w 10000"/>
              <a:gd name="connsiteY17" fmla="*/ 2918 h 9533"/>
              <a:gd name="connsiteX18" fmla="*/ 5884 w 10000"/>
              <a:gd name="connsiteY18" fmla="*/ 2839 h 9533"/>
              <a:gd name="connsiteX19" fmla="*/ 5199 w 10000"/>
              <a:gd name="connsiteY19" fmla="*/ 2489 h 9533"/>
              <a:gd name="connsiteX20" fmla="*/ 5092 w 10000"/>
              <a:gd name="connsiteY20" fmla="*/ 2295 h 9533"/>
              <a:gd name="connsiteX21" fmla="*/ 5092 w 10000"/>
              <a:gd name="connsiteY21" fmla="*/ 2217 h 9533"/>
              <a:gd name="connsiteX22" fmla="*/ 4999 w 10000"/>
              <a:gd name="connsiteY22" fmla="*/ 2099 h 9533"/>
              <a:gd name="connsiteX23" fmla="*/ 4419 w 10000"/>
              <a:gd name="connsiteY23" fmla="*/ 2023 h 9533"/>
              <a:gd name="connsiteX24" fmla="*/ 3919 w 10000"/>
              <a:gd name="connsiteY24" fmla="*/ 1945 h 9533"/>
              <a:gd name="connsiteX25" fmla="*/ 2941 w 10000"/>
              <a:gd name="connsiteY25" fmla="*/ 1672 h 9533"/>
              <a:gd name="connsiteX26" fmla="*/ 3336 w 10000"/>
              <a:gd name="connsiteY26" fmla="*/ 1672 h 9533"/>
              <a:gd name="connsiteX27" fmla="*/ 3732 w 10000"/>
              <a:gd name="connsiteY27" fmla="*/ 1750 h 9533"/>
              <a:gd name="connsiteX28" fmla="*/ 4605 w 10000"/>
              <a:gd name="connsiteY28" fmla="*/ 1750 h 9533"/>
              <a:gd name="connsiteX29" fmla="*/ 6569 w 10000"/>
              <a:gd name="connsiteY29" fmla="*/ 1788 h 9533"/>
              <a:gd name="connsiteX30" fmla="*/ 7256 w 10000"/>
              <a:gd name="connsiteY30" fmla="*/ 1711 h 9533"/>
              <a:gd name="connsiteX31" fmla="*/ 7652 w 10000"/>
              <a:gd name="connsiteY31" fmla="*/ 1634 h 9533"/>
              <a:gd name="connsiteX32" fmla="*/ 7943 w 10000"/>
              <a:gd name="connsiteY32" fmla="*/ 1478 h 9533"/>
              <a:gd name="connsiteX33" fmla="*/ 8233 w 10000"/>
              <a:gd name="connsiteY33" fmla="*/ 1167 h 9533"/>
              <a:gd name="connsiteX34" fmla="*/ 8337 w 10000"/>
              <a:gd name="connsiteY34" fmla="*/ 1010 h 9533"/>
              <a:gd name="connsiteX35" fmla="*/ 8233 w 10000"/>
              <a:gd name="connsiteY35" fmla="*/ 856 h 9533"/>
              <a:gd name="connsiteX36" fmla="*/ 7743 w 10000"/>
              <a:gd name="connsiteY36" fmla="*/ 620 h 9533"/>
              <a:gd name="connsiteX37" fmla="*/ 6964 w 10000"/>
              <a:gd name="connsiteY37" fmla="*/ 543 h 9533"/>
              <a:gd name="connsiteX38" fmla="*/ 5199 w 10000"/>
              <a:gd name="connsiteY38" fmla="*/ 349 h 9533"/>
              <a:gd name="connsiteX39" fmla="*/ 4315 w 10000"/>
              <a:gd name="connsiteY39" fmla="*/ 233 h 9533"/>
              <a:gd name="connsiteX40" fmla="*/ 3535 w 10000"/>
              <a:gd name="connsiteY40" fmla="*/ 233 h 9533"/>
              <a:gd name="connsiteX41" fmla="*/ 1768 w 10000"/>
              <a:gd name="connsiteY41" fmla="*/ 233 h 9533"/>
              <a:gd name="connsiteX42" fmla="*/ 2059 w 10000"/>
              <a:gd name="connsiteY42" fmla="*/ 117 h 9533"/>
              <a:gd name="connsiteX43" fmla="*/ 2163 w 10000"/>
              <a:gd name="connsiteY43" fmla="*/ 76 h 9533"/>
              <a:gd name="connsiteX44" fmla="*/ 1966 w 10000"/>
              <a:gd name="connsiteY44" fmla="*/ 39 h 9533"/>
              <a:gd name="connsiteX45" fmla="*/ 1476 w 10000"/>
              <a:gd name="connsiteY45" fmla="*/ 0 h 9533"/>
              <a:gd name="connsiteX46" fmla="*/ 1279 w 10000"/>
              <a:gd name="connsiteY46" fmla="*/ 153 h 9533"/>
              <a:gd name="connsiteX47" fmla="*/ 884 w 10000"/>
              <a:gd name="connsiteY47" fmla="*/ 194 h 9533"/>
              <a:gd name="connsiteX48" fmla="*/ 884 w 10000"/>
              <a:gd name="connsiteY48" fmla="*/ 313 h 9533"/>
              <a:gd name="connsiteX49" fmla="*/ 489 w 10000"/>
              <a:gd name="connsiteY49" fmla="*/ 467 h 9533"/>
              <a:gd name="connsiteX50" fmla="*/ 105 w 10000"/>
              <a:gd name="connsiteY50" fmla="*/ 700 h 9533"/>
              <a:gd name="connsiteX51" fmla="*/ 0 w 10000"/>
              <a:gd name="connsiteY51" fmla="*/ 932 h 9533"/>
              <a:gd name="connsiteX52" fmla="*/ 303 w 10000"/>
              <a:gd name="connsiteY52" fmla="*/ 1244 h 9533"/>
              <a:gd name="connsiteX53" fmla="*/ 791 w 10000"/>
              <a:gd name="connsiteY53" fmla="*/ 1322 h 9533"/>
              <a:gd name="connsiteX54" fmla="*/ 1279 w 10000"/>
              <a:gd name="connsiteY54" fmla="*/ 1517 h 9533"/>
              <a:gd name="connsiteX55" fmla="*/ 1082 w 10000"/>
              <a:gd name="connsiteY55" fmla="*/ 1788 h 9533"/>
              <a:gd name="connsiteX56" fmla="*/ 1675 w 10000"/>
              <a:gd name="connsiteY56" fmla="*/ 2258 h 9533"/>
              <a:gd name="connsiteX57" fmla="*/ 2452 w 10000"/>
              <a:gd name="connsiteY57" fmla="*/ 2567 h 9533"/>
              <a:gd name="connsiteX58" fmla="*/ 1966 w 10000"/>
              <a:gd name="connsiteY58" fmla="*/ 2800 h 9533"/>
              <a:gd name="connsiteX59" fmla="*/ 2059 w 10000"/>
              <a:gd name="connsiteY59" fmla="*/ 3072 h 9533"/>
              <a:gd name="connsiteX60" fmla="*/ 2850 w 10000"/>
              <a:gd name="connsiteY60" fmla="*/ 3266 h 9533"/>
              <a:gd name="connsiteX61" fmla="*/ 3336 w 10000"/>
              <a:gd name="connsiteY61" fmla="*/ 3540 h 9533"/>
              <a:gd name="connsiteX62" fmla="*/ 3140 w 10000"/>
              <a:gd name="connsiteY62" fmla="*/ 3774 h 9533"/>
              <a:gd name="connsiteX63" fmla="*/ 3919 w 10000"/>
              <a:gd name="connsiteY63" fmla="*/ 3969 h 9533"/>
              <a:gd name="connsiteX64" fmla="*/ 4512 w 10000"/>
              <a:gd name="connsiteY64" fmla="*/ 4202 h 9533"/>
              <a:gd name="connsiteX65" fmla="*/ 4419 w 10000"/>
              <a:gd name="connsiteY65" fmla="*/ 4513 h 9533"/>
              <a:gd name="connsiteX66" fmla="*/ 3919 w 10000"/>
              <a:gd name="connsiteY66" fmla="*/ 4862 h 9533"/>
              <a:gd name="connsiteX67" fmla="*/ 3336 w 10000"/>
              <a:gd name="connsiteY67" fmla="*/ 5213 h 9533"/>
              <a:gd name="connsiteX68" fmla="*/ 3047 w 10000"/>
              <a:gd name="connsiteY68" fmla="*/ 5680 h 9533"/>
              <a:gd name="connsiteX69" fmla="*/ 3232 w 10000"/>
              <a:gd name="connsiteY69" fmla="*/ 5603 h 9533"/>
              <a:gd name="connsiteX70" fmla="*/ 3535 w 10000"/>
              <a:gd name="connsiteY70" fmla="*/ 5757 h 9533"/>
              <a:gd name="connsiteX71" fmla="*/ 4024 w 10000"/>
              <a:gd name="connsiteY71" fmla="*/ 5835 h 9533"/>
              <a:gd name="connsiteX72" fmla="*/ 4605 w 10000"/>
              <a:gd name="connsiteY72" fmla="*/ 5876 h 9533"/>
              <a:gd name="connsiteX73" fmla="*/ 4605 w 10000"/>
              <a:gd name="connsiteY73" fmla="*/ 5912 h 9533"/>
              <a:gd name="connsiteX74" fmla="*/ 4512 w 10000"/>
              <a:gd name="connsiteY74" fmla="*/ 5952 h 9533"/>
              <a:gd name="connsiteX75" fmla="*/ 4220 w 10000"/>
              <a:gd name="connsiteY75" fmla="*/ 5993 h 9533"/>
              <a:gd name="connsiteX76" fmla="*/ 4024 w 10000"/>
              <a:gd name="connsiteY76" fmla="*/ 5993 h 9533"/>
              <a:gd name="connsiteX77" fmla="*/ 3919 w 10000"/>
              <a:gd name="connsiteY77" fmla="*/ 6106 h 9533"/>
              <a:gd name="connsiteX78" fmla="*/ 3336 w 10000"/>
              <a:gd name="connsiteY78" fmla="*/ 6147 h 9533"/>
              <a:gd name="connsiteX79" fmla="*/ 3336 w 10000"/>
              <a:gd name="connsiteY79" fmla="*/ 6265 h 9533"/>
              <a:gd name="connsiteX80" fmla="*/ 3336 w 10000"/>
              <a:gd name="connsiteY80" fmla="*/ 6380 h 9533"/>
              <a:gd name="connsiteX81" fmla="*/ 3232 w 10000"/>
              <a:gd name="connsiteY81" fmla="*/ 6380 h 9533"/>
              <a:gd name="connsiteX82" fmla="*/ 3336 w 10000"/>
              <a:gd name="connsiteY82" fmla="*/ 6457 h 9533"/>
              <a:gd name="connsiteX83" fmla="*/ 3336 w 10000"/>
              <a:gd name="connsiteY83" fmla="*/ 6692 h 9533"/>
              <a:gd name="connsiteX84" fmla="*/ 3336 w 10000"/>
              <a:gd name="connsiteY84" fmla="*/ 7002 h 9533"/>
              <a:gd name="connsiteX85" fmla="*/ 3825 w 10000"/>
              <a:gd name="connsiteY85" fmla="*/ 7236 h 9533"/>
              <a:gd name="connsiteX86" fmla="*/ 3628 w 10000"/>
              <a:gd name="connsiteY86" fmla="*/ 7547 h 9533"/>
              <a:gd name="connsiteX87" fmla="*/ 4024 w 10000"/>
              <a:gd name="connsiteY87" fmla="*/ 7587 h 9533"/>
              <a:gd name="connsiteX88" fmla="*/ 4116 w 10000"/>
              <a:gd name="connsiteY88" fmla="*/ 7780 h 9533"/>
              <a:gd name="connsiteX89" fmla="*/ 4512 w 10000"/>
              <a:gd name="connsiteY89" fmla="*/ 7937 h 9533"/>
              <a:gd name="connsiteX90" fmla="*/ 4802 w 10000"/>
              <a:gd name="connsiteY90" fmla="*/ 8248 h 9533"/>
              <a:gd name="connsiteX91" fmla="*/ 4802 w 10000"/>
              <a:gd name="connsiteY91" fmla="*/ 8210 h 9533"/>
              <a:gd name="connsiteX92" fmla="*/ 5092 w 10000"/>
              <a:gd name="connsiteY92" fmla="*/ 8210 h 9533"/>
              <a:gd name="connsiteX93" fmla="*/ 5396 w 10000"/>
              <a:gd name="connsiteY93" fmla="*/ 8287 h 9533"/>
              <a:gd name="connsiteX94" fmla="*/ 5593 w 10000"/>
              <a:gd name="connsiteY94" fmla="*/ 8248 h 9533"/>
              <a:gd name="connsiteX95" fmla="*/ 5976 w 10000"/>
              <a:gd name="connsiteY95" fmla="*/ 8287 h 9533"/>
              <a:gd name="connsiteX96" fmla="*/ 6175 w 10000"/>
              <a:gd name="connsiteY96" fmla="*/ 8365 h 9533"/>
              <a:gd name="connsiteX97" fmla="*/ 6665 w 10000"/>
              <a:gd name="connsiteY97" fmla="*/ 8248 h 9533"/>
              <a:gd name="connsiteX98" fmla="*/ 7059 w 10000"/>
              <a:gd name="connsiteY98" fmla="*/ 8287 h 9533"/>
              <a:gd name="connsiteX99" fmla="*/ 7453 w 10000"/>
              <a:gd name="connsiteY99" fmla="*/ 8403 h 9533"/>
              <a:gd name="connsiteX100" fmla="*/ 7546 w 10000"/>
              <a:gd name="connsiteY100" fmla="*/ 8559 h 9533"/>
              <a:gd name="connsiteX101" fmla="*/ 7546 w 10000"/>
              <a:gd name="connsiteY101" fmla="*/ 8715 h 9533"/>
              <a:gd name="connsiteX102" fmla="*/ 7943 w 10000"/>
              <a:gd name="connsiteY102" fmla="*/ 8793 h 9533"/>
              <a:gd name="connsiteX103" fmla="*/ 7943 w 10000"/>
              <a:gd name="connsiteY103" fmla="*/ 8871 h 9533"/>
              <a:gd name="connsiteX104" fmla="*/ 8337 w 10000"/>
              <a:gd name="connsiteY104" fmla="*/ 8989 h 9533"/>
              <a:gd name="connsiteX105" fmla="*/ 8825 w 10000"/>
              <a:gd name="connsiteY105" fmla="*/ 9025 h 9533"/>
              <a:gd name="connsiteX106" fmla="*/ 8919 w 10000"/>
              <a:gd name="connsiteY106" fmla="*/ 9143 h 9533"/>
              <a:gd name="connsiteX107" fmla="*/ 9709 w 10000"/>
              <a:gd name="connsiteY107" fmla="*/ 9220 h 9533"/>
              <a:gd name="connsiteX108" fmla="*/ 10000 w 10000"/>
              <a:gd name="connsiteY108" fmla="*/ 9338 h 9533"/>
              <a:gd name="connsiteX109" fmla="*/ 9803 w 10000"/>
              <a:gd name="connsiteY109" fmla="*/ 9455 h 9533"/>
              <a:gd name="connsiteX110" fmla="*/ 9604 w 10000"/>
              <a:gd name="connsiteY110" fmla="*/ 9533 h 9533"/>
              <a:gd name="connsiteX111" fmla="*/ 9512 w 10000"/>
              <a:gd name="connsiteY111" fmla="*/ 583 h 9533"/>
              <a:gd name="connsiteX0" fmla="*/ 9512 w 10000"/>
              <a:gd name="connsiteY0" fmla="*/ 612 h 9918"/>
              <a:gd name="connsiteX1" fmla="*/ 8337 w 10000"/>
              <a:gd name="connsiteY1" fmla="*/ 2040 h 9918"/>
              <a:gd name="connsiteX2" fmla="*/ 8720 w 10000"/>
              <a:gd name="connsiteY2" fmla="*/ 2570 h 9918"/>
              <a:gd name="connsiteX3" fmla="*/ 7743 w 10000"/>
              <a:gd name="connsiteY3" fmla="*/ 2570 h 9918"/>
              <a:gd name="connsiteX4" fmla="*/ 6964 w 10000"/>
              <a:gd name="connsiteY4" fmla="*/ 2489 h 9918"/>
              <a:gd name="connsiteX5" fmla="*/ 6768 w 10000"/>
              <a:gd name="connsiteY5" fmla="*/ 2570 h 9918"/>
              <a:gd name="connsiteX6" fmla="*/ 6665 w 10000"/>
              <a:gd name="connsiteY6" fmla="*/ 2693 h 9918"/>
              <a:gd name="connsiteX7" fmla="*/ 7059 w 10000"/>
              <a:gd name="connsiteY7" fmla="*/ 2856 h 9918"/>
              <a:gd name="connsiteX8" fmla="*/ 7652 w 10000"/>
              <a:gd name="connsiteY8" fmla="*/ 2897 h 9918"/>
              <a:gd name="connsiteX9" fmla="*/ 7943 w 10000"/>
              <a:gd name="connsiteY9" fmla="*/ 2897 h 9918"/>
              <a:gd name="connsiteX10" fmla="*/ 8139 w 10000"/>
              <a:gd name="connsiteY10" fmla="*/ 2978 h 9918"/>
              <a:gd name="connsiteX11" fmla="*/ 8139 w 10000"/>
              <a:gd name="connsiteY11" fmla="*/ 3061 h 9918"/>
              <a:gd name="connsiteX12" fmla="*/ 7943 w 10000"/>
              <a:gd name="connsiteY12" fmla="*/ 3184 h 9918"/>
              <a:gd name="connsiteX13" fmla="*/ 7836 w 10000"/>
              <a:gd name="connsiteY13" fmla="*/ 3222 h 9918"/>
              <a:gd name="connsiteX14" fmla="*/ 7546 w 10000"/>
              <a:gd name="connsiteY14" fmla="*/ 3222 h 9918"/>
              <a:gd name="connsiteX15" fmla="*/ 6964 w 10000"/>
              <a:gd name="connsiteY15" fmla="*/ 3141 h 9918"/>
              <a:gd name="connsiteX16" fmla="*/ 6372 w 10000"/>
              <a:gd name="connsiteY16" fmla="*/ 3101 h 9918"/>
              <a:gd name="connsiteX17" fmla="*/ 6080 w 10000"/>
              <a:gd name="connsiteY17" fmla="*/ 3061 h 9918"/>
              <a:gd name="connsiteX18" fmla="*/ 5884 w 10000"/>
              <a:gd name="connsiteY18" fmla="*/ 2978 h 9918"/>
              <a:gd name="connsiteX19" fmla="*/ 5199 w 10000"/>
              <a:gd name="connsiteY19" fmla="*/ 2611 h 9918"/>
              <a:gd name="connsiteX20" fmla="*/ 5092 w 10000"/>
              <a:gd name="connsiteY20" fmla="*/ 2407 h 9918"/>
              <a:gd name="connsiteX21" fmla="*/ 5092 w 10000"/>
              <a:gd name="connsiteY21" fmla="*/ 2326 h 9918"/>
              <a:gd name="connsiteX22" fmla="*/ 4999 w 10000"/>
              <a:gd name="connsiteY22" fmla="*/ 2202 h 9918"/>
              <a:gd name="connsiteX23" fmla="*/ 4419 w 10000"/>
              <a:gd name="connsiteY23" fmla="*/ 2122 h 9918"/>
              <a:gd name="connsiteX24" fmla="*/ 3919 w 10000"/>
              <a:gd name="connsiteY24" fmla="*/ 2040 h 9918"/>
              <a:gd name="connsiteX25" fmla="*/ 2941 w 10000"/>
              <a:gd name="connsiteY25" fmla="*/ 1754 h 9918"/>
              <a:gd name="connsiteX26" fmla="*/ 3336 w 10000"/>
              <a:gd name="connsiteY26" fmla="*/ 1754 h 9918"/>
              <a:gd name="connsiteX27" fmla="*/ 3732 w 10000"/>
              <a:gd name="connsiteY27" fmla="*/ 1836 h 9918"/>
              <a:gd name="connsiteX28" fmla="*/ 4605 w 10000"/>
              <a:gd name="connsiteY28" fmla="*/ 1836 h 9918"/>
              <a:gd name="connsiteX29" fmla="*/ 6569 w 10000"/>
              <a:gd name="connsiteY29" fmla="*/ 1876 h 9918"/>
              <a:gd name="connsiteX30" fmla="*/ 7256 w 10000"/>
              <a:gd name="connsiteY30" fmla="*/ 1795 h 9918"/>
              <a:gd name="connsiteX31" fmla="*/ 7652 w 10000"/>
              <a:gd name="connsiteY31" fmla="*/ 1714 h 9918"/>
              <a:gd name="connsiteX32" fmla="*/ 7943 w 10000"/>
              <a:gd name="connsiteY32" fmla="*/ 1550 h 9918"/>
              <a:gd name="connsiteX33" fmla="*/ 8233 w 10000"/>
              <a:gd name="connsiteY33" fmla="*/ 1224 h 9918"/>
              <a:gd name="connsiteX34" fmla="*/ 8337 w 10000"/>
              <a:gd name="connsiteY34" fmla="*/ 1059 h 9918"/>
              <a:gd name="connsiteX35" fmla="*/ 8233 w 10000"/>
              <a:gd name="connsiteY35" fmla="*/ 898 h 9918"/>
              <a:gd name="connsiteX36" fmla="*/ 7743 w 10000"/>
              <a:gd name="connsiteY36" fmla="*/ 650 h 9918"/>
              <a:gd name="connsiteX37" fmla="*/ 6964 w 10000"/>
              <a:gd name="connsiteY37" fmla="*/ 570 h 9918"/>
              <a:gd name="connsiteX38" fmla="*/ 5199 w 10000"/>
              <a:gd name="connsiteY38" fmla="*/ 366 h 9918"/>
              <a:gd name="connsiteX39" fmla="*/ 4315 w 10000"/>
              <a:gd name="connsiteY39" fmla="*/ 244 h 9918"/>
              <a:gd name="connsiteX40" fmla="*/ 3535 w 10000"/>
              <a:gd name="connsiteY40" fmla="*/ 244 h 9918"/>
              <a:gd name="connsiteX41" fmla="*/ 1768 w 10000"/>
              <a:gd name="connsiteY41" fmla="*/ 244 h 9918"/>
              <a:gd name="connsiteX42" fmla="*/ 2059 w 10000"/>
              <a:gd name="connsiteY42" fmla="*/ 123 h 9918"/>
              <a:gd name="connsiteX43" fmla="*/ 2163 w 10000"/>
              <a:gd name="connsiteY43" fmla="*/ 80 h 9918"/>
              <a:gd name="connsiteX44" fmla="*/ 1966 w 10000"/>
              <a:gd name="connsiteY44" fmla="*/ 41 h 9918"/>
              <a:gd name="connsiteX45" fmla="*/ 1476 w 10000"/>
              <a:gd name="connsiteY45" fmla="*/ 0 h 9918"/>
              <a:gd name="connsiteX46" fmla="*/ 1279 w 10000"/>
              <a:gd name="connsiteY46" fmla="*/ 160 h 9918"/>
              <a:gd name="connsiteX47" fmla="*/ 884 w 10000"/>
              <a:gd name="connsiteY47" fmla="*/ 204 h 9918"/>
              <a:gd name="connsiteX48" fmla="*/ 884 w 10000"/>
              <a:gd name="connsiteY48" fmla="*/ 328 h 9918"/>
              <a:gd name="connsiteX49" fmla="*/ 489 w 10000"/>
              <a:gd name="connsiteY49" fmla="*/ 490 h 9918"/>
              <a:gd name="connsiteX50" fmla="*/ 105 w 10000"/>
              <a:gd name="connsiteY50" fmla="*/ 734 h 9918"/>
              <a:gd name="connsiteX51" fmla="*/ 0 w 10000"/>
              <a:gd name="connsiteY51" fmla="*/ 978 h 9918"/>
              <a:gd name="connsiteX52" fmla="*/ 303 w 10000"/>
              <a:gd name="connsiteY52" fmla="*/ 1305 h 9918"/>
              <a:gd name="connsiteX53" fmla="*/ 791 w 10000"/>
              <a:gd name="connsiteY53" fmla="*/ 1387 h 9918"/>
              <a:gd name="connsiteX54" fmla="*/ 1279 w 10000"/>
              <a:gd name="connsiteY54" fmla="*/ 1591 h 9918"/>
              <a:gd name="connsiteX55" fmla="*/ 1082 w 10000"/>
              <a:gd name="connsiteY55" fmla="*/ 1876 h 9918"/>
              <a:gd name="connsiteX56" fmla="*/ 1675 w 10000"/>
              <a:gd name="connsiteY56" fmla="*/ 2369 h 9918"/>
              <a:gd name="connsiteX57" fmla="*/ 2452 w 10000"/>
              <a:gd name="connsiteY57" fmla="*/ 2693 h 9918"/>
              <a:gd name="connsiteX58" fmla="*/ 1966 w 10000"/>
              <a:gd name="connsiteY58" fmla="*/ 2937 h 9918"/>
              <a:gd name="connsiteX59" fmla="*/ 2059 w 10000"/>
              <a:gd name="connsiteY59" fmla="*/ 3222 h 9918"/>
              <a:gd name="connsiteX60" fmla="*/ 2850 w 10000"/>
              <a:gd name="connsiteY60" fmla="*/ 3426 h 9918"/>
              <a:gd name="connsiteX61" fmla="*/ 3336 w 10000"/>
              <a:gd name="connsiteY61" fmla="*/ 3713 h 9918"/>
              <a:gd name="connsiteX62" fmla="*/ 3140 w 10000"/>
              <a:gd name="connsiteY62" fmla="*/ 3959 h 9918"/>
              <a:gd name="connsiteX63" fmla="*/ 3919 w 10000"/>
              <a:gd name="connsiteY63" fmla="*/ 4163 h 9918"/>
              <a:gd name="connsiteX64" fmla="*/ 4512 w 10000"/>
              <a:gd name="connsiteY64" fmla="*/ 4408 h 9918"/>
              <a:gd name="connsiteX65" fmla="*/ 4419 w 10000"/>
              <a:gd name="connsiteY65" fmla="*/ 4734 h 9918"/>
              <a:gd name="connsiteX66" fmla="*/ 3919 w 10000"/>
              <a:gd name="connsiteY66" fmla="*/ 5100 h 9918"/>
              <a:gd name="connsiteX67" fmla="*/ 3336 w 10000"/>
              <a:gd name="connsiteY67" fmla="*/ 5468 h 9918"/>
              <a:gd name="connsiteX68" fmla="*/ 3047 w 10000"/>
              <a:gd name="connsiteY68" fmla="*/ 5958 h 9918"/>
              <a:gd name="connsiteX69" fmla="*/ 3232 w 10000"/>
              <a:gd name="connsiteY69" fmla="*/ 5877 h 9918"/>
              <a:gd name="connsiteX70" fmla="*/ 3535 w 10000"/>
              <a:gd name="connsiteY70" fmla="*/ 6039 h 9918"/>
              <a:gd name="connsiteX71" fmla="*/ 4024 w 10000"/>
              <a:gd name="connsiteY71" fmla="*/ 6121 h 9918"/>
              <a:gd name="connsiteX72" fmla="*/ 4605 w 10000"/>
              <a:gd name="connsiteY72" fmla="*/ 6164 h 9918"/>
              <a:gd name="connsiteX73" fmla="*/ 4605 w 10000"/>
              <a:gd name="connsiteY73" fmla="*/ 6202 h 9918"/>
              <a:gd name="connsiteX74" fmla="*/ 4512 w 10000"/>
              <a:gd name="connsiteY74" fmla="*/ 6244 h 9918"/>
              <a:gd name="connsiteX75" fmla="*/ 4220 w 10000"/>
              <a:gd name="connsiteY75" fmla="*/ 6287 h 9918"/>
              <a:gd name="connsiteX76" fmla="*/ 4024 w 10000"/>
              <a:gd name="connsiteY76" fmla="*/ 6287 h 9918"/>
              <a:gd name="connsiteX77" fmla="*/ 3919 w 10000"/>
              <a:gd name="connsiteY77" fmla="*/ 6405 h 9918"/>
              <a:gd name="connsiteX78" fmla="*/ 3336 w 10000"/>
              <a:gd name="connsiteY78" fmla="*/ 6448 h 9918"/>
              <a:gd name="connsiteX79" fmla="*/ 3336 w 10000"/>
              <a:gd name="connsiteY79" fmla="*/ 6572 h 9918"/>
              <a:gd name="connsiteX80" fmla="*/ 3336 w 10000"/>
              <a:gd name="connsiteY80" fmla="*/ 6693 h 9918"/>
              <a:gd name="connsiteX81" fmla="*/ 3232 w 10000"/>
              <a:gd name="connsiteY81" fmla="*/ 6693 h 9918"/>
              <a:gd name="connsiteX82" fmla="*/ 3336 w 10000"/>
              <a:gd name="connsiteY82" fmla="*/ 6773 h 9918"/>
              <a:gd name="connsiteX83" fmla="*/ 3336 w 10000"/>
              <a:gd name="connsiteY83" fmla="*/ 7020 h 9918"/>
              <a:gd name="connsiteX84" fmla="*/ 3336 w 10000"/>
              <a:gd name="connsiteY84" fmla="*/ 7345 h 9918"/>
              <a:gd name="connsiteX85" fmla="*/ 3825 w 10000"/>
              <a:gd name="connsiteY85" fmla="*/ 7590 h 9918"/>
              <a:gd name="connsiteX86" fmla="*/ 3628 w 10000"/>
              <a:gd name="connsiteY86" fmla="*/ 7917 h 9918"/>
              <a:gd name="connsiteX87" fmla="*/ 4024 w 10000"/>
              <a:gd name="connsiteY87" fmla="*/ 7959 h 9918"/>
              <a:gd name="connsiteX88" fmla="*/ 4116 w 10000"/>
              <a:gd name="connsiteY88" fmla="*/ 8161 h 9918"/>
              <a:gd name="connsiteX89" fmla="*/ 4512 w 10000"/>
              <a:gd name="connsiteY89" fmla="*/ 8326 h 9918"/>
              <a:gd name="connsiteX90" fmla="*/ 4802 w 10000"/>
              <a:gd name="connsiteY90" fmla="*/ 8652 h 9918"/>
              <a:gd name="connsiteX91" fmla="*/ 4802 w 10000"/>
              <a:gd name="connsiteY91" fmla="*/ 8612 h 9918"/>
              <a:gd name="connsiteX92" fmla="*/ 5092 w 10000"/>
              <a:gd name="connsiteY92" fmla="*/ 8612 h 9918"/>
              <a:gd name="connsiteX93" fmla="*/ 5396 w 10000"/>
              <a:gd name="connsiteY93" fmla="*/ 8693 h 9918"/>
              <a:gd name="connsiteX94" fmla="*/ 5593 w 10000"/>
              <a:gd name="connsiteY94" fmla="*/ 8652 h 9918"/>
              <a:gd name="connsiteX95" fmla="*/ 5976 w 10000"/>
              <a:gd name="connsiteY95" fmla="*/ 8693 h 9918"/>
              <a:gd name="connsiteX96" fmla="*/ 6175 w 10000"/>
              <a:gd name="connsiteY96" fmla="*/ 8775 h 9918"/>
              <a:gd name="connsiteX97" fmla="*/ 6665 w 10000"/>
              <a:gd name="connsiteY97" fmla="*/ 8652 h 9918"/>
              <a:gd name="connsiteX98" fmla="*/ 7059 w 10000"/>
              <a:gd name="connsiteY98" fmla="*/ 8693 h 9918"/>
              <a:gd name="connsiteX99" fmla="*/ 7453 w 10000"/>
              <a:gd name="connsiteY99" fmla="*/ 8815 h 9918"/>
              <a:gd name="connsiteX100" fmla="*/ 7546 w 10000"/>
              <a:gd name="connsiteY100" fmla="*/ 8978 h 9918"/>
              <a:gd name="connsiteX101" fmla="*/ 7546 w 10000"/>
              <a:gd name="connsiteY101" fmla="*/ 9142 h 9918"/>
              <a:gd name="connsiteX102" fmla="*/ 7943 w 10000"/>
              <a:gd name="connsiteY102" fmla="*/ 9224 h 9918"/>
              <a:gd name="connsiteX103" fmla="*/ 7943 w 10000"/>
              <a:gd name="connsiteY103" fmla="*/ 9306 h 9918"/>
              <a:gd name="connsiteX104" fmla="*/ 8337 w 10000"/>
              <a:gd name="connsiteY104" fmla="*/ 9429 h 9918"/>
              <a:gd name="connsiteX105" fmla="*/ 8825 w 10000"/>
              <a:gd name="connsiteY105" fmla="*/ 9467 h 9918"/>
              <a:gd name="connsiteX106" fmla="*/ 8919 w 10000"/>
              <a:gd name="connsiteY106" fmla="*/ 9591 h 9918"/>
              <a:gd name="connsiteX107" fmla="*/ 9709 w 10000"/>
              <a:gd name="connsiteY107" fmla="*/ 9672 h 9918"/>
              <a:gd name="connsiteX108" fmla="*/ 10000 w 10000"/>
              <a:gd name="connsiteY108" fmla="*/ 9795 h 9918"/>
              <a:gd name="connsiteX109" fmla="*/ 9803 w 10000"/>
              <a:gd name="connsiteY109" fmla="*/ 9918 h 9918"/>
              <a:gd name="connsiteX110" fmla="*/ 9512 w 10000"/>
              <a:gd name="connsiteY110" fmla="*/ 612 h 9918"/>
              <a:gd name="connsiteX0" fmla="*/ 9512 w 10000"/>
              <a:gd name="connsiteY0" fmla="*/ 617 h 9876"/>
              <a:gd name="connsiteX1" fmla="*/ 8337 w 10000"/>
              <a:gd name="connsiteY1" fmla="*/ 2057 h 9876"/>
              <a:gd name="connsiteX2" fmla="*/ 8720 w 10000"/>
              <a:gd name="connsiteY2" fmla="*/ 2591 h 9876"/>
              <a:gd name="connsiteX3" fmla="*/ 7743 w 10000"/>
              <a:gd name="connsiteY3" fmla="*/ 2591 h 9876"/>
              <a:gd name="connsiteX4" fmla="*/ 6964 w 10000"/>
              <a:gd name="connsiteY4" fmla="*/ 2510 h 9876"/>
              <a:gd name="connsiteX5" fmla="*/ 6768 w 10000"/>
              <a:gd name="connsiteY5" fmla="*/ 2591 h 9876"/>
              <a:gd name="connsiteX6" fmla="*/ 6665 w 10000"/>
              <a:gd name="connsiteY6" fmla="*/ 2715 h 9876"/>
              <a:gd name="connsiteX7" fmla="*/ 7059 w 10000"/>
              <a:gd name="connsiteY7" fmla="*/ 2880 h 9876"/>
              <a:gd name="connsiteX8" fmla="*/ 7652 w 10000"/>
              <a:gd name="connsiteY8" fmla="*/ 2921 h 9876"/>
              <a:gd name="connsiteX9" fmla="*/ 7943 w 10000"/>
              <a:gd name="connsiteY9" fmla="*/ 2921 h 9876"/>
              <a:gd name="connsiteX10" fmla="*/ 8139 w 10000"/>
              <a:gd name="connsiteY10" fmla="*/ 3003 h 9876"/>
              <a:gd name="connsiteX11" fmla="*/ 8139 w 10000"/>
              <a:gd name="connsiteY11" fmla="*/ 3086 h 9876"/>
              <a:gd name="connsiteX12" fmla="*/ 7943 w 10000"/>
              <a:gd name="connsiteY12" fmla="*/ 3210 h 9876"/>
              <a:gd name="connsiteX13" fmla="*/ 7836 w 10000"/>
              <a:gd name="connsiteY13" fmla="*/ 3249 h 9876"/>
              <a:gd name="connsiteX14" fmla="*/ 7546 w 10000"/>
              <a:gd name="connsiteY14" fmla="*/ 3249 h 9876"/>
              <a:gd name="connsiteX15" fmla="*/ 6964 w 10000"/>
              <a:gd name="connsiteY15" fmla="*/ 3167 h 9876"/>
              <a:gd name="connsiteX16" fmla="*/ 6372 w 10000"/>
              <a:gd name="connsiteY16" fmla="*/ 3127 h 9876"/>
              <a:gd name="connsiteX17" fmla="*/ 6080 w 10000"/>
              <a:gd name="connsiteY17" fmla="*/ 3086 h 9876"/>
              <a:gd name="connsiteX18" fmla="*/ 5884 w 10000"/>
              <a:gd name="connsiteY18" fmla="*/ 3003 h 9876"/>
              <a:gd name="connsiteX19" fmla="*/ 5199 w 10000"/>
              <a:gd name="connsiteY19" fmla="*/ 2633 h 9876"/>
              <a:gd name="connsiteX20" fmla="*/ 5092 w 10000"/>
              <a:gd name="connsiteY20" fmla="*/ 2427 h 9876"/>
              <a:gd name="connsiteX21" fmla="*/ 5092 w 10000"/>
              <a:gd name="connsiteY21" fmla="*/ 2345 h 9876"/>
              <a:gd name="connsiteX22" fmla="*/ 4999 w 10000"/>
              <a:gd name="connsiteY22" fmla="*/ 2220 h 9876"/>
              <a:gd name="connsiteX23" fmla="*/ 4419 w 10000"/>
              <a:gd name="connsiteY23" fmla="*/ 2140 h 9876"/>
              <a:gd name="connsiteX24" fmla="*/ 3919 w 10000"/>
              <a:gd name="connsiteY24" fmla="*/ 2057 h 9876"/>
              <a:gd name="connsiteX25" fmla="*/ 2941 w 10000"/>
              <a:gd name="connsiteY25" fmla="*/ 1769 h 9876"/>
              <a:gd name="connsiteX26" fmla="*/ 3336 w 10000"/>
              <a:gd name="connsiteY26" fmla="*/ 1769 h 9876"/>
              <a:gd name="connsiteX27" fmla="*/ 3732 w 10000"/>
              <a:gd name="connsiteY27" fmla="*/ 1851 h 9876"/>
              <a:gd name="connsiteX28" fmla="*/ 4605 w 10000"/>
              <a:gd name="connsiteY28" fmla="*/ 1851 h 9876"/>
              <a:gd name="connsiteX29" fmla="*/ 6569 w 10000"/>
              <a:gd name="connsiteY29" fmla="*/ 1892 h 9876"/>
              <a:gd name="connsiteX30" fmla="*/ 7256 w 10000"/>
              <a:gd name="connsiteY30" fmla="*/ 1810 h 9876"/>
              <a:gd name="connsiteX31" fmla="*/ 7652 w 10000"/>
              <a:gd name="connsiteY31" fmla="*/ 1728 h 9876"/>
              <a:gd name="connsiteX32" fmla="*/ 7943 w 10000"/>
              <a:gd name="connsiteY32" fmla="*/ 1563 h 9876"/>
              <a:gd name="connsiteX33" fmla="*/ 8233 w 10000"/>
              <a:gd name="connsiteY33" fmla="*/ 1234 h 9876"/>
              <a:gd name="connsiteX34" fmla="*/ 8337 w 10000"/>
              <a:gd name="connsiteY34" fmla="*/ 1068 h 9876"/>
              <a:gd name="connsiteX35" fmla="*/ 8233 w 10000"/>
              <a:gd name="connsiteY35" fmla="*/ 905 h 9876"/>
              <a:gd name="connsiteX36" fmla="*/ 7743 w 10000"/>
              <a:gd name="connsiteY36" fmla="*/ 655 h 9876"/>
              <a:gd name="connsiteX37" fmla="*/ 6964 w 10000"/>
              <a:gd name="connsiteY37" fmla="*/ 575 h 9876"/>
              <a:gd name="connsiteX38" fmla="*/ 5199 w 10000"/>
              <a:gd name="connsiteY38" fmla="*/ 369 h 9876"/>
              <a:gd name="connsiteX39" fmla="*/ 4315 w 10000"/>
              <a:gd name="connsiteY39" fmla="*/ 246 h 9876"/>
              <a:gd name="connsiteX40" fmla="*/ 3535 w 10000"/>
              <a:gd name="connsiteY40" fmla="*/ 246 h 9876"/>
              <a:gd name="connsiteX41" fmla="*/ 1768 w 10000"/>
              <a:gd name="connsiteY41" fmla="*/ 246 h 9876"/>
              <a:gd name="connsiteX42" fmla="*/ 2059 w 10000"/>
              <a:gd name="connsiteY42" fmla="*/ 124 h 9876"/>
              <a:gd name="connsiteX43" fmla="*/ 2163 w 10000"/>
              <a:gd name="connsiteY43" fmla="*/ 81 h 9876"/>
              <a:gd name="connsiteX44" fmla="*/ 1966 w 10000"/>
              <a:gd name="connsiteY44" fmla="*/ 41 h 9876"/>
              <a:gd name="connsiteX45" fmla="*/ 1476 w 10000"/>
              <a:gd name="connsiteY45" fmla="*/ 0 h 9876"/>
              <a:gd name="connsiteX46" fmla="*/ 1279 w 10000"/>
              <a:gd name="connsiteY46" fmla="*/ 161 h 9876"/>
              <a:gd name="connsiteX47" fmla="*/ 884 w 10000"/>
              <a:gd name="connsiteY47" fmla="*/ 206 h 9876"/>
              <a:gd name="connsiteX48" fmla="*/ 884 w 10000"/>
              <a:gd name="connsiteY48" fmla="*/ 331 h 9876"/>
              <a:gd name="connsiteX49" fmla="*/ 489 w 10000"/>
              <a:gd name="connsiteY49" fmla="*/ 494 h 9876"/>
              <a:gd name="connsiteX50" fmla="*/ 105 w 10000"/>
              <a:gd name="connsiteY50" fmla="*/ 740 h 9876"/>
              <a:gd name="connsiteX51" fmla="*/ 0 w 10000"/>
              <a:gd name="connsiteY51" fmla="*/ 986 h 9876"/>
              <a:gd name="connsiteX52" fmla="*/ 303 w 10000"/>
              <a:gd name="connsiteY52" fmla="*/ 1316 h 9876"/>
              <a:gd name="connsiteX53" fmla="*/ 791 w 10000"/>
              <a:gd name="connsiteY53" fmla="*/ 1398 h 9876"/>
              <a:gd name="connsiteX54" fmla="*/ 1279 w 10000"/>
              <a:gd name="connsiteY54" fmla="*/ 1604 h 9876"/>
              <a:gd name="connsiteX55" fmla="*/ 1082 w 10000"/>
              <a:gd name="connsiteY55" fmla="*/ 1892 h 9876"/>
              <a:gd name="connsiteX56" fmla="*/ 1675 w 10000"/>
              <a:gd name="connsiteY56" fmla="*/ 2389 h 9876"/>
              <a:gd name="connsiteX57" fmla="*/ 2452 w 10000"/>
              <a:gd name="connsiteY57" fmla="*/ 2715 h 9876"/>
              <a:gd name="connsiteX58" fmla="*/ 1966 w 10000"/>
              <a:gd name="connsiteY58" fmla="*/ 2961 h 9876"/>
              <a:gd name="connsiteX59" fmla="*/ 2059 w 10000"/>
              <a:gd name="connsiteY59" fmla="*/ 3249 h 9876"/>
              <a:gd name="connsiteX60" fmla="*/ 2850 w 10000"/>
              <a:gd name="connsiteY60" fmla="*/ 3454 h 9876"/>
              <a:gd name="connsiteX61" fmla="*/ 3336 w 10000"/>
              <a:gd name="connsiteY61" fmla="*/ 3744 h 9876"/>
              <a:gd name="connsiteX62" fmla="*/ 3140 w 10000"/>
              <a:gd name="connsiteY62" fmla="*/ 3992 h 9876"/>
              <a:gd name="connsiteX63" fmla="*/ 3919 w 10000"/>
              <a:gd name="connsiteY63" fmla="*/ 4197 h 9876"/>
              <a:gd name="connsiteX64" fmla="*/ 4512 w 10000"/>
              <a:gd name="connsiteY64" fmla="*/ 4444 h 9876"/>
              <a:gd name="connsiteX65" fmla="*/ 4419 w 10000"/>
              <a:gd name="connsiteY65" fmla="*/ 4773 h 9876"/>
              <a:gd name="connsiteX66" fmla="*/ 3919 w 10000"/>
              <a:gd name="connsiteY66" fmla="*/ 5142 h 9876"/>
              <a:gd name="connsiteX67" fmla="*/ 3336 w 10000"/>
              <a:gd name="connsiteY67" fmla="*/ 5513 h 9876"/>
              <a:gd name="connsiteX68" fmla="*/ 3047 w 10000"/>
              <a:gd name="connsiteY68" fmla="*/ 6007 h 9876"/>
              <a:gd name="connsiteX69" fmla="*/ 3232 w 10000"/>
              <a:gd name="connsiteY69" fmla="*/ 5926 h 9876"/>
              <a:gd name="connsiteX70" fmla="*/ 3535 w 10000"/>
              <a:gd name="connsiteY70" fmla="*/ 6089 h 9876"/>
              <a:gd name="connsiteX71" fmla="*/ 4024 w 10000"/>
              <a:gd name="connsiteY71" fmla="*/ 6172 h 9876"/>
              <a:gd name="connsiteX72" fmla="*/ 4605 w 10000"/>
              <a:gd name="connsiteY72" fmla="*/ 6215 h 9876"/>
              <a:gd name="connsiteX73" fmla="*/ 4605 w 10000"/>
              <a:gd name="connsiteY73" fmla="*/ 6253 h 9876"/>
              <a:gd name="connsiteX74" fmla="*/ 4512 w 10000"/>
              <a:gd name="connsiteY74" fmla="*/ 6296 h 9876"/>
              <a:gd name="connsiteX75" fmla="*/ 4220 w 10000"/>
              <a:gd name="connsiteY75" fmla="*/ 6339 h 9876"/>
              <a:gd name="connsiteX76" fmla="*/ 4024 w 10000"/>
              <a:gd name="connsiteY76" fmla="*/ 6339 h 9876"/>
              <a:gd name="connsiteX77" fmla="*/ 3919 w 10000"/>
              <a:gd name="connsiteY77" fmla="*/ 6458 h 9876"/>
              <a:gd name="connsiteX78" fmla="*/ 3336 w 10000"/>
              <a:gd name="connsiteY78" fmla="*/ 6501 h 9876"/>
              <a:gd name="connsiteX79" fmla="*/ 3336 w 10000"/>
              <a:gd name="connsiteY79" fmla="*/ 6626 h 9876"/>
              <a:gd name="connsiteX80" fmla="*/ 3336 w 10000"/>
              <a:gd name="connsiteY80" fmla="*/ 6748 h 9876"/>
              <a:gd name="connsiteX81" fmla="*/ 3232 w 10000"/>
              <a:gd name="connsiteY81" fmla="*/ 6748 h 9876"/>
              <a:gd name="connsiteX82" fmla="*/ 3336 w 10000"/>
              <a:gd name="connsiteY82" fmla="*/ 6829 h 9876"/>
              <a:gd name="connsiteX83" fmla="*/ 3336 w 10000"/>
              <a:gd name="connsiteY83" fmla="*/ 7078 h 9876"/>
              <a:gd name="connsiteX84" fmla="*/ 3336 w 10000"/>
              <a:gd name="connsiteY84" fmla="*/ 7406 h 9876"/>
              <a:gd name="connsiteX85" fmla="*/ 3825 w 10000"/>
              <a:gd name="connsiteY85" fmla="*/ 7653 h 9876"/>
              <a:gd name="connsiteX86" fmla="*/ 3628 w 10000"/>
              <a:gd name="connsiteY86" fmla="*/ 7982 h 9876"/>
              <a:gd name="connsiteX87" fmla="*/ 4024 w 10000"/>
              <a:gd name="connsiteY87" fmla="*/ 8025 h 9876"/>
              <a:gd name="connsiteX88" fmla="*/ 4116 w 10000"/>
              <a:gd name="connsiteY88" fmla="*/ 8228 h 9876"/>
              <a:gd name="connsiteX89" fmla="*/ 4512 w 10000"/>
              <a:gd name="connsiteY89" fmla="*/ 8395 h 9876"/>
              <a:gd name="connsiteX90" fmla="*/ 4802 w 10000"/>
              <a:gd name="connsiteY90" fmla="*/ 8724 h 9876"/>
              <a:gd name="connsiteX91" fmla="*/ 4802 w 10000"/>
              <a:gd name="connsiteY91" fmla="*/ 8683 h 9876"/>
              <a:gd name="connsiteX92" fmla="*/ 5092 w 10000"/>
              <a:gd name="connsiteY92" fmla="*/ 8683 h 9876"/>
              <a:gd name="connsiteX93" fmla="*/ 5396 w 10000"/>
              <a:gd name="connsiteY93" fmla="*/ 8765 h 9876"/>
              <a:gd name="connsiteX94" fmla="*/ 5593 w 10000"/>
              <a:gd name="connsiteY94" fmla="*/ 8724 h 9876"/>
              <a:gd name="connsiteX95" fmla="*/ 5976 w 10000"/>
              <a:gd name="connsiteY95" fmla="*/ 8765 h 9876"/>
              <a:gd name="connsiteX96" fmla="*/ 6175 w 10000"/>
              <a:gd name="connsiteY96" fmla="*/ 8848 h 9876"/>
              <a:gd name="connsiteX97" fmla="*/ 6665 w 10000"/>
              <a:gd name="connsiteY97" fmla="*/ 8724 h 9876"/>
              <a:gd name="connsiteX98" fmla="*/ 7059 w 10000"/>
              <a:gd name="connsiteY98" fmla="*/ 8765 h 9876"/>
              <a:gd name="connsiteX99" fmla="*/ 7453 w 10000"/>
              <a:gd name="connsiteY99" fmla="*/ 8888 h 9876"/>
              <a:gd name="connsiteX100" fmla="*/ 7546 w 10000"/>
              <a:gd name="connsiteY100" fmla="*/ 9052 h 9876"/>
              <a:gd name="connsiteX101" fmla="*/ 7546 w 10000"/>
              <a:gd name="connsiteY101" fmla="*/ 9218 h 9876"/>
              <a:gd name="connsiteX102" fmla="*/ 7943 w 10000"/>
              <a:gd name="connsiteY102" fmla="*/ 9300 h 9876"/>
              <a:gd name="connsiteX103" fmla="*/ 7943 w 10000"/>
              <a:gd name="connsiteY103" fmla="*/ 9383 h 9876"/>
              <a:gd name="connsiteX104" fmla="*/ 8337 w 10000"/>
              <a:gd name="connsiteY104" fmla="*/ 9507 h 9876"/>
              <a:gd name="connsiteX105" fmla="*/ 8825 w 10000"/>
              <a:gd name="connsiteY105" fmla="*/ 9545 h 9876"/>
              <a:gd name="connsiteX106" fmla="*/ 8919 w 10000"/>
              <a:gd name="connsiteY106" fmla="*/ 9670 h 9876"/>
              <a:gd name="connsiteX107" fmla="*/ 9709 w 10000"/>
              <a:gd name="connsiteY107" fmla="*/ 9752 h 9876"/>
              <a:gd name="connsiteX108" fmla="*/ 10000 w 10000"/>
              <a:gd name="connsiteY108" fmla="*/ 9876 h 9876"/>
              <a:gd name="connsiteX109" fmla="*/ 9512 w 10000"/>
              <a:gd name="connsiteY109" fmla="*/ 617 h 9876"/>
              <a:gd name="connsiteX0" fmla="*/ 9512 w 13102"/>
              <a:gd name="connsiteY0" fmla="*/ 625 h 9874"/>
              <a:gd name="connsiteX1" fmla="*/ 8337 w 13102"/>
              <a:gd name="connsiteY1" fmla="*/ 2083 h 9874"/>
              <a:gd name="connsiteX2" fmla="*/ 8720 w 13102"/>
              <a:gd name="connsiteY2" fmla="*/ 2624 h 9874"/>
              <a:gd name="connsiteX3" fmla="*/ 7743 w 13102"/>
              <a:gd name="connsiteY3" fmla="*/ 2624 h 9874"/>
              <a:gd name="connsiteX4" fmla="*/ 6964 w 13102"/>
              <a:gd name="connsiteY4" fmla="*/ 2542 h 9874"/>
              <a:gd name="connsiteX5" fmla="*/ 6768 w 13102"/>
              <a:gd name="connsiteY5" fmla="*/ 2624 h 9874"/>
              <a:gd name="connsiteX6" fmla="*/ 6665 w 13102"/>
              <a:gd name="connsiteY6" fmla="*/ 2749 h 9874"/>
              <a:gd name="connsiteX7" fmla="*/ 7059 w 13102"/>
              <a:gd name="connsiteY7" fmla="*/ 2916 h 9874"/>
              <a:gd name="connsiteX8" fmla="*/ 7652 w 13102"/>
              <a:gd name="connsiteY8" fmla="*/ 2958 h 9874"/>
              <a:gd name="connsiteX9" fmla="*/ 7943 w 13102"/>
              <a:gd name="connsiteY9" fmla="*/ 2958 h 9874"/>
              <a:gd name="connsiteX10" fmla="*/ 8139 w 13102"/>
              <a:gd name="connsiteY10" fmla="*/ 3041 h 9874"/>
              <a:gd name="connsiteX11" fmla="*/ 8139 w 13102"/>
              <a:gd name="connsiteY11" fmla="*/ 3125 h 9874"/>
              <a:gd name="connsiteX12" fmla="*/ 7943 w 13102"/>
              <a:gd name="connsiteY12" fmla="*/ 3250 h 9874"/>
              <a:gd name="connsiteX13" fmla="*/ 7836 w 13102"/>
              <a:gd name="connsiteY13" fmla="*/ 3290 h 9874"/>
              <a:gd name="connsiteX14" fmla="*/ 7546 w 13102"/>
              <a:gd name="connsiteY14" fmla="*/ 3290 h 9874"/>
              <a:gd name="connsiteX15" fmla="*/ 6964 w 13102"/>
              <a:gd name="connsiteY15" fmla="*/ 3207 h 9874"/>
              <a:gd name="connsiteX16" fmla="*/ 6372 w 13102"/>
              <a:gd name="connsiteY16" fmla="*/ 3166 h 9874"/>
              <a:gd name="connsiteX17" fmla="*/ 6080 w 13102"/>
              <a:gd name="connsiteY17" fmla="*/ 3125 h 9874"/>
              <a:gd name="connsiteX18" fmla="*/ 5884 w 13102"/>
              <a:gd name="connsiteY18" fmla="*/ 3041 h 9874"/>
              <a:gd name="connsiteX19" fmla="*/ 5199 w 13102"/>
              <a:gd name="connsiteY19" fmla="*/ 2666 h 9874"/>
              <a:gd name="connsiteX20" fmla="*/ 5092 w 13102"/>
              <a:gd name="connsiteY20" fmla="*/ 2457 h 9874"/>
              <a:gd name="connsiteX21" fmla="*/ 5092 w 13102"/>
              <a:gd name="connsiteY21" fmla="*/ 2374 h 9874"/>
              <a:gd name="connsiteX22" fmla="*/ 4999 w 13102"/>
              <a:gd name="connsiteY22" fmla="*/ 2248 h 9874"/>
              <a:gd name="connsiteX23" fmla="*/ 4419 w 13102"/>
              <a:gd name="connsiteY23" fmla="*/ 2167 h 9874"/>
              <a:gd name="connsiteX24" fmla="*/ 3919 w 13102"/>
              <a:gd name="connsiteY24" fmla="*/ 2083 h 9874"/>
              <a:gd name="connsiteX25" fmla="*/ 2941 w 13102"/>
              <a:gd name="connsiteY25" fmla="*/ 1791 h 9874"/>
              <a:gd name="connsiteX26" fmla="*/ 3336 w 13102"/>
              <a:gd name="connsiteY26" fmla="*/ 1791 h 9874"/>
              <a:gd name="connsiteX27" fmla="*/ 3732 w 13102"/>
              <a:gd name="connsiteY27" fmla="*/ 1874 h 9874"/>
              <a:gd name="connsiteX28" fmla="*/ 4605 w 13102"/>
              <a:gd name="connsiteY28" fmla="*/ 1874 h 9874"/>
              <a:gd name="connsiteX29" fmla="*/ 6569 w 13102"/>
              <a:gd name="connsiteY29" fmla="*/ 1916 h 9874"/>
              <a:gd name="connsiteX30" fmla="*/ 7256 w 13102"/>
              <a:gd name="connsiteY30" fmla="*/ 1833 h 9874"/>
              <a:gd name="connsiteX31" fmla="*/ 7652 w 13102"/>
              <a:gd name="connsiteY31" fmla="*/ 1750 h 9874"/>
              <a:gd name="connsiteX32" fmla="*/ 7943 w 13102"/>
              <a:gd name="connsiteY32" fmla="*/ 1583 h 9874"/>
              <a:gd name="connsiteX33" fmla="*/ 8233 w 13102"/>
              <a:gd name="connsiteY33" fmla="*/ 1249 h 9874"/>
              <a:gd name="connsiteX34" fmla="*/ 8337 w 13102"/>
              <a:gd name="connsiteY34" fmla="*/ 1081 h 9874"/>
              <a:gd name="connsiteX35" fmla="*/ 8233 w 13102"/>
              <a:gd name="connsiteY35" fmla="*/ 916 h 9874"/>
              <a:gd name="connsiteX36" fmla="*/ 7743 w 13102"/>
              <a:gd name="connsiteY36" fmla="*/ 663 h 9874"/>
              <a:gd name="connsiteX37" fmla="*/ 6964 w 13102"/>
              <a:gd name="connsiteY37" fmla="*/ 582 h 9874"/>
              <a:gd name="connsiteX38" fmla="*/ 5199 w 13102"/>
              <a:gd name="connsiteY38" fmla="*/ 374 h 9874"/>
              <a:gd name="connsiteX39" fmla="*/ 4315 w 13102"/>
              <a:gd name="connsiteY39" fmla="*/ 249 h 9874"/>
              <a:gd name="connsiteX40" fmla="*/ 3535 w 13102"/>
              <a:gd name="connsiteY40" fmla="*/ 249 h 9874"/>
              <a:gd name="connsiteX41" fmla="*/ 1768 w 13102"/>
              <a:gd name="connsiteY41" fmla="*/ 249 h 9874"/>
              <a:gd name="connsiteX42" fmla="*/ 2059 w 13102"/>
              <a:gd name="connsiteY42" fmla="*/ 126 h 9874"/>
              <a:gd name="connsiteX43" fmla="*/ 2163 w 13102"/>
              <a:gd name="connsiteY43" fmla="*/ 82 h 9874"/>
              <a:gd name="connsiteX44" fmla="*/ 1966 w 13102"/>
              <a:gd name="connsiteY44" fmla="*/ 42 h 9874"/>
              <a:gd name="connsiteX45" fmla="*/ 1476 w 13102"/>
              <a:gd name="connsiteY45" fmla="*/ 0 h 9874"/>
              <a:gd name="connsiteX46" fmla="*/ 1279 w 13102"/>
              <a:gd name="connsiteY46" fmla="*/ 163 h 9874"/>
              <a:gd name="connsiteX47" fmla="*/ 884 w 13102"/>
              <a:gd name="connsiteY47" fmla="*/ 209 h 9874"/>
              <a:gd name="connsiteX48" fmla="*/ 884 w 13102"/>
              <a:gd name="connsiteY48" fmla="*/ 335 h 9874"/>
              <a:gd name="connsiteX49" fmla="*/ 489 w 13102"/>
              <a:gd name="connsiteY49" fmla="*/ 500 h 9874"/>
              <a:gd name="connsiteX50" fmla="*/ 105 w 13102"/>
              <a:gd name="connsiteY50" fmla="*/ 749 h 9874"/>
              <a:gd name="connsiteX51" fmla="*/ 0 w 13102"/>
              <a:gd name="connsiteY51" fmla="*/ 998 h 9874"/>
              <a:gd name="connsiteX52" fmla="*/ 303 w 13102"/>
              <a:gd name="connsiteY52" fmla="*/ 1333 h 9874"/>
              <a:gd name="connsiteX53" fmla="*/ 791 w 13102"/>
              <a:gd name="connsiteY53" fmla="*/ 1416 h 9874"/>
              <a:gd name="connsiteX54" fmla="*/ 1279 w 13102"/>
              <a:gd name="connsiteY54" fmla="*/ 1624 h 9874"/>
              <a:gd name="connsiteX55" fmla="*/ 1082 w 13102"/>
              <a:gd name="connsiteY55" fmla="*/ 1916 h 9874"/>
              <a:gd name="connsiteX56" fmla="*/ 1675 w 13102"/>
              <a:gd name="connsiteY56" fmla="*/ 2419 h 9874"/>
              <a:gd name="connsiteX57" fmla="*/ 2452 w 13102"/>
              <a:gd name="connsiteY57" fmla="*/ 2749 h 9874"/>
              <a:gd name="connsiteX58" fmla="*/ 1966 w 13102"/>
              <a:gd name="connsiteY58" fmla="*/ 2998 h 9874"/>
              <a:gd name="connsiteX59" fmla="*/ 2059 w 13102"/>
              <a:gd name="connsiteY59" fmla="*/ 3290 h 9874"/>
              <a:gd name="connsiteX60" fmla="*/ 2850 w 13102"/>
              <a:gd name="connsiteY60" fmla="*/ 3497 h 9874"/>
              <a:gd name="connsiteX61" fmla="*/ 3336 w 13102"/>
              <a:gd name="connsiteY61" fmla="*/ 3791 h 9874"/>
              <a:gd name="connsiteX62" fmla="*/ 3140 w 13102"/>
              <a:gd name="connsiteY62" fmla="*/ 4042 h 9874"/>
              <a:gd name="connsiteX63" fmla="*/ 3919 w 13102"/>
              <a:gd name="connsiteY63" fmla="*/ 4250 h 9874"/>
              <a:gd name="connsiteX64" fmla="*/ 4512 w 13102"/>
              <a:gd name="connsiteY64" fmla="*/ 4500 h 9874"/>
              <a:gd name="connsiteX65" fmla="*/ 4419 w 13102"/>
              <a:gd name="connsiteY65" fmla="*/ 4833 h 9874"/>
              <a:gd name="connsiteX66" fmla="*/ 3919 w 13102"/>
              <a:gd name="connsiteY66" fmla="*/ 5207 h 9874"/>
              <a:gd name="connsiteX67" fmla="*/ 3336 w 13102"/>
              <a:gd name="connsiteY67" fmla="*/ 5582 h 9874"/>
              <a:gd name="connsiteX68" fmla="*/ 3047 w 13102"/>
              <a:gd name="connsiteY68" fmla="*/ 6082 h 9874"/>
              <a:gd name="connsiteX69" fmla="*/ 3232 w 13102"/>
              <a:gd name="connsiteY69" fmla="*/ 6000 h 9874"/>
              <a:gd name="connsiteX70" fmla="*/ 3535 w 13102"/>
              <a:gd name="connsiteY70" fmla="*/ 6165 h 9874"/>
              <a:gd name="connsiteX71" fmla="*/ 4024 w 13102"/>
              <a:gd name="connsiteY71" fmla="*/ 6249 h 9874"/>
              <a:gd name="connsiteX72" fmla="*/ 4605 w 13102"/>
              <a:gd name="connsiteY72" fmla="*/ 6293 h 9874"/>
              <a:gd name="connsiteX73" fmla="*/ 4605 w 13102"/>
              <a:gd name="connsiteY73" fmla="*/ 6332 h 9874"/>
              <a:gd name="connsiteX74" fmla="*/ 4512 w 13102"/>
              <a:gd name="connsiteY74" fmla="*/ 6375 h 9874"/>
              <a:gd name="connsiteX75" fmla="*/ 4220 w 13102"/>
              <a:gd name="connsiteY75" fmla="*/ 6419 h 9874"/>
              <a:gd name="connsiteX76" fmla="*/ 4024 w 13102"/>
              <a:gd name="connsiteY76" fmla="*/ 6419 h 9874"/>
              <a:gd name="connsiteX77" fmla="*/ 3919 w 13102"/>
              <a:gd name="connsiteY77" fmla="*/ 6539 h 9874"/>
              <a:gd name="connsiteX78" fmla="*/ 3336 w 13102"/>
              <a:gd name="connsiteY78" fmla="*/ 6583 h 9874"/>
              <a:gd name="connsiteX79" fmla="*/ 3336 w 13102"/>
              <a:gd name="connsiteY79" fmla="*/ 6709 h 9874"/>
              <a:gd name="connsiteX80" fmla="*/ 3336 w 13102"/>
              <a:gd name="connsiteY80" fmla="*/ 6833 h 9874"/>
              <a:gd name="connsiteX81" fmla="*/ 3232 w 13102"/>
              <a:gd name="connsiteY81" fmla="*/ 6833 h 9874"/>
              <a:gd name="connsiteX82" fmla="*/ 3336 w 13102"/>
              <a:gd name="connsiteY82" fmla="*/ 6915 h 9874"/>
              <a:gd name="connsiteX83" fmla="*/ 3336 w 13102"/>
              <a:gd name="connsiteY83" fmla="*/ 7167 h 9874"/>
              <a:gd name="connsiteX84" fmla="*/ 3336 w 13102"/>
              <a:gd name="connsiteY84" fmla="*/ 7499 h 9874"/>
              <a:gd name="connsiteX85" fmla="*/ 3825 w 13102"/>
              <a:gd name="connsiteY85" fmla="*/ 7749 h 9874"/>
              <a:gd name="connsiteX86" fmla="*/ 3628 w 13102"/>
              <a:gd name="connsiteY86" fmla="*/ 8082 h 9874"/>
              <a:gd name="connsiteX87" fmla="*/ 4024 w 13102"/>
              <a:gd name="connsiteY87" fmla="*/ 8126 h 9874"/>
              <a:gd name="connsiteX88" fmla="*/ 4116 w 13102"/>
              <a:gd name="connsiteY88" fmla="*/ 8331 h 9874"/>
              <a:gd name="connsiteX89" fmla="*/ 4512 w 13102"/>
              <a:gd name="connsiteY89" fmla="*/ 8500 h 9874"/>
              <a:gd name="connsiteX90" fmla="*/ 4802 w 13102"/>
              <a:gd name="connsiteY90" fmla="*/ 8834 h 9874"/>
              <a:gd name="connsiteX91" fmla="*/ 4802 w 13102"/>
              <a:gd name="connsiteY91" fmla="*/ 8792 h 9874"/>
              <a:gd name="connsiteX92" fmla="*/ 5092 w 13102"/>
              <a:gd name="connsiteY92" fmla="*/ 8792 h 9874"/>
              <a:gd name="connsiteX93" fmla="*/ 5396 w 13102"/>
              <a:gd name="connsiteY93" fmla="*/ 8875 h 9874"/>
              <a:gd name="connsiteX94" fmla="*/ 5593 w 13102"/>
              <a:gd name="connsiteY94" fmla="*/ 8834 h 9874"/>
              <a:gd name="connsiteX95" fmla="*/ 5976 w 13102"/>
              <a:gd name="connsiteY95" fmla="*/ 8875 h 9874"/>
              <a:gd name="connsiteX96" fmla="*/ 6175 w 13102"/>
              <a:gd name="connsiteY96" fmla="*/ 8959 h 9874"/>
              <a:gd name="connsiteX97" fmla="*/ 6665 w 13102"/>
              <a:gd name="connsiteY97" fmla="*/ 8834 h 9874"/>
              <a:gd name="connsiteX98" fmla="*/ 7059 w 13102"/>
              <a:gd name="connsiteY98" fmla="*/ 8875 h 9874"/>
              <a:gd name="connsiteX99" fmla="*/ 7453 w 13102"/>
              <a:gd name="connsiteY99" fmla="*/ 9000 h 9874"/>
              <a:gd name="connsiteX100" fmla="*/ 7546 w 13102"/>
              <a:gd name="connsiteY100" fmla="*/ 9166 h 9874"/>
              <a:gd name="connsiteX101" fmla="*/ 7546 w 13102"/>
              <a:gd name="connsiteY101" fmla="*/ 9334 h 9874"/>
              <a:gd name="connsiteX102" fmla="*/ 7943 w 13102"/>
              <a:gd name="connsiteY102" fmla="*/ 9417 h 9874"/>
              <a:gd name="connsiteX103" fmla="*/ 7943 w 13102"/>
              <a:gd name="connsiteY103" fmla="*/ 9501 h 9874"/>
              <a:gd name="connsiteX104" fmla="*/ 8337 w 13102"/>
              <a:gd name="connsiteY104" fmla="*/ 9626 h 9874"/>
              <a:gd name="connsiteX105" fmla="*/ 8825 w 13102"/>
              <a:gd name="connsiteY105" fmla="*/ 9665 h 9874"/>
              <a:gd name="connsiteX106" fmla="*/ 8919 w 13102"/>
              <a:gd name="connsiteY106" fmla="*/ 9791 h 9874"/>
              <a:gd name="connsiteX107" fmla="*/ 9709 w 13102"/>
              <a:gd name="connsiteY107" fmla="*/ 9874 h 9874"/>
              <a:gd name="connsiteX108" fmla="*/ 13102 w 13102"/>
              <a:gd name="connsiteY108" fmla="*/ 6697 h 9874"/>
              <a:gd name="connsiteX109" fmla="*/ 9512 w 13102"/>
              <a:gd name="connsiteY109" fmla="*/ 625 h 9874"/>
              <a:gd name="connsiteX0" fmla="*/ 7260 w 10029"/>
              <a:gd name="connsiteY0" fmla="*/ 633 h 10000"/>
              <a:gd name="connsiteX1" fmla="*/ 6363 w 10029"/>
              <a:gd name="connsiteY1" fmla="*/ 2110 h 10000"/>
              <a:gd name="connsiteX2" fmla="*/ 6655 w 10029"/>
              <a:gd name="connsiteY2" fmla="*/ 2657 h 10000"/>
              <a:gd name="connsiteX3" fmla="*/ 5910 w 10029"/>
              <a:gd name="connsiteY3" fmla="*/ 2657 h 10000"/>
              <a:gd name="connsiteX4" fmla="*/ 5315 w 10029"/>
              <a:gd name="connsiteY4" fmla="*/ 2574 h 10000"/>
              <a:gd name="connsiteX5" fmla="*/ 5166 w 10029"/>
              <a:gd name="connsiteY5" fmla="*/ 2657 h 10000"/>
              <a:gd name="connsiteX6" fmla="*/ 5087 w 10029"/>
              <a:gd name="connsiteY6" fmla="*/ 2784 h 10000"/>
              <a:gd name="connsiteX7" fmla="*/ 5388 w 10029"/>
              <a:gd name="connsiteY7" fmla="*/ 2953 h 10000"/>
              <a:gd name="connsiteX8" fmla="*/ 5840 w 10029"/>
              <a:gd name="connsiteY8" fmla="*/ 2996 h 10000"/>
              <a:gd name="connsiteX9" fmla="*/ 6062 w 10029"/>
              <a:gd name="connsiteY9" fmla="*/ 2996 h 10000"/>
              <a:gd name="connsiteX10" fmla="*/ 6212 w 10029"/>
              <a:gd name="connsiteY10" fmla="*/ 3080 h 10000"/>
              <a:gd name="connsiteX11" fmla="*/ 6212 w 10029"/>
              <a:gd name="connsiteY11" fmla="*/ 3165 h 10000"/>
              <a:gd name="connsiteX12" fmla="*/ 6062 w 10029"/>
              <a:gd name="connsiteY12" fmla="*/ 3291 h 10000"/>
              <a:gd name="connsiteX13" fmla="*/ 5981 w 10029"/>
              <a:gd name="connsiteY13" fmla="*/ 3332 h 10000"/>
              <a:gd name="connsiteX14" fmla="*/ 5759 w 10029"/>
              <a:gd name="connsiteY14" fmla="*/ 3332 h 10000"/>
              <a:gd name="connsiteX15" fmla="*/ 5315 w 10029"/>
              <a:gd name="connsiteY15" fmla="*/ 3248 h 10000"/>
              <a:gd name="connsiteX16" fmla="*/ 4863 w 10029"/>
              <a:gd name="connsiteY16" fmla="*/ 3206 h 10000"/>
              <a:gd name="connsiteX17" fmla="*/ 4641 w 10029"/>
              <a:gd name="connsiteY17" fmla="*/ 3165 h 10000"/>
              <a:gd name="connsiteX18" fmla="*/ 4491 w 10029"/>
              <a:gd name="connsiteY18" fmla="*/ 3080 h 10000"/>
              <a:gd name="connsiteX19" fmla="*/ 3968 w 10029"/>
              <a:gd name="connsiteY19" fmla="*/ 2700 h 10000"/>
              <a:gd name="connsiteX20" fmla="*/ 3886 w 10029"/>
              <a:gd name="connsiteY20" fmla="*/ 2488 h 10000"/>
              <a:gd name="connsiteX21" fmla="*/ 3886 w 10029"/>
              <a:gd name="connsiteY21" fmla="*/ 2404 h 10000"/>
              <a:gd name="connsiteX22" fmla="*/ 3815 w 10029"/>
              <a:gd name="connsiteY22" fmla="*/ 2277 h 10000"/>
              <a:gd name="connsiteX23" fmla="*/ 3373 w 10029"/>
              <a:gd name="connsiteY23" fmla="*/ 2195 h 10000"/>
              <a:gd name="connsiteX24" fmla="*/ 2991 w 10029"/>
              <a:gd name="connsiteY24" fmla="*/ 2110 h 10000"/>
              <a:gd name="connsiteX25" fmla="*/ 2245 w 10029"/>
              <a:gd name="connsiteY25" fmla="*/ 1814 h 10000"/>
              <a:gd name="connsiteX26" fmla="*/ 2546 w 10029"/>
              <a:gd name="connsiteY26" fmla="*/ 1814 h 10000"/>
              <a:gd name="connsiteX27" fmla="*/ 2848 w 10029"/>
              <a:gd name="connsiteY27" fmla="*/ 1898 h 10000"/>
              <a:gd name="connsiteX28" fmla="*/ 3515 w 10029"/>
              <a:gd name="connsiteY28" fmla="*/ 1898 h 10000"/>
              <a:gd name="connsiteX29" fmla="*/ 5014 w 10029"/>
              <a:gd name="connsiteY29" fmla="*/ 1940 h 10000"/>
              <a:gd name="connsiteX30" fmla="*/ 5538 w 10029"/>
              <a:gd name="connsiteY30" fmla="*/ 1856 h 10000"/>
              <a:gd name="connsiteX31" fmla="*/ 5840 w 10029"/>
              <a:gd name="connsiteY31" fmla="*/ 1772 h 10000"/>
              <a:gd name="connsiteX32" fmla="*/ 6062 w 10029"/>
              <a:gd name="connsiteY32" fmla="*/ 1603 h 10000"/>
              <a:gd name="connsiteX33" fmla="*/ 6284 w 10029"/>
              <a:gd name="connsiteY33" fmla="*/ 1265 h 10000"/>
              <a:gd name="connsiteX34" fmla="*/ 6363 w 10029"/>
              <a:gd name="connsiteY34" fmla="*/ 1095 h 10000"/>
              <a:gd name="connsiteX35" fmla="*/ 6284 w 10029"/>
              <a:gd name="connsiteY35" fmla="*/ 928 h 10000"/>
              <a:gd name="connsiteX36" fmla="*/ 5910 w 10029"/>
              <a:gd name="connsiteY36" fmla="*/ 671 h 10000"/>
              <a:gd name="connsiteX37" fmla="*/ 5315 w 10029"/>
              <a:gd name="connsiteY37" fmla="*/ 589 h 10000"/>
              <a:gd name="connsiteX38" fmla="*/ 3968 w 10029"/>
              <a:gd name="connsiteY38" fmla="*/ 379 h 10000"/>
              <a:gd name="connsiteX39" fmla="*/ 3293 w 10029"/>
              <a:gd name="connsiteY39" fmla="*/ 252 h 10000"/>
              <a:gd name="connsiteX40" fmla="*/ 2698 w 10029"/>
              <a:gd name="connsiteY40" fmla="*/ 252 h 10000"/>
              <a:gd name="connsiteX41" fmla="*/ 1349 w 10029"/>
              <a:gd name="connsiteY41" fmla="*/ 252 h 10000"/>
              <a:gd name="connsiteX42" fmla="*/ 1572 w 10029"/>
              <a:gd name="connsiteY42" fmla="*/ 128 h 10000"/>
              <a:gd name="connsiteX43" fmla="*/ 1651 w 10029"/>
              <a:gd name="connsiteY43" fmla="*/ 83 h 10000"/>
              <a:gd name="connsiteX44" fmla="*/ 1501 w 10029"/>
              <a:gd name="connsiteY44" fmla="*/ 43 h 10000"/>
              <a:gd name="connsiteX45" fmla="*/ 1127 w 10029"/>
              <a:gd name="connsiteY45" fmla="*/ 0 h 10000"/>
              <a:gd name="connsiteX46" fmla="*/ 976 w 10029"/>
              <a:gd name="connsiteY46" fmla="*/ 165 h 10000"/>
              <a:gd name="connsiteX47" fmla="*/ 675 w 10029"/>
              <a:gd name="connsiteY47" fmla="*/ 212 h 10000"/>
              <a:gd name="connsiteX48" fmla="*/ 675 w 10029"/>
              <a:gd name="connsiteY48" fmla="*/ 339 h 10000"/>
              <a:gd name="connsiteX49" fmla="*/ 373 w 10029"/>
              <a:gd name="connsiteY49" fmla="*/ 506 h 10000"/>
              <a:gd name="connsiteX50" fmla="*/ 80 w 10029"/>
              <a:gd name="connsiteY50" fmla="*/ 759 h 10000"/>
              <a:gd name="connsiteX51" fmla="*/ 0 w 10029"/>
              <a:gd name="connsiteY51" fmla="*/ 1011 h 10000"/>
              <a:gd name="connsiteX52" fmla="*/ 231 w 10029"/>
              <a:gd name="connsiteY52" fmla="*/ 1350 h 10000"/>
              <a:gd name="connsiteX53" fmla="*/ 604 w 10029"/>
              <a:gd name="connsiteY53" fmla="*/ 1434 h 10000"/>
              <a:gd name="connsiteX54" fmla="*/ 976 w 10029"/>
              <a:gd name="connsiteY54" fmla="*/ 1645 h 10000"/>
              <a:gd name="connsiteX55" fmla="*/ 826 w 10029"/>
              <a:gd name="connsiteY55" fmla="*/ 1940 h 10000"/>
              <a:gd name="connsiteX56" fmla="*/ 1278 w 10029"/>
              <a:gd name="connsiteY56" fmla="*/ 2450 h 10000"/>
              <a:gd name="connsiteX57" fmla="*/ 1871 w 10029"/>
              <a:gd name="connsiteY57" fmla="*/ 2784 h 10000"/>
              <a:gd name="connsiteX58" fmla="*/ 1501 w 10029"/>
              <a:gd name="connsiteY58" fmla="*/ 3036 h 10000"/>
              <a:gd name="connsiteX59" fmla="*/ 1572 w 10029"/>
              <a:gd name="connsiteY59" fmla="*/ 3332 h 10000"/>
              <a:gd name="connsiteX60" fmla="*/ 2175 w 10029"/>
              <a:gd name="connsiteY60" fmla="*/ 3542 h 10000"/>
              <a:gd name="connsiteX61" fmla="*/ 2546 w 10029"/>
              <a:gd name="connsiteY61" fmla="*/ 3839 h 10000"/>
              <a:gd name="connsiteX62" fmla="*/ 2397 w 10029"/>
              <a:gd name="connsiteY62" fmla="*/ 4094 h 10000"/>
              <a:gd name="connsiteX63" fmla="*/ 2991 w 10029"/>
              <a:gd name="connsiteY63" fmla="*/ 4304 h 10000"/>
              <a:gd name="connsiteX64" fmla="*/ 3444 w 10029"/>
              <a:gd name="connsiteY64" fmla="*/ 4557 h 10000"/>
              <a:gd name="connsiteX65" fmla="*/ 3373 w 10029"/>
              <a:gd name="connsiteY65" fmla="*/ 4895 h 10000"/>
              <a:gd name="connsiteX66" fmla="*/ 2991 w 10029"/>
              <a:gd name="connsiteY66" fmla="*/ 5273 h 10000"/>
              <a:gd name="connsiteX67" fmla="*/ 2546 w 10029"/>
              <a:gd name="connsiteY67" fmla="*/ 5653 h 10000"/>
              <a:gd name="connsiteX68" fmla="*/ 2326 w 10029"/>
              <a:gd name="connsiteY68" fmla="*/ 6160 h 10000"/>
              <a:gd name="connsiteX69" fmla="*/ 2467 w 10029"/>
              <a:gd name="connsiteY69" fmla="*/ 6077 h 10000"/>
              <a:gd name="connsiteX70" fmla="*/ 2698 w 10029"/>
              <a:gd name="connsiteY70" fmla="*/ 6244 h 10000"/>
              <a:gd name="connsiteX71" fmla="*/ 3071 w 10029"/>
              <a:gd name="connsiteY71" fmla="*/ 6329 h 10000"/>
              <a:gd name="connsiteX72" fmla="*/ 3515 w 10029"/>
              <a:gd name="connsiteY72" fmla="*/ 6373 h 10000"/>
              <a:gd name="connsiteX73" fmla="*/ 3515 w 10029"/>
              <a:gd name="connsiteY73" fmla="*/ 6413 h 10000"/>
              <a:gd name="connsiteX74" fmla="*/ 3444 w 10029"/>
              <a:gd name="connsiteY74" fmla="*/ 6456 h 10000"/>
              <a:gd name="connsiteX75" fmla="*/ 3221 w 10029"/>
              <a:gd name="connsiteY75" fmla="*/ 6501 h 10000"/>
              <a:gd name="connsiteX76" fmla="*/ 3071 w 10029"/>
              <a:gd name="connsiteY76" fmla="*/ 6501 h 10000"/>
              <a:gd name="connsiteX77" fmla="*/ 2991 w 10029"/>
              <a:gd name="connsiteY77" fmla="*/ 6622 h 10000"/>
              <a:gd name="connsiteX78" fmla="*/ 2546 w 10029"/>
              <a:gd name="connsiteY78" fmla="*/ 6667 h 10000"/>
              <a:gd name="connsiteX79" fmla="*/ 2546 w 10029"/>
              <a:gd name="connsiteY79" fmla="*/ 6795 h 10000"/>
              <a:gd name="connsiteX80" fmla="*/ 2546 w 10029"/>
              <a:gd name="connsiteY80" fmla="*/ 6920 h 10000"/>
              <a:gd name="connsiteX81" fmla="*/ 2467 w 10029"/>
              <a:gd name="connsiteY81" fmla="*/ 6920 h 10000"/>
              <a:gd name="connsiteX82" fmla="*/ 2546 w 10029"/>
              <a:gd name="connsiteY82" fmla="*/ 7003 h 10000"/>
              <a:gd name="connsiteX83" fmla="*/ 2546 w 10029"/>
              <a:gd name="connsiteY83" fmla="*/ 7258 h 10000"/>
              <a:gd name="connsiteX84" fmla="*/ 2546 w 10029"/>
              <a:gd name="connsiteY84" fmla="*/ 7595 h 10000"/>
              <a:gd name="connsiteX85" fmla="*/ 2919 w 10029"/>
              <a:gd name="connsiteY85" fmla="*/ 7848 h 10000"/>
              <a:gd name="connsiteX86" fmla="*/ 2769 w 10029"/>
              <a:gd name="connsiteY86" fmla="*/ 8185 h 10000"/>
              <a:gd name="connsiteX87" fmla="*/ 3071 w 10029"/>
              <a:gd name="connsiteY87" fmla="*/ 8230 h 10000"/>
              <a:gd name="connsiteX88" fmla="*/ 3142 w 10029"/>
              <a:gd name="connsiteY88" fmla="*/ 8437 h 10000"/>
              <a:gd name="connsiteX89" fmla="*/ 3444 w 10029"/>
              <a:gd name="connsiteY89" fmla="*/ 8608 h 10000"/>
              <a:gd name="connsiteX90" fmla="*/ 3665 w 10029"/>
              <a:gd name="connsiteY90" fmla="*/ 8947 h 10000"/>
              <a:gd name="connsiteX91" fmla="*/ 3665 w 10029"/>
              <a:gd name="connsiteY91" fmla="*/ 8904 h 10000"/>
              <a:gd name="connsiteX92" fmla="*/ 3886 w 10029"/>
              <a:gd name="connsiteY92" fmla="*/ 8904 h 10000"/>
              <a:gd name="connsiteX93" fmla="*/ 4118 w 10029"/>
              <a:gd name="connsiteY93" fmla="*/ 8988 h 10000"/>
              <a:gd name="connsiteX94" fmla="*/ 4269 w 10029"/>
              <a:gd name="connsiteY94" fmla="*/ 8947 h 10000"/>
              <a:gd name="connsiteX95" fmla="*/ 4561 w 10029"/>
              <a:gd name="connsiteY95" fmla="*/ 8988 h 10000"/>
              <a:gd name="connsiteX96" fmla="*/ 4713 w 10029"/>
              <a:gd name="connsiteY96" fmla="*/ 9073 h 10000"/>
              <a:gd name="connsiteX97" fmla="*/ 5087 w 10029"/>
              <a:gd name="connsiteY97" fmla="*/ 8947 h 10000"/>
              <a:gd name="connsiteX98" fmla="*/ 5388 w 10029"/>
              <a:gd name="connsiteY98" fmla="*/ 8988 h 10000"/>
              <a:gd name="connsiteX99" fmla="*/ 5688 w 10029"/>
              <a:gd name="connsiteY99" fmla="*/ 9115 h 10000"/>
              <a:gd name="connsiteX100" fmla="*/ 5759 w 10029"/>
              <a:gd name="connsiteY100" fmla="*/ 9283 h 10000"/>
              <a:gd name="connsiteX101" fmla="*/ 5759 w 10029"/>
              <a:gd name="connsiteY101" fmla="*/ 9453 h 10000"/>
              <a:gd name="connsiteX102" fmla="*/ 6062 w 10029"/>
              <a:gd name="connsiteY102" fmla="*/ 9537 h 10000"/>
              <a:gd name="connsiteX103" fmla="*/ 6062 w 10029"/>
              <a:gd name="connsiteY103" fmla="*/ 9622 h 10000"/>
              <a:gd name="connsiteX104" fmla="*/ 6363 w 10029"/>
              <a:gd name="connsiteY104" fmla="*/ 9749 h 10000"/>
              <a:gd name="connsiteX105" fmla="*/ 6736 w 10029"/>
              <a:gd name="connsiteY105" fmla="*/ 9788 h 10000"/>
              <a:gd name="connsiteX106" fmla="*/ 6807 w 10029"/>
              <a:gd name="connsiteY106" fmla="*/ 9916 h 10000"/>
              <a:gd name="connsiteX107" fmla="*/ 7410 w 10029"/>
              <a:gd name="connsiteY107" fmla="*/ 10000 h 10000"/>
              <a:gd name="connsiteX108" fmla="*/ 10000 w 10029"/>
              <a:gd name="connsiteY108" fmla="*/ 6782 h 10000"/>
              <a:gd name="connsiteX109" fmla="*/ 7260 w 10029"/>
              <a:gd name="connsiteY109" fmla="*/ 633 h 10000"/>
              <a:gd name="connsiteX0" fmla="*/ 10000 w 10029"/>
              <a:gd name="connsiteY0" fmla="*/ 6782 h 10000"/>
              <a:gd name="connsiteX1" fmla="*/ 6363 w 10029"/>
              <a:gd name="connsiteY1" fmla="*/ 2110 h 10000"/>
              <a:gd name="connsiteX2" fmla="*/ 6655 w 10029"/>
              <a:gd name="connsiteY2" fmla="*/ 2657 h 10000"/>
              <a:gd name="connsiteX3" fmla="*/ 5910 w 10029"/>
              <a:gd name="connsiteY3" fmla="*/ 2657 h 10000"/>
              <a:gd name="connsiteX4" fmla="*/ 5315 w 10029"/>
              <a:gd name="connsiteY4" fmla="*/ 2574 h 10000"/>
              <a:gd name="connsiteX5" fmla="*/ 5166 w 10029"/>
              <a:gd name="connsiteY5" fmla="*/ 2657 h 10000"/>
              <a:gd name="connsiteX6" fmla="*/ 5087 w 10029"/>
              <a:gd name="connsiteY6" fmla="*/ 2784 h 10000"/>
              <a:gd name="connsiteX7" fmla="*/ 5388 w 10029"/>
              <a:gd name="connsiteY7" fmla="*/ 2953 h 10000"/>
              <a:gd name="connsiteX8" fmla="*/ 5840 w 10029"/>
              <a:gd name="connsiteY8" fmla="*/ 2996 h 10000"/>
              <a:gd name="connsiteX9" fmla="*/ 6062 w 10029"/>
              <a:gd name="connsiteY9" fmla="*/ 2996 h 10000"/>
              <a:gd name="connsiteX10" fmla="*/ 6212 w 10029"/>
              <a:gd name="connsiteY10" fmla="*/ 3080 h 10000"/>
              <a:gd name="connsiteX11" fmla="*/ 6212 w 10029"/>
              <a:gd name="connsiteY11" fmla="*/ 3165 h 10000"/>
              <a:gd name="connsiteX12" fmla="*/ 6062 w 10029"/>
              <a:gd name="connsiteY12" fmla="*/ 3291 h 10000"/>
              <a:gd name="connsiteX13" fmla="*/ 5981 w 10029"/>
              <a:gd name="connsiteY13" fmla="*/ 3332 h 10000"/>
              <a:gd name="connsiteX14" fmla="*/ 5759 w 10029"/>
              <a:gd name="connsiteY14" fmla="*/ 3332 h 10000"/>
              <a:gd name="connsiteX15" fmla="*/ 5315 w 10029"/>
              <a:gd name="connsiteY15" fmla="*/ 3248 h 10000"/>
              <a:gd name="connsiteX16" fmla="*/ 4863 w 10029"/>
              <a:gd name="connsiteY16" fmla="*/ 3206 h 10000"/>
              <a:gd name="connsiteX17" fmla="*/ 4641 w 10029"/>
              <a:gd name="connsiteY17" fmla="*/ 3165 h 10000"/>
              <a:gd name="connsiteX18" fmla="*/ 4491 w 10029"/>
              <a:gd name="connsiteY18" fmla="*/ 3080 h 10000"/>
              <a:gd name="connsiteX19" fmla="*/ 3968 w 10029"/>
              <a:gd name="connsiteY19" fmla="*/ 2700 h 10000"/>
              <a:gd name="connsiteX20" fmla="*/ 3886 w 10029"/>
              <a:gd name="connsiteY20" fmla="*/ 2488 h 10000"/>
              <a:gd name="connsiteX21" fmla="*/ 3886 w 10029"/>
              <a:gd name="connsiteY21" fmla="*/ 2404 h 10000"/>
              <a:gd name="connsiteX22" fmla="*/ 3815 w 10029"/>
              <a:gd name="connsiteY22" fmla="*/ 2277 h 10000"/>
              <a:gd name="connsiteX23" fmla="*/ 3373 w 10029"/>
              <a:gd name="connsiteY23" fmla="*/ 2195 h 10000"/>
              <a:gd name="connsiteX24" fmla="*/ 2991 w 10029"/>
              <a:gd name="connsiteY24" fmla="*/ 2110 h 10000"/>
              <a:gd name="connsiteX25" fmla="*/ 2245 w 10029"/>
              <a:gd name="connsiteY25" fmla="*/ 1814 h 10000"/>
              <a:gd name="connsiteX26" fmla="*/ 2546 w 10029"/>
              <a:gd name="connsiteY26" fmla="*/ 1814 h 10000"/>
              <a:gd name="connsiteX27" fmla="*/ 2848 w 10029"/>
              <a:gd name="connsiteY27" fmla="*/ 1898 h 10000"/>
              <a:gd name="connsiteX28" fmla="*/ 3515 w 10029"/>
              <a:gd name="connsiteY28" fmla="*/ 1898 h 10000"/>
              <a:gd name="connsiteX29" fmla="*/ 5014 w 10029"/>
              <a:gd name="connsiteY29" fmla="*/ 1940 h 10000"/>
              <a:gd name="connsiteX30" fmla="*/ 5538 w 10029"/>
              <a:gd name="connsiteY30" fmla="*/ 1856 h 10000"/>
              <a:gd name="connsiteX31" fmla="*/ 5840 w 10029"/>
              <a:gd name="connsiteY31" fmla="*/ 1772 h 10000"/>
              <a:gd name="connsiteX32" fmla="*/ 6062 w 10029"/>
              <a:gd name="connsiteY32" fmla="*/ 1603 h 10000"/>
              <a:gd name="connsiteX33" fmla="*/ 6284 w 10029"/>
              <a:gd name="connsiteY33" fmla="*/ 1265 h 10000"/>
              <a:gd name="connsiteX34" fmla="*/ 6363 w 10029"/>
              <a:gd name="connsiteY34" fmla="*/ 1095 h 10000"/>
              <a:gd name="connsiteX35" fmla="*/ 6284 w 10029"/>
              <a:gd name="connsiteY35" fmla="*/ 928 h 10000"/>
              <a:gd name="connsiteX36" fmla="*/ 5910 w 10029"/>
              <a:gd name="connsiteY36" fmla="*/ 671 h 10000"/>
              <a:gd name="connsiteX37" fmla="*/ 5315 w 10029"/>
              <a:gd name="connsiteY37" fmla="*/ 589 h 10000"/>
              <a:gd name="connsiteX38" fmla="*/ 3968 w 10029"/>
              <a:gd name="connsiteY38" fmla="*/ 379 h 10000"/>
              <a:gd name="connsiteX39" fmla="*/ 3293 w 10029"/>
              <a:gd name="connsiteY39" fmla="*/ 252 h 10000"/>
              <a:gd name="connsiteX40" fmla="*/ 2698 w 10029"/>
              <a:gd name="connsiteY40" fmla="*/ 252 h 10000"/>
              <a:gd name="connsiteX41" fmla="*/ 1349 w 10029"/>
              <a:gd name="connsiteY41" fmla="*/ 252 h 10000"/>
              <a:gd name="connsiteX42" fmla="*/ 1572 w 10029"/>
              <a:gd name="connsiteY42" fmla="*/ 128 h 10000"/>
              <a:gd name="connsiteX43" fmla="*/ 1651 w 10029"/>
              <a:gd name="connsiteY43" fmla="*/ 83 h 10000"/>
              <a:gd name="connsiteX44" fmla="*/ 1501 w 10029"/>
              <a:gd name="connsiteY44" fmla="*/ 43 h 10000"/>
              <a:gd name="connsiteX45" fmla="*/ 1127 w 10029"/>
              <a:gd name="connsiteY45" fmla="*/ 0 h 10000"/>
              <a:gd name="connsiteX46" fmla="*/ 976 w 10029"/>
              <a:gd name="connsiteY46" fmla="*/ 165 h 10000"/>
              <a:gd name="connsiteX47" fmla="*/ 675 w 10029"/>
              <a:gd name="connsiteY47" fmla="*/ 212 h 10000"/>
              <a:gd name="connsiteX48" fmla="*/ 675 w 10029"/>
              <a:gd name="connsiteY48" fmla="*/ 339 h 10000"/>
              <a:gd name="connsiteX49" fmla="*/ 373 w 10029"/>
              <a:gd name="connsiteY49" fmla="*/ 506 h 10000"/>
              <a:gd name="connsiteX50" fmla="*/ 80 w 10029"/>
              <a:gd name="connsiteY50" fmla="*/ 759 h 10000"/>
              <a:gd name="connsiteX51" fmla="*/ 0 w 10029"/>
              <a:gd name="connsiteY51" fmla="*/ 1011 h 10000"/>
              <a:gd name="connsiteX52" fmla="*/ 231 w 10029"/>
              <a:gd name="connsiteY52" fmla="*/ 1350 h 10000"/>
              <a:gd name="connsiteX53" fmla="*/ 604 w 10029"/>
              <a:gd name="connsiteY53" fmla="*/ 1434 h 10000"/>
              <a:gd name="connsiteX54" fmla="*/ 976 w 10029"/>
              <a:gd name="connsiteY54" fmla="*/ 1645 h 10000"/>
              <a:gd name="connsiteX55" fmla="*/ 826 w 10029"/>
              <a:gd name="connsiteY55" fmla="*/ 1940 h 10000"/>
              <a:gd name="connsiteX56" fmla="*/ 1278 w 10029"/>
              <a:gd name="connsiteY56" fmla="*/ 2450 h 10000"/>
              <a:gd name="connsiteX57" fmla="*/ 1871 w 10029"/>
              <a:gd name="connsiteY57" fmla="*/ 2784 h 10000"/>
              <a:gd name="connsiteX58" fmla="*/ 1501 w 10029"/>
              <a:gd name="connsiteY58" fmla="*/ 3036 h 10000"/>
              <a:gd name="connsiteX59" fmla="*/ 1572 w 10029"/>
              <a:gd name="connsiteY59" fmla="*/ 3332 h 10000"/>
              <a:gd name="connsiteX60" fmla="*/ 2175 w 10029"/>
              <a:gd name="connsiteY60" fmla="*/ 3542 h 10000"/>
              <a:gd name="connsiteX61" fmla="*/ 2546 w 10029"/>
              <a:gd name="connsiteY61" fmla="*/ 3839 h 10000"/>
              <a:gd name="connsiteX62" fmla="*/ 2397 w 10029"/>
              <a:gd name="connsiteY62" fmla="*/ 4094 h 10000"/>
              <a:gd name="connsiteX63" fmla="*/ 2991 w 10029"/>
              <a:gd name="connsiteY63" fmla="*/ 4304 h 10000"/>
              <a:gd name="connsiteX64" fmla="*/ 3444 w 10029"/>
              <a:gd name="connsiteY64" fmla="*/ 4557 h 10000"/>
              <a:gd name="connsiteX65" fmla="*/ 3373 w 10029"/>
              <a:gd name="connsiteY65" fmla="*/ 4895 h 10000"/>
              <a:gd name="connsiteX66" fmla="*/ 2991 w 10029"/>
              <a:gd name="connsiteY66" fmla="*/ 5273 h 10000"/>
              <a:gd name="connsiteX67" fmla="*/ 2546 w 10029"/>
              <a:gd name="connsiteY67" fmla="*/ 5653 h 10000"/>
              <a:gd name="connsiteX68" fmla="*/ 2326 w 10029"/>
              <a:gd name="connsiteY68" fmla="*/ 6160 h 10000"/>
              <a:gd name="connsiteX69" fmla="*/ 2467 w 10029"/>
              <a:gd name="connsiteY69" fmla="*/ 6077 h 10000"/>
              <a:gd name="connsiteX70" fmla="*/ 2698 w 10029"/>
              <a:gd name="connsiteY70" fmla="*/ 6244 h 10000"/>
              <a:gd name="connsiteX71" fmla="*/ 3071 w 10029"/>
              <a:gd name="connsiteY71" fmla="*/ 6329 h 10000"/>
              <a:gd name="connsiteX72" fmla="*/ 3515 w 10029"/>
              <a:gd name="connsiteY72" fmla="*/ 6373 h 10000"/>
              <a:gd name="connsiteX73" fmla="*/ 3515 w 10029"/>
              <a:gd name="connsiteY73" fmla="*/ 6413 h 10000"/>
              <a:gd name="connsiteX74" fmla="*/ 3444 w 10029"/>
              <a:gd name="connsiteY74" fmla="*/ 6456 h 10000"/>
              <a:gd name="connsiteX75" fmla="*/ 3221 w 10029"/>
              <a:gd name="connsiteY75" fmla="*/ 6501 h 10000"/>
              <a:gd name="connsiteX76" fmla="*/ 3071 w 10029"/>
              <a:gd name="connsiteY76" fmla="*/ 6501 h 10000"/>
              <a:gd name="connsiteX77" fmla="*/ 2991 w 10029"/>
              <a:gd name="connsiteY77" fmla="*/ 6622 h 10000"/>
              <a:gd name="connsiteX78" fmla="*/ 2546 w 10029"/>
              <a:gd name="connsiteY78" fmla="*/ 6667 h 10000"/>
              <a:gd name="connsiteX79" fmla="*/ 2546 w 10029"/>
              <a:gd name="connsiteY79" fmla="*/ 6795 h 10000"/>
              <a:gd name="connsiteX80" fmla="*/ 2546 w 10029"/>
              <a:gd name="connsiteY80" fmla="*/ 6920 h 10000"/>
              <a:gd name="connsiteX81" fmla="*/ 2467 w 10029"/>
              <a:gd name="connsiteY81" fmla="*/ 6920 h 10000"/>
              <a:gd name="connsiteX82" fmla="*/ 2546 w 10029"/>
              <a:gd name="connsiteY82" fmla="*/ 7003 h 10000"/>
              <a:gd name="connsiteX83" fmla="*/ 2546 w 10029"/>
              <a:gd name="connsiteY83" fmla="*/ 7258 h 10000"/>
              <a:gd name="connsiteX84" fmla="*/ 2546 w 10029"/>
              <a:gd name="connsiteY84" fmla="*/ 7595 h 10000"/>
              <a:gd name="connsiteX85" fmla="*/ 2919 w 10029"/>
              <a:gd name="connsiteY85" fmla="*/ 7848 h 10000"/>
              <a:gd name="connsiteX86" fmla="*/ 2769 w 10029"/>
              <a:gd name="connsiteY86" fmla="*/ 8185 h 10000"/>
              <a:gd name="connsiteX87" fmla="*/ 3071 w 10029"/>
              <a:gd name="connsiteY87" fmla="*/ 8230 h 10000"/>
              <a:gd name="connsiteX88" fmla="*/ 3142 w 10029"/>
              <a:gd name="connsiteY88" fmla="*/ 8437 h 10000"/>
              <a:gd name="connsiteX89" fmla="*/ 3444 w 10029"/>
              <a:gd name="connsiteY89" fmla="*/ 8608 h 10000"/>
              <a:gd name="connsiteX90" fmla="*/ 3665 w 10029"/>
              <a:gd name="connsiteY90" fmla="*/ 8947 h 10000"/>
              <a:gd name="connsiteX91" fmla="*/ 3665 w 10029"/>
              <a:gd name="connsiteY91" fmla="*/ 8904 h 10000"/>
              <a:gd name="connsiteX92" fmla="*/ 3886 w 10029"/>
              <a:gd name="connsiteY92" fmla="*/ 8904 h 10000"/>
              <a:gd name="connsiteX93" fmla="*/ 4118 w 10029"/>
              <a:gd name="connsiteY93" fmla="*/ 8988 h 10000"/>
              <a:gd name="connsiteX94" fmla="*/ 4269 w 10029"/>
              <a:gd name="connsiteY94" fmla="*/ 8947 h 10000"/>
              <a:gd name="connsiteX95" fmla="*/ 4561 w 10029"/>
              <a:gd name="connsiteY95" fmla="*/ 8988 h 10000"/>
              <a:gd name="connsiteX96" fmla="*/ 4713 w 10029"/>
              <a:gd name="connsiteY96" fmla="*/ 9073 h 10000"/>
              <a:gd name="connsiteX97" fmla="*/ 5087 w 10029"/>
              <a:gd name="connsiteY97" fmla="*/ 8947 h 10000"/>
              <a:gd name="connsiteX98" fmla="*/ 5388 w 10029"/>
              <a:gd name="connsiteY98" fmla="*/ 8988 h 10000"/>
              <a:gd name="connsiteX99" fmla="*/ 5688 w 10029"/>
              <a:gd name="connsiteY99" fmla="*/ 9115 h 10000"/>
              <a:gd name="connsiteX100" fmla="*/ 5759 w 10029"/>
              <a:gd name="connsiteY100" fmla="*/ 9283 h 10000"/>
              <a:gd name="connsiteX101" fmla="*/ 5759 w 10029"/>
              <a:gd name="connsiteY101" fmla="*/ 9453 h 10000"/>
              <a:gd name="connsiteX102" fmla="*/ 6062 w 10029"/>
              <a:gd name="connsiteY102" fmla="*/ 9537 h 10000"/>
              <a:gd name="connsiteX103" fmla="*/ 6062 w 10029"/>
              <a:gd name="connsiteY103" fmla="*/ 9622 h 10000"/>
              <a:gd name="connsiteX104" fmla="*/ 6363 w 10029"/>
              <a:gd name="connsiteY104" fmla="*/ 9749 h 10000"/>
              <a:gd name="connsiteX105" fmla="*/ 6736 w 10029"/>
              <a:gd name="connsiteY105" fmla="*/ 9788 h 10000"/>
              <a:gd name="connsiteX106" fmla="*/ 6807 w 10029"/>
              <a:gd name="connsiteY106" fmla="*/ 9916 h 10000"/>
              <a:gd name="connsiteX107" fmla="*/ 7410 w 10029"/>
              <a:gd name="connsiteY107" fmla="*/ 10000 h 10000"/>
              <a:gd name="connsiteX108" fmla="*/ 10000 w 10029"/>
              <a:gd name="connsiteY108" fmla="*/ 6782 h 10000"/>
              <a:gd name="connsiteX0" fmla="*/ 9509 w 9546"/>
              <a:gd name="connsiteY0" fmla="*/ 5508 h 10000"/>
              <a:gd name="connsiteX1" fmla="*/ 6363 w 9546"/>
              <a:gd name="connsiteY1" fmla="*/ 2110 h 10000"/>
              <a:gd name="connsiteX2" fmla="*/ 6655 w 9546"/>
              <a:gd name="connsiteY2" fmla="*/ 2657 h 10000"/>
              <a:gd name="connsiteX3" fmla="*/ 5910 w 9546"/>
              <a:gd name="connsiteY3" fmla="*/ 2657 h 10000"/>
              <a:gd name="connsiteX4" fmla="*/ 5315 w 9546"/>
              <a:gd name="connsiteY4" fmla="*/ 2574 h 10000"/>
              <a:gd name="connsiteX5" fmla="*/ 5166 w 9546"/>
              <a:gd name="connsiteY5" fmla="*/ 2657 h 10000"/>
              <a:gd name="connsiteX6" fmla="*/ 5087 w 9546"/>
              <a:gd name="connsiteY6" fmla="*/ 2784 h 10000"/>
              <a:gd name="connsiteX7" fmla="*/ 5388 w 9546"/>
              <a:gd name="connsiteY7" fmla="*/ 2953 h 10000"/>
              <a:gd name="connsiteX8" fmla="*/ 5840 w 9546"/>
              <a:gd name="connsiteY8" fmla="*/ 2996 h 10000"/>
              <a:gd name="connsiteX9" fmla="*/ 6062 w 9546"/>
              <a:gd name="connsiteY9" fmla="*/ 2996 h 10000"/>
              <a:gd name="connsiteX10" fmla="*/ 6212 w 9546"/>
              <a:gd name="connsiteY10" fmla="*/ 3080 h 10000"/>
              <a:gd name="connsiteX11" fmla="*/ 6212 w 9546"/>
              <a:gd name="connsiteY11" fmla="*/ 3165 h 10000"/>
              <a:gd name="connsiteX12" fmla="*/ 6062 w 9546"/>
              <a:gd name="connsiteY12" fmla="*/ 3291 h 10000"/>
              <a:gd name="connsiteX13" fmla="*/ 5981 w 9546"/>
              <a:gd name="connsiteY13" fmla="*/ 3332 h 10000"/>
              <a:gd name="connsiteX14" fmla="*/ 5759 w 9546"/>
              <a:gd name="connsiteY14" fmla="*/ 3332 h 10000"/>
              <a:gd name="connsiteX15" fmla="*/ 5315 w 9546"/>
              <a:gd name="connsiteY15" fmla="*/ 3248 h 10000"/>
              <a:gd name="connsiteX16" fmla="*/ 4863 w 9546"/>
              <a:gd name="connsiteY16" fmla="*/ 3206 h 10000"/>
              <a:gd name="connsiteX17" fmla="*/ 4641 w 9546"/>
              <a:gd name="connsiteY17" fmla="*/ 3165 h 10000"/>
              <a:gd name="connsiteX18" fmla="*/ 4491 w 9546"/>
              <a:gd name="connsiteY18" fmla="*/ 3080 h 10000"/>
              <a:gd name="connsiteX19" fmla="*/ 3968 w 9546"/>
              <a:gd name="connsiteY19" fmla="*/ 2700 h 10000"/>
              <a:gd name="connsiteX20" fmla="*/ 3886 w 9546"/>
              <a:gd name="connsiteY20" fmla="*/ 2488 h 10000"/>
              <a:gd name="connsiteX21" fmla="*/ 3886 w 9546"/>
              <a:gd name="connsiteY21" fmla="*/ 2404 h 10000"/>
              <a:gd name="connsiteX22" fmla="*/ 3815 w 9546"/>
              <a:gd name="connsiteY22" fmla="*/ 2277 h 10000"/>
              <a:gd name="connsiteX23" fmla="*/ 3373 w 9546"/>
              <a:gd name="connsiteY23" fmla="*/ 2195 h 10000"/>
              <a:gd name="connsiteX24" fmla="*/ 2991 w 9546"/>
              <a:gd name="connsiteY24" fmla="*/ 2110 h 10000"/>
              <a:gd name="connsiteX25" fmla="*/ 2245 w 9546"/>
              <a:gd name="connsiteY25" fmla="*/ 1814 h 10000"/>
              <a:gd name="connsiteX26" fmla="*/ 2546 w 9546"/>
              <a:gd name="connsiteY26" fmla="*/ 1814 h 10000"/>
              <a:gd name="connsiteX27" fmla="*/ 2848 w 9546"/>
              <a:gd name="connsiteY27" fmla="*/ 1898 h 10000"/>
              <a:gd name="connsiteX28" fmla="*/ 3515 w 9546"/>
              <a:gd name="connsiteY28" fmla="*/ 1898 h 10000"/>
              <a:gd name="connsiteX29" fmla="*/ 5014 w 9546"/>
              <a:gd name="connsiteY29" fmla="*/ 1940 h 10000"/>
              <a:gd name="connsiteX30" fmla="*/ 5538 w 9546"/>
              <a:gd name="connsiteY30" fmla="*/ 1856 h 10000"/>
              <a:gd name="connsiteX31" fmla="*/ 5840 w 9546"/>
              <a:gd name="connsiteY31" fmla="*/ 1772 h 10000"/>
              <a:gd name="connsiteX32" fmla="*/ 6062 w 9546"/>
              <a:gd name="connsiteY32" fmla="*/ 1603 h 10000"/>
              <a:gd name="connsiteX33" fmla="*/ 6284 w 9546"/>
              <a:gd name="connsiteY33" fmla="*/ 1265 h 10000"/>
              <a:gd name="connsiteX34" fmla="*/ 6363 w 9546"/>
              <a:gd name="connsiteY34" fmla="*/ 1095 h 10000"/>
              <a:gd name="connsiteX35" fmla="*/ 6284 w 9546"/>
              <a:gd name="connsiteY35" fmla="*/ 928 h 10000"/>
              <a:gd name="connsiteX36" fmla="*/ 5910 w 9546"/>
              <a:gd name="connsiteY36" fmla="*/ 671 h 10000"/>
              <a:gd name="connsiteX37" fmla="*/ 5315 w 9546"/>
              <a:gd name="connsiteY37" fmla="*/ 589 h 10000"/>
              <a:gd name="connsiteX38" fmla="*/ 3968 w 9546"/>
              <a:gd name="connsiteY38" fmla="*/ 379 h 10000"/>
              <a:gd name="connsiteX39" fmla="*/ 3293 w 9546"/>
              <a:gd name="connsiteY39" fmla="*/ 252 h 10000"/>
              <a:gd name="connsiteX40" fmla="*/ 2698 w 9546"/>
              <a:gd name="connsiteY40" fmla="*/ 252 h 10000"/>
              <a:gd name="connsiteX41" fmla="*/ 1349 w 9546"/>
              <a:gd name="connsiteY41" fmla="*/ 252 h 10000"/>
              <a:gd name="connsiteX42" fmla="*/ 1572 w 9546"/>
              <a:gd name="connsiteY42" fmla="*/ 128 h 10000"/>
              <a:gd name="connsiteX43" fmla="*/ 1651 w 9546"/>
              <a:gd name="connsiteY43" fmla="*/ 83 h 10000"/>
              <a:gd name="connsiteX44" fmla="*/ 1501 w 9546"/>
              <a:gd name="connsiteY44" fmla="*/ 43 h 10000"/>
              <a:gd name="connsiteX45" fmla="*/ 1127 w 9546"/>
              <a:gd name="connsiteY45" fmla="*/ 0 h 10000"/>
              <a:gd name="connsiteX46" fmla="*/ 976 w 9546"/>
              <a:gd name="connsiteY46" fmla="*/ 165 h 10000"/>
              <a:gd name="connsiteX47" fmla="*/ 675 w 9546"/>
              <a:gd name="connsiteY47" fmla="*/ 212 h 10000"/>
              <a:gd name="connsiteX48" fmla="*/ 675 w 9546"/>
              <a:gd name="connsiteY48" fmla="*/ 339 h 10000"/>
              <a:gd name="connsiteX49" fmla="*/ 373 w 9546"/>
              <a:gd name="connsiteY49" fmla="*/ 506 h 10000"/>
              <a:gd name="connsiteX50" fmla="*/ 80 w 9546"/>
              <a:gd name="connsiteY50" fmla="*/ 759 h 10000"/>
              <a:gd name="connsiteX51" fmla="*/ 0 w 9546"/>
              <a:gd name="connsiteY51" fmla="*/ 1011 h 10000"/>
              <a:gd name="connsiteX52" fmla="*/ 231 w 9546"/>
              <a:gd name="connsiteY52" fmla="*/ 1350 h 10000"/>
              <a:gd name="connsiteX53" fmla="*/ 604 w 9546"/>
              <a:gd name="connsiteY53" fmla="*/ 1434 h 10000"/>
              <a:gd name="connsiteX54" fmla="*/ 976 w 9546"/>
              <a:gd name="connsiteY54" fmla="*/ 1645 h 10000"/>
              <a:gd name="connsiteX55" fmla="*/ 826 w 9546"/>
              <a:gd name="connsiteY55" fmla="*/ 1940 h 10000"/>
              <a:gd name="connsiteX56" fmla="*/ 1278 w 9546"/>
              <a:gd name="connsiteY56" fmla="*/ 2450 h 10000"/>
              <a:gd name="connsiteX57" fmla="*/ 1871 w 9546"/>
              <a:gd name="connsiteY57" fmla="*/ 2784 h 10000"/>
              <a:gd name="connsiteX58" fmla="*/ 1501 w 9546"/>
              <a:gd name="connsiteY58" fmla="*/ 3036 h 10000"/>
              <a:gd name="connsiteX59" fmla="*/ 1572 w 9546"/>
              <a:gd name="connsiteY59" fmla="*/ 3332 h 10000"/>
              <a:gd name="connsiteX60" fmla="*/ 2175 w 9546"/>
              <a:gd name="connsiteY60" fmla="*/ 3542 h 10000"/>
              <a:gd name="connsiteX61" fmla="*/ 2546 w 9546"/>
              <a:gd name="connsiteY61" fmla="*/ 3839 h 10000"/>
              <a:gd name="connsiteX62" fmla="*/ 2397 w 9546"/>
              <a:gd name="connsiteY62" fmla="*/ 4094 h 10000"/>
              <a:gd name="connsiteX63" fmla="*/ 2991 w 9546"/>
              <a:gd name="connsiteY63" fmla="*/ 4304 h 10000"/>
              <a:gd name="connsiteX64" fmla="*/ 3444 w 9546"/>
              <a:gd name="connsiteY64" fmla="*/ 4557 h 10000"/>
              <a:gd name="connsiteX65" fmla="*/ 3373 w 9546"/>
              <a:gd name="connsiteY65" fmla="*/ 4895 h 10000"/>
              <a:gd name="connsiteX66" fmla="*/ 2991 w 9546"/>
              <a:gd name="connsiteY66" fmla="*/ 5273 h 10000"/>
              <a:gd name="connsiteX67" fmla="*/ 2546 w 9546"/>
              <a:gd name="connsiteY67" fmla="*/ 5653 h 10000"/>
              <a:gd name="connsiteX68" fmla="*/ 2326 w 9546"/>
              <a:gd name="connsiteY68" fmla="*/ 6160 h 10000"/>
              <a:gd name="connsiteX69" fmla="*/ 2467 w 9546"/>
              <a:gd name="connsiteY69" fmla="*/ 6077 h 10000"/>
              <a:gd name="connsiteX70" fmla="*/ 2698 w 9546"/>
              <a:gd name="connsiteY70" fmla="*/ 6244 h 10000"/>
              <a:gd name="connsiteX71" fmla="*/ 3071 w 9546"/>
              <a:gd name="connsiteY71" fmla="*/ 6329 h 10000"/>
              <a:gd name="connsiteX72" fmla="*/ 3515 w 9546"/>
              <a:gd name="connsiteY72" fmla="*/ 6373 h 10000"/>
              <a:gd name="connsiteX73" fmla="*/ 3515 w 9546"/>
              <a:gd name="connsiteY73" fmla="*/ 6413 h 10000"/>
              <a:gd name="connsiteX74" fmla="*/ 3444 w 9546"/>
              <a:gd name="connsiteY74" fmla="*/ 6456 h 10000"/>
              <a:gd name="connsiteX75" fmla="*/ 3221 w 9546"/>
              <a:gd name="connsiteY75" fmla="*/ 6501 h 10000"/>
              <a:gd name="connsiteX76" fmla="*/ 3071 w 9546"/>
              <a:gd name="connsiteY76" fmla="*/ 6501 h 10000"/>
              <a:gd name="connsiteX77" fmla="*/ 2991 w 9546"/>
              <a:gd name="connsiteY77" fmla="*/ 6622 h 10000"/>
              <a:gd name="connsiteX78" fmla="*/ 2546 w 9546"/>
              <a:gd name="connsiteY78" fmla="*/ 6667 h 10000"/>
              <a:gd name="connsiteX79" fmla="*/ 2546 w 9546"/>
              <a:gd name="connsiteY79" fmla="*/ 6795 h 10000"/>
              <a:gd name="connsiteX80" fmla="*/ 2546 w 9546"/>
              <a:gd name="connsiteY80" fmla="*/ 6920 h 10000"/>
              <a:gd name="connsiteX81" fmla="*/ 2467 w 9546"/>
              <a:gd name="connsiteY81" fmla="*/ 6920 h 10000"/>
              <a:gd name="connsiteX82" fmla="*/ 2546 w 9546"/>
              <a:gd name="connsiteY82" fmla="*/ 7003 h 10000"/>
              <a:gd name="connsiteX83" fmla="*/ 2546 w 9546"/>
              <a:gd name="connsiteY83" fmla="*/ 7258 h 10000"/>
              <a:gd name="connsiteX84" fmla="*/ 2546 w 9546"/>
              <a:gd name="connsiteY84" fmla="*/ 7595 h 10000"/>
              <a:gd name="connsiteX85" fmla="*/ 2919 w 9546"/>
              <a:gd name="connsiteY85" fmla="*/ 7848 h 10000"/>
              <a:gd name="connsiteX86" fmla="*/ 2769 w 9546"/>
              <a:gd name="connsiteY86" fmla="*/ 8185 h 10000"/>
              <a:gd name="connsiteX87" fmla="*/ 3071 w 9546"/>
              <a:gd name="connsiteY87" fmla="*/ 8230 h 10000"/>
              <a:gd name="connsiteX88" fmla="*/ 3142 w 9546"/>
              <a:gd name="connsiteY88" fmla="*/ 8437 h 10000"/>
              <a:gd name="connsiteX89" fmla="*/ 3444 w 9546"/>
              <a:gd name="connsiteY89" fmla="*/ 8608 h 10000"/>
              <a:gd name="connsiteX90" fmla="*/ 3665 w 9546"/>
              <a:gd name="connsiteY90" fmla="*/ 8947 h 10000"/>
              <a:gd name="connsiteX91" fmla="*/ 3665 w 9546"/>
              <a:gd name="connsiteY91" fmla="*/ 8904 h 10000"/>
              <a:gd name="connsiteX92" fmla="*/ 3886 w 9546"/>
              <a:gd name="connsiteY92" fmla="*/ 8904 h 10000"/>
              <a:gd name="connsiteX93" fmla="*/ 4118 w 9546"/>
              <a:gd name="connsiteY93" fmla="*/ 8988 h 10000"/>
              <a:gd name="connsiteX94" fmla="*/ 4269 w 9546"/>
              <a:gd name="connsiteY94" fmla="*/ 8947 h 10000"/>
              <a:gd name="connsiteX95" fmla="*/ 4561 w 9546"/>
              <a:gd name="connsiteY95" fmla="*/ 8988 h 10000"/>
              <a:gd name="connsiteX96" fmla="*/ 4713 w 9546"/>
              <a:gd name="connsiteY96" fmla="*/ 9073 h 10000"/>
              <a:gd name="connsiteX97" fmla="*/ 5087 w 9546"/>
              <a:gd name="connsiteY97" fmla="*/ 8947 h 10000"/>
              <a:gd name="connsiteX98" fmla="*/ 5388 w 9546"/>
              <a:gd name="connsiteY98" fmla="*/ 8988 h 10000"/>
              <a:gd name="connsiteX99" fmla="*/ 5688 w 9546"/>
              <a:gd name="connsiteY99" fmla="*/ 9115 h 10000"/>
              <a:gd name="connsiteX100" fmla="*/ 5759 w 9546"/>
              <a:gd name="connsiteY100" fmla="*/ 9283 h 10000"/>
              <a:gd name="connsiteX101" fmla="*/ 5759 w 9546"/>
              <a:gd name="connsiteY101" fmla="*/ 9453 h 10000"/>
              <a:gd name="connsiteX102" fmla="*/ 6062 w 9546"/>
              <a:gd name="connsiteY102" fmla="*/ 9537 h 10000"/>
              <a:gd name="connsiteX103" fmla="*/ 6062 w 9546"/>
              <a:gd name="connsiteY103" fmla="*/ 9622 h 10000"/>
              <a:gd name="connsiteX104" fmla="*/ 6363 w 9546"/>
              <a:gd name="connsiteY104" fmla="*/ 9749 h 10000"/>
              <a:gd name="connsiteX105" fmla="*/ 6736 w 9546"/>
              <a:gd name="connsiteY105" fmla="*/ 9788 h 10000"/>
              <a:gd name="connsiteX106" fmla="*/ 6807 w 9546"/>
              <a:gd name="connsiteY106" fmla="*/ 9916 h 10000"/>
              <a:gd name="connsiteX107" fmla="*/ 7410 w 9546"/>
              <a:gd name="connsiteY107" fmla="*/ 10000 h 10000"/>
              <a:gd name="connsiteX108" fmla="*/ 9509 w 9546"/>
              <a:gd name="connsiteY108" fmla="*/ 550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9546" h="10000">
                <a:moveTo>
                  <a:pt x="9509" y="5508"/>
                </a:moveTo>
                <a:cubicBezTo>
                  <a:pt x="9334" y="4193"/>
                  <a:pt x="6921" y="2798"/>
                  <a:pt x="6363" y="2110"/>
                </a:cubicBezTo>
                <a:lnTo>
                  <a:pt x="6655" y="2657"/>
                </a:lnTo>
                <a:lnTo>
                  <a:pt x="5910" y="2657"/>
                </a:lnTo>
                <a:lnTo>
                  <a:pt x="5315" y="2574"/>
                </a:lnTo>
                <a:lnTo>
                  <a:pt x="5166" y="2657"/>
                </a:lnTo>
                <a:cubicBezTo>
                  <a:pt x="5138" y="2700"/>
                  <a:pt x="5113" y="2744"/>
                  <a:pt x="5087" y="2784"/>
                </a:cubicBezTo>
                <a:lnTo>
                  <a:pt x="5388" y="2953"/>
                </a:lnTo>
                <a:lnTo>
                  <a:pt x="5840" y="2996"/>
                </a:lnTo>
                <a:lnTo>
                  <a:pt x="6062" y="2996"/>
                </a:lnTo>
                <a:lnTo>
                  <a:pt x="6212" y="3080"/>
                </a:lnTo>
                <a:lnTo>
                  <a:pt x="6212" y="3165"/>
                </a:lnTo>
                <a:lnTo>
                  <a:pt x="6062" y="3291"/>
                </a:lnTo>
                <a:cubicBezTo>
                  <a:pt x="6035" y="3304"/>
                  <a:pt x="6008" y="3320"/>
                  <a:pt x="5981" y="3332"/>
                </a:cubicBezTo>
                <a:lnTo>
                  <a:pt x="5759" y="3332"/>
                </a:lnTo>
                <a:lnTo>
                  <a:pt x="5315" y="3248"/>
                </a:lnTo>
                <a:lnTo>
                  <a:pt x="4863" y="3206"/>
                </a:lnTo>
                <a:lnTo>
                  <a:pt x="4641" y="3165"/>
                </a:lnTo>
                <a:lnTo>
                  <a:pt x="4491" y="3080"/>
                </a:lnTo>
                <a:lnTo>
                  <a:pt x="3968" y="2700"/>
                </a:lnTo>
                <a:cubicBezTo>
                  <a:pt x="3941" y="2629"/>
                  <a:pt x="3914" y="2558"/>
                  <a:pt x="3886" y="2488"/>
                </a:cubicBezTo>
                <a:lnTo>
                  <a:pt x="3886" y="2404"/>
                </a:lnTo>
                <a:cubicBezTo>
                  <a:pt x="3864" y="2362"/>
                  <a:pt x="3841" y="2320"/>
                  <a:pt x="3815" y="2277"/>
                </a:cubicBezTo>
                <a:lnTo>
                  <a:pt x="3373" y="2195"/>
                </a:lnTo>
                <a:lnTo>
                  <a:pt x="2991" y="2110"/>
                </a:lnTo>
                <a:lnTo>
                  <a:pt x="2245" y="1814"/>
                </a:lnTo>
                <a:lnTo>
                  <a:pt x="2546" y="1814"/>
                </a:lnTo>
                <a:lnTo>
                  <a:pt x="2848" y="1898"/>
                </a:lnTo>
                <a:lnTo>
                  <a:pt x="3515" y="1898"/>
                </a:lnTo>
                <a:lnTo>
                  <a:pt x="5014" y="1940"/>
                </a:lnTo>
                <a:lnTo>
                  <a:pt x="5538" y="1856"/>
                </a:lnTo>
                <a:lnTo>
                  <a:pt x="5840" y="1772"/>
                </a:lnTo>
                <a:lnTo>
                  <a:pt x="6062" y="1603"/>
                </a:lnTo>
                <a:cubicBezTo>
                  <a:pt x="6135" y="1489"/>
                  <a:pt x="6211" y="1377"/>
                  <a:pt x="6284" y="1265"/>
                </a:cubicBezTo>
                <a:cubicBezTo>
                  <a:pt x="6310" y="1209"/>
                  <a:pt x="6338" y="1153"/>
                  <a:pt x="6363" y="1095"/>
                </a:cubicBezTo>
                <a:cubicBezTo>
                  <a:pt x="6338" y="1041"/>
                  <a:pt x="6310" y="982"/>
                  <a:pt x="6284" y="928"/>
                </a:cubicBezTo>
                <a:lnTo>
                  <a:pt x="5910" y="671"/>
                </a:lnTo>
                <a:lnTo>
                  <a:pt x="5315" y="589"/>
                </a:lnTo>
                <a:lnTo>
                  <a:pt x="3968" y="379"/>
                </a:lnTo>
                <a:lnTo>
                  <a:pt x="3293" y="252"/>
                </a:lnTo>
                <a:lnTo>
                  <a:pt x="2698" y="252"/>
                </a:lnTo>
                <a:lnTo>
                  <a:pt x="1349" y="252"/>
                </a:lnTo>
                <a:lnTo>
                  <a:pt x="1572" y="128"/>
                </a:lnTo>
                <a:cubicBezTo>
                  <a:pt x="1598" y="112"/>
                  <a:pt x="1624" y="96"/>
                  <a:pt x="1651" y="83"/>
                </a:cubicBezTo>
                <a:lnTo>
                  <a:pt x="1501" y="43"/>
                </a:lnTo>
                <a:lnTo>
                  <a:pt x="1127" y="0"/>
                </a:lnTo>
                <a:lnTo>
                  <a:pt x="976" y="165"/>
                </a:lnTo>
                <a:lnTo>
                  <a:pt x="675" y="212"/>
                </a:lnTo>
                <a:lnTo>
                  <a:pt x="675" y="339"/>
                </a:lnTo>
                <a:lnTo>
                  <a:pt x="373" y="506"/>
                </a:lnTo>
                <a:lnTo>
                  <a:pt x="80" y="759"/>
                </a:lnTo>
                <a:cubicBezTo>
                  <a:pt x="53" y="843"/>
                  <a:pt x="27" y="927"/>
                  <a:pt x="0" y="1011"/>
                </a:cubicBezTo>
                <a:lnTo>
                  <a:pt x="231" y="1350"/>
                </a:lnTo>
                <a:lnTo>
                  <a:pt x="604" y="1434"/>
                </a:lnTo>
                <a:lnTo>
                  <a:pt x="976" y="1645"/>
                </a:lnTo>
                <a:cubicBezTo>
                  <a:pt x="927" y="1745"/>
                  <a:pt x="875" y="1842"/>
                  <a:pt x="826" y="1940"/>
                </a:cubicBezTo>
                <a:lnTo>
                  <a:pt x="1278" y="2450"/>
                </a:lnTo>
                <a:lnTo>
                  <a:pt x="1871" y="2784"/>
                </a:lnTo>
                <a:lnTo>
                  <a:pt x="1501" y="3036"/>
                </a:lnTo>
                <a:cubicBezTo>
                  <a:pt x="1524" y="3136"/>
                  <a:pt x="1547" y="3235"/>
                  <a:pt x="1572" y="3332"/>
                </a:cubicBezTo>
                <a:lnTo>
                  <a:pt x="2175" y="3542"/>
                </a:lnTo>
                <a:lnTo>
                  <a:pt x="2546" y="3839"/>
                </a:lnTo>
                <a:cubicBezTo>
                  <a:pt x="2497" y="3924"/>
                  <a:pt x="2446" y="4009"/>
                  <a:pt x="2397" y="4094"/>
                </a:cubicBezTo>
                <a:lnTo>
                  <a:pt x="2991" y="4304"/>
                </a:lnTo>
                <a:lnTo>
                  <a:pt x="3444" y="4557"/>
                </a:lnTo>
                <a:cubicBezTo>
                  <a:pt x="3421" y="4670"/>
                  <a:pt x="3396" y="4781"/>
                  <a:pt x="3373" y="4895"/>
                </a:cubicBezTo>
                <a:lnTo>
                  <a:pt x="2991" y="5273"/>
                </a:lnTo>
                <a:lnTo>
                  <a:pt x="2546" y="5653"/>
                </a:lnTo>
                <a:cubicBezTo>
                  <a:pt x="2473" y="5822"/>
                  <a:pt x="2399" y="5991"/>
                  <a:pt x="2326" y="6160"/>
                </a:cubicBezTo>
                <a:lnTo>
                  <a:pt x="2467" y="6077"/>
                </a:lnTo>
                <a:lnTo>
                  <a:pt x="2698" y="6244"/>
                </a:lnTo>
                <a:lnTo>
                  <a:pt x="3071" y="6329"/>
                </a:lnTo>
                <a:lnTo>
                  <a:pt x="3515" y="6373"/>
                </a:lnTo>
                <a:lnTo>
                  <a:pt x="3515" y="6413"/>
                </a:lnTo>
                <a:cubicBezTo>
                  <a:pt x="3492" y="6428"/>
                  <a:pt x="3467" y="6443"/>
                  <a:pt x="3444" y="6456"/>
                </a:cubicBezTo>
                <a:lnTo>
                  <a:pt x="3221" y="6501"/>
                </a:lnTo>
                <a:lnTo>
                  <a:pt x="3071" y="6501"/>
                </a:lnTo>
                <a:cubicBezTo>
                  <a:pt x="3044" y="6541"/>
                  <a:pt x="3018" y="6582"/>
                  <a:pt x="2991" y="6622"/>
                </a:cubicBezTo>
                <a:lnTo>
                  <a:pt x="2546" y="6667"/>
                </a:lnTo>
                <a:lnTo>
                  <a:pt x="2546" y="6795"/>
                </a:lnTo>
                <a:lnTo>
                  <a:pt x="2546" y="6920"/>
                </a:lnTo>
                <a:lnTo>
                  <a:pt x="2467" y="6920"/>
                </a:lnTo>
                <a:cubicBezTo>
                  <a:pt x="2494" y="6948"/>
                  <a:pt x="2519" y="6976"/>
                  <a:pt x="2546" y="7003"/>
                </a:cubicBezTo>
                <a:lnTo>
                  <a:pt x="2546" y="7258"/>
                </a:lnTo>
                <a:lnTo>
                  <a:pt x="2546" y="7595"/>
                </a:lnTo>
                <a:lnTo>
                  <a:pt x="2919" y="7848"/>
                </a:lnTo>
                <a:cubicBezTo>
                  <a:pt x="2869" y="7960"/>
                  <a:pt x="2819" y="8075"/>
                  <a:pt x="2769" y="8185"/>
                </a:cubicBezTo>
                <a:lnTo>
                  <a:pt x="3071" y="8230"/>
                </a:lnTo>
                <a:cubicBezTo>
                  <a:pt x="3094" y="8299"/>
                  <a:pt x="3118" y="8368"/>
                  <a:pt x="3142" y="8437"/>
                </a:cubicBezTo>
                <a:lnTo>
                  <a:pt x="3444" y="8608"/>
                </a:lnTo>
                <a:lnTo>
                  <a:pt x="3665" y="8947"/>
                </a:lnTo>
                <a:lnTo>
                  <a:pt x="3665" y="8904"/>
                </a:lnTo>
                <a:lnTo>
                  <a:pt x="3886" y="8904"/>
                </a:lnTo>
                <a:lnTo>
                  <a:pt x="4118" y="8988"/>
                </a:lnTo>
                <a:lnTo>
                  <a:pt x="4269" y="8947"/>
                </a:lnTo>
                <a:lnTo>
                  <a:pt x="4561" y="8988"/>
                </a:lnTo>
                <a:cubicBezTo>
                  <a:pt x="4612" y="9016"/>
                  <a:pt x="4662" y="9045"/>
                  <a:pt x="4713" y="9073"/>
                </a:cubicBezTo>
                <a:lnTo>
                  <a:pt x="5087" y="8947"/>
                </a:lnTo>
                <a:lnTo>
                  <a:pt x="5388" y="8988"/>
                </a:lnTo>
                <a:lnTo>
                  <a:pt x="5688" y="9115"/>
                </a:lnTo>
                <a:cubicBezTo>
                  <a:pt x="5712" y="9169"/>
                  <a:pt x="5735" y="9228"/>
                  <a:pt x="5759" y="9283"/>
                </a:cubicBezTo>
                <a:lnTo>
                  <a:pt x="5759" y="9453"/>
                </a:lnTo>
                <a:lnTo>
                  <a:pt x="6062" y="9537"/>
                </a:lnTo>
                <a:lnTo>
                  <a:pt x="6062" y="9622"/>
                </a:lnTo>
                <a:lnTo>
                  <a:pt x="6363" y="9749"/>
                </a:lnTo>
                <a:lnTo>
                  <a:pt x="6736" y="9788"/>
                </a:lnTo>
                <a:cubicBezTo>
                  <a:pt x="6761" y="9832"/>
                  <a:pt x="6784" y="9874"/>
                  <a:pt x="6807" y="9916"/>
                </a:cubicBezTo>
                <a:lnTo>
                  <a:pt x="7410" y="10000"/>
                </a:lnTo>
                <a:cubicBezTo>
                  <a:pt x="8273" y="8927"/>
                  <a:pt x="9807" y="7271"/>
                  <a:pt x="9509" y="5508"/>
                </a:cubicBez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grpSp>
    <xdr:clientData/>
  </xdr:twoCellAnchor>
  <xdr:twoCellAnchor>
    <xdr:from>
      <xdr:col>0</xdr:col>
      <xdr:colOff>2042582</xdr:colOff>
      <xdr:row>23</xdr:row>
      <xdr:rowOff>169334</xdr:rowOff>
    </xdr:from>
    <xdr:to>
      <xdr:col>3</xdr:col>
      <xdr:colOff>624415</xdr:colOff>
      <xdr:row>25</xdr:row>
      <xdr:rowOff>40291</xdr:rowOff>
    </xdr:to>
    <xdr:sp macro="" textlink="">
      <xdr:nvSpPr>
        <xdr:cNvPr id="48" name="TextBox 131"/>
        <xdr:cNvSpPr txBox="1"/>
      </xdr:nvSpPr>
      <xdr:spPr>
        <a:xfrm>
          <a:off x="2042582" y="5630334"/>
          <a:ext cx="2719916" cy="357790"/>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GB" sz="1800" b="1" kern="0">
              <a:solidFill>
                <a:prstClr val="black">
                  <a:lumMod val="75000"/>
                  <a:lumOff val="25000"/>
                </a:prstClr>
              </a:solidFill>
              <a:latin typeface="Arial" panose="020B0604020202020204" pitchFamily="34" charset="0"/>
              <a:cs typeface="Arial" panose="020B0604020202020204" pitchFamily="34" charset="0"/>
            </a:rPr>
            <a:t>Nordea = </a:t>
          </a:r>
          <a:r>
            <a:rPr lang="en-GB" sz="1800" b="1" kern="0">
              <a:solidFill>
                <a:srgbClr val="F79646">
                  <a:lumMod val="75000"/>
                </a:srgbClr>
              </a:solidFill>
              <a:latin typeface="Arial" panose="020B0604020202020204" pitchFamily="34" charset="0"/>
              <a:cs typeface="Arial" panose="020B0604020202020204" pitchFamily="34" charset="0"/>
            </a:rPr>
            <a:t>Nord</a:t>
          </a:r>
          <a:r>
            <a:rPr lang="en-GB" sz="1800" b="1" kern="0">
              <a:solidFill>
                <a:prstClr val="black">
                  <a:lumMod val="75000"/>
                  <a:lumOff val="25000"/>
                </a:prstClr>
              </a:solidFill>
              <a:latin typeface="Arial" panose="020B0604020202020204" pitchFamily="34" charset="0"/>
              <a:cs typeface="Arial" panose="020B0604020202020204" pitchFamily="34" charset="0"/>
            </a:rPr>
            <a:t>ic id</a:t>
          </a:r>
          <a:r>
            <a:rPr lang="en-GB" sz="1800" b="1" kern="0">
              <a:solidFill>
                <a:srgbClr val="F79646">
                  <a:lumMod val="75000"/>
                </a:srgbClr>
              </a:solidFill>
              <a:latin typeface="Arial" panose="020B0604020202020204" pitchFamily="34" charset="0"/>
              <a:cs typeface="Arial" panose="020B0604020202020204" pitchFamily="34" charset="0"/>
            </a:rPr>
            <a:t>ea</a:t>
          </a:r>
          <a:r>
            <a:rPr lang="en-GB" sz="1800" b="1" kern="0">
              <a:solidFill>
                <a:prstClr val="black">
                  <a:lumMod val="75000"/>
                  <a:lumOff val="25000"/>
                </a:prstClr>
              </a:solidFill>
              <a:latin typeface="Arial" panose="020B0604020202020204" pitchFamily="34" charset="0"/>
              <a:cs typeface="Arial" panose="020B0604020202020204" pitchFamily="34" charset="0"/>
            </a:rPr>
            <a:t>s</a:t>
          </a:r>
        </a:p>
      </xdr:txBody>
    </xdr:sp>
    <xdr:clientData/>
  </xdr:twoCellAnchor>
  <xdr:twoCellAnchor>
    <xdr:from>
      <xdr:col>1</xdr:col>
      <xdr:colOff>425624</xdr:colOff>
      <xdr:row>6</xdr:row>
      <xdr:rowOff>98431</xdr:rowOff>
    </xdr:from>
    <xdr:to>
      <xdr:col>5</xdr:col>
      <xdr:colOff>626538</xdr:colOff>
      <xdr:row>17</xdr:row>
      <xdr:rowOff>158750</xdr:rowOff>
    </xdr:to>
    <xdr:grpSp>
      <xdr:nvGrpSpPr>
        <xdr:cNvPr id="49" name="Group 64"/>
        <xdr:cNvGrpSpPr>
          <a:grpSpLocks/>
        </xdr:cNvGrpSpPr>
      </xdr:nvGrpSpPr>
      <xdr:grpSpPr bwMode="auto">
        <a:xfrm>
          <a:off x="3033093" y="1396212"/>
          <a:ext cx="3248914" cy="2810663"/>
          <a:chOff x="4570413" y="1428750"/>
          <a:chExt cx="4573584" cy="4133847"/>
        </a:xfrm>
      </xdr:grpSpPr>
      <xdr:sp macro="" textlink="">
        <xdr:nvSpPr>
          <xdr:cNvPr id="50" name="Freeform 66"/>
          <xdr:cNvSpPr>
            <a:spLocks noChangeAspect="1"/>
          </xdr:cNvSpPr>
        </xdr:nvSpPr>
        <xdr:spPr bwMode="auto">
          <a:xfrm>
            <a:off x="4570413" y="4748354"/>
            <a:ext cx="437066" cy="563708"/>
          </a:xfrm>
          <a:custGeom>
            <a:avLst/>
            <a:gdLst>
              <a:gd name="T0" fmla="*/ 2147483647 w 263"/>
              <a:gd name="T1" fmla="*/ 2147483647 h 367"/>
              <a:gd name="T2" fmla="*/ 2147483647 w 263"/>
              <a:gd name="T3" fmla="*/ 2147483647 h 367"/>
              <a:gd name="T4" fmla="*/ 2147483647 w 263"/>
              <a:gd name="T5" fmla="*/ 2147483647 h 367"/>
              <a:gd name="T6" fmla="*/ 2147483647 w 263"/>
              <a:gd name="T7" fmla="*/ 2147483647 h 367"/>
              <a:gd name="T8" fmla="*/ 2147483647 w 263"/>
              <a:gd name="T9" fmla="*/ 2147483647 h 367"/>
              <a:gd name="T10" fmla="*/ 2147483647 w 263"/>
              <a:gd name="T11" fmla="*/ 2147483647 h 367"/>
              <a:gd name="T12" fmla="*/ 2147483647 w 263"/>
              <a:gd name="T13" fmla="*/ 2147483647 h 367"/>
              <a:gd name="T14" fmla="*/ 2147483647 w 263"/>
              <a:gd name="T15" fmla="*/ 2147483647 h 367"/>
              <a:gd name="T16" fmla="*/ 2147483647 w 263"/>
              <a:gd name="T17" fmla="*/ 2147483647 h 367"/>
              <a:gd name="T18" fmla="*/ 2147483647 w 263"/>
              <a:gd name="T19" fmla="*/ 2147483647 h 367"/>
              <a:gd name="T20" fmla="*/ 2147483647 w 263"/>
              <a:gd name="T21" fmla="*/ 2147483647 h 367"/>
              <a:gd name="T22" fmla="*/ 2147483647 w 263"/>
              <a:gd name="T23" fmla="*/ 2147483647 h 367"/>
              <a:gd name="T24" fmla="*/ 2147483647 w 263"/>
              <a:gd name="T25" fmla="*/ 2147483647 h 367"/>
              <a:gd name="T26" fmla="*/ 2147483647 w 263"/>
              <a:gd name="T27" fmla="*/ 2147483647 h 367"/>
              <a:gd name="T28" fmla="*/ 2147483647 w 263"/>
              <a:gd name="T29" fmla="*/ 2147483647 h 367"/>
              <a:gd name="T30" fmla="*/ 2147483647 w 263"/>
              <a:gd name="T31" fmla="*/ 2147483647 h 367"/>
              <a:gd name="T32" fmla="*/ 2147483647 w 263"/>
              <a:gd name="T33" fmla="*/ 2147483647 h 367"/>
              <a:gd name="T34" fmla="*/ 2147483647 w 263"/>
              <a:gd name="T35" fmla="*/ 2147483647 h 367"/>
              <a:gd name="T36" fmla="*/ 0 w 263"/>
              <a:gd name="T37" fmla="*/ 2147483647 h 367"/>
              <a:gd name="T38" fmla="*/ 2147483647 w 263"/>
              <a:gd name="T39" fmla="*/ 2147483647 h 367"/>
              <a:gd name="T40" fmla="*/ 2147483647 w 263"/>
              <a:gd name="T41" fmla="*/ 2147483647 h 367"/>
              <a:gd name="T42" fmla="*/ 2147483647 w 263"/>
              <a:gd name="T43" fmla="*/ 2147483647 h 367"/>
              <a:gd name="T44" fmla="*/ 2147483647 w 263"/>
              <a:gd name="T45" fmla="*/ 2147483647 h 367"/>
              <a:gd name="T46" fmla="*/ 2147483647 w 263"/>
              <a:gd name="T47" fmla="*/ 2147483647 h 367"/>
              <a:gd name="T48" fmla="*/ 2147483647 w 263"/>
              <a:gd name="T49" fmla="*/ 2147483647 h 367"/>
              <a:gd name="T50" fmla="*/ 2147483647 w 263"/>
              <a:gd name="T51" fmla="*/ 2147483647 h 367"/>
              <a:gd name="T52" fmla="*/ 2147483647 w 263"/>
              <a:gd name="T53" fmla="*/ 2147483647 h 367"/>
              <a:gd name="T54" fmla="*/ 2147483647 w 263"/>
              <a:gd name="T55" fmla="*/ 2147483647 h 367"/>
              <a:gd name="T56" fmla="*/ 2147483647 w 263"/>
              <a:gd name="T57" fmla="*/ 2147483647 h 367"/>
              <a:gd name="T58" fmla="*/ 2147483647 w 263"/>
              <a:gd name="T59" fmla="*/ 2147483647 h 367"/>
              <a:gd name="T60" fmla="*/ 2147483647 w 263"/>
              <a:gd name="T61" fmla="*/ 2147483647 h 367"/>
              <a:gd name="T62" fmla="*/ 2147483647 w 263"/>
              <a:gd name="T63" fmla="*/ 2147483647 h 367"/>
              <a:gd name="T64" fmla="*/ 2147483647 w 263"/>
              <a:gd name="T65" fmla="*/ 2147483647 h 367"/>
              <a:gd name="T66" fmla="*/ 2147483647 w 263"/>
              <a:gd name="T67" fmla="*/ 2147483647 h 367"/>
              <a:gd name="T68" fmla="*/ 2147483647 w 263"/>
              <a:gd name="T69" fmla="*/ 2147483647 h 367"/>
              <a:gd name="T70" fmla="*/ 2147483647 w 263"/>
              <a:gd name="T71" fmla="*/ 2147483647 h 367"/>
              <a:gd name="T72" fmla="*/ 2147483647 w 263"/>
              <a:gd name="T73" fmla="*/ 2147483647 h 367"/>
              <a:gd name="T74" fmla="*/ 2147483647 w 263"/>
              <a:gd name="T75" fmla="*/ 2147483647 h 367"/>
              <a:gd name="T76" fmla="*/ 2147483647 w 263"/>
              <a:gd name="T77" fmla="*/ 2147483647 h 367"/>
              <a:gd name="T78" fmla="*/ 2147483647 w 263"/>
              <a:gd name="T79" fmla="*/ 2147483647 h 367"/>
              <a:gd name="T80" fmla="*/ 2147483647 w 263"/>
              <a:gd name="T81" fmla="*/ 2147483647 h 367"/>
              <a:gd name="T82" fmla="*/ 2147483647 w 263"/>
              <a:gd name="T83" fmla="*/ 2147483647 h 367"/>
              <a:gd name="T84" fmla="*/ 2147483647 w 263"/>
              <a:gd name="T85" fmla="*/ 2147483647 h 367"/>
              <a:gd name="T86" fmla="*/ 2147483647 w 263"/>
              <a:gd name="T87" fmla="*/ 2147483647 h 367"/>
              <a:gd name="T88" fmla="*/ 2147483647 w 263"/>
              <a:gd name="T89" fmla="*/ 0 h 367"/>
              <a:gd name="T90" fmla="*/ 2147483647 w 263"/>
              <a:gd name="T91" fmla="*/ 2147483647 h 36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263"/>
              <a:gd name="T139" fmla="*/ 0 h 367"/>
              <a:gd name="T140" fmla="*/ 263 w 263"/>
              <a:gd name="T141" fmla="*/ 367 h 36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263" h="367">
                <a:moveTo>
                  <a:pt x="126" y="8"/>
                </a:moveTo>
                <a:lnTo>
                  <a:pt x="124" y="21"/>
                </a:lnTo>
                <a:lnTo>
                  <a:pt x="121" y="40"/>
                </a:lnTo>
                <a:lnTo>
                  <a:pt x="119" y="54"/>
                </a:lnTo>
                <a:lnTo>
                  <a:pt x="115" y="63"/>
                </a:lnTo>
                <a:lnTo>
                  <a:pt x="112" y="72"/>
                </a:lnTo>
                <a:lnTo>
                  <a:pt x="106" y="82"/>
                </a:lnTo>
                <a:lnTo>
                  <a:pt x="100" y="93"/>
                </a:lnTo>
                <a:lnTo>
                  <a:pt x="93" y="100"/>
                </a:lnTo>
                <a:lnTo>
                  <a:pt x="84" y="116"/>
                </a:lnTo>
                <a:lnTo>
                  <a:pt x="77" y="131"/>
                </a:lnTo>
                <a:lnTo>
                  <a:pt x="71" y="140"/>
                </a:lnTo>
                <a:lnTo>
                  <a:pt x="64" y="148"/>
                </a:lnTo>
                <a:lnTo>
                  <a:pt x="60" y="155"/>
                </a:lnTo>
                <a:lnTo>
                  <a:pt x="48" y="166"/>
                </a:lnTo>
                <a:lnTo>
                  <a:pt x="37" y="173"/>
                </a:lnTo>
                <a:lnTo>
                  <a:pt x="30" y="179"/>
                </a:lnTo>
                <a:lnTo>
                  <a:pt x="22" y="197"/>
                </a:lnTo>
                <a:lnTo>
                  <a:pt x="14" y="211"/>
                </a:lnTo>
                <a:lnTo>
                  <a:pt x="13" y="213"/>
                </a:lnTo>
                <a:lnTo>
                  <a:pt x="19" y="222"/>
                </a:lnTo>
                <a:lnTo>
                  <a:pt x="22" y="235"/>
                </a:lnTo>
                <a:lnTo>
                  <a:pt x="23" y="241"/>
                </a:lnTo>
                <a:lnTo>
                  <a:pt x="33" y="241"/>
                </a:lnTo>
                <a:lnTo>
                  <a:pt x="43" y="242"/>
                </a:lnTo>
                <a:lnTo>
                  <a:pt x="49" y="243"/>
                </a:lnTo>
                <a:lnTo>
                  <a:pt x="46" y="247"/>
                </a:lnTo>
                <a:lnTo>
                  <a:pt x="41" y="252"/>
                </a:lnTo>
                <a:lnTo>
                  <a:pt x="40" y="257"/>
                </a:lnTo>
                <a:lnTo>
                  <a:pt x="37" y="268"/>
                </a:lnTo>
                <a:lnTo>
                  <a:pt x="30" y="280"/>
                </a:lnTo>
                <a:lnTo>
                  <a:pt x="30" y="288"/>
                </a:lnTo>
                <a:lnTo>
                  <a:pt x="25" y="295"/>
                </a:lnTo>
                <a:lnTo>
                  <a:pt x="23" y="301"/>
                </a:lnTo>
                <a:lnTo>
                  <a:pt x="20" y="310"/>
                </a:lnTo>
                <a:lnTo>
                  <a:pt x="16" y="318"/>
                </a:lnTo>
                <a:lnTo>
                  <a:pt x="6" y="330"/>
                </a:lnTo>
                <a:lnTo>
                  <a:pt x="0" y="341"/>
                </a:lnTo>
                <a:lnTo>
                  <a:pt x="2" y="347"/>
                </a:lnTo>
                <a:lnTo>
                  <a:pt x="16" y="348"/>
                </a:lnTo>
                <a:lnTo>
                  <a:pt x="28" y="352"/>
                </a:lnTo>
                <a:lnTo>
                  <a:pt x="41" y="357"/>
                </a:lnTo>
                <a:lnTo>
                  <a:pt x="50" y="363"/>
                </a:lnTo>
                <a:lnTo>
                  <a:pt x="62" y="367"/>
                </a:lnTo>
                <a:lnTo>
                  <a:pt x="74" y="367"/>
                </a:lnTo>
                <a:lnTo>
                  <a:pt x="83" y="364"/>
                </a:lnTo>
                <a:lnTo>
                  <a:pt x="91" y="365"/>
                </a:lnTo>
                <a:lnTo>
                  <a:pt x="93" y="364"/>
                </a:lnTo>
                <a:lnTo>
                  <a:pt x="94" y="357"/>
                </a:lnTo>
                <a:lnTo>
                  <a:pt x="95" y="345"/>
                </a:lnTo>
                <a:lnTo>
                  <a:pt x="98" y="334"/>
                </a:lnTo>
                <a:lnTo>
                  <a:pt x="110" y="327"/>
                </a:lnTo>
                <a:lnTo>
                  <a:pt x="129" y="319"/>
                </a:lnTo>
                <a:lnTo>
                  <a:pt x="139" y="313"/>
                </a:lnTo>
                <a:lnTo>
                  <a:pt x="139" y="301"/>
                </a:lnTo>
                <a:lnTo>
                  <a:pt x="133" y="286"/>
                </a:lnTo>
                <a:lnTo>
                  <a:pt x="134" y="272"/>
                </a:lnTo>
                <a:lnTo>
                  <a:pt x="139" y="258"/>
                </a:lnTo>
                <a:lnTo>
                  <a:pt x="151" y="247"/>
                </a:lnTo>
                <a:lnTo>
                  <a:pt x="157" y="241"/>
                </a:lnTo>
                <a:lnTo>
                  <a:pt x="157" y="233"/>
                </a:lnTo>
                <a:lnTo>
                  <a:pt x="155" y="233"/>
                </a:lnTo>
                <a:lnTo>
                  <a:pt x="151" y="211"/>
                </a:lnTo>
                <a:lnTo>
                  <a:pt x="152" y="194"/>
                </a:lnTo>
                <a:lnTo>
                  <a:pt x="164" y="191"/>
                </a:lnTo>
                <a:lnTo>
                  <a:pt x="176" y="191"/>
                </a:lnTo>
                <a:lnTo>
                  <a:pt x="189" y="182"/>
                </a:lnTo>
                <a:lnTo>
                  <a:pt x="193" y="173"/>
                </a:lnTo>
                <a:lnTo>
                  <a:pt x="189" y="159"/>
                </a:lnTo>
                <a:lnTo>
                  <a:pt x="192" y="152"/>
                </a:lnTo>
                <a:lnTo>
                  <a:pt x="204" y="140"/>
                </a:lnTo>
                <a:lnTo>
                  <a:pt x="211" y="126"/>
                </a:lnTo>
                <a:lnTo>
                  <a:pt x="214" y="113"/>
                </a:lnTo>
                <a:lnTo>
                  <a:pt x="219" y="102"/>
                </a:lnTo>
                <a:lnTo>
                  <a:pt x="233" y="97"/>
                </a:lnTo>
                <a:lnTo>
                  <a:pt x="247" y="89"/>
                </a:lnTo>
                <a:lnTo>
                  <a:pt x="261" y="77"/>
                </a:lnTo>
                <a:lnTo>
                  <a:pt x="263" y="68"/>
                </a:lnTo>
                <a:lnTo>
                  <a:pt x="258" y="59"/>
                </a:lnTo>
                <a:lnTo>
                  <a:pt x="256" y="47"/>
                </a:lnTo>
                <a:lnTo>
                  <a:pt x="239" y="38"/>
                </a:lnTo>
                <a:lnTo>
                  <a:pt x="224" y="32"/>
                </a:lnTo>
                <a:lnTo>
                  <a:pt x="208" y="34"/>
                </a:lnTo>
                <a:lnTo>
                  <a:pt x="193" y="29"/>
                </a:lnTo>
                <a:lnTo>
                  <a:pt x="185" y="25"/>
                </a:lnTo>
                <a:lnTo>
                  <a:pt x="172" y="22"/>
                </a:lnTo>
                <a:lnTo>
                  <a:pt x="166" y="14"/>
                </a:lnTo>
                <a:lnTo>
                  <a:pt x="169" y="5"/>
                </a:lnTo>
                <a:lnTo>
                  <a:pt x="169" y="2"/>
                </a:lnTo>
                <a:lnTo>
                  <a:pt x="155" y="0"/>
                </a:lnTo>
                <a:lnTo>
                  <a:pt x="139" y="2"/>
                </a:lnTo>
                <a:lnTo>
                  <a:pt x="126"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Freeform 67"/>
          <xdr:cNvSpPr>
            <a:spLocks noChangeAspect="1"/>
          </xdr:cNvSpPr>
        </xdr:nvSpPr>
        <xdr:spPr bwMode="auto">
          <a:xfrm>
            <a:off x="7458170" y="3166845"/>
            <a:ext cx="515114" cy="266195"/>
          </a:xfrm>
          <a:custGeom>
            <a:avLst/>
            <a:gdLst>
              <a:gd name="T0" fmla="*/ 2147483647 w 313"/>
              <a:gd name="T1" fmla="*/ 2147483647 h 169"/>
              <a:gd name="T2" fmla="*/ 2147483647 w 313"/>
              <a:gd name="T3" fmla="*/ 2147483647 h 169"/>
              <a:gd name="T4" fmla="*/ 2147483647 w 313"/>
              <a:gd name="T5" fmla="*/ 2147483647 h 169"/>
              <a:gd name="T6" fmla="*/ 2147483647 w 313"/>
              <a:gd name="T7" fmla="*/ 2147483647 h 169"/>
              <a:gd name="T8" fmla="*/ 2147483647 w 313"/>
              <a:gd name="T9" fmla="*/ 2147483647 h 169"/>
              <a:gd name="T10" fmla="*/ 2147483647 w 313"/>
              <a:gd name="T11" fmla="*/ 2147483647 h 169"/>
              <a:gd name="T12" fmla="*/ 2147483647 w 313"/>
              <a:gd name="T13" fmla="*/ 2147483647 h 169"/>
              <a:gd name="T14" fmla="*/ 2147483647 w 313"/>
              <a:gd name="T15" fmla="*/ 2147483647 h 169"/>
              <a:gd name="T16" fmla="*/ 2147483647 w 313"/>
              <a:gd name="T17" fmla="*/ 2147483647 h 169"/>
              <a:gd name="T18" fmla="*/ 2147483647 w 313"/>
              <a:gd name="T19" fmla="*/ 2147483647 h 169"/>
              <a:gd name="T20" fmla="*/ 2147483647 w 313"/>
              <a:gd name="T21" fmla="*/ 2147483647 h 169"/>
              <a:gd name="T22" fmla="*/ 2147483647 w 313"/>
              <a:gd name="T23" fmla="*/ 2147483647 h 169"/>
              <a:gd name="T24" fmla="*/ 2147483647 w 313"/>
              <a:gd name="T25" fmla="*/ 2147483647 h 169"/>
              <a:gd name="T26" fmla="*/ 2147483647 w 313"/>
              <a:gd name="T27" fmla="*/ 2147483647 h 169"/>
              <a:gd name="T28" fmla="*/ 2147483647 w 313"/>
              <a:gd name="T29" fmla="*/ 2147483647 h 169"/>
              <a:gd name="T30" fmla="*/ 2147483647 w 313"/>
              <a:gd name="T31" fmla="*/ 2147483647 h 169"/>
              <a:gd name="T32" fmla="*/ 2147483647 w 313"/>
              <a:gd name="T33" fmla="*/ 2147483647 h 169"/>
              <a:gd name="T34" fmla="*/ 2147483647 w 313"/>
              <a:gd name="T35" fmla="*/ 2147483647 h 169"/>
              <a:gd name="T36" fmla="*/ 2147483647 w 313"/>
              <a:gd name="T37" fmla="*/ 2147483647 h 169"/>
              <a:gd name="T38" fmla="*/ 2147483647 w 313"/>
              <a:gd name="T39" fmla="*/ 2147483647 h 169"/>
              <a:gd name="T40" fmla="*/ 2147483647 w 313"/>
              <a:gd name="T41" fmla="*/ 2147483647 h 169"/>
              <a:gd name="T42" fmla="*/ 2147483647 w 313"/>
              <a:gd name="T43" fmla="*/ 2147483647 h 169"/>
              <a:gd name="T44" fmla="*/ 2147483647 w 313"/>
              <a:gd name="T45" fmla="*/ 2147483647 h 169"/>
              <a:gd name="T46" fmla="*/ 2147483647 w 313"/>
              <a:gd name="T47" fmla="*/ 2147483647 h 169"/>
              <a:gd name="T48" fmla="*/ 2147483647 w 313"/>
              <a:gd name="T49" fmla="*/ 2147483647 h 169"/>
              <a:gd name="T50" fmla="*/ 2147483647 w 313"/>
              <a:gd name="T51" fmla="*/ 2147483647 h 169"/>
              <a:gd name="T52" fmla="*/ 2147483647 w 313"/>
              <a:gd name="T53" fmla="*/ 2147483647 h 169"/>
              <a:gd name="T54" fmla="*/ 2147483647 w 313"/>
              <a:gd name="T55" fmla="*/ 2147483647 h 169"/>
              <a:gd name="T56" fmla="*/ 2147483647 w 313"/>
              <a:gd name="T57" fmla="*/ 2147483647 h 169"/>
              <a:gd name="T58" fmla="*/ 2147483647 w 313"/>
              <a:gd name="T59" fmla="*/ 2147483647 h 169"/>
              <a:gd name="T60" fmla="*/ 2147483647 w 313"/>
              <a:gd name="T61" fmla="*/ 2147483647 h 169"/>
              <a:gd name="T62" fmla="*/ 2147483647 w 313"/>
              <a:gd name="T63" fmla="*/ 2147483647 h 169"/>
              <a:gd name="T64" fmla="*/ 2147483647 w 313"/>
              <a:gd name="T65" fmla="*/ 2147483647 h 169"/>
              <a:gd name="T66" fmla="*/ 2147483647 w 313"/>
              <a:gd name="T67" fmla="*/ 0 h 169"/>
              <a:gd name="T68" fmla="*/ 2147483647 w 313"/>
              <a:gd name="T69" fmla="*/ 2147483647 h 169"/>
              <a:gd name="T70" fmla="*/ 2147483647 w 313"/>
              <a:gd name="T71" fmla="*/ 2147483647 h 169"/>
              <a:gd name="T72" fmla="*/ 2147483647 w 313"/>
              <a:gd name="T73" fmla="*/ 2147483647 h 169"/>
              <a:gd name="T74" fmla="*/ 2147483647 w 313"/>
              <a:gd name="T75" fmla="*/ 2147483647 h 169"/>
              <a:gd name="T76" fmla="*/ 2147483647 w 313"/>
              <a:gd name="T77" fmla="*/ 2147483647 h 169"/>
              <a:gd name="T78" fmla="*/ 2147483647 w 313"/>
              <a:gd name="T79" fmla="*/ 2147483647 h 169"/>
              <a:gd name="T80" fmla="*/ 2147483647 w 313"/>
              <a:gd name="T81" fmla="*/ 2147483647 h 169"/>
              <a:gd name="T82" fmla="*/ 2147483647 w 313"/>
              <a:gd name="T83" fmla="*/ 2147483647 h 169"/>
              <a:gd name="T84" fmla="*/ 2147483647 w 313"/>
              <a:gd name="T85" fmla="*/ 2147483647 h 16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13"/>
              <a:gd name="T130" fmla="*/ 0 h 169"/>
              <a:gd name="T131" fmla="*/ 313 w 313"/>
              <a:gd name="T132" fmla="*/ 169 h 169"/>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13" h="169">
                <a:moveTo>
                  <a:pt x="313" y="119"/>
                </a:moveTo>
                <a:lnTo>
                  <a:pt x="312" y="119"/>
                </a:lnTo>
                <a:lnTo>
                  <a:pt x="305" y="119"/>
                </a:lnTo>
                <a:lnTo>
                  <a:pt x="301" y="125"/>
                </a:lnTo>
                <a:lnTo>
                  <a:pt x="297" y="129"/>
                </a:lnTo>
                <a:lnTo>
                  <a:pt x="293" y="135"/>
                </a:lnTo>
                <a:lnTo>
                  <a:pt x="292" y="142"/>
                </a:lnTo>
                <a:lnTo>
                  <a:pt x="291" y="149"/>
                </a:lnTo>
                <a:lnTo>
                  <a:pt x="287" y="152"/>
                </a:lnTo>
                <a:lnTo>
                  <a:pt x="282" y="156"/>
                </a:lnTo>
                <a:lnTo>
                  <a:pt x="275" y="152"/>
                </a:lnTo>
                <a:lnTo>
                  <a:pt x="269" y="152"/>
                </a:lnTo>
                <a:lnTo>
                  <a:pt x="264" y="158"/>
                </a:lnTo>
                <a:lnTo>
                  <a:pt x="264" y="165"/>
                </a:lnTo>
                <a:lnTo>
                  <a:pt x="259" y="169"/>
                </a:lnTo>
                <a:lnTo>
                  <a:pt x="252" y="167"/>
                </a:lnTo>
                <a:lnTo>
                  <a:pt x="247" y="165"/>
                </a:lnTo>
                <a:lnTo>
                  <a:pt x="240" y="165"/>
                </a:lnTo>
                <a:lnTo>
                  <a:pt x="223" y="149"/>
                </a:lnTo>
                <a:lnTo>
                  <a:pt x="219" y="147"/>
                </a:lnTo>
                <a:lnTo>
                  <a:pt x="213" y="144"/>
                </a:lnTo>
                <a:lnTo>
                  <a:pt x="207" y="140"/>
                </a:lnTo>
                <a:lnTo>
                  <a:pt x="202" y="137"/>
                </a:lnTo>
                <a:lnTo>
                  <a:pt x="196" y="139"/>
                </a:lnTo>
                <a:lnTo>
                  <a:pt x="189" y="140"/>
                </a:lnTo>
                <a:lnTo>
                  <a:pt x="183" y="139"/>
                </a:lnTo>
                <a:lnTo>
                  <a:pt x="181" y="134"/>
                </a:lnTo>
                <a:lnTo>
                  <a:pt x="176" y="128"/>
                </a:lnTo>
                <a:lnTo>
                  <a:pt x="173" y="124"/>
                </a:lnTo>
                <a:lnTo>
                  <a:pt x="168" y="119"/>
                </a:lnTo>
                <a:lnTo>
                  <a:pt x="163" y="123"/>
                </a:lnTo>
                <a:lnTo>
                  <a:pt x="160" y="127"/>
                </a:lnTo>
                <a:lnTo>
                  <a:pt x="155" y="132"/>
                </a:lnTo>
                <a:lnTo>
                  <a:pt x="149" y="135"/>
                </a:lnTo>
                <a:lnTo>
                  <a:pt x="143" y="136"/>
                </a:lnTo>
                <a:lnTo>
                  <a:pt x="139" y="135"/>
                </a:lnTo>
                <a:lnTo>
                  <a:pt x="131" y="134"/>
                </a:lnTo>
                <a:lnTo>
                  <a:pt x="118" y="131"/>
                </a:lnTo>
                <a:lnTo>
                  <a:pt x="113" y="132"/>
                </a:lnTo>
                <a:lnTo>
                  <a:pt x="108" y="131"/>
                </a:lnTo>
                <a:lnTo>
                  <a:pt x="100" y="131"/>
                </a:lnTo>
                <a:lnTo>
                  <a:pt x="95" y="134"/>
                </a:lnTo>
                <a:lnTo>
                  <a:pt x="89" y="132"/>
                </a:lnTo>
                <a:lnTo>
                  <a:pt x="83" y="136"/>
                </a:lnTo>
                <a:lnTo>
                  <a:pt x="79" y="136"/>
                </a:lnTo>
                <a:lnTo>
                  <a:pt x="72" y="135"/>
                </a:lnTo>
                <a:lnTo>
                  <a:pt x="65" y="134"/>
                </a:lnTo>
                <a:lnTo>
                  <a:pt x="60" y="135"/>
                </a:lnTo>
                <a:lnTo>
                  <a:pt x="53" y="136"/>
                </a:lnTo>
                <a:lnTo>
                  <a:pt x="48" y="139"/>
                </a:lnTo>
                <a:lnTo>
                  <a:pt x="42" y="142"/>
                </a:lnTo>
                <a:lnTo>
                  <a:pt x="36" y="144"/>
                </a:lnTo>
                <a:lnTo>
                  <a:pt x="32" y="149"/>
                </a:lnTo>
                <a:lnTo>
                  <a:pt x="26" y="151"/>
                </a:lnTo>
                <a:lnTo>
                  <a:pt x="22" y="157"/>
                </a:lnTo>
                <a:lnTo>
                  <a:pt x="21" y="162"/>
                </a:lnTo>
                <a:lnTo>
                  <a:pt x="16" y="167"/>
                </a:lnTo>
                <a:lnTo>
                  <a:pt x="9" y="165"/>
                </a:lnTo>
                <a:lnTo>
                  <a:pt x="6" y="165"/>
                </a:lnTo>
                <a:lnTo>
                  <a:pt x="4" y="154"/>
                </a:lnTo>
                <a:lnTo>
                  <a:pt x="0" y="145"/>
                </a:lnTo>
                <a:lnTo>
                  <a:pt x="0" y="142"/>
                </a:lnTo>
                <a:lnTo>
                  <a:pt x="2" y="136"/>
                </a:lnTo>
                <a:lnTo>
                  <a:pt x="2" y="106"/>
                </a:lnTo>
                <a:lnTo>
                  <a:pt x="3" y="101"/>
                </a:lnTo>
                <a:lnTo>
                  <a:pt x="6" y="94"/>
                </a:lnTo>
                <a:lnTo>
                  <a:pt x="11" y="85"/>
                </a:lnTo>
                <a:lnTo>
                  <a:pt x="14" y="77"/>
                </a:lnTo>
                <a:lnTo>
                  <a:pt x="14" y="64"/>
                </a:lnTo>
                <a:lnTo>
                  <a:pt x="16" y="51"/>
                </a:lnTo>
                <a:lnTo>
                  <a:pt x="23" y="42"/>
                </a:lnTo>
                <a:lnTo>
                  <a:pt x="30" y="38"/>
                </a:lnTo>
                <a:lnTo>
                  <a:pt x="37" y="35"/>
                </a:lnTo>
                <a:lnTo>
                  <a:pt x="44" y="30"/>
                </a:lnTo>
                <a:lnTo>
                  <a:pt x="54" y="26"/>
                </a:lnTo>
                <a:lnTo>
                  <a:pt x="55" y="29"/>
                </a:lnTo>
                <a:lnTo>
                  <a:pt x="61" y="36"/>
                </a:lnTo>
                <a:lnTo>
                  <a:pt x="68" y="42"/>
                </a:lnTo>
                <a:lnTo>
                  <a:pt x="76" y="51"/>
                </a:lnTo>
                <a:lnTo>
                  <a:pt x="79" y="58"/>
                </a:lnTo>
                <a:lnTo>
                  <a:pt x="83" y="63"/>
                </a:lnTo>
                <a:lnTo>
                  <a:pt x="83" y="55"/>
                </a:lnTo>
                <a:lnTo>
                  <a:pt x="88" y="66"/>
                </a:lnTo>
                <a:lnTo>
                  <a:pt x="92" y="72"/>
                </a:lnTo>
                <a:lnTo>
                  <a:pt x="106" y="78"/>
                </a:lnTo>
                <a:lnTo>
                  <a:pt x="110" y="77"/>
                </a:lnTo>
                <a:lnTo>
                  <a:pt x="121" y="70"/>
                </a:lnTo>
                <a:lnTo>
                  <a:pt x="121" y="73"/>
                </a:lnTo>
                <a:lnTo>
                  <a:pt x="126" y="79"/>
                </a:lnTo>
                <a:lnTo>
                  <a:pt x="126" y="68"/>
                </a:lnTo>
                <a:lnTo>
                  <a:pt x="129" y="60"/>
                </a:lnTo>
                <a:lnTo>
                  <a:pt x="131" y="56"/>
                </a:lnTo>
                <a:lnTo>
                  <a:pt x="130" y="43"/>
                </a:lnTo>
                <a:lnTo>
                  <a:pt x="126" y="17"/>
                </a:lnTo>
                <a:lnTo>
                  <a:pt x="128" y="17"/>
                </a:lnTo>
                <a:lnTo>
                  <a:pt x="139" y="12"/>
                </a:lnTo>
                <a:lnTo>
                  <a:pt x="142" y="9"/>
                </a:lnTo>
                <a:lnTo>
                  <a:pt x="148" y="6"/>
                </a:lnTo>
                <a:lnTo>
                  <a:pt x="155" y="3"/>
                </a:lnTo>
                <a:lnTo>
                  <a:pt x="160" y="2"/>
                </a:lnTo>
                <a:lnTo>
                  <a:pt x="166" y="0"/>
                </a:lnTo>
                <a:lnTo>
                  <a:pt x="172" y="0"/>
                </a:lnTo>
                <a:lnTo>
                  <a:pt x="179" y="0"/>
                </a:lnTo>
                <a:lnTo>
                  <a:pt x="185" y="3"/>
                </a:lnTo>
                <a:lnTo>
                  <a:pt x="189" y="8"/>
                </a:lnTo>
                <a:lnTo>
                  <a:pt x="196" y="9"/>
                </a:lnTo>
                <a:lnTo>
                  <a:pt x="201" y="9"/>
                </a:lnTo>
                <a:lnTo>
                  <a:pt x="205" y="12"/>
                </a:lnTo>
                <a:lnTo>
                  <a:pt x="206" y="14"/>
                </a:lnTo>
                <a:lnTo>
                  <a:pt x="223" y="28"/>
                </a:lnTo>
                <a:lnTo>
                  <a:pt x="229" y="26"/>
                </a:lnTo>
                <a:lnTo>
                  <a:pt x="235" y="22"/>
                </a:lnTo>
                <a:lnTo>
                  <a:pt x="240" y="21"/>
                </a:lnTo>
                <a:lnTo>
                  <a:pt x="245" y="18"/>
                </a:lnTo>
                <a:lnTo>
                  <a:pt x="252" y="20"/>
                </a:lnTo>
                <a:lnTo>
                  <a:pt x="257" y="21"/>
                </a:lnTo>
                <a:lnTo>
                  <a:pt x="259" y="21"/>
                </a:lnTo>
                <a:lnTo>
                  <a:pt x="264" y="25"/>
                </a:lnTo>
                <a:lnTo>
                  <a:pt x="267" y="30"/>
                </a:lnTo>
                <a:lnTo>
                  <a:pt x="274" y="31"/>
                </a:lnTo>
                <a:lnTo>
                  <a:pt x="278" y="36"/>
                </a:lnTo>
                <a:lnTo>
                  <a:pt x="279" y="41"/>
                </a:lnTo>
                <a:lnTo>
                  <a:pt x="279" y="55"/>
                </a:lnTo>
                <a:lnTo>
                  <a:pt x="278" y="66"/>
                </a:lnTo>
                <a:lnTo>
                  <a:pt x="285" y="68"/>
                </a:lnTo>
                <a:lnTo>
                  <a:pt x="289" y="70"/>
                </a:lnTo>
                <a:lnTo>
                  <a:pt x="291" y="77"/>
                </a:lnTo>
                <a:lnTo>
                  <a:pt x="304" y="89"/>
                </a:lnTo>
                <a:lnTo>
                  <a:pt x="306" y="96"/>
                </a:lnTo>
                <a:lnTo>
                  <a:pt x="310" y="101"/>
                </a:lnTo>
                <a:lnTo>
                  <a:pt x="313" y="11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Freeform 68"/>
          <xdr:cNvSpPr>
            <a:spLocks noChangeAspect="1"/>
          </xdr:cNvSpPr>
        </xdr:nvSpPr>
        <xdr:spPr bwMode="auto">
          <a:xfrm>
            <a:off x="7489390" y="4278599"/>
            <a:ext cx="874132" cy="563708"/>
          </a:xfrm>
          <a:custGeom>
            <a:avLst/>
            <a:gdLst>
              <a:gd name="T0" fmla="*/ 2147483647 w 516"/>
              <a:gd name="T1" fmla="*/ 2147483647 h 360"/>
              <a:gd name="T2" fmla="*/ 2147483647 w 516"/>
              <a:gd name="T3" fmla="*/ 2147483647 h 360"/>
              <a:gd name="T4" fmla="*/ 2147483647 w 516"/>
              <a:gd name="T5" fmla="*/ 2147483647 h 360"/>
              <a:gd name="T6" fmla="*/ 2147483647 w 516"/>
              <a:gd name="T7" fmla="*/ 2147483647 h 360"/>
              <a:gd name="T8" fmla="*/ 2147483647 w 516"/>
              <a:gd name="T9" fmla="*/ 2147483647 h 360"/>
              <a:gd name="T10" fmla="*/ 2147483647 w 516"/>
              <a:gd name="T11" fmla="*/ 2147483647 h 360"/>
              <a:gd name="T12" fmla="*/ 2147483647 w 516"/>
              <a:gd name="T13" fmla="*/ 2147483647 h 360"/>
              <a:gd name="T14" fmla="*/ 2147483647 w 516"/>
              <a:gd name="T15" fmla="*/ 2147483647 h 360"/>
              <a:gd name="T16" fmla="*/ 2147483647 w 516"/>
              <a:gd name="T17" fmla="*/ 2147483647 h 360"/>
              <a:gd name="T18" fmla="*/ 2147483647 w 516"/>
              <a:gd name="T19" fmla="*/ 2147483647 h 360"/>
              <a:gd name="T20" fmla="*/ 2147483647 w 516"/>
              <a:gd name="T21" fmla="*/ 2147483647 h 360"/>
              <a:gd name="T22" fmla="*/ 2147483647 w 516"/>
              <a:gd name="T23" fmla="*/ 2147483647 h 360"/>
              <a:gd name="T24" fmla="*/ 2147483647 w 516"/>
              <a:gd name="T25" fmla="*/ 2147483647 h 360"/>
              <a:gd name="T26" fmla="*/ 2147483647 w 516"/>
              <a:gd name="T27" fmla="*/ 2147483647 h 360"/>
              <a:gd name="T28" fmla="*/ 2147483647 w 516"/>
              <a:gd name="T29" fmla="*/ 0 h 360"/>
              <a:gd name="T30" fmla="*/ 2147483647 w 516"/>
              <a:gd name="T31" fmla="*/ 2147483647 h 360"/>
              <a:gd name="T32" fmla="*/ 2147483647 w 516"/>
              <a:gd name="T33" fmla="*/ 2147483647 h 360"/>
              <a:gd name="T34" fmla="*/ 2147483647 w 516"/>
              <a:gd name="T35" fmla="*/ 2147483647 h 360"/>
              <a:gd name="T36" fmla="*/ 2147483647 w 516"/>
              <a:gd name="T37" fmla="*/ 2147483647 h 360"/>
              <a:gd name="T38" fmla="*/ 2147483647 w 516"/>
              <a:gd name="T39" fmla="*/ 2147483647 h 360"/>
              <a:gd name="T40" fmla="*/ 2147483647 w 516"/>
              <a:gd name="T41" fmla="*/ 2147483647 h 360"/>
              <a:gd name="T42" fmla="*/ 2147483647 w 516"/>
              <a:gd name="T43" fmla="*/ 2147483647 h 360"/>
              <a:gd name="T44" fmla="*/ 2147483647 w 516"/>
              <a:gd name="T45" fmla="*/ 2147483647 h 360"/>
              <a:gd name="T46" fmla="*/ 2147483647 w 516"/>
              <a:gd name="T47" fmla="*/ 2147483647 h 360"/>
              <a:gd name="T48" fmla="*/ 2147483647 w 516"/>
              <a:gd name="T49" fmla="*/ 2147483647 h 360"/>
              <a:gd name="T50" fmla="*/ 2147483647 w 516"/>
              <a:gd name="T51" fmla="*/ 2147483647 h 360"/>
              <a:gd name="T52" fmla="*/ 2147483647 w 516"/>
              <a:gd name="T53" fmla="*/ 2147483647 h 360"/>
              <a:gd name="T54" fmla="*/ 2147483647 w 516"/>
              <a:gd name="T55" fmla="*/ 2147483647 h 360"/>
              <a:gd name="T56" fmla="*/ 2147483647 w 516"/>
              <a:gd name="T57" fmla="*/ 2147483647 h 360"/>
              <a:gd name="T58" fmla="*/ 2147483647 w 516"/>
              <a:gd name="T59" fmla="*/ 2147483647 h 360"/>
              <a:gd name="T60" fmla="*/ 2147483647 w 516"/>
              <a:gd name="T61" fmla="*/ 2147483647 h 360"/>
              <a:gd name="T62" fmla="*/ 2147483647 w 516"/>
              <a:gd name="T63" fmla="*/ 2147483647 h 360"/>
              <a:gd name="T64" fmla="*/ 2147483647 w 516"/>
              <a:gd name="T65" fmla="*/ 2147483647 h 360"/>
              <a:gd name="T66" fmla="*/ 2147483647 w 516"/>
              <a:gd name="T67" fmla="*/ 2147483647 h 360"/>
              <a:gd name="T68" fmla="*/ 2147483647 w 516"/>
              <a:gd name="T69" fmla="*/ 2147483647 h 360"/>
              <a:gd name="T70" fmla="*/ 2147483647 w 516"/>
              <a:gd name="T71" fmla="*/ 2147483647 h 360"/>
              <a:gd name="T72" fmla="*/ 2147483647 w 516"/>
              <a:gd name="T73" fmla="*/ 2147483647 h 360"/>
              <a:gd name="T74" fmla="*/ 2147483647 w 516"/>
              <a:gd name="T75" fmla="*/ 2147483647 h 360"/>
              <a:gd name="T76" fmla="*/ 2147483647 w 516"/>
              <a:gd name="T77" fmla="*/ 2147483647 h 360"/>
              <a:gd name="T78" fmla="*/ 2147483647 w 516"/>
              <a:gd name="T79" fmla="*/ 2147483647 h 360"/>
              <a:gd name="T80" fmla="*/ 2147483647 w 516"/>
              <a:gd name="T81" fmla="*/ 2147483647 h 360"/>
              <a:gd name="T82" fmla="*/ 2147483647 w 516"/>
              <a:gd name="T83" fmla="*/ 2147483647 h 360"/>
              <a:gd name="T84" fmla="*/ 2147483647 w 516"/>
              <a:gd name="T85" fmla="*/ 2147483647 h 360"/>
              <a:gd name="T86" fmla="*/ 2147483647 w 516"/>
              <a:gd name="T87" fmla="*/ 2147483647 h 360"/>
              <a:gd name="T88" fmla="*/ 2147483647 w 516"/>
              <a:gd name="T89" fmla="*/ 2147483647 h 360"/>
              <a:gd name="T90" fmla="*/ 2147483647 w 516"/>
              <a:gd name="T91" fmla="*/ 2147483647 h 360"/>
              <a:gd name="T92" fmla="*/ 2147483647 w 516"/>
              <a:gd name="T93" fmla="*/ 2147483647 h 360"/>
              <a:gd name="T94" fmla="*/ 2147483647 w 516"/>
              <a:gd name="T95" fmla="*/ 2147483647 h 360"/>
              <a:gd name="T96" fmla="*/ 2147483647 w 516"/>
              <a:gd name="T97" fmla="*/ 2147483647 h 360"/>
              <a:gd name="T98" fmla="*/ 2147483647 w 516"/>
              <a:gd name="T99" fmla="*/ 2147483647 h 360"/>
              <a:gd name="T100" fmla="*/ 2147483647 w 516"/>
              <a:gd name="T101" fmla="*/ 2147483647 h 360"/>
              <a:gd name="T102" fmla="*/ 2147483647 w 516"/>
              <a:gd name="T103" fmla="*/ 2147483647 h 360"/>
              <a:gd name="T104" fmla="*/ 2147483647 w 516"/>
              <a:gd name="T105" fmla="*/ 2147483647 h 360"/>
              <a:gd name="T106" fmla="*/ 2147483647 w 516"/>
              <a:gd name="T107" fmla="*/ 2147483647 h 360"/>
              <a:gd name="T108" fmla="*/ 2147483647 w 516"/>
              <a:gd name="T109" fmla="*/ 2147483647 h 360"/>
              <a:gd name="T110" fmla="*/ 0 w 516"/>
              <a:gd name="T111" fmla="*/ 2147483647 h 36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16"/>
              <a:gd name="T169" fmla="*/ 0 h 360"/>
              <a:gd name="T170" fmla="*/ 516 w 516"/>
              <a:gd name="T171" fmla="*/ 360 h 360"/>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16" h="360">
                <a:moveTo>
                  <a:pt x="6" y="198"/>
                </a:moveTo>
                <a:lnTo>
                  <a:pt x="15" y="194"/>
                </a:lnTo>
                <a:lnTo>
                  <a:pt x="34" y="187"/>
                </a:lnTo>
                <a:lnTo>
                  <a:pt x="48" y="179"/>
                </a:lnTo>
                <a:lnTo>
                  <a:pt x="55" y="161"/>
                </a:lnTo>
                <a:lnTo>
                  <a:pt x="61" y="150"/>
                </a:lnTo>
                <a:lnTo>
                  <a:pt x="67" y="136"/>
                </a:lnTo>
                <a:lnTo>
                  <a:pt x="70" y="122"/>
                </a:lnTo>
                <a:lnTo>
                  <a:pt x="80" y="110"/>
                </a:lnTo>
                <a:lnTo>
                  <a:pt x="82" y="98"/>
                </a:lnTo>
                <a:lnTo>
                  <a:pt x="86" y="88"/>
                </a:lnTo>
                <a:lnTo>
                  <a:pt x="86" y="81"/>
                </a:lnTo>
                <a:lnTo>
                  <a:pt x="94" y="72"/>
                </a:lnTo>
                <a:lnTo>
                  <a:pt x="107" y="64"/>
                </a:lnTo>
                <a:lnTo>
                  <a:pt x="115" y="64"/>
                </a:lnTo>
                <a:lnTo>
                  <a:pt x="119" y="56"/>
                </a:lnTo>
                <a:lnTo>
                  <a:pt x="122" y="49"/>
                </a:lnTo>
                <a:lnTo>
                  <a:pt x="131" y="46"/>
                </a:lnTo>
                <a:lnTo>
                  <a:pt x="145" y="44"/>
                </a:lnTo>
                <a:lnTo>
                  <a:pt x="163" y="44"/>
                </a:lnTo>
                <a:lnTo>
                  <a:pt x="185" y="43"/>
                </a:lnTo>
                <a:lnTo>
                  <a:pt x="199" y="38"/>
                </a:lnTo>
                <a:lnTo>
                  <a:pt x="213" y="35"/>
                </a:lnTo>
                <a:lnTo>
                  <a:pt x="223" y="43"/>
                </a:lnTo>
                <a:lnTo>
                  <a:pt x="233" y="47"/>
                </a:lnTo>
                <a:lnTo>
                  <a:pt x="246" y="34"/>
                </a:lnTo>
                <a:lnTo>
                  <a:pt x="261" y="27"/>
                </a:lnTo>
                <a:lnTo>
                  <a:pt x="277" y="25"/>
                </a:lnTo>
                <a:lnTo>
                  <a:pt x="306" y="1"/>
                </a:lnTo>
                <a:lnTo>
                  <a:pt x="318" y="0"/>
                </a:lnTo>
                <a:lnTo>
                  <a:pt x="323" y="3"/>
                </a:lnTo>
                <a:lnTo>
                  <a:pt x="331" y="6"/>
                </a:lnTo>
                <a:lnTo>
                  <a:pt x="345" y="16"/>
                </a:lnTo>
                <a:lnTo>
                  <a:pt x="356" y="27"/>
                </a:lnTo>
                <a:lnTo>
                  <a:pt x="361" y="43"/>
                </a:lnTo>
                <a:lnTo>
                  <a:pt x="375" y="60"/>
                </a:lnTo>
                <a:lnTo>
                  <a:pt x="390" y="77"/>
                </a:lnTo>
                <a:lnTo>
                  <a:pt x="406" y="94"/>
                </a:lnTo>
                <a:lnTo>
                  <a:pt x="415" y="120"/>
                </a:lnTo>
                <a:lnTo>
                  <a:pt x="418" y="138"/>
                </a:lnTo>
                <a:lnTo>
                  <a:pt x="420" y="154"/>
                </a:lnTo>
                <a:lnTo>
                  <a:pt x="428" y="176"/>
                </a:lnTo>
                <a:lnTo>
                  <a:pt x="430" y="188"/>
                </a:lnTo>
                <a:lnTo>
                  <a:pt x="430" y="193"/>
                </a:lnTo>
                <a:lnTo>
                  <a:pt x="438" y="191"/>
                </a:lnTo>
                <a:lnTo>
                  <a:pt x="446" y="198"/>
                </a:lnTo>
                <a:lnTo>
                  <a:pt x="449" y="200"/>
                </a:lnTo>
                <a:lnTo>
                  <a:pt x="454" y="204"/>
                </a:lnTo>
                <a:lnTo>
                  <a:pt x="464" y="201"/>
                </a:lnTo>
                <a:lnTo>
                  <a:pt x="472" y="193"/>
                </a:lnTo>
                <a:lnTo>
                  <a:pt x="487" y="188"/>
                </a:lnTo>
                <a:lnTo>
                  <a:pt x="494" y="183"/>
                </a:lnTo>
                <a:lnTo>
                  <a:pt x="502" y="181"/>
                </a:lnTo>
                <a:lnTo>
                  <a:pt x="509" y="183"/>
                </a:lnTo>
                <a:lnTo>
                  <a:pt x="512" y="189"/>
                </a:lnTo>
                <a:lnTo>
                  <a:pt x="513" y="196"/>
                </a:lnTo>
                <a:lnTo>
                  <a:pt x="516" y="206"/>
                </a:lnTo>
                <a:lnTo>
                  <a:pt x="516" y="217"/>
                </a:lnTo>
                <a:lnTo>
                  <a:pt x="512" y="229"/>
                </a:lnTo>
                <a:lnTo>
                  <a:pt x="502" y="233"/>
                </a:lnTo>
                <a:lnTo>
                  <a:pt x="493" y="242"/>
                </a:lnTo>
                <a:lnTo>
                  <a:pt x="487" y="254"/>
                </a:lnTo>
                <a:lnTo>
                  <a:pt x="482" y="261"/>
                </a:lnTo>
                <a:lnTo>
                  <a:pt x="477" y="256"/>
                </a:lnTo>
                <a:lnTo>
                  <a:pt x="483" y="248"/>
                </a:lnTo>
                <a:lnTo>
                  <a:pt x="487" y="234"/>
                </a:lnTo>
                <a:lnTo>
                  <a:pt x="485" y="229"/>
                </a:lnTo>
                <a:lnTo>
                  <a:pt x="483" y="221"/>
                </a:lnTo>
                <a:lnTo>
                  <a:pt x="476" y="222"/>
                </a:lnTo>
                <a:lnTo>
                  <a:pt x="476" y="233"/>
                </a:lnTo>
                <a:lnTo>
                  <a:pt x="477" y="246"/>
                </a:lnTo>
                <a:lnTo>
                  <a:pt x="475" y="259"/>
                </a:lnTo>
                <a:lnTo>
                  <a:pt x="475" y="270"/>
                </a:lnTo>
                <a:lnTo>
                  <a:pt x="474" y="277"/>
                </a:lnTo>
                <a:lnTo>
                  <a:pt x="477" y="296"/>
                </a:lnTo>
                <a:lnTo>
                  <a:pt x="477" y="304"/>
                </a:lnTo>
                <a:lnTo>
                  <a:pt x="482" y="314"/>
                </a:lnTo>
                <a:lnTo>
                  <a:pt x="463" y="320"/>
                </a:lnTo>
                <a:lnTo>
                  <a:pt x="440" y="310"/>
                </a:lnTo>
                <a:lnTo>
                  <a:pt x="412" y="307"/>
                </a:lnTo>
                <a:lnTo>
                  <a:pt x="403" y="304"/>
                </a:lnTo>
                <a:lnTo>
                  <a:pt x="384" y="307"/>
                </a:lnTo>
                <a:lnTo>
                  <a:pt x="361" y="317"/>
                </a:lnTo>
                <a:lnTo>
                  <a:pt x="339" y="332"/>
                </a:lnTo>
                <a:lnTo>
                  <a:pt x="323" y="347"/>
                </a:lnTo>
                <a:lnTo>
                  <a:pt x="308" y="353"/>
                </a:lnTo>
                <a:lnTo>
                  <a:pt x="282" y="353"/>
                </a:lnTo>
                <a:lnTo>
                  <a:pt x="263" y="353"/>
                </a:lnTo>
                <a:lnTo>
                  <a:pt x="221" y="357"/>
                </a:lnTo>
                <a:lnTo>
                  <a:pt x="186" y="358"/>
                </a:lnTo>
                <a:lnTo>
                  <a:pt x="173" y="360"/>
                </a:lnTo>
                <a:lnTo>
                  <a:pt x="162" y="353"/>
                </a:lnTo>
                <a:lnTo>
                  <a:pt x="166" y="336"/>
                </a:lnTo>
                <a:lnTo>
                  <a:pt x="154" y="334"/>
                </a:lnTo>
                <a:lnTo>
                  <a:pt x="143" y="332"/>
                </a:lnTo>
                <a:lnTo>
                  <a:pt x="133" y="317"/>
                </a:lnTo>
                <a:lnTo>
                  <a:pt x="142" y="307"/>
                </a:lnTo>
                <a:lnTo>
                  <a:pt x="135" y="296"/>
                </a:lnTo>
                <a:lnTo>
                  <a:pt x="124" y="307"/>
                </a:lnTo>
                <a:lnTo>
                  <a:pt x="112" y="304"/>
                </a:lnTo>
                <a:lnTo>
                  <a:pt x="94" y="298"/>
                </a:lnTo>
                <a:lnTo>
                  <a:pt x="78" y="289"/>
                </a:lnTo>
                <a:lnTo>
                  <a:pt x="76" y="274"/>
                </a:lnTo>
                <a:lnTo>
                  <a:pt x="72" y="264"/>
                </a:lnTo>
                <a:lnTo>
                  <a:pt x="64" y="260"/>
                </a:lnTo>
                <a:lnTo>
                  <a:pt x="55" y="260"/>
                </a:lnTo>
                <a:lnTo>
                  <a:pt x="44" y="247"/>
                </a:lnTo>
                <a:lnTo>
                  <a:pt x="38" y="229"/>
                </a:lnTo>
                <a:lnTo>
                  <a:pt x="31" y="218"/>
                </a:lnTo>
                <a:lnTo>
                  <a:pt x="20" y="208"/>
                </a:lnTo>
                <a:lnTo>
                  <a:pt x="6" y="201"/>
                </a:lnTo>
                <a:lnTo>
                  <a:pt x="0" y="199"/>
                </a:lnTo>
                <a:lnTo>
                  <a:pt x="6" y="19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Freeform 69"/>
          <xdr:cNvSpPr>
            <a:spLocks noChangeAspect="1"/>
          </xdr:cNvSpPr>
        </xdr:nvSpPr>
        <xdr:spPr bwMode="auto">
          <a:xfrm>
            <a:off x="6896229" y="4513476"/>
            <a:ext cx="249752" cy="172243"/>
          </a:xfrm>
          <a:custGeom>
            <a:avLst/>
            <a:gdLst>
              <a:gd name="T0" fmla="*/ 2147483647 w 154"/>
              <a:gd name="T1" fmla="*/ 2147483647 h 110"/>
              <a:gd name="T2" fmla="*/ 2147483647 w 154"/>
              <a:gd name="T3" fmla="*/ 0 h 110"/>
              <a:gd name="T4" fmla="*/ 2147483647 w 154"/>
              <a:gd name="T5" fmla="*/ 2147483647 h 110"/>
              <a:gd name="T6" fmla="*/ 2147483647 w 154"/>
              <a:gd name="T7" fmla="*/ 2147483647 h 110"/>
              <a:gd name="T8" fmla="*/ 2147483647 w 154"/>
              <a:gd name="T9" fmla="*/ 2147483647 h 110"/>
              <a:gd name="T10" fmla="*/ 2147483647 w 154"/>
              <a:gd name="T11" fmla="*/ 2147483647 h 110"/>
              <a:gd name="T12" fmla="*/ 2147483647 w 154"/>
              <a:gd name="T13" fmla="*/ 2147483647 h 110"/>
              <a:gd name="T14" fmla="*/ 2147483647 w 154"/>
              <a:gd name="T15" fmla="*/ 2147483647 h 110"/>
              <a:gd name="T16" fmla="*/ 2147483647 w 154"/>
              <a:gd name="T17" fmla="*/ 2147483647 h 110"/>
              <a:gd name="T18" fmla="*/ 2147483647 w 154"/>
              <a:gd name="T19" fmla="*/ 2147483647 h 110"/>
              <a:gd name="T20" fmla="*/ 2147483647 w 154"/>
              <a:gd name="T21" fmla="*/ 2147483647 h 110"/>
              <a:gd name="T22" fmla="*/ 2147483647 w 154"/>
              <a:gd name="T23" fmla="*/ 2147483647 h 110"/>
              <a:gd name="T24" fmla="*/ 2147483647 w 154"/>
              <a:gd name="T25" fmla="*/ 2147483647 h 110"/>
              <a:gd name="T26" fmla="*/ 0 w 154"/>
              <a:gd name="T27" fmla="*/ 2147483647 h 110"/>
              <a:gd name="T28" fmla="*/ 2147483647 w 154"/>
              <a:gd name="T29" fmla="*/ 2147483647 h 110"/>
              <a:gd name="T30" fmla="*/ 2147483647 w 154"/>
              <a:gd name="T31" fmla="*/ 2147483647 h 110"/>
              <a:gd name="T32" fmla="*/ 2147483647 w 154"/>
              <a:gd name="T33" fmla="*/ 2147483647 h 110"/>
              <a:gd name="T34" fmla="*/ 2147483647 w 154"/>
              <a:gd name="T35" fmla="*/ 2147483647 h 110"/>
              <a:gd name="T36" fmla="*/ 2147483647 w 154"/>
              <a:gd name="T37" fmla="*/ 2147483647 h 110"/>
              <a:gd name="T38" fmla="*/ 2147483647 w 154"/>
              <a:gd name="T39" fmla="*/ 2147483647 h 110"/>
              <a:gd name="T40" fmla="*/ 2147483647 w 154"/>
              <a:gd name="T41" fmla="*/ 2147483647 h 110"/>
              <a:gd name="T42" fmla="*/ 2147483647 w 154"/>
              <a:gd name="T43" fmla="*/ 2147483647 h 110"/>
              <a:gd name="T44" fmla="*/ 2147483647 w 154"/>
              <a:gd name="T45" fmla="*/ 2147483647 h 110"/>
              <a:gd name="T46" fmla="*/ 2147483647 w 154"/>
              <a:gd name="T47" fmla="*/ 2147483647 h 110"/>
              <a:gd name="T48" fmla="*/ 2147483647 w 154"/>
              <a:gd name="T49" fmla="*/ 2147483647 h 110"/>
              <a:gd name="T50" fmla="*/ 2147483647 w 154"/>
              <a:gd name="T51" fmla="*/ 2147483647 h 110"/>
              <a:gd name="T52" fmla="*/ 2147483647 w 154"/>
              <a:gd name="T53" fmla="*/ 2147483647 h 110"/>
              <a:gd name="T54" fmla="*/ 2147483647 w 154"/>
              <a:gd name="T55" fmla="*/ 2147483647 h 110"/>
              <a:gd name="T56" fmla="*/ 2147483647 w 154"/>
              <a:gd name="T57" fmla="*/ 2147483647 h 110"/>
              <a:gd name="T58" fmla="*/ 2147483647 w 154"/>
              <a:gd name="T59" fmla="*/ 2147483647 h 110"/>
              <a:gd name="T60" fmla="*/ 2147483647 w 154"/>
              <a:gd name="T61" fmla="*/ 2147483647 h 110"/>
              <a:gd name="T62" fmla="*/ 2147483647 w 154"/>
              <a:gd name="T63" fmla="*/ 2147483647 h 110"/>
              <a:gd name="T64" fmla="*/ 2147483647 w 154"/>
              <a:gd name="T65" fmla="*/ 2147483647 h 110"/>
              <a:gd name="T66" fmla="*/ 2147483647 w 154"/>
              <a:gd name="T67" fmla="*/ 2147483647 h 110"/>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54"/>
              <a:gd name="T103" fmla="*/ 0 h 110"/>
              <a:gd name="T104" fmla="*/ 154 w 154"/>
              <a:gd name="T105" fmla="*/ 110 h 110"/>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54" h="110">
                <a:moveTo>
                  <a:pt x="154" y="10"/>
                </a:moveTo>
                <a:lnTo>
                  <a:pt x="150" y="4"/>
                </a:lnTo>
                <a:lnTo>
                  <a:pt x="145" y="1"/>
                </a:lnTo>
                <a:lnTo>
                  <a:pt x="138" y="0"/>
                </a:lnTo>
                <a:lnTo>
                  <a:pt x="129" y="6"/>
                </a:lnTo>
                <a:lnTo>
                  <a:pt x="129" y="9"/>
                </a:lnTo>
                <a:lnTo>
                  <a:pt x="128" y="12"/>
                </a:lnTo>
                <a:lnTo>
                  <a:pt x="124" y="12"/>
                </a:lnTo>
                <a:lnTo>
                  <a:pt x="121" y="10"/>
                </a:lnTo>
                <a:lnTo>
                  <a:pt x="108" y="10"/>
                </a:lnTo>
                <a:lnTo>
                  <a:pt x="103" y="18"/>
                </a:lnTo>
                <a:lnTo>
                  <a:pt x="97" y="18"/>
                </a:lnTo>
                <a:lnTo>
                  <a:pt x="94" y="15"/>
                </a:lnTo>
                <a:lnTo>
                  <a:pt x="84" y="15"/>
                </a:lnTo>
                <a:lnTo>
                  <a:pt x="81" y="15"/>
                </a:lnTo>
                <a:lnTo>
                  <a:pt x="73" y="18"/>
                </a:lnTo>
                <a:lnTo>
                  <a:pt x="67" y="22"/>
                </a:lnTo>
                <a:lnTo>
                  <a:pt x="64" y="27"/>
                </a:lnTo>
                <a:lnTo>
                  <a:pt x="58" y="31"/>
                </a:lnTo>
                <a:lnTo>
                  <a:pt x="56" y="34"/>
                </a:lnTo>
                <a:lnTo>
                  <a:pt x="49" y="34"/>
                </a:lnTo>
                <a:lnTo>
                  <a:pt x="44" y="32"/>
                </a:lnTo>
                <a:lnTo>
                  <a:pt x="27" y="29"/>
                </a:lnTo>
                <a:lnTo>
                  <a:pt x="12" y="29"/>
                </a:lnTo>
                <a:lnTo>
                  <a:pt x="6" y="35"/>
                </a:lnTo>
                <a:lnTo>
                  <a:pt x="2" y="39"/>
                </a:lnTo>
                <a:lnTo>
                  <a:pt x="0" y="46"/>
                </a:lnTo>
                <a:lnTo>
                  <a:pt x="0" y="49"/>
                </a:lnTo>
                <a:lnTo>
                  <a:pt x="1" y="51"/>
                </a:lnTo>
                <a:lnTo>
                  <a:pt x="5" y="49"/>
                </a:lnTo>
                <a:lnTo>
                  <a:pt x="7" y="49"/>
                </a:lnTo>
                <a:lnTo>
                  <a:pt x="5" y="57"/>
                </a:lnTo>
                <a:lnTo>
                  <a:pt x="3" y="65"/>
                </a:lnTo>
                <a:lnTo>
                  <a:pt x="5" y="69"/>
                </a:lnTo>
                <a:lnTo>
                  <a:pt x="7" y="70"/>
                </a:lnTo>
                <a:lnTo>
                  <a:pt x="7" y="78"/>
                </a:lnTo>
                <a:lnTo>
                  <a:pt x="10" y="81"/>
                </a:lnTo>
                <a:lnTo>
                  <a:pt x="14" y="84"/>
                </a:lnTo>
                <a:lnTo>
                  <a:pt x="18" y="85"/>
                </a:lnTo>
                <a:lnTo>
                  <a:pt x="19" y="88"/>
                </a:lnTo>
                <a:lnTo>
                  <a:pt x="23" y="91"/>
                </a:lnTo>
                <a:lnTo>
                  <a:pt x="25" y="95"/>
                </a:lnTo>
                <a:lnTo>
                  <a:pt x="24" y="99"/>
                </a:lnTo>
                <a:lnTo>
                  <a:pt x="20" y="103"/>
                </a:lnTo>
                <a:lnTo>
                  <a:pt x="15" y="104"/>
                </a:lnTo>
                <a:lnTo>
                  <a:pt x="10" y="103"/>
                </a:lnTo>
                <a:lnTo>
                  <a:pt x="8" y="102"/>
                </a:lnTo>
                <a:lnTo>
                  <a:pt x="5" y="107"/>
                </a:lnTo>
                <a:lnTo>
                  <a:pt x="5" y="108"/>
                </a:lnTo>
                <a:lnTo>
                  <a:pt x="15" y="110"/>
                </a:lnTo>
                <a:lnTo>
                  <a:pt x="19" y="108"/>
                </a:lnTo>
                <a:lnTo>
                  <a:pt x="33" y="108"/>
                </a:lnTo>
                <a:lnTo>
                  <a:pt x="42" y="103"/>
                </a:lnTo>
                <a:lnTo>
                  <a:pt x="49" y="94"/>
                </a:lnTo>
                <a:lnTo>
                  <a:pt x="66" y="104"/>
                </a:lnTo>
                <a:lnTo>
                  <a:pt x="72" y="100"/>
                </a:lnTo>
                <a:lnTo>
                  <a:pt x="83" y="104"/>
                </a:lnTo>
                <a:lnTo>
                  <a:pt x="91" y="103"/>
                </a:lnTo>
                <a:lnTo>
                  <a:pt x="88" y="94"/>
                </a:lnTo>
                <a:lnTo>
                  <a:pt x="92" y="84"/>
                </a:lnTo>
                <a:lnTo>
                  <a:pt x="86" y="76"/>
                </a:lnTo>
                <a:lnTo>
                  <a:pt x="99" y="70"/>
                </a:lnTo>
                <a:lnTo>
                  <a:pt x="102" y="44"/>
                </a:lnTo>
                <a:lnTo>
                  <a:pt x="124" y="39"/>
                </a:lnTo>
                <a:lnTo>
                  <a:pt x="129" y="34"/>
                </a:lnTo>
                <a:lnTo>
                  <a:pt x="142" y="27"/>
                </a:lnTo>
                <a:lnTo>
                  <a:pt x="143" y="15"/>
                </a:lnTo>
                <a:lnTo>
                  <a:pt x="154" y="1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Freeform 70"/>
          <xdr:cNvSpPr>
            <a:spLocks noChangeAspect="1"/>
          </xdr:cNvSpPr>
        </xdr:nvSpPr>
        <xdr:spPr bwMode="auto">
          <a:xfrm>
            <a:off x="7130370" y="4294258"/>
            <a:ext cx="561941" cy="344487"/>
          </a:xfrm>
          <a:custGeom>
            <a:avLst/>
            <a:gdLst>
              <a:gd name="T0" fmla="*/ 2147483647 w 339"/>
              <a:gd name="T1" fmla="*/ 2147483647 h 221"/>
              <a:gd name="T2" fmla="*/ 2147483647 w 339"/>
              <a:gd name="T3" fmla="*/ 2147483647 h 221"/>
              <a:gd name="T4" fmla="*/ 2147483647 w 339"/>
              <a:gd name="T5" fmla="*/ 2147483647 h 221"/>
              <a:gd name="T6" fmla="*/ 2147483647 w 339"/>
              <a:gd name="T7" fmla="*/ 2147483647 h 221"/>
              <a:gd name="T8" fmla="*/ 2147483647 w 339"/>
              <a:gd name="T9" fmla="*/ 2147483647 h 221"/>
              <a:gd name="T10" fmla="*/ 2147483647 w 339"/>
              <a:gd name="T11" fmla="*/ 2147483647 h 221"/>
              <a:gd name="T12" fmla="*/ 2147483647 w 339"/>
              <a:gd name="T13" fmla="*/ 2147483647 h 221"/>
              <a:gd name="T14" fmla="*/ 2147483647 w 339"/>
              <a:gd name="T15" fmla="*/ 2147483647 h 221"/>
              <a:gd name="T16" fmla="*/ 2147483647 w 339"/>
              <a:gd name="T17" fmla="*/ 2147483647 h 221"/>
              <a:gd name="T18" fmla="*/ 2147483647 w 339"/>
              <a:gd name="T19" fmla="*/ 2147483647 h 221"/>
              <a:gd name="T20" fmla="*/ 2147483647 w 339"/>
              <a:gd name="T21" fmla="*/ 2147483647 h 221"/>
              <a:gd name="T22" fmla="*/ 2147483647 w 339"/>
              <a:gd name="T23" fmla="*/ 2147483647 h 221"/>
              <a:gd name="T24" fmla="*/ 2147483647 w 339"/>
              <a:gd name="T25" fmla="*/ 2147483647 h 221"/>
              <a:gd name="T26" fmla="*/ 2147483647 w 339"/>
              <a:gd name="T27" fmla="*/ 2147483647 h 221"/>
              <a:gd name="T28" fmla="*/ 2147483647 w 339"/>
              <a:gd name="T29" fmla="*/ 2147483647 h 221"/>
              <a:gd name="T30" fmla="*/ 2147483647 w 339"/>
              <a:gd name="T31" fmla="*/ 2147483647 h 221"/>
              <a:gd name="T32" fmla="*/ 2147483647 w 339"/>
              <a:gd name="T33" fmla="*/ 2147483647 h 221"/>
              <a:gd name="T34" fmla="*/ 2147483647 w 339"/>
              <a:gd name="T35" fmla="*/ 2147483647 h 221"/>
              <a:gd name="T36" fmla="*/ 2147483647 w 339"/>
              <a:gd name="T37" fmla="*/ 2147483647 h 221"/>
              <a:gd name="T38" fmla="*/ 2147483647 w 339"/>
              <a:gd name="T39" fmla="*/ 2147483647 h 221"/>
              <a:gd name="T40" fmla="*/ 2147483647 w 339"/>
              <a:gd name="T41" fmla="*/ 2147483647 h 221"/>
              <a:gd name="T42" fmla="*/ 2147483647 w 339"/>
              <a:gd name="T43" fmla="*/ 2147483647 h 221"/>
              <a:gd name="T44" fmla="*/ 2147483647 w 339"/>
              <a:gd name="T45" fmla="*/ 2147483647 h 221"/>
              <a:gd name="T46" fmla="*/ 2147483647 w 339"/>
              <a:gd name="T47" fmla="*/ 2147483647 h 221"/>
              <a:gd name="T48" fmla="*/ 2147483647 w 339"/>
              <a:gd name="T49" fmla="*/ 2147483647 h 221"/>
              <a:gd name="T50" fmla="*/ 2147483647 w 339"/>
              <a:gd name="T51" fmla="*/ 2147483647 h 221"/>
              <a:gd name="T52" fmla="*/ 2147483647 w 339"/>
              <a:gd name="T53" fmla="*/ 2147483647 h 221"/>
              <a:gd name="T54" fmla="*/ 2147483647 w 339"/>
              <a:gd name="T55" fmla="*/ 2147483647 h 221"/>
              <a:gd name="T56" fmla="*/ 2147483647 w 339"/>
              <a:gd name="T57" fmla="*/ 2147483647 h 221"/>
              <a:gd name="T58" fmla="*/ 2147483647 w 339"/>
              <a:gd name="T59" fmla="*/ 2147483647 h 221"/>
              <a:gd name="T60" fmla="*/ 2147483647 w 339"/>
              <a:gd name="T61" fmla="*/ 2147483647 h 221"/>
              <a:gd name="T62" fmla="*/ 2147483647 w 339"/>
              <a:gd name="T63" fmla="*/ 2147483647 h 221"/>
              <a:gd name="T64" fmla="*/ 2147483647 w 339"/>
              <a:gd name="T65" fmla="*/ 2147483647 h 221"/>
              <a:gd name="T66" fmla="*/ 2147483647 w 339"/>
              <a:gd name="T67" fmla="*/ 2147483647 h 221"/>
              <a:gd name="T68" fmla="*/ 2147483647 w 339"/>
              <a:gd name="T69" fmla="*/ 2147483647 h 221"/>
              <a:gd name="T70" fmla="*/ 2147483647 w 339"/>
              <a:gd name="T71" fmla="*/ 2147483647 h 221"/>
              <a:gd name="T72" fmla="*/ 2147483647 w 339"/>
              <a:gd name="T73" fmla="*/ 2147483647 h 221"/>
              <a:gd name="T74" fmla="*/ 2147483647 w 339"/>
              <a:gd name="T75" fmla="*/ 0 h 221"/>
              <a:gd name="T76" fmla="*/ 2147483647 w 339"/>
              <a:gd name="T77" fmla="*/ 2147483647 h 22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339"/>
              <a:gd name="T118" fmla="*/ 0 h 221"/>
              <a:gd name="T119" fmla="*/ 339 w 339"/>
              <a:gd name="T120" fmla="*/ 221 h 221"/>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339" h="221">
                <a:moveTo>
                  <a:pt x="301" y="8"/>
                </a:moveTo>
                <a:lnTo>
                  <a:pt x="315" y="13"/>
                </a:lnTo>
                <a:lnTo>
                  <a:pt x="327" y="20"/>
                </a:lnTo>
                <a:lnTo>
                  <a:pt x="334" y="27"/>
                </a:lnTo>
                <a:lnTo>
                  <a:pt x="339" y="37"/>
                </a:lnTo>
                <a:lnTo>
                  <a:pt x="336" y="44"/>
                </a:lnTo>
                <a:lnTo>
                  <a:pt x="332" y="52"/>
                </a:lnTo>
                <a:lnTo>
                  <a:pt x="324" y="52"/>
                </a:lnTo>
                <a:lnTo>
                  <a:pt x="311" y="60"/>
                </a:lnTo>
                <a:lnTo>
                  <a:pt x="303" y="69"/>
                </a:lnTo>
                <a:lnTo>
                  <a:pt x="303" y="76"/>
                </a:lnTo>
                <a:lnTo>
                  <a:pt x="299" y="86"/>
                </a:lnTo>
                <a:lnTo>
                  <a:pt x="297" y="98"/>
                </a:lnTo>
                <a:lnTo>
                  <a:pt x="287" y="110"/>
                </a:lnTo>
                <a:lnTo>
                  <a:pt x="284" y="124"/>
                </a:lnTo>
                <a:lnTo>
                  <a:pt x="278" y="138"/>
                </a:lnTo>
                <a:lnTo>
                  <a:pt x="272" y="149"/>
                </a:lnTo>
                <a:lnTo>
                  <a:pt x="265" y="167"/>
                </a:lnTo>
                <a:lnTo>
                  <a:pt x="251" y="175"/>
                </a:lnTo>
                <a:lnTo>
                  <a:pt x="232" y="182"/>
                </a:lnTo>
                <a:lnTo>
                  <a:pt x="223" y="186"/>
                </a:lnTo>
                <a:lnTo>
                  <a:pt x="217" y="187"/>
                </a:lnTo>
                <a:lnTo>
                  <a:pt x="214" y="181"/>
                </a:lnTo>
                <a:lnTo>
                  <a:pt x="201" y="186"/>
                </a:lnTo>
                <a:lnTo>
                  <a:pt x="189" y="186"/>
                </a:lnTo>
                <a:lnTo>
                  <a:pt x="175" y="198"/>
                </a:lnTo>
                <a:lnTo>
                  <a:pt x="161" y="199"/>
                </a:lnTo>
                <a:lnTo>
                  <a:pt x="157" y="205"/>
                </a:lnTo>
                <a:lnTo>
                  <a:pt x="141" y="206"/>
                </a:lnTo>
                <a:lnTo>
                  <a:pt x="131" y="214"/>
                </a:lnTo>
                <a:lnTo>
                  <a:pt x="117" y="218"/>
                </a:lnTo>
                <a:lnTo>
                  <a:pt x="101" y="221"/>
                </a:lnTo>
                <a:lnTo>
                  <a:pt x="86" y="212"/>
                </a:lnTo>
                <a:lnTo>
                  <a:pt x="75" y="209"/>
                </a:lnTo>
                <a:lnTo>
                  <a:pt x="63" y="196"/>
                </a:lnTo>
                <a:lnTo>
                  <a:pt x="50" y="188"/>
                </a:lnTo>
                <a:lnTo>
                  <a:pt x="38" y="175"/>
                </a:lnTo>
                <a:lnTo>
                  <a:pt x="30" y="169"/>
                </a:lnTo>
                <a:lnTo>
                  <a:pt x="20" y="156"/>
                </a:lnTo>
                <a:lnTo>
                  <a:pt x="16" y="150"/>
                </a:lnTo>
                <a:lnTo>
                  <a:pt x="12" y="144"/>
                </a:lnTo>
                <a:lnTo>
                  <a:pt x="7" y="141"/>
                </a:lnTo>
                <a:lnTo>
                  <a:pt x="0" y="140"/>
                </a:lnTo>
                <a:lnTo>
                  <a:pt x="2" y="137"/>
                </a:lnTo>
                <a:lnTo>
                  <a:pt x="9" y="130"/>
                </a:lnTo>
                <a:lnTo>
                  <a:pt x="20" y="128"/>
                </a:lnTo>
                <a:lnTo>
                  <a:pt x="18" y="117"/>
                </a:lnTo>
                <a:lnTo>
                  <a:pt x="20" y="108"/>
                </a:lnTo>
                <a:lnTo>
                  <a:pt x="21" y="104"/>
                </a:lnTo>
                <a:lnTo>
                  <a:pt x="26" y="90"/>
                </a:lnTo>
                <a:lnTo>
                  <a:pt x="20" y="83"/>
                </a:lnTo>
                <a:lnTo>
                  <a:pt x="24" y="76"/>
                </a:lnTo>
                <a:lnTo>
                  <a:pt x="48" y="76"/>
                </a:lnTo>
                <a:lnTo>
                  <a:pt x="52" y="67"/>
                </a:lnTo>
                <a:lnTo>
                  <a:pt x="51" y="57"/>
                </a:lnTo>
                <a:lnTo>
                  <a:pt x="52" y="49"/>
                </a:lnTo>
                <a:lnTo>
                  <a:pt x="63" y="55"/>
                </a:lnTo>
                <a:lnTo>
                  <a:pt x="81" y="68"/>
                </a:lnTo>
                <a:lnTo>
                  <a:pt x="88" y="72"/>
                </a:lnTo>
                <a:lnTo>
                  <a:pt x="97" y="70"/>
                </a:lnTo>
                <a:lnTo>
                  <a:pt x="106" y="69"/>
                </a:lnTo>
                <a:lnTo>
                  <a:pt x="119" y="69"/>
                </a:lnTo>
                <a:lnTo>
                  <a:pt x="123" y="68"/>
                </a:lnTo>
                <a:lnTo>
                  <a:pt x="128" y="61"/>
                </a:lnTo>
                <a:lnTo>
                  <a:pt x="129" y="61"/>
                </a:lnTo>
                <a:lnTo>
                  <a:pt x="135" y="50"/>
                </a:lnTo>
                <a:lnTo>
                  <a:pt x="149" y="47"/>
                </a:lnTo>
                <a:lnTo>
                  <a:pt x="164" y="39"/>
                </a:lnTo>
                <a:lnTo>
                  <a:pt x="178" y="31"/>
                </a:lnTo>
                <a:lnTo>
                  <a:pt x="193" y="35"/>
                </a:lnTo>
                <a:lnTo>
                  <a:pt x="205" y="27"/>
                </a:lnTo>
                <a:lnTo>
                  <a:pt x="214" y="24"/>
                </a:lnTo>
                <a:lnTo>
                  <a:pt x="217" y="13"/>
                </a:lnTo>
                <a:lnTo>
                  <a:pt x="233" y="4"/>
                </a:lnTo>
                <a:lnTo>
                  <a:pt x="248" y="4"/>
                </a:lnTo>
                <a:lnTo>
                  <a:pt x="258" y="0"/>
                </a:lnTo>
                <a:lnTo>
                  <a:pt x="273" y="2"/>
                </a:lnTo>
                <a:lnTo>
                  <a:pt x="289" y="12"/>
                </a:lnTo>
                <a:lnTo>
                  <a:pt x="301"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Freeform 71"/>
          <xdr:cNvSpPr>
            <a:spLocks noChangeAspect="1"/>
          </xdr:cNvSpPr>
        </xdr:nvSpPr>
        <xdr:spPr bwMode="auto">
          <a:xfrm>
            <a:off x="7458170" y="4998889"/>
            <a:ext cx="171705" cy="344487"/>
          </a:xfrm>
          <a:custGeom>
            <a:avLst/>
            <a:gdLst>
              <a:gd name="T0" fmla="*/ 2147483647 w 109"/>
              <a:gd name="T1" fmla="*/ 2147483647 h 221"/>
              <a:gd name="T2" fmla="*/ 2147483647 w 109"/>
              <a:gd name="T3" fmla="*/ 2147483647 h 221"/>
              <a:gd name="T4" fmla="*/ 2147483647 w 109"/>
              <a:gd name="T5" fmla="*/ 2147483647 h 221"/>
              <a:gd name="T6" fmla="*/ 2147483647 w 109"/>
              <a:gd name="T7" fmla="*/ 2147483647 h 221"/>
              <a:gd name="T8" fmla="*/ 2147483647 w 109"/>
              <a:gd name="T9" fmla="*/ 2147483647 h 221"/>
              <a:gd name="T10" fmla="*/ 2147483647 w 109"/>
              <a:gd name="T11" fmla="*/ 2147483647 h 221"/>
              <a:gd name="T12" fmla="*/ 2147483647 w 109"/>
              <a:gd name="T13" fmla="*/ 2147483647 h 221"/>
              <a:gd name="T14" fmla="*/ 2147483647 w 109"/>
              <a:gd name="T15" fmla="*/ 2147483647 h 221"/>
              <a:gd name="T16" fmla="*/ 2147483647 w 109"/>
              <a:gd name="T17" fmla="*/ 2147483647 h 221"/>
              <a:gd name="T18" fmla="*/ 2147483647 w 109"/>
              <a:gd name="T19" fmla="*/ 2147483647 h 221"/>
              <a:gd name="T20" fmla="*/ 2147483647 w 109"/>
              <a:gd name="T21" fmla="*/ 2147483647 h 221"/>
              <a:gd name="T22" fmla="*/ 2147483647 w 109"/>
              <a:gd name="T23" fmla="*/ 2147483647 h 221"/>
              <a:gd name="T24" fmla="*/ 2147483647 w 109"/>
              <a:gd name="T25" fmla="*/ 2147483647 h 221"/>
              <a:gd name="T26" fmla="*/ 2147483647 w 109"/>
              <a:gd name="T27" fmla="*/ 2147483647 h 221"/>
              <a:gd name="T28" fmla="*/ 2147483647 w 109"/>
              <a:gd name="T29" fmla="*/ 2147483647 h 221"/>
              <a:gd name="T30" fmla="*/ 2147483647 w 109"/>
              <a:gd name="T31" fmla="*/ 2147483647 h 221"/>
              <a:gd name="T32" fmla="*/ 2147483647 w 109"/>
              <a:gd name="T33" fmla="*/ 2147483647 h 221"/>
              <a:gd name="T34" fmla="*/ 2147483647 w 109"/>
              <a:gd name="T35" fmla="*/ 2147483647 h 221"/>
              <a:gd name="T36" fmla="*/ 2147483647 w 109"/>
              <a:gd name="T37" fmla="*/ 2147483647 h 221"/>
              <a:gd name="T38" fmla="*/ 2147483647 w 109"/>
              <a:gd name="T39" fmla="*/ 2147483647 h 221"/>
              <a:gd name="T40" fmla="*/ 2147483647 w 109"/>
              <a:gd name="T41" fmla="*/ 2147483647 h 221"/>
              <a:gd name="T42" fmla="*/ 2147483647 w 109"/>
              <a:gd name="T43" fmla="*/ 2147483647 h 221"/>
              <a:gd name="T44" fmla="*/ 2147483647 w 109"/>
              <a:gd name="T45" fmla="*/ 2147483647 h 221"/>
              <a:gd name="T46" fmla="*/ 2147483647 w 109"/>
              <a:gd name="T47" fmla="*/ 2147483647 h 221"/>
              <a:gd name="T48" fmla="*/ 2147483647 w 109"/>
              <a:gd name="T49" fmla="*/ 2147483647 h 221"/>
              <a:gd name="T50" fmla="*/ 2147483647 w 109"/>
              <a:gd name="T51" fmla="*/ 2147483647 h 221"/>
              <a:gd name="T52" fmla="*/ 2147483647 w 109"/>
              <a:gd name="T53" fmla="*/ 2147483647 h 221"/>
              <a:gd name="T54" fmla="*/ 0 w 109"/>
              <a:gd name="T55" fmla="*/ 2147483647 h 221"/>
              <a:gd name="T56" fmla="*/ 2147483647 w 109"/>
              <a:gd name="T57" fmla="*/ 2147483647 h 221"/>
              <a:gd name="T58" fmla="*/ 2147483647 w 109"/>
              <a:gd name="T59" fmla="*/ 2147483647 h 221"/>
              <a:gd name="T60" fmla="*/ 2147483647 w 109"/>
              <a:gd name="T61" fmla="*/ 2147483647 h 221"/>
              <a:gd name="T62" fmla="*/ 2147483647 w 109"/>
              <a:gd name="T63" fmla="*/ 2147483647 h 221"/>
              <a:gd name="T64" fmla="*/ 2147483647 w 109"/>
              <a:gd name="T65" fmla="*/ 0 h 221"/>
              <a:gd name="T66" fmla="*/ 2147483647 w 109"/>
              <a:gd name="T67" fmla="*/ 2147483647 h 221"/>
              <a:gd name="T68" fmla="*/ 2147483647 w 109"/>
              <a:gd name="T69" fmla="*/ 2147483647 h 221"/>
              <a:gd name="T70" fmla="*/ 2147483647 w 109"/>
              <a:gd name="T71" fmla="*/ 2147483647 h 221"/>
              <a:gd name="T72" fmla="*/ 2147483647 w 109"/>
              <a:gd name="T73" fmla="*/ 2147483647 h 221"/>
              <a:gd name="T74" fmla="*/ 2147483647 w 109"/>
              <a:gd name="T75" fmla="*/ 2147483647 h 221"/>
              <a:gd name="T76" fmla="*/ 2147483647 w 109"/>
              <a:gd name="T77" fmla="*/ 2147483647 h 221"/>
              <a:gd name="T78" fmla="*/ 2147483647 w 109"/>
              <a:gd name="T79" fmla="*/ 2147483647 h 221"/>
              <a:gd name="T80" fmla="*/ 2147483647 w 109"/>
              <a:gd name="T81" fmla="*/ 2147483647 h 221"/>
              <a:gd name="T82" fmla="*/ 2147483647 w 109"/>
              <a:gd name="T83" fmla="*/ 2147483647 h 221"/>
              <a:gd name="T84" fmla="*/ 2147483647 w 109"/>
              <a:gd name="T85" fmla="*/ 2147483647 h 221"/>
              <a:gd name="T86" fmla="*/ 2147483647 w 109"/>
              <a:gd name="T87" fmla="*/ 2147483647 h 221"/>
              <a:gd name="T88" fmla="*/ 2147483647 w 109"/>
              <a:gd name="T89" fmla="*/ 2147483647 h 221"/>
              <a:gd name="T90" fmla="*/ 2147483647 w 109"/>
              <a:gd name="T91" fmla="*/ 2147483647 h 22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09"/>
              <a:gd name="T139" fmla="*/ 0 h 221"/>
              <a:gd name="T140" fmla="*/ 109 w 109"/>
              <a:gd name="T141" fmla="*/ 221 h 22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09" h="221">
                <a:moveTo>
                  <a:pt x="104" y="127"/>
                </a:moveTo>
                <a:lnTo>
                  <a:pt x="108" y="137"/>
                </a:lnTo>
                <a:lnTo>
                  <a:pt x="109" y="153"/>
                </a:lnTo>
                <a:lnTo>
                  <a:pt x="95" y="166"/>
                </a:lnTo>
                <a:lnTo>
                  <a:pt x="88" y="185"/>
                </a:lnTo>
                <a:lnTo>
                  <a:pt x="79" y="195"/>
                </a:lnTo>
                <a:lnTo>
                  <a:pt x="76" y="207"/>
                </a:lnTo>
                <a:lnTo>
                  <a:pt x="70" y="214"/>
                </a:lnTo>
                <a:lnTo>
                  <a:pt x="62" y="221"/>
                </a:lnTo>
                <a:lnTo>
                  <a:pt x="50" y="218"/>
                </a:lnTo>
                <a:lnTo>
                  <a:pt x="49" y="205"/>
                </a:lnTo>
                <a:lnTo>
                  <a:pt x="40" y="195"/>
                </a:lnTo>
                <a:lnTo>
                  <a:pt x="21" y="191"/>
                </a:lnTo>
                <a:lnTo>
                  <a:pt x="11" y="175"/>
                </a:lnTo>
                <a:lnTo>
                  <a:pt x="6" y="166"/>
                </a:lnTo>
                <a:lnTo>
                  <a:pt x="14" y="167"/>
                </a:lnTo>
                <a:lnTo>
                  <a:pt x="12" y="158"/>
                </a:lnTo>
                <a:lnTo>
                  <a:pt x="8" y="144"/>
                </a:lnTo>
                <a:lnTo>
                  <a:pt x="11" y="129"/>
                </a:lnTo>
                <a:lnTo>
                  <a:pt x="12" y="127"/>
                </a:lnTo>
                <a:lnTo>
                  <a:pt x="11" y="117"/>
                </a:lnTo>
                <a:lnTo>
                  <a:pt x="12" y="108"/>
                </a:lnTo>
                <a:lnTo>
                  <a:pt x="7" y="99"/>
                </a:lnTo>
                <a:lnTo>
                  <a:pt x="8" y="91"/>
                </a:lnTo>
                <a:lnTo>
                  <a:pt x="11" y="79"/>
                </a:lnTo>
                <a:lnTo>
                  <a:pt x="15" y="64"/>
                </a:lnTo>
                <a:lnTo>
                  <a:pt x="9" y="59"/>
                </a:lnTo>
                <a:lnTo>
                  <a:pt x="0" y="58"/>
                </a:lnTo>
                <a:lnTo>
                  <a:pt x="6" y="41"/>
                </a:lnTo>
                <a:lnTo>
                  <a:pt x="3" y="31"/>
                </a:lnTo>
                <a:lnTo>
                  <a:pt x="6" y="15"/>
                </a:lnTo>
                <a:lnTo>
                  <a:pt x="14" y="9"/>
                </a:lnTo>
                <a:lnTo>
                  <a:pt x="19" y="0"/>
                </a:lnTo>
                <a:lnTo>
                  <a:pt x="27" y="6"/>
                </a:lnTo>
                <a:lnTo>
                  <a:pt x="30" y="7"/>
                </a:lnTo>
                <a:lnTo>
                  <a:pt x="42" y="7"/>
                </a:lnTo>
                <a:lnTo>
                  <a:pt x="49" y="18"/>
                </a:lnTo>
                <a:lnTo>
                  <a:pt x="61" y="21"/>
                </a:lnTo>
                <a:lnTo>
                  <a:pt x="73" y="35"/>
                </a:lnTo>
                <a:lnTo>
                  <a:pt x="72" y="48"/>
                </a:lnTo>
                <a:lnTo>
                  <a:pt x="72" y="56"/>
                </a:lnTo>
                <a:lnTo>
                  <a:pt x="70" y="74"/>
                </a:lnTo>
                <a:lnTo>
                  <a:pt x="73" y="91"/>
                </a:lnTo>
                <a:lnTo>
                  <a:pt x="83" y="111"/>
                </a:lnTo>
                <a:lnTo>
                  <a:pt x="95" y="121"/>
                </a:lnTo>
                <a:lnTo>
                  <a:pt x="104" y="1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Freeform 72"/>
          <xdr:cNvSpPr>
            <a:spLocks noChangeAspect="1"/>
          </xdr:cNvSpPr>
        </xdr:nvSpPr>
        <xdr:spPr bwMode="auto">
          <a:xfrm>
            <a:off x="7364513" y="4576110"/>
            <a:ext cx="405848" cy="501073"/>
          </a:xfrm>
          <a:custGeom>
            <a:avLst/>
            <a:gdLst>
              <a:gd name="T0" fmla="*/ 2147483647 w 243"/>
              <a:gd name="T1" fmla="*/ 2147483647 h 321"/>
              <a:gd name="T2" fmla="*/ 2147483647 w 243"/>
              <a:gd name="T3" fmla="*/ 2147483647 h 321"/>
              <a:gd name="T4" fmla="*/ 2147483647 w 243"/>
              <a:gd name="T5" fmla="*/ 2147483647 h 321"/>
              <a:gd name="T6" fmla="*/ 2147483647 w 243"/>
              <a:gd name="T7" fmla="*/ 2147483647 h 321"/>
              <a:gd name="T8" fmla="*/ 2147483647 w 243"/>
              <a:gd name="T9" fmla="*/ 2147483647 h 321"/>
              <a:gd name="T10" fmla="*/ 2147483647 w 243"/>
              <a:gd name="T11" fmla="*/ 2147483647 h 321"/>
              <a:gd name="T12" fmla="*/ 2147483647 w 243"/>
              <a:gd name="T13" fmla="*/ 2147483647 h 321"/>
              <a:gd name="T14" fmla="*/ 2147483647 w 243"/>
              <a:gd name="T15" fmla="*/ 2147483647 h 321"/>
              <a:gd name="T16" fmla="*/ 2147483647 w 243"/>
              <a:gd name="T17" fmla="*/ 2147483647 h 321"/>
              <a:gd name="T18" fmla="*/ 2147483647 w 243"/>
              <a:gd name="T19" fmla="*/ 2147483647 h 321"/>
              <a:gd name="T20" fmla="*/ 2147483647 w 243"/>
              <a:gd name="T21" fmla="*/ 2147483647 h 321"/>
              <a:gd name="T22" fmla="*/ 2147483647 w 243"/>
              <a:gd name="T23" fmla="*/ 2147483647 h 321"/>
              <a:gd name="T24" fmla="*/ 2147483647 w 243"/>
              <a:gd name="T25" fmla="*/ 2147483647 h 321"/>
              <a:gd name="T26" fmla="*/ 2147483647 w 243"/>
              <a:gd name="T27" fmla="*/ 2147483647 h 321"/>
              <a:gd name="T28" fmla="*/ 2147483647 w 243"/>
              <a:gd name="T29" fmla="*/ 2147483647 h 321"/>
              <a:gd name="T30" fmla="*/ 2147483647 w 243"/>
              <a:gd name="T31" fmla="*/ 2147483647 h 321"/>
              <a:gd name="T32" fmla="*/ 2147483647 w 243"/>
              <a:gd name="T33" fmla="*/ 2147483647 h 321"/>
              <a:gd name="T34" fmla="*/ 2147483647 w 243"/>
              <a:gd name="T35" fmla="*/ 2147483647 h 321"/>
              <a:gd name="T36" fmla="*/ 2147483647 w 243"/>
              <a:gd name="T37" fmla="*/ 2147483647 h 321"/>
              <a:gd name="T38" fmla="*/ 2147483647 w 243"/>
              <a:gd name="T39" fmla="*/ 2147483647 h 321"/>
              <a:gd name="T40" fmla="*/ 2147483647 w 243"/>
              <a:gd name="T41" fmla="*/ 2147483647 h 321"/>
              <a:gd name="T42" fmla="*/ 2147483647 w 243"/>
              <a:gd name="T43" fmla="*/ 2147483647 h 321"/>
              <a:gd name="T44" fmla="*/ 2147483647 w 243"/>
              <a:gd name="T45" fmla="*/ 2147483647 h 321"/>
              <a:gd name="T46" fmla="*/ 2147483647 w 243"/>
              <a:gd name="T47" fmla="*/ 2147483647 h 321"/>
              <a:gd name="T48" fmla="*/ 2147483647 w 243"/>
              <a:gd name="T49" fmla="*/ 2147483647 h 321"/>
              <a:gd name="T50" fmla="*/ 2147483647 w 243"/>
              <a:gd name="T51" fmla="*/ 2147483647 h 321"/>
              <a:gd name="T52" fmla="*/ 2147483647 w 243"/>
              <a:gd name="T53" fmla="*/ 2147483647 h 321"/>
              <a:gd name="T54" fmla="*/ 2147483647 w 243"/>
              <a:gd name="T55" fmla="*/ 2147483647 h 321"/>
              <a:gd name="T56" fmla="*/ 2147483647 w 243"/>
              <a:gd name="T57" fmla="*/ 2147483647 h 321"/>
              <a:gd name="T58" fmla="*/ 2147483647 w 243"/>
              <a:gd name="T59" fmla="*/ 2147483647 h 321"/>
              <a:gd name="T60" fmla="*/ 2147483647 w 243"/>
              <a:gd name="T61" fmla="*/ 2147483647 h 321"/>
              <a:gd name="T62" fmla="*/ 2147483647 w 243"/>
              <a:gd name="T63" fmla="*/ 2147483647 h 321"/>
              <a:gd name="T64" fmla="*/ 2147483647 w 243"/>
              <a:gd name="T65" fmla="*/ 2147483647 h 321"/>
              <a:gd name="T66" fmla="*/ 2147483647 w 243"/>
              <a:gd name="T67" fmla="*/ 2147483647 h 321"/>
              <a:gd name="T68" fmla="*/ 2147483647 w 243"/>
              <a:gd name="T69" fmla="*/ 2147483647 h 321"/>
              <a:gd name="T70" fmla="*/ 2147483647 w 243"/>
              <a:gd name="T71" fmla="*/ 2147483647 h 321"/>
              <a:gd name="T72" fmla="*/ 2147483647 w 243"/>
              <a:gd name="T73" fmla="*/ 2147483647 h 321"/>
              <a:gd name="T74" fmla="*/ 2147483647 w 243"/>
              <a:gd name="T75" fmla="*/ 2147483647 h 321"/>
              <a:gd name="T76" fmla="*/ 2147483647 w 243"/>
              <a:gd name="T77" fmla="*/ 2147483647 h 321"/>
              <a:gd name="T78" fmla="*/ 2147483647 w 243"/>
              <a:gd name="T79" fmla="*/ 2147483647 h 321"/>
              <a:gd name="T80" fmla="*/ 2147483647 w 243"/>
              <a:gd name="T81" fmla="*/ 2147483647 h 321"/>
              <a:gd name="T82" fmla="*/ 2147483647 w 243"/>
              <a:gd name="T83" fmla="*/ 2147483647 h 32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43"/>
              <a:gd name="T127" fmla="*/ 0 h 321"/>
              <a:gd name="T128" fmla="*/ 243 w 243"/>
              <a:gd name="T129" fmla="*/ 321 h 32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43" h="321">
                <a:moveTo>
                  <a:pt x="76" y="6"/>
                </a:moveTo>
                <a:lnTo>
                  <a:pt x="82" y="8"/>
                </a:lnTo>
                <a:lnTo>
                  <a:pt x="96" y="15"/>
                </a:lnTo>
                <a:lnTo>
                  <a:pt x="107" y="25"/>
                </a:lnTo>
                <a:lnTo>
                  <a:pt x="114" y="36"/>
                </a:lnTo>
                <a:lnTo>
                  <a:pt x="120" y="54"/>
                </a:lnTo>
                <a:lnTo>
                  <a:pt x="131" y="67"/>
                </a:lnTo>
                <a:lnTo>
                  <a:pt x="140" y="67"/>
                </a:lnTo>
                <a:lnTo>
                  <a:pt x="148" y="71"/>
                </a:lnTo>
                <a:lnTo>
                  <a:pt x="152" y="81"/>
                </a:lnTo>
                <a:lnTo>
                  <a:pt x="154" y="96"/>
                </a:lnTo>
                <a:lnTo>
                  <a:pt x="170" y="105"/>
                </a:lnTo>
                <a:lnTo>
                  <a:pt x="188" y="111"/>
                </a:lnTo>
                <a:lnTo>
                  <a:pt x="200" y="114"/>
                </a:lnTo>
                <a:lnTo>
                  <a:pt x="211" y="103"/>
                </a:lnTo>
                <a:lnTo>
                  <a:pt x="218" y="114"/>
                </a:lnTo>
                <a:lnTo>
                  <a:pt x="209" y="124"/>
                </a:lnTo>
                <a:lnTo>
                  <a:pt x="219" y="139"/>
                </a:lnTo>
                <a:lnTo>
                  <a:pt x="230" y="141"/>
                </a:lnTo>
                <a:lnTo>
                  <a:pt x="212" y="151"/>
                </a:lnTo>
                <a:lnTo>
                  <a:pt x="212" y="172"/>
                </a:lnTo>
                <a:lnTo>
                  <a:pt x="216" y="194"/>
                </a:lnTo>
                <a:lnTo>
                  <a:pt x="227" y="207"/>
                </a:lnTo>
                <a:lnTo>
                  <a:pt x="243" y="222"/>
                </a:lnTo>
                <a:lnTo>
                  <a:pt x="233" y="235"/>
                </a:lnTo>
                <a:lnTo>
                  <a:pt x="223" y="261"/>
                </a:lnTo>
                <a:lnTo>
                  <a:pt x="225" y="280"/>
                </a:lnTo>
                <a:lnTo>
                  <a:pt x="215" y="276"/>
                </a:lnTo>
                <a:lnTo>
                  <a:pt x="203" y="280"/>
                </a:lnTo>
                <a:lnTo>
                  <a:pt x="191" y="278"/>
                </a:lnTo>
                <a:lnTo>
                  <a:pt x="182" y="283"/>
                </a:lnTo>
                <a:lnTo>
                  <a:pt x="165" y="280"/>
                </a:lnTo>
                <a:lnTo>
                  <a:pt x="165" y="288"/>
                </a:lnTo>
                <a:lnTo>
                  <a:pt x="154" y="293"/>
                </a:lnTo>
                <a:lnTo>
                  <a:pt x="148" y="288"/>
                </a:lnTo>
                <a:lnTo>
                  <a:pt x="132" y="302"/>
                </a:lnTo>
                <a:lnTo>
                  <a:pt x="132" y="316"/>
                </a:lnTo>
                <a:lnTo>
                  <a:pt x="124" y="321"/>
                </a:lnTo>
                <a:lnTo>
                  <a:pt x="125" y="308"/>
                </a:lnTo>
                <a:lnTo>
                  <a:pt x="113" y="294"/>
                </a:lnTo>
                <a:lnTo>
                  <a:pt x="101" y="291"/>
                </a:lnTo>
                <a:lnTo>
                  <a:pt x="94" y="280"/>
                </a:lnTo>
                <a:lnTo>
                  <a:pt x="82" y="280"/>
                </a:lnTo>
                <a:lnTo>
                  <a:pt x="80" y="264"/>
                </a:lnTo>
                <a:lnTo>
                  <a:pt x="80" y="258"/>
                </a:lnTo>
                <a:lnTo>
                  <a:pt x="84" y="256"/>
                </a:lnTo>
                <a:lnTo>
                  <a:pt x="91" y="264"/>
                </a:lnTo>
                <a:lnTo>
                  <a:pt x="96" y="256"/>
                </a:lnTo>
                <a:lnTo>
                  <a:pt x="101" y="254"/>
                </a:lnTo>
                <a:lnTo>
                  <a:pt x="96" y="249"/>
                </a:lnTo>
                <a:lnTo>
                  <a:pt x="87" y="246"/>
                </a:lnTo>
                <a:lnTo>
                  <a:pt x="79" y="241"/>
                </a:lnTo>
                <a:lnTo>
                  <a:pt x="70" y="236"/>
                </a:lnTo>
                <a:lnTo>
                  <a:pt x="68" y="235"/>
                </a:lnTo>
                <a:lnTo>
                  <a:pt x="58" y="228"/>
                </a:lnTo>
                <a:lnTo>
                  <a:pt x="46" y="218"/>
                </a:lnTo>
                <a:lnTo>
                  <a:pt x="38" y="211"/>
                </a:lnTo>
                <a:lnTo>
                  <a:pt x="39" y="202"/>
                </a:lnTo>
                <a:lnTo>
                  <a:pt x="43" y="194"/>
                </a:lnTo>
                <a:lnTo>
                  <a:pt x="52" y="197"/>
                </a:lnTo>
                <a:lnTo>
                  <a:pt x="55" y="191"/>
                </a:lnTo>
                <a:lnTo>
                  <a:pt x="42" y="172"/>
                </a:lnTo>
                <a:lnTo>
                  <a:pt x="45" y="168"/>
                </a:lnTo>
                <a:lnTo>
                  <a:pt x="58" y="168"/>
                </a:lnTo>
                <a:lnTo>
                  <a:pt x="59" y="160"/>
                </a:lnTo>
                <a:lnTo>
                  <a:pt x="43" y="149"/>
                </a:lnTo>
                <a:lnTo>
                  <a:pt x="34" y="147"/>
                </a:lnTo>
                <a:lnTo>
                  <a:pt x="31" y="139"/>
                </a:lnTo>
                <a:lnTo>
                  <a:pt x="48" y="104"/>
                </a:lnTo>
                <a:lnTo>
                  <a:pt x="30" y="100"/>
                </a:lnTo>
                <a:lnTo>
                  <a:pt x="34" y="82"/>
                </a:lnTo>
                <a:lnTo>
                  <a:pt x="51" y="82"/>
                </a:lnTo>
                <a:lnTo>
                  <a:pt x="16" y="63"/>
                </a:lnTo>
                <a:lnTo>
                  <a:pt x="18" y="51"/>
                </a:lnTo>
                <a:lnTo>
                  <a:pt x="11" y="47"/>
                </a:lnTo>
                <a:lnTo>
                  <a:pt x="11" y="36"/>
                </a:lnTo>
                <a:lnTo>
                  <a:pt x="0" y="25"/>
                </a:lnTo>
                <a:lnTo>
                  <a:pt x="16" y="24"/>
                </a:lnTo>
                <a:lnTo>
                  <a:pt x="20" y="18"/>
                </a:lnTo>
                <a:lnTo>
                  <a:pt x="34" y="17"/>
                </a:lnTo>
                <a:lnTo>
                  <a:pt x="48" y="5"/>
                </a:lnTo>
                <a:lnTo>
                  <a:pt x="60" y="5"/>
                </a:lnTo>
                <a:lnTo>
                  <a:pt x="73" y="0"/>
                </a:lnTo>
                <a:lnTo>
                  <a:pt x="7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Freeform 73"/>
          <xdr:cNvSpPr>
            <a:spLocks noChangeAspect="1"/>
          </xdr:cNvSpPr>
        </xdr:nvSpPr>
        <xdr:spPr bwMode="auto">
          <a:xfrm>
            <a:off x="7567438" y="4998889"/>
            <a:ext cx="249752" cy="203562"/>
          </a:xfrm>
          <a:custGeom>
            <a:avLst/>
            <a:gdLst>
              <a:gd name="T0" fmla="*/ 2147483647 w 143"/>
              <a:gd name="T1" fmla="*/ 2147483647 h 124"/>
              <a:gd name="T2" fmla="*/ 2147483647 w 143"/>
              <a:gd name="T3" fmla="*/ 2147483647 h 124"/>
              <a:gd name="T4" fmla="*/ 2147483647 w 143"/>
              <a:gd name="T5" fmla="*/ 2147483647 h 124"/>
              <a:gd name="T6" fmla="*/ 2147483647 w 143"/>
              <a:gd name="T7" fmla="*/ 2147483647 h 124"/>
              <a:gd name="T8" fmla="*/ 2147483647 w 143"/>
              <a:gd name="T9" fmla="*/ 2147483647 h 124"/>
              <a:gd name="T10" fmla="*/ 2147483647 w 143"/>
              <a:gd name="T11" fmla="*/ 2147483647 h 124"/>
              <a:gd name="T12" fmla="*/ 2147483647 w 143"/>
              <a:gd name="T13" fmla="*/ 2147483647 h 124"/>
              <a:gd name="T14" fmla="*/ 2147483647 w 143"/>
              <a:gd name="T15" fmla="*/ 2147483647 h 124"/>
              <a:gd name="T16" fmla="*/ 2147483647 w 143"/>
              <a:gd name="T17" fmla="*/ 2147483647 h 124"/>
              <a:gd name="T18" fmla="*/ 2147483647 w 143"/>
              <a:gd name="T19" fmla="*/ 2147483647 h 124"/>
              <a:gd name="T20" fmla="*/ 2147483647 w 143"/>
              <a:gd name="T21" fmla="*/ 2147483647 h 124"/>
              <a:gd name="T22" fmla="*/ 2147483647 w 143"/>
              <a:gd name="T23" fmla="*/ 2147483647 h 124"/>
              <a:gd name="T24" fmla="*/ 2147483647 w 143"/>
              <a:gd name="T25" fmla="*/ 2147483647 h 124"/>
              <a:gd name="T26" fmla="*/ 2147483647 w 143"/>
              <a:gd name="T27" fmla="*/ 2147483647 h 124"/>
              <a:gd name="T28" fmla="*/ 2147483647 w 143"/>
              <a:gd name="T29" fmla="*/ 2147483647 h 124"/>
              <a:gd name="T30" fmla="*/ 2147483647 w 143"/>
              <a:gd name="T31" fmla="*/ 2147483647 h 124"/>
              <a:gd name="T32" fmla="*/ 0 w 143"/>
              <a:gd name="T33" fmla="*/ 2147483647 h 124"/>
              <a:gd name="T34" fmla="*/ 2147483647 w 143"/>
              <a:gd name="T35" fmla="*/ 2147483647 h 124"/>
              <a:gd name="T36" fmla="*/ 2147483647 w 143"/>
              <a:gd name="T37" fmla="*/ 2147483647 h 124"/>
              <a:gd name="T38" fmla="*/ 2147483647 w 143"/>
              <a:gd name="T39" fmla="*/ 2147483647 h 124"/>
              <a:gd name="T40" fmla="*/ 2147483647 w 143"/>
              <a:gd name="T41" fmla="*/ 2147483647 h 124"/>
              <a:gd name="T42" fmla="*/ 2147483647 w 143"/>
              <a:gd name="T43" fmla="*/ 2147483647 h 124"/>
              <a:gd name="T44" fmla="*/ 2147483647 w 143"/>
              <a:gd name="T45" fmla="*/ 2147483647 h 124"/>
              <a:gd name="T46" fmla="*/ 2147483647 w 143"/>
              <a:gd name="T47" fmla="*/ 2147483647 h 124"/>
              <a:gd name="T48" fmla="*/ 2147483647 w 143"/>
              <a:gd name="T49" fmla="*/ 2147483647 h 124"/>
              <a:gd name="T50" fmla="*/ 2147483647 w 143"/>
              <a:gd name="T51" fmla="*/ 2147483647 h 124"/>
              <a:gd name="T52" fmla="*/ 2147483647 w 143"/>
              <a:gd name="T53" fmla="*/ 2147483647 h 124"/>
              <a:gd name="T54" fmla="*/ 2147483647 w 143"/>
              <a:gd name="T55" fmla="*/ 2147483647 h 124"/>
              <a:gd name="T56" fmla="*/ 2147483647 w 143"/>
              <a:gd name="T57" fmla="*/ 0 h 124"/>
              <a:gd name="T58" fmla="*/ 2147483647 w 143"/>
              <a:gd name="T59" fmla="*/ 2147483647 h 124"/>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43"/>
              <a:gd name="T91" fmla="*/ 0 h 124"/>
              <a:gd name="T92" fmla="*/ 143 w 143"/>
              <a:gd name="T93" fmla="*/ 124 h 124"/>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43" h="124">
                <a:moveTo>
                  <a:pt x="103" y="4"/>
                </a:moveTo>
                <a:lnTo>
                  <a:pt x="103" y="10"/>
                </a:lnTo>
                <a:lnTo>
                  <a:pt x="131" y="27"/>
                </a:lnTo>
                <a:lnTo>
                  <a:pt x="140" y="56"/>
                </a:lnTo>
                <a:lnTo>
                  <a:pt x="143" y="74"/>
                </a:lnTo>
                <a:lnTo>
                  <a:pt x="136" y="76"/>
                </a:lnTo>
                <a:lnTo>
                  <a:pt x="123" y="92"/>
                </a:lnTo>
                <a:lnTo>
                  <a:pt x="99" y="96"/>
                </a:lnTo>
                <a:lnTo>
                  <a:pt x="81" y="104"/>
                </a:lnTo>
                <a:lnTo>
                  <a:pt x="71" y="117"/>
                </a:lnTo>
                <a:lnTo>
                  <a:pt x="51" y="121"/>
                </a:lnTo>
                <a:lnTo>
                  <a:pt x="39" y="123"/>
                </a:lnTo>
                <a:lnTo>
                  <a:pt x="34" y="124"/>
                </a:lnTo>
                <a:lnTo>
                  <a:pt x="25" y="118"/>
                </a:lnTo>
                <a:lnTo>
                  <a:pt x="13" y="108"/>
                </a:lnTo>
                <a:lnTo>
                  <a:pt x="3" y="88"/>
                </a:lnTo>
                <a:lnTo>
                  <a:pt x="0" y="71"/>
                </a:lnTo>
                <a:lnTo>
                  <a:pt x="2" y="53"/>
                </a:lnTo>
                <a:lnTo>
                  <a:pt x="2" y="45"/>
                </a:lnTo>
                <a:lnTo>
                  <a:pt x="10" y="40"/>
                </a:lnTo>
                <a:lnTo>
                  <a:pt x="10" y="26"/>
                </a:lnTo>
                <a:lnTo>
                  <a:pt x="26" y="12"/>
                </a:lnTo>
                <a:lnTo>
                  <a:pt x="32" y="17"/>
                </a:lnTo>
                <a:lnTo>
                  <a:pt x="43" y="12"/>
                </a:lnTo>
                <a:lnTo>
                  <a:pt x="43" y="4"/>
                </a:lnTo>
                <a:lnTo>
                  <a:pt x="60" y="7"/>
                </a:lnTo>
                <a:lnTo>
                  <a:pt x="69" y="2"/>
                </a:lnTo>
                <a:lnTo>
                  <a:pt x="81" y="4"/>
                </a:lnTo>
                <a:lnTo>
                  <a:pt x="93" y="0"/>
                </a:lnTo>
                <a:lnTo>
                  <a:pt x="103"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Freeform 74"/>
          <xdr:cNvSpPr>
            <a:spLocks noChangeAspect="1"/>
          </xdr:cNvSpPr>
        </xdr:nvSpPr>
        <xdr:spPr bwMode="auto">
          <a:xfrm>
            <a:off x="7099152" y="4685721"/>
            <a:ext cx="359018" cy="313170"/>
          </a:xfrm>
          <a:custGeom>
            <a:avLst/>
            <a:gdLst>
              <a:gd name="T0" fmla="*/ 2147483647 w 217"/>
              <a:gd name="T1" fmla="*/ 2147483647 h 207"/>
              <a:gd name="T2" fmla="*/ 2147483647 w 217"/>
              <a:gd name="T3" fmla="*/ 2147483647 h 207"/>
              <a:gd name="T4" fmla="*/ 2147483647 w 217"/>
              <a:gd name="T5" fmla="*/ 2147483647 h 207"/>
              <a:gd name="T6" fmla="*/ 2147483647 w 217"/>
              <a:gd name="T7" fmla="*/ 2147483647 h 207"/>
              <a:gd name="T8" fmla="*/ 2147483647 w 217"/>
              <a:gd name="T9" fmla="*/ 2147483647 h 207"/>
              <a:gd name="T10" fmla="*/ 2147483647 w 217"/>
              <a:gd name="T11" fmla="*/ 2147483647 h 207"/>
              <a:gd name="T12" fmla="*/ 2147483647 w 217"/>
              <a:gd name="T13" fmla="*/ 2147483647 h 207"/>
              <a:gd name="T14" fmla="*/ 2147483647 w 217"/>
              <a:gd name="T15" fmla="*/ 2147483647 h 207"/>
              <a:gd name="T16" fmla="*/ 2147483647 w 217"/>
              <a:gd name="T17" fmla="*/ 2147483647 h 207"/>
              <a:gd name="T18" fmla="*/ 2147483647 w 217"/>
              <a:gd name="T19" fmla="*/ 2147483647 h 207"/>
              <a:gd name="T20" fmla="*/ 2147483647 w 217"/>
              <a:gd name="T21" fmla="*/ 2147483647 h 207"/>
              <a:gd name="T22" fmla="*/ 2147483647 w 217"/>
              <a:gd name="T23" fmla="*/ 2147483647 h 207"/>
              <a:gd name="T24" fmla="*/ 2147483647 w 217"/>
              <a:gd name="T25" fmla="*/ 2147483647 h 207"/>
              <a:gd name="T26" fmla="*/ 2147483647 w 217"/>
              <a:gd name="T27" fmla="*/ 2147483647 h 207"/>
              <a:gd name="T28" fmla="*/ 2147483647 w 217"/>
              <a:gd name="T29" fmla="*/ 2147483647 h 207"/>
              <a:gd name="T30" fmla="*/ 2147483647 w 217"/>
              <a:gd name="T31" fmla="*/ 2147483647 h 207"/>
              <a:gd name="T32" fmla="*/ 2147483647 w 217"/>
              <a:gd name="T33" fmla="*/ 2147483647 h 207"/>
              <a:gd name="T34" fmla="*/ 2147483647 w 217"/>
              <a:gd name="T35" fmla="*/ 2147483647 h 207"/>
              <a:gd name="T36" fmla="*/ 2147483647 w 217"/>
              <a:gd name="T37" fmla="*/ 2147483647 h 207"/>
              <a:gd name="T38" fmla="*/ 2147483647 w 217"/>
              <a:gd name="T39" fmla="*/ 2147483647 h 207"/>
              <a:gd name="T40" fmla="*/ 2147483647 w 217"/>
              <a:gd name="T41" fmla="*/ 2147483647 h 207"/>
              <a:gd name="T42" fmla="*/ 2147483647 w 217"/>
              <a:gd name="T43" fmla="*/ 2147483647 h 207"/>
              <a:gd name="T44" fmla="*/ 2147483647 w 217"/>
              <a:gd name="T45" fmla="*/ 2147483647 h 207"/>
              <a:gd name="T46" fmla="*/ 2147483647 w 217"/>
              <a:gd name="T47" fmla="*/ 2147483647 h 207"/>
              <a:gd name="T48" fmla="*/ 0 w 217"/>
              <a:gd name="T49" fmla="*/ 2147483647 h 207"/>
              <a:gd name="T50" fmla="*/ 2147483647 w 217"/>
              <a:gd name="T51" fmla="*/ 0 h 207"/>
              <a:gd name="T52" fmla="*/ 2147483647 w 217"/>
              <a:gd name="T53" fmla="*/ 2147483647 h 207"/>
              <a:gd name="T54" fmla="*/ 2147483647 w 217"/>
              <a:gd name="T55" fmla="*/ 2147483647 h 207"/>
              <a:gd name="T56" fmla="*/ 2147483647 w 217"/>
              <a:gd name="T57" fmla="*/ 2147483647 h 207"/>
              <a:gd name="T58" fmla="*/ 2147483647 w 217"/>
              <a:gd name="T59" fmla="*/ 2147483647 h 207"/>
              <a:gd name="T60" fmla="*/ 2147483647 w 217"/>
              <a:gd name="T61" fmla="*/ 2147483647 h 207"/>
              <a:gd name="T62" fmla="*/ 2147483647 w 217"/>
              <a:gd name="T63" fmla="*/ 2147483647 h 207"/>
              <a:gd name="T64" fmla="*/ 2147483647 w 217"/>
              <a:gd name="T65" fmla="*/ 2147483647 h 207"/>
              <a:gd name="T66" fmla="*/ 2147483647 w 217"/>
              <a:gd name="T67" fmla="*/ 2147483647 h 207"/>
              <a:gd name="T68" fmla="*/ 2147483647 w 217"/>
              <a:gd name="T69" fmla="*/ 2147483647 h 207"/>
              <a:gd name="T70" fmla="*/ 2147483647 w 217"/>
              <a:gd name="T71" fmla="*/ 2147483647 h 207"/>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17"/>
              <a:gd name="T109" fmla="*/ 0 h 207"/>
              <a:gd name="T110" fmla="*/ 217 w 217"/>
              <a:gd name="T111" fmla="*/ 207 h 207"/>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17" h="207">
                <a:moveTo>
                  <a:pt x="206" y="33"/>
                </a:moveTo>
                <a:lnTo>
                  <a:pt x="189" y="68"/>
                </a:lnTo>
                <a:lnTo>
                  <a:pt x="192" y="76"/>
                </a:lnTo>
                <a:lnTo>
                  <a:pt x="201" y="78"/>
                </a:lnTo>
                <a:lnTo>
                  <a:pt x="217" y="89"/>
                </a:lnTo>
                <a:lnTo>
                  <a:pt x="216" y="97"/>
                </a:lnTo>
                <a:lnTo>
                  <a:pt x="203" y="97"/>
                </a:lnTo>
                <a:lnTo>
                  <a:pt x="200" y="101"/>
                </a:lnTo>
                <a:lnTo>
                  <a:pt x="213" y="120"/>
                </a:lnTo>
                <a:lnTo>
                  <a:pt x="210" y="126"/>
                </a:lnTo>
                <a:lnTo>
                  <a:pt x="201" y="123"/>
                </a:lnTo>
                <a:lnTo>
                  <a:pt x="197" y="131"/>
                </a:lnTo>
                <a:lnTo>
                  <a:pt x="194" y="128"/>
                </a:lnTo>
                <a:lnTo>
                  <a:pt x="189" y="131"/>
                </a:lnTo>
                <a:lnTo>
                  <a:pt x="183" y="131"/>
                </a:lnTo>
                <a:lnTo>
                  <a:pt x="191" y="146"/>
                </a:lnTo>
                <a:lnTo>
                  <a:pt x="189" y="149"/>
                </a:lnTo>
                <a:lnTo>
                  <a:pt x="174" y="142"/>
                </a:lnTo>
                <a:lnTo>
                  <a:pt x="169" y="135"/>
                </a:lnTo>
                <a:lnTo>
                  <a:pt x="162" y="135"/>
                </a:lnTo>
                <a:lnTo>
                  <a:pt x="161" y="142"/>
                </a:lnTo>
                <a:lnTo>
                  <a:pt x="169" y="155"/>
                </a:lnTo>
                <a:lnTo>
                  <a:pt x="174" y="162"/>
                </a:lnTo>
                <a:lnTo>
                  <a:pt x="164" y="170"/>
                </a:lnTo>
                <a:lnTo>
                  <a:pt x="160" y="170"/>
                </a:lnTo>
                <a:lnTo>
                  <a:pt x="153" y="174"/>
                </a:lnTo>
                <a:lnTo>
                  <a:pt x="155" y="181"/>
                </a:lnTo>
                <a:lnTo>
                  <a:pt x="153" y="187"/>
                </a:lnTo>
                <a:lnTo>
                  <a:pt x="160" y="197"/>
                </a:lnTo>
                <a:lnTo>
                  <a:pt x="160" y="202"/>
                </a:lnTo>
                <a:lnTo>
                  <a:pt x="155" y="204"/>
                </a:lnTo>
                <a:lnTo>
                  <a:pt x="153" y="207"/>
                </a:lnTo>
                <a:lnTo>
                  <a:pt x="131" y="186"/>
                </a:lnTo>
                <a:lnTo>
                  <a:pt x="112" y="175"/>
                </a:lnTo>
                <a:lnTo>
                  <a:pt x="108" y="174"/>
                </a:lnTo>
                <a:lnTo>
                  <a:pt x="105" y="162"/>
                </a:lnTo>
                <a:lnTo>
                  <a:pt x="84" y="149"/>
                </a:lnTo>
                <a:lnTo>
                  <a:pt x="85" y="137"/>
                </a:lnTo>
                <a:lnTo>
                  <a:pt x="77" y="133"/>
                </a:lnTo>
                <a:lnTo>
                  <a:pt x="69" y="131"/>
                </a:lnTo>
                <a:lnTo>
                  <a:pt x="67" y="118"/>
                </a:lnTo>
                <a:lnTo>
                  <a:pt x="55" y="110"/>
                </a:lnTo>
                <a:lnTo>
                  <a:pt x="45" y="96"/>
                </a:lnTo>
                <a:lnTo>
                  <a:pt x="31" y="89"/>
                </a:lnTo>
                <a:lnTo>
                  <a:pt x="27" y="81"/>
                </a:lnTo>
                <a:lnTo>
                  <a:pt x="22" y="83"/>
                </a:lnTo>
                <a:lnTo>
                  <a:pt x="21" y="78"/>
                </a:lnTo>
                <a:lnTo>
                  <a:pt x="25" y="72"/>
                </a:lnTo>
                <a:lnTo>
                  <a:pt x="17" y="48"/>
                </a:lnTo>
                <a:lnTo>
                  <a:pt x="0" y="36"/>
                </a:lnTo>
                <a:lnTo>
                  <a:pt x="0" y="19"/>
                </a:lnTo>
                <a:lnTo>
                  <a:pt x="8" y="0"/>
                </a:lnTo>
                <a:lnTo>
                  <a:pt x="29" y="22"/>
                </a:lnTo>
                <a:lnTo>
                  <a:pt x="37" y="18"/>
                </a:lnTo>
                <a:lnTo>
                  <a:pt x="43" y="4"/>
                </a:lnTo>
                <a:lnTo>
                  <a:pt x="59" y="8"/>
                </a:lnTo>
                <a:lnTo>
                  <a:pt x="67" y="2"/>
                </a:lnTo>
                <a:lnTo>
                  <a:pt x="80" y="13"/>
                </a:lnTo>
                <a:lnTo>
                  <a:pt x="85" y="10"/>
                </a:lnTo>
                <a:lnTo>
                  <a:pt x="95" y="11"/>
                </a:lnTo>
                <a:lnTo>
                  <a:pt x="98" y="17"/>
                </a:lnTo>
                <a:lnTo>
                  <a:pt x="108" y="13"/>
                </a:lnTo>
                <a:lnTo>
                  <a:pt x="119" y="18"/>
                </a:lnTo>
                <a:lnTo>
                  <a:pt x="127" y="13"/>
                </a:lnTo>
                <a:lnTo>
                  <a:pt x="131" y="17"/>
                </a:lnTo>
                <a:lnTo>
                  <a:pt x="140" y="13"/>
                </a:lnTo>
                <a:lnTo>
                  <a:pt x="151" y="18"/>
                </a:lnTo>
                <a:lnTo>
                  <a:pt x="161" y="13"/>
                </a:lnTo>
                <a:lnTo>
                  <a:pt x="170" y="25"/>
                </a:lnTo>
                <a:lnTo>
                  <a:pt x="176" y="32"/>
                </a:lnTo>
                <a:lnTo>
                  <a:pt x="188" y="29"/>
                </a:lnTo>
                <a:lnTo>
                  <a:pt x="206" y="3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Freeform 75"/>
          <xdr:cNvSpPr>
            <a:spLocks noChangeAspect="1"/>
          </xdr:cNvSpPr>
        </xdr:nvSpPr>
        <xdr:spPr bwMode="auto">
          <a:xfrm>
            <a:off x="7348904" y="4889281"/>
            <a:ext cx="187314" cy="203562"/>
          </a:xfrm>
          <a:custGeom>
            <a:avLst/>
            <a:gdLst>
              <a:gd name="T0" fmla="*/ 2147483647 w 108"/>
              <a:gd name="T1" fmla="*/ 2147483647 h 132"/>
              <a:gd name="T2" fmla="*/ 2147483647 w 108"/>
              <a:gd name="T3" fmla="*/ 2147483647 h 132"/>
              <a:gd name="T4" fmla="*/ 2147483647 w 108"/>
              <a:gd name="T5" fmla="*/ 2147483647 h 132"/>
              <a:gd name="T6" fmla="*/ 2147483647 w 108"/>
              <a:gd name="T7" fmla="*/ 2147483647 h 132"/>
              <a:gd name="T8" fmla="*/ 2147483647 w 108"/>
              <a:gd name="T9" fmla="*/ 2147483647 h 132"/>
              <a:gd name="T10" fmla="*/ 2147483647 w 108"/>
              <a:gd name="T11" fmla="*/ 2147483647 h 132"/>
              <a:gd name="T12" fmla="*/ 2147483647 w 108"/>
              <a:gd name="T13" fmla="*/ 2147483647 h 132"/>
              <a:gd name="T14" fmla="*/ 2147483647 w 108"/>
              <a:gd name="T15" fmla="*/ 2147483647 h 132"/>
              <a:gd name="T16" fmla="*/ 2147483647 w 108"/>
              <a:gd name="T17" fmla="*/ 2147483647 h 132"/>
              <a:gd name="T18" fmla="*/ 2147483647 w 108"/>
              <a:gd name="T19" fmla="*/ 2147483647 h 132"/>
              <a:gd name="T20" fmla="*/ 2147483647 w 108"/>
              <a:gd name="T21" fmla="*/ 2147483647 h 132"/>
              <a:gd name="T22" fmla="*/ 2147483647 w 108"/>
              <a:gd name="T23" fmla="*/ 2147483647 h 132"/>
              <a:gd name="T24" fmla="*/ 2147483647 w 108"/>
              <a:gd name="T25" fmla="*/ 2147483647 h 132"/>
              <a:gd name="T26" fmla="*/ 2147483647 w 108"/>
              <a:gd name="T27" fmla="*/ 2147483647 h 132"/>
              <a:gd name="T28" fmla="*/ 2147483647 w 108"/>
              <a:gd name="T29" fmla="*/ 2147483647 h 132"/>
              <a:gd name="T30" fmla="*/ 2147483647 w 108"/>
              <a:gd name="T31" fmla="*/ 2147483647 h 132"/>
              <a:gd name="T32" fmla="*/ 2147483647 w 108"/>
              <a:gd name="T33" fmla="*/ 2147483647 h 132"/>
              <a:gd name="T34" fmla="*/ 2147483647 w 108"/>
              <a:gd name="T35" fmla="*/ 2147483647 h 132"/>
              <a:gd name="T36" fmla="*/ 2147483647 w 108"/>
              <a:gd name="T37" fmla="*/ 2147483647 h 132"/>
              <a:gd name="T38" fmla="*/ 2147483647 w 108"/>
              <a:gd name="T39" fmla="*/ 2147483647 h 132"/>
              <a:gd name="T40" fmla="*/ 2147483647 w 108"/>
              <a:gd name="T41" fmla="*/ 2147483647 h 132"/>
              <a:gd name="T42" fmla="*/ 2147483647 w 108"/>
              <a:gd name="T43" fmla="*/ 2147483647 h 132"/>
              <a:gd name="T44" fmla="*/ 2147483647 w 108"/>
              <a:gd name="T45" fmla="*/ 2147483647 h 132"/>
              <a:gd name="T46" fmla="*/ 2147483647 w 108"/>
              <a:gd name="T47" fmla="*/ 2147483647 h 132"/>
              <a:gd name="T48" fmla="*/ 2147483647 w 108"/>
              <a:gd name="T49" fmla="*/ 2147483647 h 132"/>
              <a:gd name="T50" fmla="*/ 2147483647 w 108"/>
              <a:gd name="T51" fmla="*/ 2147483647 h 132"/>
              <a:gd name="T52" fmla="*/ 2147483647 w 108"/>
              <a:gd name="T53" fmla="*/ 2147483647 h 132"/>
              <a:gd name="T54" fmla="*/ 2147483647 w 108"/>
              <a:gd name="T55" fmla="*/ 2147483647 h 132"/>
              <a:gd name="T56" fmla="*/ 2147483647 w 108"/>
              <a:gd name="T57" fmla="*/ 2147483647 h 132"/>
              <a:gd name="T58" fmla="*/ 2147483647 w 108"/>
              <a:gd name="T59" fmla="*/ 2147483647 h 132"/>
              <a:gd name="T60" fmla="*/ 0 w 108"/>
              <a:gd name="T61" fmla="*/ 2147483647 h 132"/>
              <a:gd name="T62" fmla="*/ 2147483647 w 108"/>
              <a:gd name="T63" fmla="*/ 2147483647 h 132"/>
              <a:gd name="T64" fmla="*/ 2147483647 w 108"/>
              <a:gd name="T65" fmla="*/ 2147483647 h 132"/>
              <a:gd name="T66" fmla="*/ 2147483647 w 108"/>
              <a:gd name="T67" fmla="*/ 2147483647 h 132"/>
              <a:gd name="T68" fmla="*/ 2147483647 w 108"/>
              <a:gd name="T69" fmla="*/ 2147483647 h 132"/>
              <a:gd name="T70" fmla="*/ 2147483647 w 108"/>
              <a:gd name="T71" fmla="*/ 2147483647 h 132"/>
              <a:gd name="T72" fmla="*/ 2147483647 w 108"/>
              <a:gd name="T73" fmla="*/ 2147483647 h 132"/>
              <a:gd name="T74" fmla="*/ 2147483647 w 108"/>
              <a:gd name="T75" fmla="*/ 2147483647 h 132"/>
              <a:gd name="T76" fmla="*/ 2147483647 w 108"/>
              <a:gd name="T77" fmla="*/ 2147483647 h 132"/>
              <a:gd name="T78" fmla="*/ 2147483647 w 108"/>
              <a:gd name="T79" fmla="*/ 2147483647 h 132"/>
              <a:gd name="T80" fmla="*/ 2147483647 w 108"/>
              <a:gd name="T81" fmla="*/ 2147483647 h 132"/>
              <a:gd name="T82" fmla="*/ 2147483647 w 108"/>
              <a:gd name="T83" fmla="*/ 2147483647 h 132"/>
              <a:gd name="T84" fmla="*/ 2147483647 w 108"/>
              <a:gd name="T85" fmla="*/ 2147483647 h 132"/>
              <a:gd name="T86" fmla="*/ 2147483647 w 108"/>
              <a:gd name="T87" fmla="*/ 2147483647 h 132"/>
              <a:gd name="T88" fmla="*/ 2147483647 w 108"/>
              <a:gd name="T89" fmla="*/ 2147483647 h 132"/>
              <a:gd name="T90" fmla="*/ 2147483647 w 108"/>
              <a:gd name="T91" fmla="*/ 2147483647 h 132"/>
              <a:gd name="T92" fmla="*/ 2147483647 w 108"/>
              <a:gd name="T93" fmla="*/ 2147483647 h 132"/>
              <a:gd name="T94" fmla="*/ 2147483647 w 108"/>
              <a:gd name="T95" fmla="*/ 2147483647 h 132"/>
              <a:gd name="T96" fmla="*/ 2147483647 w 108"/>
              <a:gd name="T97" fmla="*/ 2147483647 h 132"/>
              <a:gd name="T98" fmla="*/ 2147483647 w 108"/>
              <a:gd name="T99" fmla="*/ 2147483647 h 132"/>
              <a:gd name="T100" fmla="*/ 2147483647 w 108"/>
              <a:gd name="T101" fmla="*/ 0 h 132"/>
              <a:gd name="T102" fmla="*/ 2147483647 w 108"/>
              <a:gd name="T103" fmla="*/ 2147483647 h 132"/>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08"/>
              <a:gd name="T157" fmla="*/ 0 h 132"/>
              <a:gd name="T158" fmla="*/ 108 w 108"/>
              <a:gd name="T159" fmla="*/ 132 h 132"/>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08" h="132">
                <a:moveTo>
                  <a:pt x="46" y="3"/>
                </a:moveTo>
                <a:lnTo>
                  <a:pt x="45" y="12"/>
                </a:lnTo>
                <a:lnTo>
                  <a:pt x="53" y="19"/>
                </a:lnTo>
                <a:lnTo>
                  <a:pt x="65" y="29"/>
                </a:lnTo>
                <a:lnTo>
                  <a:pt x="75" y="36"/>
                </a:lnTo>
                <a:lnTo>
                  <a:pt x="77" y="37"/>
                </a:lnTo>
                <a:lnTo>
                  <a:pt x="86" y="42"/>
                </a:lnTo>
                <a:lnTo>
                  <a:pt x="94" y="47"/>
                </a:lnTo>
                <a:lnTo>
                  <a:pt x="103" y="50"/>
                </a:lnTo>
                <a:lnTo>
                  <a:pt x="108" y="55"/>
                </a:lnTo>
                <a:lnTo>
                  <a:pt x="103" y="57"/>
                </a:lnTo>
                <a:lnTo>
                  <a:pt x="98" y="65"/>
                </a:lnTo>
                <a:lnTo>
                  <a:pt x="91" y="57"/>
                </a:lnTo>
                <a:lnTo>
                  <a:pt x="87" y="59"/>
                </a:lnTo>
                <a:lnTo>
                  <a:pt x="87" y="65"/>
                </a:lnTo>
                <a:lnTo>
                  <a:pt x="89" y="81"/>
                </a:lnTo>
                <a:lnTo>
                  <a:pt x="86" y="80"/>
                </a:lnTo>
                <a:lnTo>
                  <a:pt x="78" y="74"/>
                </a:lnTo>
                <a:lnTo>
                  <a:pt x="73" y="83"/>
                </a:lnTo>
                <a:lnTo>
                  <a:pt x="65" y="89"/>
                </a:lnTo>
                <a:lnTo>
                  <a:pt x="62" y="105"/>
                </a:lnTo>
                <a:lnTo>
                  <a:pt x="65" y="115"/>
                </a:lnTo>
                <a:lnTo>
                  <a:pt x="59" y="132"/>
                </a:lnTo>
                <a:lnTo>
                  <a:pt x="53" y="128"/>
                </a:lnTo>
                <a:lnTo>
                  <a:pt x="46" y="115"/>
                </a:lnTo>
                <a:lnTo>
                  <a:pt x="37" y="109"/>
                </a:lnTo>
                <a:lnTo>
                  <a:pt x="25" y="99"/>
                </a:lnTo>
                <a:lnTo>
                  <a:pt x="18" y="95"/>
                </a:lnTo>
                <a:lnTo>
                  <a:pt x="13" y="91"/>
                </a:lnTo>
                <a:lnTo>
                  <a:pt x="4" y="86"/>
                </a:lnTo>
                <a:lnTo>
                  <a:pt x="0" y="83"/>
                </a:lnTo>
                <a:lnTo>
                  <a:pt x="2" y="79"/>
                </a:lnTo>
                <a:lnTo>
                  <a:pt x="4" y="76"/>
                </a:lnTo>
                <a:lnTo>
                  <a:pt x="9" y="74"/>
                </a:lnTo>
                <a:lnTo>
                  <a:pt x="9" y="69"/>
                </a:lnTo>
                <a:lnTo>
                  <a:pt x="2" y="59"/>
                </a:lnTo>
                <a:lnTo>
                  <a:pt x="4" y="53"/>
                </a:lnTo>
                <a:lnTo>
                  <a:pt x="2" y="46"/>
                </a:lnTo>
                <a:lnTo>
                  <a:pt x="9" y="42"/>
                </a:lnTo>
                <a:lnTo>
                  <a:pt x="13" y="42"/>
                </a:lnTo>
                <a:lnTo>
                  <a:pt x="23" y="34"/>
                </a:lnTo>
                <a:lnTo>
                  <a:pt x="18" y="27"/>
                </a:lnTo>
                <a:lnTo>
                  <a:pt x="10" y="14"/>
                </a:lnTo>
                <a:lnTo>
                  <a:pt x="11" y="7"/>
                </a:lnTo>
                <a:lnTo>
                  <a:pt x="18" y="7"/>
                </a:lnTo>
                <a:lnTo>
                  <a:pt x="23" y="14"/>
                </a:lnTo>
                <a:lnTo>
                  <a:pt x="38" y="21"/>
                </a:lnTo>
                <a:lnTo>
                  <a:pt x="40" y="18"/>
                </a:lnTo>
                <a:lnTo>
                  <a:pt x="32" y="3"/>
                </a:lnTo>
                <a:lnTo>
                  <a:pt x="38" y="3"/>
                </a:lnTo>
                <a:lnTo>
                  <a:pt x="43" y="0"/>
                </a:lnTo>
                <a:lnTo>
                  <a:pt x="46"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Freeform 76"/>
          <xdr:cNvSpPr>
            <a:spLocks noChangeAspect="1"/>
          </xdr:cNvSpPr>
        </xdr:nvSpPr>
        <xdr:spPr bwMode="auto">
          <a:xfrm>
            <a:off x="6896229" y="4529135"/>
            <a:ext cx="561941" cy="485414"/>
          </a:xfrm>
          <a:custGeom>
            <a:avLst/>
            <a:gdLst>
              <a:gd name="T0" fmla="*/ 2147483647 w 325"/>
              <a:gd name="T1" fmla="*/ 2147483647 h 313"/>
              <a:gd name="T2" fmla="*/ 2147483647 w 325"/>
              <a:gd name="T3" fmla="*/ 2147483647 h 313"/>
              <a:gd name="T4" fmla="*/ 2147483647 w 325"/>
              <a:gd name="T5" fmla="*/ 2147483647 h 313"/>
              <a:gd name="T6" fmla="*/ 2147483647 w 325"/>
              <a:gd name="T7" fmla="*/ 2147483647 h 313"/>
              <a:gd name="T8" fmla="*/ 2147483647 w 325"/>
              <a:gd name="T9" fmla="*/ 2147483647 h 313"/>
              <a:gd name="T10" fmla="*/ 2147483647 w 325"/>
              <a:gd name="T11" fmla="*/ 2147483647 h 313"/>
              <a:gd name="T12" fmla="*/ 2147483647 w 325"/>
              <a:gd name="T13" fmla="*/ 2147483647 h 313"/>
              <a:gd name="T14" fmla="*/ 2147483647 w 325"/>
              <a:gd name="T15" fmla="*/ 2147483647 h 313"/>
              <a:gd name="T16" fmla="*/ 2147483647 w 325"/>
              <a:gd name="T17" fmla="*/ 2147483647 h 313"/>
              <a:gd name="T18" fmla="*/ 2147483647 w 325"/>
              <a:gd name="T19" fmla="*/ 2147483647 h 313"/>
              <a:gd name="T20" fmla="*/ 2147483647 w 325"/>
              <a:gd name="T21" fmla="*/ 2147483647 h 313"/>
              <a:gd name="T22" fmla="*/ 2147483647 w 325"/>
              <a:gd name="T23" fmla="*/ 2147483647 h 313"/>
              <a:gd name="T24" fmla="*/ 2147483647 w 325"/>
              <a:gd name="T25" fmla="*/ 2147483647 h 313"/>
              <a:gd name="T26" fmla="*/ 2147483647 w 325"/>
              <a:gd name="T27" fmla="*/ 2147483647 h 313"/>
              <a:gd name="T28" fmla="*/ 2147483647 w 325"/>
              <a:gd name="T29" fmla="*/ 2147483647 h 313"/>
              <a:gd name="T30" fmla="*/ 2147483647 w 325"/>
              <a:gd name="T31" fmla="*/ 2147483647 h 313"/>
              <a:gd name="T32" fmla="*/ 2147483647 w 325"/>
              <a:gd name="T33" fmla="*/ 2147483647 h 313"/>
              <a:gd name="T34" fmla="*/ 2147483647 w 325"/>
              <a:gd name="T35" fmla="*/ 2147483647 h 313"/>
              <a:gd name="T36" fmla="*/ 2147483647 w 325"/>
              <a:gd name="T37" fmla="*/ 2147483647 h 313"/>
              <a:gd name="T38" fmla="*/ 2147483647 w 325"/>
              <a:gd name="T39" fmla="*/ 2147483647 h 313"/>
              <a:gd name="T40" fmla="*/ 2147483647 w 325"/>
              <a:gd name="T41" fmla="*/ 2147483647 h 313"/>
              <a:gd name="T42" fmla="*/ 2147483647 w 325"/>
              <a:gd name="T43" fmla="*/ 2147483647 h 313"/>
              <a:gd name="T44" fmla="*/ 2147483647 w 325"/>
              <a:gd name="T45" fmla="*/ 2147483647 h 313"/>
              <a:gd name="T46" fmla="*/ 2147483647 w 325"/>
              <a:gd name="T47" fmla="*/ 2147483647 h 313"/>
              <a:gd name="T48" fmla="*/ 2147483647 w 325"/>
              <a:gd name="T49" fmla="*/ 2147483647 h 313"/>
              <a:gd name="T50" fmla="*/ 2147483647 w 325"/>
              <a:gd name="T51" fmla="*/ 2147483647 h 313"/>
              <a:gd name="T52" fmla="*/ 2147483647 w 325"/>
              <a:gd name="T53" fmla="*/ 2147483647 h 313"/>
              <a:gd name="T54" fmla="*/ 2147483647 w 325"/>
              <a:gd name="T55" fmla="*/ 2147483647 h 313"/>
              <a:gd name="T56" fmla="*/ 2147483647 w 325"/>
              <a:gd name="T57" fmla="*/ 2147483647 h 313"/>
              <a:gd name="T58" fmla="*/ 2147483647 w 325"/>
              <a:gd name="T59" fmla="*/ 2147483647 h 313"/>
              <a:gd name="T60" fmla="*/ 2147483647 w 325"/>
              <a:gd name="T61" fmla="*/ 2147483647 h 313"/>
              <a:gd name="T62" fmla="*/ 2147483647 w 325"/>
              <a:gd name="T63" fmla="*/ 2147483647 h 313"/>
              <a:gd name="T64" fmla="*/ 2147483647 w 325"/>
              <a:gd name="T65" fmla="*/ 2147483647 h 313"/>
              <a:gd name="T66" fmla="*/ 2147483647 w 325"/>
              <a:gd name="T67" fmla="*/ 2147483647 h 313"/>
              <a:gd name="T68" fmla="*/ 2147483647 w 325"/>
              <a:gd name="T69" fmla="*/ 2147483647 h 313"/>
              <a:gd name="T70" fmla="*/ 2147483647 w 325"/>
              <a:gd name="T71" fmla="*/ 2147483647 h 313"/>
              <a:gd name="T72" fmla="*/ 2147483647 w 325"/>
              <a:gd name="T73" fmla="*/ 2147483647 h 313"/>
              <a:gd name="T74" fmla="*/ 2147483647 w 325"/>
              <a:gd name="T75" fmla="*/ 2147483647 h 313"/>
              <a:gd name="T76" fmla="*/ 2147483647 w 325"/>
              <a:gd name="T77" fmla="*/ 2147483647 h 313"/>
              <a:gd name="T78" fmla="*/ 2147483647 w 325"/>
              <a:gd name="T79" fmla="*/ 2147483647 h 313"/>
              <a:gd name="T80" fmla="*/ 2147483647 w 325"/>
              <a:gd name="T81" fmla="*/ 2147483647 h 313"/>
              <a:gd name="T82" fmla="*/ 2147483647 w 325"/>
              <a:gd name="T83" fmla="*/ 2147483647 h 313"/>
              <a:gd name="T84" fmla="*/ 2147483647 w 325"/>
              <a:gd name="T85" fmla="*/ 2147483647 h 313"/>
              <a:gd name="T86" fmla="*/ 2147483647 w 325"/>
              <a:gd name="T87" fmla="*/ 2147483647 h 313"/>
              <a:gd name="T88" fmla="*/ 2147483647 w 325"/>
              <a:gd name="T89" fmla="*/ 2147483647 h 313"/>
              <a:gd name="T90" fmla="*/ 2147483647 w 325"/>
              <a:gd name="T91" fmla="*/ 2147483647 h 313"/>
              <a:gd name="T92" fmla="*/ 2147483647 w 325"/>
              <a:gd name="T93" fmla="*/ 2147483647 h 313"/>
              <a:gd name="T94" fmla="*/ 2147483647 w 325"/>
              <a:gd name="T95" fmla="*/ 2147483647 h 313"/>
              <a:gd name="T96" fmla="*/ 2147483647 w 325"/>
              <a:gd name="T97" fmla="*/ 2147483647 h 313"/>
              <a:gd name="T98" fmla="*/ 2147483647 w 325"/>
              <a:gd name="T99" fmla="*/ 2147483647 h 313"/>
              <a:gd name="T100" fmla="*/ 0 w 325"/>
              <a:gd name="T101" fmla="*/ 2147483647 h 313"/>
              <a:gd name="T102" fmla="*/ 2147483647 w 325"/>
              <a:gd name="T103" fmla="*/ 2147483647 h 313"/>
              <a:gd name="T104" fmla="*/ 2147483647 w 325"/>
              <a:gd name="T105" fmla="*/ 2147483647 h 313"/>
              <a:gd name="T106" fmla="*/ 2147483647 w 325"/>
              <a:gd name="T107" fmla="*/ 2147483647 h 313"/>
              <a:gd name="T108" fmla="*/ 2147483647 w 325"/>
              <a:gd name="T109" fmla="*/ 2147483647 h 313"/>
              <a:gd name="T110" fmla="*/ 2147483647 w 325"/>
              <a:gd name="T111" fmla="*/ 2147483647 h 313"/>
              <a:gd name="T112" fmla="*/ 2147483647 w 325"/>
              <a:gd name="T113" fmla="*/ 2147483647 h 313"/>
              <a:gd name="T114" fmla="*/ 2147483647 w 325"/>
              <a:gd name="T115" fmla="*/ 2147483647 h 313"/>
              <a:gd name="T116" fmla="*/ 2147483647 w 325"/>
              <a:gd name="T117" fmla="*/ 2147483647 h 313"/>
              <a:gd name="T118" fmla="*/ 2147483647 w 325"/>
              <a:gd name="T119" fmla="*/ 2147483647 h 31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25"/>
              <a:gd name="T181" fmla="*/ 0 h 313"/>
              <a:gd name="T182" fmla="*/ 325 w 325"/>
              <a:gd name="T183" fmla="*/ 313 h 31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25" h="313">
                <a:moveTo>
                  <a:pt x="149" y="0"/>
                </a:moveTo>
                <a:lnTo>
                  <a:pt x="153" y="6"/>
                </a:lnTo>
                <a:lnTo>
                  <a:pt x="163" y="19"/>
                </a:lnTo>
                <a:lnTo>
                  <a:pt x="171" y="25"/>
                </a:lnTo>
                <a:lnTo>
                  <a:pt x="183" y="38"/>
                </a:lnTo>
                <a:lnTo>
                  <a:pt x="196" y="46"/>
                </a:lnTo>
                <a:lnTo>
                  <a:pt x="208" y="59"/>
                </a:lnTo>
                <a:lnTo>
                  <a:pt x="219" y="62"/>
                </a:lnTo>
                <a:lnTo>
                  <a:pt x="234" y="71"/>
                </a:lnTo>
                <a:lnTo>
                  <a:pt x="250" y="68"/>
                </a:lnTo>
                <a:lnTo>
                  <a:pt x="264" y="64"/>
                </a:lnTo>
                <a:lnTo>
                  <a:pt x="274" y="56"/>
                </a:lnTo>
                <a:lnTo>
                  <a:pt x="285" y="67"/>
                </a:lnTo>
                <a:lnTo>
                  <a:pt x="285" y="78"/>
                </a:lnTo>
                <a:lnTo>
                  <a:pt x="292" y="82"/>
                </a:lnTo>
                <a:lnTo>
                  <a:pt x="290" y="94"/>
                </a:lnTo>
                <a:lnTo>
                  <a:pt x="325" y="113"/>
                </a:lnTo>
                <a:lnTo>
                  <a:pt x="308" y="113"/>
                </a:lnTo>
                <a:lnTo>
                  <a:pt x="304" y="131"/>
                </a:lnTo>
                <a:lnTo>
                  <a:pt x="292" y="134"/>
                </a:lnTo>
                <a:lnTo>
                  <a:pt x="286" y="127"/>
                </a:lnTo>
                <a:lnTo>
                  <a:pt x="277" y="115"/>
                </a:lnTo>
                <a:lnTo>
                  <a:pt x="267" y="120"/>
                </a:lnTo>
                <a:lnTo>
                  <a:pt x="256" y="115"/>
                </a:lnTo>
                <a:lnTo>
                  <a:pt x="247" y="119"/>
                </a:lnTo>
                <a:lnTo>
                  <a:pt x="243" y="115"/>
                </a:lnTo>
                <a:lnTo>
                  <a:pt x="235" y="120"/>
                </a:lnTo>
                <a:lnTo>
                  <a:pt x="224" y="115"/>
                </a:lnTo>
                <a:lnTo>
                  <a:pt x="214" y="119"/>
                </a:lnTo>
                <a:lnTo>
                  <a:pt x="211" y="113"/>
                </a:lnTo>
                <a:lnTo>
                  <a:pt x="201" y="112"/>
                </a:lnTo>
                <a:lnTo>
                  <a:pt x="196" y="115"/>
                </a:lnTo>
                <a:lnTo>
                  <a:pt x="183" y="104"/>
                </a:lnTo>
                <a:lnTo>
                  <a:pt x="175" y="110"/>
                </a:lnTo>
                <a:lnTo>
                  <a:pt x="159" y="106"/>
                </a:lnTo>
                <a:lnTo>
                  <a:pt x="153" y="120"/>
                </a:lnTo>
                <a:lnTo>
                  <a:pt x="145" y="124"/>
                </a:lnTo>
                <a:lnTo>
                  <a:pt x="124" y="102"/>
                </a:lnTo>
                <a:lnTo>
                  <a:pt x="116" y="121"/>
                </a:lnTo>
                <a:lnTo>
                  <a:pt x="116" y="138"/>
                </a:lnTo>
                <a:lnTo>
                  <a:pt x="133" y="150"/>
                </a:lnTo>
                <a:lnTo>
                  <a:pt x="141" y="174"/>
                </a:lnTo>
                <a:lnTo>
                  <a:pt x="137" y="180"/>
                </a:lnTo>
                <a:lnTo>
                  <a:pt x="138" y="185"/>
                </a:lnTo>
                <a:lnTo>
                  <a:pt x="143" y="183"/>
                </a:lnTo>
                <a:lnTo>
                  <a:pt x="147" y="191"/>
                </a:lnTo>
                <a:lnTo>
                  <a:pt x="161" y="198"/>
                </a:lnTo>
                <a:lnTo>
                  <a:pt x="171" y="212"/>
                </a:lnTo>
                <a:lnTo>
                  <a:pt x="183" y="220"/>
                </a:lnTo>
                <a:lnTo>
                  <a:pt x="185" y="233"/>
                </a:lnTo>
                <a:lnTo>
                  <a:pt x="193" y="235"/>
                </a:lnTo>
                <a:lnTo>
                  <a:pt x="201" y="239"/>
                </a:lnTo>
                <a:lnTo>
                  <a:pt x="200" y="251"/>
                </a:lnTo>
                <a:lnTo>
                  <a:pt x="221" y="264"/>
                </a:lnTo>
                <a:lnTo>
                  <a:pt x="224" y="276"/>
                </a:lnTo>
                <a:lnTo>
                  <a:pt x="228" y="277"/>
                </a:lnTo>
                <a:lnTo>
                  <a:pt x="247" y="288"/>
                </a:lnTo>
                <a:lnTo>
                  <a:pt x="269" y="309"/>
                </a:lnTo>
                <a:lnTo>
                  <a:pt x="267" y="313"/>
                </a:lnTo>
                <a:lnTo>
                  <a:pt x="262" y="310"/>
                </a:lnTo>
                <a:lnTo>
                  <a:pt x="242" y="297"/>
                </a:lnTo>
                <a:lnTo>
                  <a:pt x="232" y="295"/>
                </a:lnTo>
                <a:lnTo>
                  <a:pt x="224" y="294"/>
                </a:lnTo>
                <a:lnTo>
                  <a:pt x="208" y="285"/>
                </a:lnTo>
                <a:lnTo>
                  <a:pt x="195" y="283"/>
                </a:lnTo>
                <a:lnTo>
                  <a:pt x="198" y="277"/>
                </a:lnTo>
                <a:lnTo>
                  <a:pt x="209" y="280"/>
                </a:lnTo>
                <a:lnTo>
                  <a:pt x="216" y="287"/>
                </a:lnTo>
                <a:lnTo>
                  <a:pt x="221" y="287"/>
                </a:lnTo>
                <a:lnTo>
                  <a:pt x="219" y="283"/>
                </a:lnTo>
                <a:lnTo>
                  <a:pt x="212" y="276"/>
                </a:lnTo>
                <a:lnTo>
                  <a:pt x="197" y="262"/>
                </a:lnTo>
                <a:lnTo>
                  <a:pt x="183" y="251"/>
                </a:lnTo>
                <a:lnTo>
                  <a:pt x="165" y="246"/>
                </a:lnTo>
                <a:lnTo>
                  <a:pt x="153" y="244"/>
                </a:lnTo>
                <a:lnTo>
                  <a:pt x="138" y="246"/>
                </a:lnTo>
                <a:lnTo>
                  <a:pt x="133" y="246"/>
                </a:lnTo>
                <a:lnTo>
                  <a:pt x="133" y="238"/>
                </a:lnTo>
                <a:lnTo>
                  <a:pt x="128" y="229"/>
                </a:lnTo>
                <a:lnTo>
                  <a:pt x="117" y="224"/>
                </a:lnTo>
                <a:lnTo>
                  <a:pt x="110" y="217"/>
                </a:lnTo>
                <a:lnTo>
                  <a:pt x="98" y="211"/>
                </a:lnTo>
                <a:lnTo>
                  <a:pt x="89" y="196"/>
                </a:lnTo>
                <a:lnTo>
                  <a:pt x="87" y="191"/>
                </a:lnTo>
                <a:lnTo>
                  <a:pt x="91" y="187"/>
                </a:lnTo>
                <a:lnTo>
                  <a:pt x="101" y="185"/>
                </a:lnTo>
                <a:lnTo>
                  <a:pt x="90" y="174"/>
                </a:lnTo>
                <a:lnTo>
                  <a:pt x="81" y="169"/>
                </a:lnTo>
                <a:lnTo>
                  <a:pt x="73" y="152"/>
                </a:lnTo>
                <a:lnTo>
                  <a:pt x="73" y="138"/>
                </a:lnTo>
                <a:lnTo>
                  <a:pt x="70" y="127"/>
                </a:lnTo>
                <a:lnTo>
                  <a:pt x="65" y="123"/>
                </a:lnTo>
                <a:lnTo>
                  <a:pt x="62" y="123"/>
                </a:lnTo>
                <a:lnTo>
                  <a:pt x="55" y="113"/>
                </a:lnTo>
                <a:lnTo>
                  <a:pt x="42" y="108"/>
                </a:lnTo>
                <a:lnTo>
                  <a:pt x="35" y="125"/>
                </a:lnTo>
                <a:lnTo>
                  <a:pt x="24" y="145"/>
                </a:lnTo>
                <a:lnTo>
                  <a:pt x="19" y="146"/>
                </a:lnTo>
                <a:lnTo>
                  <a:pt x="14" y="143"/>
                </a:lnTo>
                <a:lnTo>
                  <a:pt x="5" y="124"/>
                </a:lnTo>
                <a:lnTo>
                  <a:pt x="2" y="117"/>
                </a:lnTo>
                <a:lnTo>
                  <a:pt x="0" y="98"/>
                </a:lnTo>
                <a:lnTo>
                  <a:pt x="10" y="100"/>
                </a:lnTo>
                <a:lnTo>
                  <a:pt x="14" y="98"/>
                </a:lnTo>
                <a:lnTo>
                  <a:pt x="28" y="98"/>
                </a:lnTo>
                <a:lnTo>
                  <a:pt x="37" y="93"/>
                </a:lnTo>
                <a:lnTo>
                  <a:pt x="44" y="84"/>
                </a:lnTo>
                <a:lnTo>
                  <a:pt x="61" y="94"/>
                </a:lnTo>
                <a:lnTo>
                  <a:pt x="67" y="90"/>
                </a:lnTo>
                <a:lnTo>
                  <a:pt x="78" y="94"/>
                </a:lnTo>
                <a:lnTo>
                  <a:pt x="86" y="93"/>
                </a:lnTo>
                <a:lnTo>
                  <a:pt x="83" y="84"/>
                </a:lnTo>
                <a:lnTo>
                  <a:pt x="87" y="74"/>
                </a:lnTo>
                <a:lnTo>
                  <a:pt x="81" y="66"/>
                </a:lnTo>
                <a:lnTo>
                  <a:pt x="94" y="60"/>
                </a:lnTo>
                <a:lnTo>
                  <a:pt x="97" y="34"/>
                </a:lnTo>
                <a:lnTo>
                  <a:pt x="119" y="29"/>
                </a:lnTo>
                <a:lnTo>
                  <a:pt x="124" y="24"/>
                </a:lnTo>
                <a:lnTo>
                  <a:pt x="137" y="17"/>
                </a:lnTo>
                <a:lnTo>
                  <a:pt x="138" y="5"/>
                </a:lnTo>
                <a:lnTo>
                  <a:pt x="14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Freeform 77"/>
          <xdr:cNvSpPr>
            <a:spLocks noChangeAspect="1"/>
          </xdr:cNvSpPr>
        </xdr:nvSpPr>
        <xdr:spPr bwMode="auto">
          <a:xfrm>
            <a:off x="7192809" y="4967573"/>
            <a:ext cx="46829" cy="15659"/>
          </a:xfrm>
          <a:custGeom>
            <a:avLst/>
            <a:gdLst>
              <a:gd name="T0" fmla="*/ 0 w 26"/>
              <a:gd name="T1" fmla="*/ 2147483647 h 5"/>
              <a:gd name="T2" fmla="*/ 2147483647 w 26"/>
              <a:gd name="T3" fmla="*/ 0 h 5"/>
              <a:gd name="T4" fmla="*/ 2147483647 w 26"/>
              <a:gd name="T5" fmla="*/ 0 h 5"/>
              <a:gd name="T6" fmla="*/ 2147483647 w 26"/>
              <a:gd name="T7" fmla="*/ 2147483647 h 5"/>
              <a:gd name="T8" fmla="*/ 2147483647 w 26"/>
              <a:gd name="T9" fmla="*/ 2147483647 h 5"/>
              <a:gd name="T10" fmla="*/ 2147483647 w 26"/>
              <a:gd name="T11" fmla="*/ 2147483647 h 5"/>
              <a:gd name="T12" fmla="*/ 2147483647 w 26"/>
              <a:gd name="T13" fmla="*/ 2147483647 h 5"/>
              <a:gd name="T14" fmla="*/ 2147483647 w 26"/>
              <a:gd name="T15" fmla="*/ 2147483647 h 5"/>
              <a:gd name="T16" fmla="*/ 2147483647 w 26"/>
              <a:gd name="T17" fmla="*/ 2147483647 h 5"/>
              <a:gd name="T18" fmla="*/ 0 w 26"/>
              <a:gd name="T19" fmla="*/ 2147483647 h 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
              <a:gd name="T31" fmla="*/ 0 h 5"/>
              <a:gd name="T32" fmla="*/ 26 w 26"/>
              <a:gd name="T33" fmla="*/ 5 h 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 h="5">
                <a:moveTo>
                  <a:pt x="0" y="3"/>
                </a:moveTo>
                <a:lnTo>
                  <a:pt x="3" y="0"/>
                </a:lnTo>
                <a:lnTo>
                  <a:pt x="22" y="0"/>
                </a:lnTo>
                <a:lnTo>
                  <a:pt x="25" y="1"/>
                </a:lnTo>
                <a:lnTo>
                  <a:pt x="26" y="4"/>
                </a:lnTo>
                <a:lnTo>
                  <a:pt x="22" y="4"/>
                </a:lnTo>
                <a:lnTo>
                  <a:pt x="16" y="5"/>
                </a:lnTo>
                <a:lnTo>
                  <a:pt x="1" y="5"/>
                </a:lnTo>
                <a:lnTo>
                  <a:pt x="1" y="3"/>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Freeform 78"/>
          <xdr:cNvSpPr>
            <a:spLocks noChangeAspect="1"/>
          </xdr:cNvSpPr>
        </xdr:nvSpPr>
        <xdr:spPr bwMode="auto">
          <a:xfrm>
            <a:off x="6974276" y="4717037"/>
            <a:ext cx="31218" cy="15659"/>
          </a:xfrm>
          <a:custGeom>
            <a:avLst/>
            <a:gdLst>
              <a:gd name="T0" fmla="*/ 2147483647 w 15"/>
              <a:gd name="T1" fmla="*/ 0 h 18"/>
              <a:gd name="T2" fmla="*/ 2147483647 w 15"/>
              <a:gd name="T3" fmla="*/ 2147483647 h 18"/>
              <a:gd name="T4" fmla="*/ 2147483647 w 15"/>
              <a:gd name="T5" fmla="*/ 2147483647 h 18"/>
              <a:gd name="T6" fmla="*/ 2147483647 w 15"/>
              <a:gd name="T7" fmla="*/ 2147483647 h 18"/>
              <a:gd name="T8" fmla="*/ 2147483647 w 15"/>
              <a:gd name="T9" fmla="*/ 2147483647 h 18"/>
              <a:gd name="T10" fmla="*/ 2147483647 w 15"/>
              <a:gd name="T11" fmla="*/ 2147483647 h 18"/>
              <a:gd name="T12" fmla="*/ 2147483647 w 15"/>
              <a:gd name="T13" fmla="*/ 2147483647 h 18"/>
              <a:gd name="T14" fmla="*/ 2147483647 w 15"/>
              <a:gd name="T15" fmla="*/ 2147483647 h 18"/>
              <a:gd name="T16" fmla="*/ 0 w 15"/>
              <a:gd name="T17" fmla="*/ 2147483647 h 18"/>
              <a:gd name="T18" fmla="*/ 2147483647 w 15"/>
              <a:gd name="T19" fmla="*/ 2147483647 h 18"/>
              <a:gd name="T20" fmla="*/ 2147483647 w 15"/>
              <a:gd name="T21" fmla="*/ 0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8"/>
              <a:gd name="T35" fmla="*/ 15 w 1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8">
                <a:moveTo>
                  <a:pt x="5" y="0"/>
                </a:moveTo>
                <a:lnTo>
                  <a:pt x="8" y="8"/>
                </a:lnTo>
                <a:lnTo>
                  <a:pt x="10" y="11"/>
                </a:lnTo>
                <a:lnTo>
                  <a:pt x="14" y="14"/>
                </a:lnTo>
                <a:lnTo>
                  <a:pt x="15" y="18"/>
                </a:lnTo>
                <a:lnTo>
                  <a:pt x="13" y="18"/>
                </a:lnTo>
                <a:lnTo>
                  <a:pt x="9" y="14"/>
                </a:lnTo>
                <a:lnTo>
                  <a:pt x="2" y="14"/>
                </a:lnTo>
                <a:lnTo>
                  <a:pt x="0" y="11"/>
                </a:lnTo>
                <a:lnTo>
                  <a:pt x="2" y="3"/>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Freeform 79"/>
          <xdr:cNvSpPr>
            <a:spLocks noChangeAspect="1"/>
          </xdr:cNvSpPr>
        </xdr:nvSpPr>
        <xdr:spPr bwMode="auto">
          <a:xfrm>
            <a:off x="6974276" y="4717037"/>
            <a:ext cx="0" cy="62635"/>
          </a:xfrm>
          <a:custGeom>
            <a:avLst/>
            <a:gdLst>
              <a:gd name="T0" fmla="*/ 0 w 8"/>
              <a:gd name="T1" fmla="*/ 2147483647 h 38"/>
              <a:gd name="T2" fmla="*/ 0 w 8"/>
              <a:gd name="T3" fmla="*/ 2147483647 h 38"/>
              <a:gd name="T4" fmla="*/ 0 w 8"/>
              <a:gd name="T5" fmla="*/ 0 h 38"/>
              <a:gd name="T6" fmla="*/ 0 w 8"/>
              <a:gd name="T7" fmla="*/ 2147483647 h 38"/>
              <a:gd name="T8" fmla="*/ 0 w 8"/>
              <a:gd name="T9" fmla="*/ 2147483647 h 38"/>
              <a:gd name="T10" fmla="*/ 0 w 8"/>
              <a:gd name="T11" fmla="*/ 2147483647 h 38"/>
              <a:gd name="T12" fmla="*/ 0 w 8"/>
              <a:gd name="T13" fmla="*/ 2147483647 h 38"/>
              <a:gd name="T14" fmla="*/ 0 w 8"/>
              <a:gd name="T15" fmla="*/ 2147483647 h 38"/>
              <a:gd name="T16" fmla="*/ 0 w 8"/>
              <a:gd name="T17" fmla="*/ 2147483647 h 38"/>
              <a:gd name="T18" fmla="*/ 0 w 8"/>
              <a:gd name="T19" fmla="*/ 2147483647 h 38"/>
              <a:gd name="T20" fmla="*/ 0 w 8"/>
              <a:gd name="T21" fmla="*/ 2147483647 h 38"/>
              <a:gd name="T22" fmla="*/ 0 w 8"/>
              <a:gd name="T23" fmla="*/ 2147483647 h 38"/>
              <a:gd name="T24" fmla="*/ 0 w 8"/>
              <a:gd name="T25" fmla="*/ 2147483647 h 38"/>
              <a:gd name="T26" fmla="*/ 0 w 8"/>
              <a:gd name="T27" fmla="*/ 2147483647 h 38"/>
              <a:gd name="T28" fmla="*/ 0 w 8"/>
              <a:gd name="T29" fmla="*/ 2147483647 h 38"/>
              <a:gd name="T30" fmla="*/ 0 w 8"/>
              <a:gd name="T31" fmla="*/ 2147483647 h 38"/>
              <a:gd name="T32" fmla="*/ 0 w 8"/>
              <a:gd name="T33" fmla="*/ 2147483647 h 38"/>
              <a:gd name="T34" fmla="*/ 0 w 8"/>
              <a:gd name="T35" fmla="*/ 2147483647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
              <a:gd name="T55" fmla="*/ 0 h 38"/>
              <a:gd name="T56" fmla="*/ 0 w 8"/>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 h="38">
                <a:moveTo>
                  <a:pt x="0" y="3"/>
                </a:moveTo>
                <a:lnTo>
                  <a:pt x="0" y="1"/>
                </a:lnTo>
                <a:lnTo>
                  <a:pt x="2" y="0"/>
                </a:lnTo>
                <a:lnTo>
                  <a:pt x="3" y="1"/>
                </a:lnTo>
                <a:lnTo>
                  <a:pt x="5" y="3"/>
                </a:lnTo>
                <a:lnTo>
                  <a:pt x="5" y="12"/>
                </a:lnTo>
                <a:lnTo>
                  <a:pt x="5" y="16"/>
                </a:lnTo>
                <a:lnTo>
                  <a:pt x="5" y="26"/>
                </a:lnTo>
                <a:lnTo>
                  <a:pt x="8" y="38"/>
                </a:lnTo>
                <a:lnTo>
                  <a:pt x="3" y="28"/>
                </a:lnTo>
                <a:lnTo>
                  <a:pt x="0" y="23"/>
                </a:lnTo>
                <a:lnTo>
                  <a:pt x="0" y="22"/>
                </a:lnTo>
                <a:lnTo>
                  <a:pt x="5" y="16"/>
                </a:lnTo>
                <a:lnTo>
                  <a:pt x="5" y="11"/>
                </a:lnTo>
                <a:lnTo>
                  <a:pt x="2" y="7"/>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Freeform 80"/>
          <xdr:cNvSpPr>
            <a:spLocks noChangeAspect="1"/>
          </xdr:cNvSpPr>
        </xdr:nvSpPr>
        <xdr:spPr bwMode="auto">
          <a:xfrm>
            <a:off x="7161590" y="4920599"/>
            <a:ext cx="46829" cy="15659"/>
          </a:xfrm>
          <a:custGeom>
            <a:avLst/>
            <a:gdLst>
              <a:gd name="T0" fmla="*/ 0 w 24"/>
              <a:gd name="T1" fmla="*/ 2147483647 h 9"/>
              <a:gd name="T2" fmla="*/ 2147483647 w 24"/>
              <a:gd name="T3" fmla="*/ 0 h 9"/>
              <a:gd name="T4" fmla="*/ 2147483647 w 24"/>
              <a:gd name="T5" fmla="*/ 0 h 9"/>
              <a:gd name="T6" fmla="*/ 2147483647 w 24"/>
              <a:gd name="T7" fmla="*/ 2147483647 h 9"/>
              <a:gd name="T8" fmla="*/ 2147483647 w 24"/>
              <a:gd name="T9" fmla="*/ 2147483647 h 9"/>
              <a:gd name="T10" fmla="*/ 2147483647 w 24"/>
              <a:gd name="T11" fmla="*/ 2147483647 h 9"/>
              <a:gd name="T12" fmla="*/ 2147483647 w 24"/>
              <a:gd name="T13" fmla="*/ 2147483647 h 9"/>
              <a:gd name="T14" fmla="*/ 2147483647 w 24"/>
              <a:gd name="T15" fmla="*/ 2147483647 h 9"/>
              <a:gd name="T16" fmla="*/ 2147483647 w 24"/>
              <a:gd name="T17" fmla="*/ 2147483647 h 9"/>
              <a:gd name="T18" fmla="*/ 2147483647 w 24"/>
              <a:gd name="T19" fmla="*/ 2147483647 h 9"/>
              <a:gd name="T20" fmla="*/ 0 w 24"/>
              <a:gd name="T21" fmla="*/ 2147483647 h 9"/>
              <a:gd name="T22" fmla="*/ 0 w 24"/>
              <a:gd name="T23" fmla="*/ 2147483647 h 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
              <a:gd name="T37" fmla="*/ 0 h 9"/>
              <a:gd name="T38" fmla="*/ 24 w 24"/>
              <a:gd name="T39" fmla="*/ 9 h 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 h="9">
                <a:moveTo>
                  <a:pt x="0" y="2"/>
                </a:moveTo>
                <a:lnTo>
                  <a:pt x="1" y="0"/>
                </a:lnTo>
                <a:lnTo>
                  <a:pt x="2" y="0"/>
                </a:lnTo>
                <a:lnTo>
                  <a:pt x="14" y="3"/>
                </a:lnTo>
                <a:lnTo>
                  <a:pt x="18" y="4"/>
                </a:lnTo>
                <a:lnTo>
                  <a:pt x="22" y="6"/>
                </a:lnTo>
                <a:lnTo>
                  <a:pt x="24" y="6"/>
                </a:lnTo>
                <a:lnTo>
                  <a:pt x="22" y="8"/>
                </a:lnTo>
                <a:lnTo>
                  <a:pt x="18" y="9"/>
                </a:lnTo>
                <a:lnTo>
                  <a:pt x="2" y="9"/>
                </a:lnTo>
                <a:lnTo>
                  <a:pt x="0" y="6"/>
                </a:lnTo>
                <a:lnTo>
                  <a:pt x="0"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Freeform 81"/>
          <xdr:cNvSpPr>
            <a:spLocks noChangeAspect="1"/>
          </xdr:cNvSpPr>
        </xdr:nvSpPr>
        <xdr:spPr bwMode="auto">
          <a:xfrm>
            <a:off x="6552820" y="4262940"/>
            <a:ext cx="655598" cy="297511"/>
          </a:xfrm>
          <a:custGeom>
            <a:avLst/>
            <a:gdLst>
              <a:gd name="T0" fmla="*/ 2147483647 w 392"/>
              <a:gd name="T1" fmla="*/ 2147483647 h 193"/>
              <a:gd name="T2" fmla="*/ 2147483647 w 392"/>
              <a:gd name="T3" fmla="*/ 2147483647 h 193"/>
              <a:gd name="T4" fmla="*/ 2147483647 w 392"/>
              <a:gd name="T5" fmla="*/ 2147483647 h 193"/>
              <a:gd name="T6" fmla="*/ 2147483647 w 392"/>
              <a:gd name="T7" fmla="*/ 2147483647 h 193"/>
              <a:gd name="T8" fmla="*/ 2147483647 w 392"/>
              <a:gd name="T9" fmla="*/ 2147483647 h 193"/>
              <a:gd name="T10" fmla="*/ 2147483647 w 392"/>
              <a:gd name="T11" fmla="*/ 2147483647 h 193"/>
              <a:gd name="T12" fmla="*/ 2147483647 w 392"/>
              <a:gd name="T13" fmla="*/ 2147483647 h 193"/>
              <a:gd name="T14" fmla="*/ 2147483647 w 392"/>
              <a:gd name="T15" fmla="*/ 2147483647 h 193"/>
              <a:gd name="T16" fmla="*/ 2147483647 w 392"/>
              <a:gd name="T17" fmla="*/ 2147483647 h 193"/>
              <a:gd name="T18" fmla="*/ 2147483647 w 392"/>
              <a:gd name="T19" fmla="*/ 2147483647 h 193"/>
              <a:gd name="T20" fmla="*/ 2147483647 w 392"/>
              <a:gd name="T21" fmla="*/ 2147483647 h 193"/>
              <a:gd name="T22" fmla="*/ 2147483647 w 392"/>
              <a:gd name="T23" fmla="*/ 2147483647 h 193"/>
              <a:gd name="T24" fmla="*/ 2147483647 w 392"/>
              <a:gd name="T25" fmla="*/ 2147483647 h 193"/>
              <a:gd name="T26" fmla="*/ 2147483647 w 392"/>
              <a:gd name="T27" fmla="*/ 2147483647 h 193"/>
              <a:gd name="T28" fmla="*/ 2147483647 w 392"/>
              <a:gd name="T29" fmla="*/ 2147483647 h 193"/>
              <a:gd name="T30" fmla="*/ 0 w 392"/>
              <a:gd name="T31" fmla="*/ 2147483647 h 193"/>
              <a:gd name="T32" fmla="*/ 2147483647 w 392"/>
              <a:gd name="T33" fmla="*/ 2147483647 h 193"/>
              <a:gd name="T34" fmla="*/ 2147483647 w 392"/>
              <a:gd name="T35" fmla="*/ 2147483647 h 193"/>
              <a:gd name="T36" fmla="*/ 2147483647 w 392"/>
              <a:gd name="T37" fmla="*/ 2147483647 h 193"/>
              <a:gd name="T38" fmla="*/ 2147483647 w 392"/>
              <a:gd name="T39" fmla="*/ 2147483647 h 193"/>
              <a:gd name="T40" fmla="*/ 2147483647 w 392"/>
              <a:gd name="T41" fmla="*/ 2147483647 h 193"/>
              <a:gd name="T42" fmla="*/ 2147483647 w 392"/>
              <a:gd name="T43" fmla="*/ 2147483647 h 193"/>
              <a:gd name="T44" fmla="*/ 2147483647 w 392"/>
              <a:gd name="T45" fmla="*/ 2147483647 h 193"/>
              <a:gd name="T46" fmla="*/ 2147483647 w 392"/>
              <a:gd name="T47" fmla="*/ 2147483647 h 193"/>
              <a:gd name="T48" fmla="*/ 2147483647 w 392"/>
              <a:gd name="T49" fmla="*/ 2147483647 h 193"/>
              <a:gd name="T50" fmla="*/ 2147483647 w 392"/>
              <a:gd name="T51" fmla="*/ 2147483647 h 193"/>
              <a:gd name="T52" fmla="*/ 2147483647 w 392"/>
              <a:gd name="T53" fmla="*/ 2147483647 h 193"/>
              <a:gd name="T54" fmla="*/ 2147483647 w 392"/>
              <a:gd name="T55" fmla="*/ 2147483647 h 193"/>
              <a:gd name="T56" fmla="*/ 2147483647 w 392"/>
              <a:gd name="T57" fmla="*/ 2147483647 h 193"/>
              <a:gd name="T58" fmla="*/ 2147483647 w 392"/>
              <a:gd name="T59" fmla="*/ 2147483647 h 193"/>
              <a:gd name="T60" fmla="*/ 2147483647 w 392"/>
              <a:gd name="T61" fmla="*/ 2147483647 h 193"/>
              <a:gd name="T62" fmla="*/ 2147483647 w 392"/>
              <a:gd name="T63" fmla="*/ 2147483647 h 193"/>
              <a:gd name="T64" fmla="*/ 2147483647 w 392"/>
              <a:gd name="T65" fmla="*/ 2147483647 h 193"/>
              <a:gd name="T66" fmla="*/ 2147483647 w 392"/>
              <a:gd name="T67" fmla="*/ 2147483647 h 193"/>
              <a:gd name="T68" fmla="*/ 2147483647 w 392"/>
              <a:gd name="T69" fmla="*/ 2147483647 h 193"/>
              <a:gd name="T70" fmla="*/ 2147483647 w 392"/>
              <a:gd name="T71" fmla="*/ 2147483647 h 193"/>
              <a:gd name="T72" fmla="*/ 2147483647 w 392"/>
              <a:gd name="T73" fmla="*/ 2147483647 h 193"/>
              <a:gd name="T74" fmla="*/ 2147483647 w 392"/>
              <a:gd name="T75" fmla="*/ 2147483647 h 193"/>
              <a:gd name="T76" fmla="*/ 2147483647 w 392"/>
              <a:gd name="T77" fmla="*/ 2147483647 h 193"/>
              <a:gd name="T78" fmla="*/ 2147483647 w 392"/>
              <a:gd name="T79" fmla="*/ 2147483647 h 193"/>
              <a:gd name="T80" fmla="*/ 2147483647 w 392"/>
              <a:gd name="T81" fmla="*/ 2147483647 h 193"/>
              <a:gd name="T82" fmla="*/ 2147483647 w 392"/>
              <a:gd name="T83" fmla="*/ 2147483647 h 193"/>
              <a:gd name="T84" fmla="*/ 2147483647 w 392"/>
              <a:gd name="T85" fmla="*/ 2147483647 h 193"/>
              <a:gd name="T86" fmla="*/ 2147483647 w 392"/>
              <a:gd name="T87" fmla="*/ 2147483647 h 193"/>
              <a:gd name="T88" fmla="*/ 2147483647 w 392"/>
              <a:gd name="T89" fmla="*/ 2147483647 h 193"/>
              <a:gd name="T90" fmla="*/ 2147483647 w 392"/>
              <a:gd name="T91" fmla="*/ 2147483647 h 193"/>
              <a:gd name="T92" fmla="*/ 2147483647 w 392"/>
              <a:gd name="T93" fmla="*/ 2147483647 h 193"/>
              <a:gd name="T94" fmla="*/ 2147483647 w 392"/>
              <a:gd name="T95" fmla="*/ 2147483647 h 193"/>
              <a:gd name="T96" fmla="*/ 2147483647 w 392"/>
              <a:gd name="T97" fmla="*/ 2147483647 h 193"/>
              <a:gd name="T98" fmla="*/ 2147483647 w 392"/>
              <a:gd name="T99" fmla="*/ 2147483647 h 193"/>
              <a:gd name="T100" fmla="*/ 2147483647 w 392"/>
              <a:gd name="T101" fmla="*/ 2147483647 h 193"/>
              <a:gd name="T102" fmla="*/ 2147483647 w 392"/>
              <a:gd name="T103" fmla="*/ 2147483647 h 193"/>
              <a:gd name="T104" fmla="*/ 2147483647 w 392"/>
              <a:gd name="T105" fmla="*/ 2147483647 h 193"/>
              <a:gd name="T106" fmla="*/ 2147483647 w 392"/>
              <a:gd name="T107" fmla="*/ 2147483647 h 193"/>
              <a:gd name="T108" fmla="*/ 2147483647 w 392"/>
              <a:gd name="T109" fmla="*/ 0 h 193"/>
              <a:gd name="T110" fmla="*/ 2147483647 w 392"/>
              <a:gd name="T111" fmla="*/ 2147483647 h 193"/>
              <a:gd name="T112" fmla="*/ 2147483647 w 392"/>
              <a:gd name="T113" fmla="*/ 2147483647 h 193"/>
              <a:gd name="T114" fmla="*/ 2147483647 w 392"/>
              <a:gd name="T115" fmla="*/ 2147483647 h 193"/>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92"/>
              <a:gd name="T175" fmla="*/ 0 h 193"/>
              <a:gd name="T176" fmla="*/ 392 w 392"/>
              <a:gd name="T177" fmla="*/ 193 h 193"/>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92" h="193">
                <a:moveTo>
                  <a:pt x="224" y="17"/>
                </a:moveTo>
                <a:lnTo>
                  <a:pt x="222" y="25"/>
                </a:lnTo>
                <a:lnTo>
                  <a:pt x="214" y="29"/>
                </a:lnTo>
                <a:lnTo>
                  <a:pt x="207" y="32"/>
                </a:lnTo>
                <a:lnTo>
                  <a:pt x="202" y="38"/>
                </a:lnTo>
                <a:lnTo>
                  <a:pt x="200" y="47"/>
                </a:lnTo>
                <a:lnTo>
                  <a:pt x="178" y="56"/>
                </a:lnTo>
                <a:lnTo>
                  <a:pt x="174" y="67"/>
                </a:lnTo>
                <a:lnTo>
                  <a:pt x="174" y="80"/>
                </a:lnTo>
                <a:lnTo>
                  <a:pt x="179" y="97"/>
                </a:lnTo>
                <a:lnTo>
                  <a:pt x="179" y="103"/>
                </a:lnTo>
                <a:lnTo>
                  <a:pt x="172" y="106"/>
                </a:lnTo>
                <a:lnTo>
                  <a:pt x="168" y="99"/>
                </a:lnTo>
                <a:lnTo>
                  <a:pt x="155" y="99"/>
                </a:lnTo>
                <a:lnTo>
                  <a:pt x="144" y="95"/>
                </a:lnTo>
                <a:lnTo>
                  <a:pt x="140" y="99"/>
                </a:lnTo>
                <a:lnTo>
                  <a:pt x="131" y="100"/>
                </a:lnTo>
                <a:lnTo>
                  <a:pt x="121" y="101"/>
                </a:lnTo>
                <a:lnTo>
                  <a:pt x="109" y="101"/>
                </a:lnTo>
                <a:lnTo>
                  <a:pt x="100" y="107"/>
                </a:lnTo>
                <a:lnTo>
                  <a:pt x="91" y="113"/>
                </a:lnTo>
                <a:lnTo>
                  <a:pt x="78" y="111"/>
                </a:lnTo>
                <a:lnTo>
                  <a:pt x="67" y="103"/>
                </a:lnTo>
                <a:lnTo>
                  <a:pt x="54" y="102"/>
                </a:lnTo>
                <a:lnTo>
                  <a:pt x="48" y="107"/>
                </a:lnTo>
                <a:lnTo>
                  <a:pt x="45" y="113"/>
                </a:lnTo>
                <a:lnTo>
                  <a:pt x="40" y="117"/>
                </a:lnTo>
                <a:lnTo>
                  <a:pt x="32" y="111"/>
                </a:lnTo>
                <a:lnTo>
                  <a:pt x="27" y="102"/>
                </a:lnTo>
                <a:lnTo>
                  <a:pt x="19" y="100"/>
                </a:lnTo>
                <a:lnTo>
                  <a:pt x="10" y="100"/>
                </a:lnTo>
                <a:lnTo>
                  <a:pt x="0" y="103"/>
                </a:lnTo>
                <a:lnTo>
                  <a:pt x="5" y="109"/>
                </a:lnTo>
                <a:lnTo>
                  <a:pt x="3" y="119"/>
                </a:lnTo>
                <a:lnTo>
                  <a:pt x="1" y="128"/>
                </a:lnTo>
                <a:lnTo>
                  <a:pt x="7" y="139"/>
                </a:lnTo>
                <a:lnTo>
                  <a:pt x="12" y="145"/>
                </a:lnTo>
                <a:lnTo>
                  <a:pt x="23" y="150"/>
                </a:lnTo>
                <a:lnTo>
                  <a:pt x="32" y="152"/>
                </a:lnTo>
                <a:lnTo>
                  <a:pt x="38" y="148"/>
                </a:lnTo>
                <a:lnTo>
                  <a:pt x="43" y="151"/>
                </a:lnTo>
                <a:lnTo>
                  <a:pt x="46" y="153"/>
                </a:lnTo>
                <a:lnTo>
                  <a:pt x="48" y="155"/>
                </a:lnTo>
                <a:lnTo>
                  <a:pt x="57" y="157"/>
                </a:lnTo>
                <a:lnTo>
                  <a:pt x="61" y="157"/>
                </a:lnTo>
                <a:lnTo>
                  <a:pt x="76" y="155"/>
                </a:lnTo>
                <a:lnTo>
                  <a:pt x="83" y="152"/>
                </a:lnTo>
                <a:lnTo>
                  <a:pt x="97" y="148"/>
                </a:lnTo>
                <a:lnTo>
                  <a:pt x="114" y="148"/>
                </a:lnTo>
                <a:lnTo>
                  <a:pt x="123" y="147"/>
                </a:lnTo>
                <a:lnTo>
                  <a:pt x="128" y="143"/>
                </a:lnTo>
                <a:lnTo>
                  <a:pt x="133" y="143"/>
                </a:lnTo>
                <a:lnTo>
                  <a:pt x="135" y="145"/>
                </a:lnTo>
                <a:lnTo>
                  <a:pt x="134" y="149"/>
                </a:lnTo>
                <a:lnTo>
                  <a:pt x="137" y="156"/>
                </a:lnTo>
                <a:lnTo>
                  <a:pt x="140" y="163"/>
                </a:lnTo>
                <a:lnTo>
                  <a:pt x="144" y="167"/>
                </a:lnTo>
                <a:lnTo>
                  <a:pt x="152" y="171"/>
                </a:lnTo>
                <a:lnTo>
                  <a:pt x="155" y="173"/>
                </a:lnTo>
                <a:lnTo>
                  <a:pt x="164" y="177"/>
                </a:lnTo>
                <a:lnTo>
                  <a:pt x="174" y="181"/>
                </a:lnTo>
                <a:lnTo>
                  <a:pt x="182" y="181"/>
                </a:lnTo>
                <a:lnTo>
                  <a:pt x="194" y="183"/>
                </a:lnTo>
                <a:lnTo>
                  <a:pt x="202" y="186"/>
                </a:lnTo>
                <a:lnTo>
                  <a:pt x="207" y="187"/>
                </a:lnTo>
                <a:lnTo>
                  <a:pt x="214" y="188"/>
                </a:lnTo>
                <a:lnTo>
                  <a:pt x="229" y="188"/>
                </a:lnTo>
                <a:lnTo>
                  <a:pt x="246" y="191"/>
                </a:lnTo>
                <a:lnTo>
                  <a:pt x="251" y="193"/>
                </a:lnTo>
                <a:lnTo>
                  <a:pt x="258" y="193"/>
                </a:lnTo>
                <a:lnTo>
                  <a:pt x="260" y="190"/>
                </a:lnTo>
                <a:lnTo>
                  <a:pt x="266" y="186"/>
                </a:lnTo>
                <a:lnTo>
                  <a:pt x="269" y="181"/>
                </a:lnTo>
                <a:lnTo>
                  <a:pt x="275" y="177"/>
                </a:lnTo>
                <a:lnTo>
                  <a:pt x="283" y="174"/>
                </a:lnTo>
                <a:lnTo>
                  <a:pt x="286" y="174"/>
                </a:lnTo>
                <a:lnTo>
                  <a:pt x="296" y="174"/>
                </a:lnTo>
                <a:lnTo>
                  <a:pt x="299" y="177"/>
                </a:lnTo>
                <a:lnTo>
                  <a:pt x="305" y="177"/>
                </a:lnTo>
                <a:lnTo>
                  <a:pt x="310" y="169"/>
                </a:lnTo>
                <a:lnTo>
                  <a:pt x="323" y="169"/>
                </a:lnTo>
                <a:lnTo>
                  <a:pt x="326" y="171"/>
                </a:lnTo>
                <a:lnTo>
                  <a:pt x="330" y="171"/>
                </a:lnTo>
                <a:lnTo>
                  <a:pt x="331" y="168"/>
                </a:lnTo>
                <a:lnTo>
                  <a:pt x="331" y="165"/>
                </a:lnTo>
                <a:lnTo>
                  <a:pt x="340" y="159"/>
                </a:lnTo>
                <a:lnTo>
                  <a:pt x="342" y="156"/>
                </a:lnTo>
                <a:lnTo>
                  <a:pt x="349" y="149"/>
                </a:lnTo>
                <a:lnTo>
                  <a:pt x="360" y="147"/>
                </a:lnTo>
                <a:lnTo>
                  <a:pt x="358" y="136"/>
                </a:lnTo>
                <a:lnTo>
                  <a:pt x="360" y="127"/>
                </a:lnTo>
                <a:lnTo>
                  <a:pt x="361" y="123"/>
                </a:lnTo>
                <a:lnTo>
                  <a:pt x="366" y="109"/>
                </a:lnTo>
                <a:lnTo>
                  <a:pt x="360" y="102"/>
                </a:lnTo>
                <a:lnTo>
                  <a:pt x="364" y="95"/>
                </a:lnTo>
                <a:lnTo>
                  <a:pt x="388" y="95"/>
                </a:lnTo>
                <a:lnTo>
                  <a:pt x="392" y="86"/>
                </a:lnTo>
                <a:lnTo>
                  <a:pt x="391" y="76"/>
                </a:lnTo>
                <a:lnTo>
                  <a:pt x="392" y="68"/>
                </a:lnTo>
                <a:lnTo>
                  <a:pt x="391" y="67"/>
                </a:lnTo>
                <a:lnTo>
                  <a:pt x="385" y="55"/>
                </a:lnTo>
                <a:lnTo>
                  <a:pt x="378" y="36"/>
                </a:lnTo>
                <a:lnTo>
                  <a:pt x="378" y="23"/>
                </a:lnTo>
                <a:lnTo>
                  <a:pt x="372" y="12"/>
                </a:lnTo>
                <a:lnTo>
                  <a:pt x="352" y="15"/>
                </a:lnTo>
                <a:lnTo>
                  <a:pt x="338" y="17"/>
                </a:lnTo>
                <a:lnTo>
                  <a:pt x="326" y="7"/>
                </a:lnTo>
                <a:lnTo>
                  <a:pt x="317" y="3"/>
                </a:lnTo>
                <a:lnTo>
                  <a:pt x="301" y="3"/>
                </a:lnTo>
                <a:lnTo>
                  <a:pt x="288" y="0"/>
                </a:lnTo>
                <a:lnTo>
                  <a:pt x="281" y="9"/>
                </a:lnTo>
                <a:lnTo>
                  <a:pt x="278" y="17"/>
                </a:lnTo>
                <a:lnTo>
                  <a:pt x="262" y="29"/>
                </a:lnTo>
                <a:lnTo>
                  <a:pt x="251" y="29"/>
                </a:lnTo>
                <a:lnTo>
                  <a:pt x="241" y="29"/>
                </a:lnTo>
                <a:lnTo>
                  <a:pt x="235" y="23"/>
                </a:lnTo>
                <a:lnTo>
                  <a:pt x="224" y="1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Freeform 82"/>
          <xdr:cNvSpPr>
            <a:spLocks noChangeAspect="1"/>
          </xdr:cNvSpPr>
        </xdr:nvSpPr>
        <xdr:spPr bwMode="auto">
          <a:xfrm>
            <a:off x="6053315" y="3918453"/>
            <a:ext cx="265361" cy="234878"/>
          </a:xfrm>
          <a:custGeom>
            <a:avLst/>
            <a:gdLst>
              <a:gd name="T0" fmla="*/ 2147483647 w 157"/>
              <a:gd name="T1" fmla="*/ 2147483647 h 147"/>
              <a:gd name="T2" fmla="*/ 2147483647 w 157"/>
              <a:gd name="T3" fmla="*/ 2147483647 h 147"/>
              <a:gd name="T4" fmla="*/ 2147483647 w 157"/>
              <a:gd name="T5" fmla="*/ 2147483647 h 147"/>
              <a:gd name="T6" fmla="*/ 2147483647 w 157"/>
              <a:gd name="T7" fmla="*/ 2147483647 h 147"/>
              <a:gd name="T8" fmla="*/ 2147483647 w 157"/>
              <a:gd name="T9" fmla="*/ 2147483647 h 147"/>
              <a:gd name="T10" fmla="*/ 2147483647 w 157"/>
              <a:gd name="T11" fmla="*/ 0 h 147"/>
              <a:gd name="T12" fmla="*/ 2147483647 w 157"/>
              <a:gd name="T13" fmla="*/ 2147483647 h 147"/>
              <a:gd name="T14" fmla="*/ 2147483647 w 157"/>
              <a:gd name="T15" fmla="*/ 2147483647 h 147"/>
              <a:gd name="T16" fmla="*/ 2147483647 w 157"/>
              <a:gd name="T17" fmla="*/ 2147483647 h 147"/>
              <a:gd name="T18" fmla="*/ 2147483647 w 157"/>
              <a:gd name="T19" fmla="*/ 2147483647 h 147"/>
              <a:gd name="T20" fmla="*/ 2147483647 w 157"/>
              <a:gd name="T21" fmla="*/ 2147483647 h 147"/>
              <a:gd name="T22" fmla="*/ 2147483647 w 157"/>
              <a:gd name="T23" fmla="*/ 2147483647 h 147"/>
              <a:gd name="T24" fmla="*/ 2147483647 w 157"/>
              <a:gd name="T25" fmla="*/ 2147483647 h 147"/>
              <a:gd name="T26" fmla="*/ 2147483647 w 157"/>
              <a:gd name="T27" fmla="*/ 2147483647 h 147"/>
              <a:gd name="T28" fmla="*/ 2147483647 w 157"/>
              <a:gd name="T29" fmla="*/ 2147483647 h 147"/>
              <a:gd name="T30" fmla="*/ 2147483647 w 157"/>
              <a:gd name="T31" fmla="*/ 2147483647 h 147"/>
              <a:gd name="T32" fmla="*/ 2147483647 w 157"/>
              <a:gd name="T33" fmla="*/ 2147483647 h 147"/>
              <a:gd name="T34" fmla="*/ 2147483647 w 157"/>
              <a:gd name="T35" fmla="*/ 2147483647 h 147"/>
              <a:gd name="T36" fmla="*/ 2147483647 w 157"/>
              <a:gd name="T37" fmla="*/ 2147483647 h 147"/>
              <a:gd name="T38" fmla="*/ 2147483647 w 157"/>
              <a:gd name="T39" fmla="*/ 2147483647 h 147"/>
              <a:gd name="T40" fmla="*/ 2147483647 w 157"/>
              <a:gd name="T41" fmla="*/ 2147483647 h 147"/>
              <a:gd name="T42" fmla="*/ 2147483647 w 157"/>
              <a:gd name="T43" fmla="*/ 2147483647 h 147"/>
              <a:gd name="T44" fmla="*/ 2147483647 w 157"/>
              <a:gd name="T45" fmla="*/ 2147483647 h 147"/>
              <a:gd name="T46" fmla="*/ 2147483647 w 157"/>
              <a:gd name="T47" fmla="*/ 2147483647 h 147"/>
              <a:gd name="T48" fmla="*/ 2147483647 w 157"/>
              <a:gd name="T49" fmla="*/ 2147483647 h 147"/>
              <a:gd name="T50" fmla="*/ 2147483647 w 157"/>
              <a:gd name="T51" fmla="*/ 2147483647 h 147"/>
              <a:gd name="T52" fmla="*/ 2147483647 w 157"/>
              <a:gd name="T53" fmla="*/ 2147483647 h 147"/>
              <a:gd name="T54" fmla="*/ 2147483647 w 157"/>
              <a:gd name="T55" fmla="*/ 2147483647 h 147"/>
              <a:gd name="T56" fmla="*/ 2147483647 w 157"/>
              <a:gd name="T57" fmla="*/ 2147483647 h 147"/>
              <a:gd name="T58" fmla="*/ 2147483647 w 157"/>
              <a:gd name="T59" fmla="*/ 2147483647 h 147"/>
              <a:gd name="T60" fmla="*/ 2147483647 w 157"/>
              <a:gd name="T61" fmla="*/ 2147483647 h 147"/>
              <a:gd name="T62" fmla="*/ 2147483647 w 157"/>
              <a:gd name="T63" fmla="*/ 2147483647 h 147"/>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57"/>
              <a:gd name="T97" fmla="*/ 0 h 147"/>
              <a:gd name="T98" fmla="*/ 157 w 157"/>
              <a:gd name="T99" fmla="*/ 147 h 147"/>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57" h="147">
                <a:moveTo>
                  <a:pt x="115" y="9"/>
                </a:moveTo>
                <a:lnTo>
                  <a:pt x="112" y="9"/>
                </a:lnTo>
                <a:lnTo>
                  <a:pt x="109" y="3"/>
                </a:lnTo>
                <a:lnTo>
                  <a:pt x="104" y="2"/>
                </a:lnTo>
                <a:lnTo>
                  <a:pt x="94" y="2"/>
                </a:lnTo>
                <a:lnTo>
                  <a:pt x="84" y="3"/>
                </a:lnTo>
                <a:lnTo>
                  <a:pt x="72" y="9"/>
                </a:lnTo>
                <a:lnTo>
                  <a:pt x="58" y="12"/>
                </a:lnTo>
                <a:lnTo>
                  <a:pt x="53" y="13"/>
                </a:lnTo>
                <a:lnTo>
                  <a:pt x="43" y="3"/>
                </a:lnTo>
                <a:lnTo>
                  <a:pt x="38" y="2"/>
                </a:lnTo>
                <a:lnTo>
                  <a:pt x="40" y="0"/>
                </a:lnTo>
                <a:lnTo>
                  <a:pt x="34" y="0"/>
                </a:lnTo>
                <a:lnTo>
                  <a:pt x="25" y="2"/>
                </a:lnTo>
                <a:lnTo>
                  <a:pt x="3" y="12"/>
                </a:lnTo>
                <a:lnTo>
                  <a:pt x="3" y="14"/>
                </a:lnTo>
                <a:lnTo>
                  <a:pt x="0" y="28"/>
                </a:lnTo>
                <a:lnTo>
                  <a:pt x="2" y="38"/>
                </a:lnTo>
                <a:lnTo>
                  <a:pt x="9" y="43"/>
                </a:lnTo>
                <a:lnTo>
                  <a:pt x="20" y="43"/>
                </a:lnTo>
                <a:lnTo>
                  <a:pt x="23" y="52"/>
                </a:lnTo>
                <a:lnTo>
                  <a:pt x="25" y="61"/>
                </a:lnTo>
                <a:lnTo>
                  <a:pt x="34" y="66"/>
                </a:lnTo>
                <a:lnTo>
                  <a:pt x="38" y="68"/>
                </a:lnTo>
                <a:lnTo>
                  <a:pt x="38" y="70"/>
                </a:lnTo>
                <a:lnTo>
                  <a:pt x="44" y="74"/>
                </a:lnTo>
                <a:lnTo>
                  <a:pt x="54" y="79"/>
                </a:lnTo>
                <a:lnTo>
                  <a:pt x="58" y="85"/>
                </a:lnTo>
                <a:lnTo>
                  <a:pt x="60" y="92"/>
                </a:lnTo>
                <a:lnTo>
                  <a:pt x="60" y="107"/>
                </a:lnTo>
                <a:lnTo>
                  <a:pt x="68" y="111"/>
                </a:lnTo>
                <a:lnTo>
                  <a:pt x="76" y="113"/>
                </a:lnTo>
                <a:lnTo>
                  <a:pt x="81" y="107"/>
                </a:lnTo>
                <a:lnTo>
                  <a:pt x="88" y="101"/>
                </a:lnTo>
                <a:lnTo>
                  <a:pt x="94" y="101"/>
                </a:lnTo>
                <a:lnTo>
                  <a:pt x="94" y="108"/>
                </a:lnTo>
                <a:lnTo>
                  <a:pt x="92" y="116"/>
                </a:lnTo>
                <a:lnTo>
                  <a:pt x="91" y="124"/>
                </a:lnTo>
                <a:lnTo>
                  <a:pt x="94" y="124"/>
                </a:lnTo>
                <a:lnTo>
                  <a:pt x="94" y="126"/>
                </a:lnTo>
                <a:lnTo>
                  <a:pt x="92" y="129"/>
                </a:lnTo>
                <a:lnTo>
                  <a:pt x="101" y="137"/>
                </a:lnTo>
                <a:lnTo>
                  <a:pt x="107" y="144"/>
                </a:lnTo>
                <a:lnTo>
                  <a:pt x="116" y="147"/>
                </a:lnTo>
                <a:lnTo>
                  <a:pt x="124" y="147"/>
                </a:lnTo>
                <a:lnTo>
                  <a:pt x="124" y="133"/>
                </a:lnTo>
                <a:lnTo>
                  <a:pt x="124" y="122"/>
                </a:lnTo>
                <a:lnTo>
                  <a:pt x="130" y="111"/>
                </a:lnTo>
                <a:lnTo>
                  <a:pt x="140" y="107"/>
                </a:lnTo>
                <a:lnTo>
                  <a:pt x="146" y="107"/>
                </a:lnTo>
                <a:lnTo>
                  <a:pt x="156" y="94"/>
                </a:lnTo>
                <a:lnTo>
                  <a:pt x="157" y="86"/>
                </a:lnTo>
                <a:lnTo>
                  <a:pt x="153" y="78"/>
                </a:lnTo>
                <a:lnTo>
                  <a:pt x="153" y="68"/>
                </a:lnTo>
                <a:lnTo>
                  <a:pt x="149" y="63"/>
                </a:lnTo>
                <a:lnTo>
                  <a:pt x="140" y="61"/>
                </a:lnTo>
                <a:lnTo>
                  <a:pt x="134" y="55"/>
                </a:lnTo>
                <a:lnTo>
                  <a:pt x="132" y="46"/>
                </a:lnTo>
                <a:lnTo>
                  <a:pt x="136" y="38"/>
                </a:lnTo>
                <a:lnTo>
                  <a:pt x="137" y="28"/>
                </a:lnTo>
                <a:lnTo>
                  <a:pt x="130" y="21"/>
                </a:lnTo>
                <a:lnTo>
                  <a:pt x="122" y="20"/>
                </a:lnTo>
                <a:lnTo>
                  <a:pt x="116" y="16"/>
                </a:lnTo>
                <a:lnTo>
                  <a:pt x="115" y="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Freeform 83"/>
          <xdr:cNvSpPr>
            <a:spLocks noChangeAspect="1"/>
          </xdr:cNvSpPr>
        </xdr:nvSpPr>
        <xdr:spPr bwMode="auto">
          <a:xfrm>
            <a:off x="7005495" y="3526991"/>
            <a:ext cx="31218" cy="31317"/>
          </a:xfrm>
          <a:custGeom>
            <a:avLst/>
            <a:gdLst>
              <a:gd name="T0" fmla="*/ 2147483647 w 17"/>
              <a:gd name="T1" fmla="*/ 2147483647 h 20"/>
              <a:gd name="T2" fmla="*/ 2147483647 w 17"/>
              <a:gd name="T3" fmla="*/ 2147483647 h 20"/>
              <a:gd name="T4" fmla="*/ 2147483647 w 17"/>
              <a:gd name="T5" fmla="*/ 2147483647 h 20"/>
              <a:gd name="T6" fmla="*/ 2147483647 w 17"/>
              <a:gd name="T7" fmla="*/ 2147483647 h 20"/>
              <a:gd name="T8" fmla="*/ 2147483647 w 17"/>
              <a:gd name="T9" fmla="*/ 0 h 20"/>
              <a:gd name="T10" fmla="*/ 0 w 17"/>
              <a:gd name="T11" fmla="*/ 2147483647 h 20"/>
              <a:gd name="T12" fmla="*/ 2147483647 w 17"/>
              <a:gd name="T13" fmla="*/ 2147483647 h 20"/>
              <a:gd name="T14" fmla="*/ 2147483647 w 17"/>
              <a:gd name="T15" fmla="*/ 2147483647 h 20"/>
              <a:gd name="T16" fmla="*/ 2147483647 w 17"/>
              <a:gd name="T17" fmla="*/ 2147483647 h 20"/>
              <a:gd name="T18" fmla="*/ 2147483647 w 17"/>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7"/>
              <a:gd name="T31" fmla="*/ 0 h 20"/>
              <a:gd name="T32" fmla="*/ 17 w 17"/>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7" h="20">
                <a:moveTo>
                  <a:pt x="17" y="20"/>
                </a:moveTo>
                <a:lnTo>
                  <a:pt x="17" y="18"/>
                </a:lnTo>
                <a:lnTo>
                  <a:pt x="16" y="8"/>
                </a:lnTo>
                <a:lnTo>
                  <a:pt x="9" y="3"/>
                </a:lnTo>
                <a:lnTo>
                  <a:pt x="2" y="0"/>
                </a:lnTo>
                <a:lnTo>
                  <a:pt x="0" y="13"/>
                </a:lnTo>
                <a:lnTo>
                  <a:pt x="4" y="16"/>
                </a:lnTo>
                <a:lnTo>
                  <a:pt x="9" y="20"/>
                </a:lnTo>
                <a:lnTo>
                  <a:pt x="14" y="20"/>
                </a:lnTo>
                <a:lnTo>
                  <a:pt x="17"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Freeform 84"/>
          <xdr:cNvSpPr>
            <a:spLocks noChangeAspect="1"/>
          </xdr:cNvSpPr>
        </xdr:nvSpPr>
        <xdr:spPr bwMode="auto">
          <a:xfrm>
            <a:off x="6724524" y="3526991"/>
            <a:ext cx="15609" cy="46976"/>
          </a:xfrm>
          <a:custGeom>
            <a:avLst/>
            <a:gdLst>
              <a:gd name="T0" fmla="*/ 2147483647 w 9"/>
              <a:gd name="T1" fmla="*/ 2147483647 h 28"/>
              <a:gd name="T2" fmla="*/ 2147483647 w 9"/>
              <a:gd name="T3" fmla="*/ 2147483647 h 28"/>
              <a:gd name="T4" fmla="*/ 2147483647 w 9"/>
              <a:gd name="T5" fmla="*/ 0 h 28"/>
              <a:gd name="T6" fmla="*/ 2147483647 w 9"/>
              <a:gd name="T7" fmla="*/ 2147483647 h 28"/>
              <a:gd name="T8" fmla="*/ 2147483647 w 9"/>
              <a:gd name="T9" fmla="*/ 2147483647 h 28"/>
              <a:gd name="T10" fmla="*/ 2147483647 w 9"/>
              <a:gd name="T11" fmla="*/ 2147483647 h 28"/>
              <a:gd name="T12" fmla="*/ 2147483647 w 9"/>
              <a:gd name="T13" fmla="*/ 2147483647 h 28"/>
              <a:gd name="T14" fmla="*/ 2147483647 w 9"/>
              <a:gd name="T15" fmla="*/ 2147483647 h 28"/>
              <a:gd name="T16" fmla="*/ 2147483647 w 9"/>
              <a:gd name="T17" fmla="*/ 2147483647 h 28"/>
              <a:gd name="T18" fmla="*/ 2147483647 w 9"/>
              <a:gd name="T19" fmla="*/ 2147483647 h 28"/>
              <a:gd name="T20" fmla="*/ 2147483647 w 9"/>
              <a:gd name="T21" fmla="*/ 2147483647 h 28"/>
              <a:gd name="T22" fmla="*/ 2147483647 w 9"/>
              <a:gd name="T23" fmla="*/ 2147483647 h 28"/>
              <a:gd name="T24" fmla="*/ 2147483647 w 9"/>
              <a:gd name="T25" fmla="*/ 2147483647 h 28"/>
              <a:gd name="T26" fmla="*/ 0 w 9"/>
              <a:gd name="T27" fmla="*/ 2147483647 h 28"/>
              <a:gd name="T28" fmla="*/ 0 w 9"/>
              <a:gd name="T29" fmla="*/ 2147483647 h 28"/>
              <a:gd name="T30" fmla="*/ 2147483647 w 9"/>
              <a:gd name="T31" fmla="*/ 2147483647 h 28"/>
              <a:gd name="T32" fmla="*/ 2147483647 w 9"/>
              <a:gd name="T33" fmla="*/ 2147483647 h 28"/>
              <a:gd name="T34" fmla="*/ 2147483647 w 9"/>
              <a:gd name="T35" fmla="*/ 2147483647 h 28"/>
              <a:gd name="T36" fmla="*/ 2147483647 w 9"/>
              <a:gd name="T37" fmla="*/ 2147483647 h 28"/>
              <a:gd name="T38" fmla="*/ 2147483647 w 9"/>
              <a:gd name="T39" fmla="*/ 2147483647 h 28"/>
              <a:gd name="T40" fmla="*/ 2147483647 w 9"/>
              <a:gd name="T41" fmla="*/ 2147483647 h 28"/>
              <a:gd name="T42" fmla="*/ 2147483647 w 9"/>
              <a:gd name="T43" fmla="*/ 2147483647 h 28"/>
              <a:gd name="T44" fmla="*/ 2147483647 w 9"/>
              <a:gd name="T45" fmla="*/ 2147483647 h 2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9"/>
              <a:gd name="T70" fmla="*/ 0 h 28"/>
              <a:gd name="T71" fmla="*/ 9 w 9"/>
              <a:gd name="T72" fmla="*/ 28 h 28"/>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9" h="28">
                <a:moveTo>
                  <a:pt x="5" y="8"/>
                </a:moveTo>
                <a:lnTo>
                  <a:pt x="5" y="2"/>
                </a:lnTo>
                <a:lnTo>
                  <a:pt x="7" y="0"/>
                </a:lnTo>
                <a:lnTo>
                  <a:pt x="9" y="3"/>
                </a:lnTo>
                <a:lnTo>
                  <a:pt x="8" y="10"/>
                </a:lnTo>
                <a:lnTo>
                  <a:pt x="8" y="11"/>
                </a:lnTo>
                <a:lnTo>
                  <a:pt x="6" y="13"/>
                </a:lnTo>
                <a:lnTo>
                  <a:pt x="5" y="16"/>
                </a:lnTo>
                <a:lnTo>
                  <a:pt x="4" y="21"/>
                </a:lnTo>
                <a:lnTo>
                  <a:pt x="3" y="28"/>
                </a:lnTo>
                <a:lnTo>
                  <a:pt x="2" y="28"/>
                </a:lnTo>
                <a:lnTo>
                  <a:pt x="1" y="27"/>
                </a:lnTo>
                <a:lnTo>
                  <a:pt x="1" y="23"/>
                </a:lnTo>
                <a:lnTo>
                  <a:pt x="0" y="23"/>
                </a:lnTo>
                <a:lnTo>
                  <a:pt x="0" y="18"/>
                </a:lnTo>
                <a:lnTo>
                  <a:pt x="1" y="17"/>
                </a:lnTo>
                <a:lnTo>
                  <a:pt x="1" y="16"/>
                </a:lnTo>
                <a:lnTo>
                  <a:pt x="2" y="14"/>
                </a:lnTo>
                <a:lnTo>
                  <a:pt x="2" y="11"/>
                </a:lnTo>
                <a:lnTo>
                  <a:pt x="3" y="10"/>
                </a:lnTo>
                <a:lnTo>
                  <a:pt x="4" y="10"/>
                </a:lnTo>
                <a:lnTo>
                  <a:pt x="4" y="8"/>
                </a:lnTo>
                <a:lnTo>
                  <a:pt x="5" y="8"/>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Freeform 85"/>
          <xdr:cNvSpPr>
            <a:spLocks noChangeAspect="1"/>
          </xdr:cNvSpPr>
        </xdr:nvSpPr>
        <xdr:spPr bwMode="auto">
          <a:xfrm>
            <a:off x="6724524" y="3526991"/>
            <a:ext cx="15609" cy="62635"/>
          </a:xfrm>
          <a:custGeom>
            <a:avLst/>
            <a:gdLst>
              <a:gd name="T0" fmla="*/ 2147483647 w 14"/>
              <a:gd name="T1" fmla="*/ 2147483647 h 33"/>
              <a:gd name="T2" fmla="*/ 2147483647 w 14"/>
              <a:gd name="T3" fmla="*/ 2147483647 h 33"/>
              <a:gd name="T4" fmla="*/ 2147483647 w 14"/>
              <a:gd name="T5" fmla="*/ 0 h 33"/>
              <a:gd name="T6" fmla="*/ 2147483647 w 14"/>
              <a:gd name="T7" fmla="*/ 2147483647 h 33"/>
              <a:gd name="T8" fmla="*/ 2147483647 w 14"/>
              <a:gd name="T9" fmla="*/ 2147483647 h 33"/>
              <a:gd name="T10" fmla="*/ 2147483647 w 14"/>
              <a:gd name="T11" fmla="*/ 2147483647 h 33"/>
              <a:gd name="T12" fmla="*/ 2147483647 w 14"/>
              <a:gd name="T13" fmla="*/ 2147483647 h 33"/>
              <a:gd name="T14" fmla="*/ 2147483647 w 14"/>
              <a:gd name="T15" fmla="*/ 2147483647 h 33"/>
              <a:gd name="T16" fmla="*/ 2147483647 w 14"/>
              <a:gd name="T17" fmla="*/ 2147483647 h 33"/>
              <a:gd name="T18" fmla="*/ 2147483647 w 14"/>
              <a:gd name="T19" fmla="*/ 2147483647 h 33"/>
              <a:gd name="T20" fmla="*/ 2147483647 w 14"/>
              <a:gd name="T21" fmla="*/ 2147483647 h 33"/>
              <a:gd name="T22" fmla="*/ 2147483647 w 14"/>
              <a:gd name="T23" fmla="*/ 2147483647 h 33"/>
              <a:gd name="T24" fmla="*/ 2147483647 w 14"/>
              <a:gd name="T25" fmla="*/ 2147483647 h 33"/>
              <a:gd name="T26" fmla="*/ 2147483647 w 14"/>
              <a:gd name="T27" fmla="*/ 2147483647 h 33"/>
              <a:gd name="T28" fmla="*/ 2147483647 w 14"/>
              <a:gd name="T29" fmla="*/ 2147483647 h 33"/>
              <a:gd name="T30" fmla="*/ 0 w 14"/>
              <a:gd name="T31" fmla="*/ 2147483647 h 33"/>
              <a:gd name="T32" fmla="*/ 0 w 14"/>
              <a:gd name="T33" fmla="*/ 2147483647 h 33"/>
              <a:gd name="T34" fmla="*/ 2147483647 w 14"/>
              <a:gd name="T35" fmla="*/ 2147483647 h 33"/>
              <a:gd name="T36" fmla="*/ 2147483647 w 14"/>
              <a:gd name="T37" fmla="*/ 2147483647 h 33"/>
              <a:gd name="T38" fmla="*/ 2147483647 w 14"/>
              <a:gd name="T39" fmla="*/ 2147483647 h 33"/>
              <a:gd name="T40" fmla="*/ 2147483647 w 14"/>
              <a:gd name="T41" fmla="*/ 2147483647 h 33"/>
              <a:gd name="T42" fmla="*/ 2147483647 w 14"/>
              <a:gd name="T43" fmla="*/ 2147483647 h 33"/>
              <a:gd name="T44" fmla="*/ 2147483647 w 14"/>
              <a:gd name="T45" fmla="*/ 2147483647 h 33"/>
              <a:gd name="T46" fmla="*/ 2147483647 w 14"/>
              <a:gd name="T47" fmla="*/ 2147483647 h 33"/>
              <a:gd name="T48" fmla="*/ 2147483647 w 14"/>
              <a:gd name="T49" fmla="*/ 2147483647 h 3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14"/>
              <a:gd name="T76" fmla="*/ 0 h 33"/>
              <a:gd name="T77" fmla="*/ 14 w 14"/>
              <a:gd name="T78" fmla="*/ 33 h 3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14" h="33">
                <a:moveTo>
                  <a:pt x="8" y="9"/>
                </a:moveTo>
                <a:lnTo>
                  <a:pt x="8" y="2"/>
                </a:lnTo>
                <a:lnTo>
                  <a:pt x="11" y="0"/>
                </a:lnTo>
                <a:lnTo>
                  <a:pt x="12" y="1"/>
                </a:lnTo>
                <a:lnTo>
                  <a:pt x="14" y="4"/>
                </a:lnTo>
                <a:lnTo>
                  <a:pt x="12" y="11"/>
                </a:lnTo>
                <a:lnTo>
                  <a:pt x="12" y="13"/>
                </a:lnTo>
                <a:lnTo>
                  <a:pt x="10" y="15"/>
                </a:lnTo>
                <a:lnTo>
                  <a:pt x="8" y="19"/>
                </a:lnTo>
                <a:lnTo>
                  <a:pt x="6" y="24"/>
                </a:lnTo>
                <a:lnTo>
                  <a:pt x="5" y="27"/>
                </a:lnTo>
                <a:lnTo>
                  <a:pt x="3" y="33"/>
                </a:lnTo>
                <a:lnTo>
                  <a:pt x="1" y="32"/>
                </a:lnTo>
                <a:lnTo>
                  <a:pt x="1" y="27"/>
                </a:lnTo>
                <a:lnTo>
                  <a:pt x="0" y="27"/>
                </a:lnTo>
                <a:lnTo>
                  <a:pt x="0" y="21"/>
                </a:lnTo>
                <a:lnTo>
                  <a:pt x="1" y="20"/>
                </a:lnTo>
                <a:lnTo>
                  <a:pt x="1" y="19"/>
                </a:lnTo>
                <a:lnTo>
                  <a:pt x="3" y="17"/>
                </a:lnTo>
                <a:lnTo>
                  <a:pt x="3" y="13"/>
                </a:lnTo>
                <a:lnTo>
                  <a:pt x="4" y="11"/>
                </a:lnTo>
                <a:lnTo>
                  <a:pt x="5" y="11"/>
                </a:lnTo>
                <a:lnTo>
                  <a:pt x="5" y="9"/>
                </a:lnTo>
                <a:lnTo>
                  <a:pt x="8" y="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Freeform 86"/>
          <xdr:cNvSpPr>
            <a:spLocks noChangeAspect="1"/>
          </xdr:cNvSpPr>
        </xdr:nvSpPr>
        <xdr:spPr bwMode="auto">
          <a:xfrm>
            <a:off x="6662086" y="3480015"/>
            <a:ext cx="78048" cy="62635"/>
          </a:xfrm>
          <a:custGeom>
            <a:avLst/>
            <a:gdLst>
              <a:gd name="T0" fmla="*/ 2147483647 w 48"/>
              <a:gd name="T1" fmla="*/ 2147483647 h 44"/>
              <a:gd name="T2" fmla="*/ 2147483647 w 48"/>
              <a:gd name="T3" fmla="*/ 2147483647 h 44"/>
              <a:gd name="T4" fmla="*/ 2147483647 w 48"/>
              <a:gd name="T5" fmla="*/ 2147483647 h 44"/>
              <a:gd name="T6" fmla="*/ 2147483647 w 48"/>
              <a:gd name="T7" fmla="*/ 2147483647 h 44"/>
              <a:gd name="T8" fmla="*/ 2147483647 w 48"/>
              <a:gd name="T9" fmla="*/ 2147483647 h 44"/>
              <a:gd name="T10" fmla="*/ 2147483647 w 48"/>
              <a:gd name="T11" fmla="*/ 2147483647 h 44"/>
              <a:gd name="T12" fmla="*/ 2147483647 w 48"/>
              <a:gd name="T13" fmla="*/ 2147483647 h 44"/>
              <a:gd name="T14" fmla="*/ 2147483647 w 48"/>
              <a:gd name="T15" fmla="*/ 2147483647 h 44"/>
              <a:gd name="T16" fmla="*/ 2147483647 w 48"/>
              <a:gd name="T17" fmla="*/ 2147483647 h 44"/>
              <a:gd name="T18" fmla="*/ 2147483647 w 48"/>
              <a:gd name="T19" fmla="*/ 2147483647 h 44"/>
              <a:gd name="T20" fmla="*/ 2147483647 w 48"/>
              <a:gd name="T21" fmla="*/ 2147483647 h 44"/>
              <a:gd name="T22" fmla="*/ 2147483647 w 48"/>
              <a:gd name="T23" fmla="*/ 0 h 44"/>
              <a:gd name="T24" fmla="*/ 2147483647 w 48"/>
              <a:gd name="T25" fmla="*/ 2147483647 h 44"/>
              <a:gd name="T26" fmla="*/ 2147483647 w 48"/>
              <a:gd name="T27" fmla="*/ 2147483647 h 44"/>
              <a:gd name="T28" fmla="*/ 2147483647 w 48"/>
              <a:gd name="T29" fmla="*/ 2147483647 h 44"/>
              <a:gd name="T30" fmla="*/ 2147483647 w 48"/>
              <a:gd name="T31" fmla="*/ 2147483647 h 44"/>
              <a:gd name="T32" fmla="*/ 2147483647 w 48"/>
              <a:gd name="T33" fmla="*/ 2147483647 h 44"/>
              <a:gd name="T34" fmla="*/ 2147483647 w 48"/>
              <a:gd name="T35" fmla="*/ 2147483647 h 44"/>
              <a:gd name="T36" fmla="*/ 2147483647 w 48"/>
              <a:gd name="T37" fmla="*/ 2147483647 h 44"/>
              <a:gd name="T38" fmla="*/ 2147483647 w 48"/>
              <a:gd name="T39" fmla="*/ 2147483647 h 44"/>
              <a:gd name="T40" fmla="*/ 2147483647 w 48"/>
              <a:gd name="T41" fmla="*/ 2147483647 h 44"/>
              <a:gd name="T42" fmla="*/ 2147483647 w 48"/>
              <a:gd name="T43" fmla="*/ 2147483647 h 44"/>
              <a:gd name="T44" fmla="*/ 2147483647 w 48"/>
              <a:gd name="T45" fmla="*/ 2147483647 h 44"/>
              <a:gd name="T46" fmla="*/ 2147483647 w 48"/>
              <a:gd name="T47" fmla="*/ 2147483647 h 44"/>
              <a:gd name="T48" fmla="*/ 2147483647 w 48"/>
              <a:gd name="T49" fmla="*/ 2147483647 h 44"/>
              <a:gd name="T50" fmla="*/ 2147483647 w 48"/>
              <a:gd name="T51" fmla="*/ 2147483647 h 44"/>
              <a:gd name="T52" fmla="*/ 2147483647 w 48"/>
              <a:gd name="T53" fmla="*/ 2147483647 h 44"/>
              <a:gd name="T54" fmla="*/ 2147483647 w 48"/>
              <a:gd name="T55" fmla="*/ 2147483647 h 44"/>
              <a:gd name="T56" fmla="*/ 2147483647 w 48"/>
              <a:gd name="T57" fmla="*/ 2147483647 h 44"/>
              <a:gd name="T58" fmla="*/ 2147483647 w 48"/>
              <a:gd name="T59" fmla="*/ 2147483647 h 44"/>
              <a:gd name="T60" fmla="*/ 2147483647 w 48"/>
              <a:gd name="T61" fmla="*/ 2147483647 h 44"/>
              <a:gd name="T62" fmla="*/ 2147483647 w 48"/>
              <a:gd name="T63" fmla="*/ 2147483647 h 44"/>
              <a:gd name="T64" fmla="*/ 2147483647 w 48"/>
              <a:gd name="T65" fmla="*/ 2147483647 h 44"/>
              <a:gd name="T66" fmla="*/ 2147483647 w 48"/>
              <a:gd name="T67" fmla="*/ 2147483647 h 44"/>
              <a:gd name="T68" fmla="*/ 2147483647 w 48"/>
              <a:gd name="T69" fmla="*/ 2147483647 h 44"/>
              <a:gd name="T70" fmla="*/ 2147483647 w 48"/>
              <a:gd name="T71" fmla="*/ 2147483647 h 44"/>
              <a:gd name="T72" fmla="*/ 2147483647 w 48"/>
              <a:gd name="T73" fmla="*/ 2147483647 h 44"/>
              <a:gd name="T74" fmla="*/ 2147483647 w 48"/>
              <a:gd name="T75" fmla="*/ 2147483647 h 44"/>
              <a:gd name="T76" fmla="*/ 2147483647 w 48"/>
              <a:gd name="T77" fmla="*/ 2147483647 h 44"/>
              <a:gd name="T78" fmla="*/ 2147483647 w 48"/>
              <a:gd name="T79" fmla="*/ 2147483647 h 44"/>
              <a:gd name="T80" fmla="*/ 2147483647 w 48"/>
              <a:gd name="T81" fmla="*/ 2147483647 h 44"/>
              <a:gd name="T82" fmla="*/ 2147483647 w 48"/>
              <a:gd name="T83" fmla="*/ 2147483647 h 44"/>
              <a:gd name="T84" fmla="*/ 2147483647 w 48"/>
              <a:gd name="T85" fmla="*/ 2147483647 h 44"/>
              <a:gd name="T86" fmla="*/ 2147483647 w 48"/>
              <a:gd name="T87" fmla="*/ 2147483647 h 44"/>
              <a:gd name="T88" fmla="*/ 2147483647 w 48"/>
              <a:gd name="T89" fmla="*/ 2147483647 h 44"/>
              <a:gd name="T90" fmla="*/ 2147483647 w 48"/>
              <a:gd name="T91" fmla="*/ 2147483647 h 44"/>
              <a:gd name="T92" fmla="*/ 2147483647 w 48"/>
              <a:gd name="T93" fmla="*/ 2147483647 h 44"/>
              <a:gd name="T94" fmla="*/ 2147483647 w 48"/>
              <a:gd name="T95" fmla="*/ 2147483647 h 44"/>
              <a:gd name="T96" fmla="*/ 2147483647 w 48"/>
              <a:gd name="T97" fmla="*/ 2147483647 h 44"/>
              <a:gd name="T98" fmla="*/ 2147483647 w 48"/>
              <a:gd name="T99" fmla="*/ 2147483647 h 44"/>
              <a:gd name="T100" fmla="*/ 0 w 48"/>
              <a:gd name="T101" fmla="*/ 2147483647 h 44"/>
              <a:gd name="T102" fmla="*/ 2147483647 w 48"/>
              <a:gd name="T103" fmla="*/ 2147483647 h 44"/>
              <a:gd name="T104" fmla="*/ 2147483647 w 48"/>
              <a:gd name="T105" fmla="*/ 2147483647 h 44"/>
              <a:gd name="T106" fmla="*/ 0 w 48"/>
              <a:gd name="T107" fmla="*/ 2147483647 h 44"/>
              <a:gd name="T108" fmla="*/ 0 w 48"/>
              <a:gd name="T109" fmla="*/ 2147483647 h 44"/>
              <a:gd name="T110" fmla="*/ 2147483647 w 48"/>
              <a:gd name="T111" fmla="*/ 2147483647 h 44"/>
              <a:gd name="T112" fmla="*/ 2147483647 w 48"/>
              <a:gd name="T113" fmla="*/ 2147483647 h 44"/>
              <a:gd name="T114" fmla="*/ 2147483647 w 48"/>
              <a:gd name="T115" fmla="*/ 2147483647 h 44"/>
              <a:gd name="T116" fmla="*/ 2147483647 w 48"/>
              <a:gd name="T117" fmla="*/ 2147483647 h 44"/>
              <a:gd name="T118" fmla="*/ 2147483647 w 48"/>
              <a:gd name="T119" fmla="*/ 2147483647 h 44"/>
              <a:gd name="T120" fmla="*/ 2147483647 w 48"/>
              <a:gd name="T121" fmla="*/ 2147483647 h 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8"/>
              <a:gd name="T184" fmla="*/ 0 h 44"/>
              <a:gd name="T185" fmla="*/ 48 w 48"/>
              <a:gd name="T186" fmla="*/ 44 h 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8" h="44">
                <a:moveTo>
                  <a:pt x="13" y="5"/>
                </a:moveTo>
                <a:lnTo>
                  <a:pt x="17" y="2"/>
                </a:lnTo>
                <a:lnTo>
                  <a:pt x="18" y="2"/>
                </a:lnTo>
                <a:lnTo>
                  <a:pt x="22" y="1"/>
                </a:lnTo>
                <a:lnTo>
                  <a:pt x="28" y="1"/>
                </a:lnTo>
                <a:lnTo>
                  <a:pt x="28" y="2"/>
                </a:lnTo>
                <a:lnTo>
                  <a:pt x="31" y="4"/>
                </a:lnTo>
                <a:lnTo>
                  <a:pt x="31" y="5"/>
                </a:lnTo>
                <a:lnTo>
                  <a:pt x="32" y="6"/>
                </a:lnTo>
                <a:lnTo>
                  <a:pt x="36" y="6"/>
                </a:lnTo>
                <a:lnTo>
                  <a:pt x="36" y="1"/>
                </a:lnTo>
                <a:lnTo>
                  <a:pt x="38" y="0"/>
                </a:lnTo>
                <a:lnTo>
                  <a:pt x="39" y="1"/>
                </a:lnTo>
                <a:lnTo>
                  <a:pt x="41" y="6"/>
                </a:lnTo>
                <a:lnTo>
                  <a:pt x="41" y="7"/>
                </a:lnTo>
                <a:lnTo>
                  <a:pt x="42" y="10"/>
                </a:lnTo>
                <a:lnTo>
                  <a:pt x="42" y="13"/>
                </a:lnTo>
                <a:lnTo>
                  <a:pt x="41" y="13"/>
                </a:lnTo>
                <a:lnTo>
                  <a:pt x="41" y="17"/>
                </a:lnTo>
                <a:lnTo>
                  <a:pt x="42" y="19"/>
                </a:lnTo>
                <a:lnTo>
                  <a:pt x="43" y="22"/>
                </a:lnTo>
                <a:lnTo>
                  <a:pt x="43" y="24"/>
                </a:lnTo>
                <a:lnTo>
                  <a:pt x="48" y="25"/>
                </a:lnTo>
                <a:lnTo>
                  <a:pt x="48" y="26"/>
                </a:lnTo>
                <a:lnTo>
                  <a:pt x="44" y="26"/>
                </a:lnTo>
                <a:lnTo>
                  <a:pt x="43" y="33"/>
                </a:lnTo>
                <a:lnTo>
                  <a:pt x="43" y="41"/>
                </a:lnTo>
                <a:lnTo>
                  <a:pt x="41" y="41"/>
                </a:lnTo>
                <a:lnTo>
                  <a:pt x="38" y="43"/>
                </a:lnTo>
                <a:lnTo>
                  <a:pt x="37" y="43"/>
                </a:lnTo>
                <a:lnTo>
                  <a:pt x="37" y="44"/>
                </a:lnTo>
                <a:lnTo>
                  <a:pt x="28" y="44"/>
                </a:lnTo>
                <a:lnTo>
                  <a:pt x="28" y="43"/>
                </a:lnTo>
                <a:lnTo>
                  <a:pt x="26" y="43"/>
                </a:lnTo>
                <a:lnTo>
                  <a:pt x="22" y="40"/>
                </a:lnTo>
                <a:lnTo>
                  <a:pt x="15" y="40"/>
                </a:lnTo>
                <a:lnTo>
                  <a:pt x="15" y="37"/>
                </a:lnTo>
                <a:lnTo>
                  <a:pt x="15" y="35"/>
                </a:lnTo>
                <a:lnTo>
                  <a:pt x="17" y="35"/>
                </a:lnTo>
                <a:lnTo>
                  <a:pt x="17" y="33"/>
                </a:lnTo>
                <a:lnTo>
                  <a:pt x="15" y="33"/>
                </a:lnTo>
                <a:lnTo>
                  <a:pt x="11" y="31"/>
                </a:lnTo>
                <a:lnTo>
                  <a:pt x="10" y="31"/>
                </a:lnTo>
                <a:lnTo>
                  <a:pt x="6" y="28"/>
                </a:lnTo>
                <a:lnTo>
                  <a:pt x="6" y="22"/>
                </a:lnTo>
                <a:lnTo>
                  <a:pt x="2" y="21"/>
                </a:lnTo>
                <a:lnTo>
                  <a:pt x="2" y="19"/>
                </a:lnTo>
                <a:lnTo>
                  <a:pt x="2" y="18"/>
                </a:lnTo>
                <a:lnTo>
                  <a:pt x="2" y="15"/>
                </a:lnTo>
                <a:lnTo>
                  <a:pt x="0" y="11"/>
                </a:lnTo>
                <a:lnTo>
                  <a:pt x="2" y="11"/>
                </a:lnTo>
                <a:lnTo>
                  <a:pt x="2" y="10"/>
                </a:lnTo>
                <a:lnTo>
                  <a:pt x="0" y="9"/>
                </a:lnTo>
                <a:lnTo>
                  <a:pt x="0" y="5"/>
                </a:lnTo>
                <a:lnTo>
                  <a:pt x="4" y="5"/>
                </a:lnTo>
                <a:lnTo>
                  <a:pt x="6" y="7"/>
                </a:lnTo>
                <a:lnTo>
                  <a:pt x="8" y="7"/>
                </a:lnTo>
                <a:lnTo>
                  <a:pt x="8" y="6"/>
                </a:lnTo>
                <a:lnTo>
                  <a:pt x="10" y="7"/>
                </a:lnTo>
                <a:lnTo>
                  <a:pt x="13" y="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Freeform 87"/>
          <xdr:cNvSpPr>
            <a:spLocks noChangeAspect="1"/>
          </xdr:cNvSpPr>
        </xdr:nvSpPr>
        <xdr:spPr bwMode="auto">
          <a:xfrm>
            <a:off x="6740133" y="3558307"/>
            <a:ext cx="62438" cy="46976"/>
          </a:xfrm>
          <a:custGeom>
            <a:avLst/>
            <a:gdLst>
              <a:gd name="T0" fmla="*/ 2147483647 w 34"/>
              <a:gd name="T1" fmla="*/ 0 h 25"/>
              <a:gd name="T2" fmla="*/ 2147483647 w 34"/>
              <a:gd name="T3" fmla="*/ 0 h 25"/>
              <a:gd name="T4" fmla="*/ 2147483647 w 34"/>
              <a:gd name="T5" fmla="*/ 0 h 25"/>
              <a:gd name="T6" fmla="*/ 2147483647 w 34"/>
              <a:gd name="T7" fmla="*/ 2147483647 h 25"/>
              <a:gd name="T8" fmla="*/ 2147483647 w 34"/>
              <a:gd name="T9" fmla="*/ 2147483647 h 25"/>
              <a:gd name="T10" fmla="*/ 2147483647 w 34"/>
              <a:gd name="T11" fmla="*/ 2147483647 h 25"/>
              <a:gd name="T12" fmla="*/ 2147483647 w 34"/>
              <a:gd name="T13" fmla="*/ 2147483647 h 25"/>
              <a:gd name="T14" fmla="*/ 2147483647 w 34"/>
              <a:gd name="T15" fmla="*/ 2147483647 h 25"/>
              <a:gd name="T16" fmla="*/ 2147483647 w 34"/>
              <a:gd name="T17" fmla="*/ 2147483647 h 25"/>
              <a:gd name="T18" fmla="*/ 2147483647 w 34"/>
              <a:gd name="T19" fmla="*/ 2147483647 h 25"/>
              <a:gd name="T20" fmla="*/ 2147483647 w 34"/>
              <a:gd name="T21" fmla="*/ 2147483647 h 25"/>
              <a:gd name="T22" fmla="*/ 2147483647 w 34"/>
              <a:gd name="T23" fmla="*/ 2147483647 h 25"/>
              <a:gd name="T24" fmla="*/ 2147483647 w 34"/>
              <a:gd name="T25" fmla="*/ 2147483647 h 25"/>
              <a:gd name="T26" fmla="*/ 2147483647 w 34"/>
              <a:gd name="T27" fmla="*/ 2147483647 h 25"/>
              <a:gd name="T28" fmla="*/ 2147483647 w 34"/>
              <a:gd name="T29" fmla="*/ 2147483647 h 25"/>
              <a:gd name="T30" fmla="*/ 2147483647 w 34"/>
              <a:gd name="T31" fmla="*/ 2147483647 h 25"/>
              <a:gd name="T32" fmla="*/ 2147483647 w 34"/>
              <a:gd name="T33" fmla="*/ 2147483647 h 25"/>
              <a:gd name="T34" fmla="*/ 2147483647 w 34"/>
              <a:gd name="T35" fmla="*/ 2147483647 h 25"/>
              <a:gd name="T36" fmla="*/ 2147483647 w 34"/>
              <a:gd name="T37" fmla="*/ 2147483647 h 25"/>
              <a:gd name="T38" fmla="*/ 2147483647 w 34"/>
              <a:gd name="T39" fmla="*/ 2147483647 h 25"/>
              <a:gd name="T40" fmla="*/ 2147483647 w 34"/>
              <a:gd name="T41" fmla="*/ 2147483647 h 25"/>
              <a:gd name="T42" fmla="*/ 2147483647 w 34"/>
              <a:gd name="T43" fmla="*/ 2147483647 h 25"/>
              <a:gd name="T44" fmla="*/ 2147483647 w 34"/>
              <a:gd name="T45" fmla="*/ 2147483647 h 25"/>
              <a:gd name="T46" fmla="*/ 2147483647 w 34"/>
              <a:gd name="T47" fmla="*/ 2147483647 h 25"/>
              <a:gd name="T48" fmla="*/ 2147483647 w 34"/>
              <a:gd name="T49" fmla="*/ 2147483647 h 25"/>
              <a:gd name="T50" fmla="*/ 2147483647 w 34"/>
              <a:gd name="T51" fmla="*/ 2147483647 h 25"/>
              <a:gd name="T52" fmla="*/ 2147483647 w 34"/>
              <a:gd name="T53" fmla="*/ 2147483647 h 25"/>
              <a:gd name="T54" fmla="*/ 2147483647 w 34"/>
              <a:gd name="T55" fmla="*/ 2147483647 h 25"/>
              <a:gd name="T56" fmla="*/ 2147483647 w 34"/>
              <a:gd name="T57" fmla="*/ 2147483647 h 25"/>
              <a:gd name="T58" fmla="*/ 2147483647 w 34"/>
              <a:gd name="T59" fmla="*/ 2147483647 h 25"/>
              <a:gd name="T60" fmla="*/ 2147483647 w 34"/>
              <a:gd name="T61" fmla="*/ 2147483647 h 25"/>
              <a:gd name="T62" fmla="*/ 2147483647 w 34"/>
              <a:gd name="T63" fmla="*/ 2147483647 h 25"/>
              <a:gd name="T64" fmla="*/ 2147483647 w 34"/>
              <a:gd name="T65" fmla="*/ 2147483647 h 25"/>
              <a:gd name="T66" fmla="*/ 2147483647 w 34"/>
              <a:gd name="T67" fmla="*/ 2147483647 h 25"/>
              <a:gd name="T68" fmla="*/ 2147483647 w 34"/>
              <a:gd name="T69" fmla="*/ 2147483647 h 25"/>
              <a:gd name="T70" fmla="*/ 2147483647 w 34"/>
              <a:gd name="T71" fmla="*/ 2147483647 h 25"/>
              <a:gd name="T72" fmla="*/ 2147483647 w 34"/>
              <a:gd name="T73" fmla="*/ 2147483647 h 25"/>
              <a:gd name="T74" fmla="*/ 2147483647 w 34"/>
              <a:gd name="T75" fmla="*/ 2147483647 h 25"/>
              <a:gd name="T76" fmla="*/ 2147483647 w 34"/>
              <a:gd name="T77" fmla="*/ 2147483647 h 25"/>
              <a:gd name="T78" fmla="*/ 2147483647 w 34"/>
              <a:gd name="T79" fmla="*/ 2147483647 h 25"/>
              <a:gd name="T80" fmla="*/ 2147483647 w 34"/>
              <a:gd name="T81" fmla="*/ 2147483647 h 25"/>
              <a:gd name="T82" fmla="*/ 0 w 34"/>
              <a:gd name="T83" fmla="*/ 2147483647 h 25"/>
              <a:gd name="T84" fmla="*/ 0 w 34"/>
              <a:gd name="T85" fmla="*/ 2147483647 h 25"/>
              <a:gd name="T86" fmla="*/ 2147483647 w 34"/>
              <a:gd name="T87" fmla="*/ 2147483647 h 25"/>
              <a:gd name="T88" fmla="*/ 2147483647 w 34"/>
              <a:gd name="T89" fmla="*/ 2147483647 h 25"/>
              <a:gd name="T90" fmla="*/ 2147483647 w 34"/>
              <a:gd name="T91" fmla="*/ 2147483647 h 25"/>
              <a:gd name="T92" fmla="*/ 0 w 34"/>
              <a:gd name="T93" fmla="*/ 2147483647 h 25"/>
              <a:gd name="T94" fmla="*/ 0 w 34"/>
              <a:gd name="T95" fmla="*/ 2147483647 h 25"/>
              <a:gd name="T96" fmla="*/ 2147483647 w 34"/>
              <a:gd name="T97" fmla="*/ 2147483647 h 25"/>
              <a:gd name="T98" fmla="*/ 2147483647 w 34"/>
              <a:gd name="T99" fmla="*/ 0 h 25"/>
              <a:gd name="T100" fmla="*/ 2147483647 w 34"/>
              <a:gd name="T101" fmla="*/ 0 h 25"/>
              <a:gd name="T102" fmla="*/ 2147483647 w 34"/>
              <a:gd name="T103" fmla="*/ 0 h 2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34"/>
              <a:gd name="T157" fmla="*/ 0 h 25"/>
              <a:gd name="T158" fmla="*/ 34 w 34"/>
              <a:gd name="T159" fmla="*/ 25 h 25"/>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34" h="25">
                <a:moveTo>
                  <a:pt x="10" y="0"/>
                </a:moveTo>
                <a:lnTo>
                  <a:pt x="12" y="0"/>
                </a:lnTo>
                <a:lnTo>
                  <a:pt x="14" y="3"/>
                </a:lnTo>
                <a:lnTo>
                  <a:pt x="15" y="4"/>
                </a:lnTo>
                <a:lnTo>
                  <a:pt x="17" y="7"/>
                </a:lnTo>
                <a:lnTo>
                  <a:pt x="21" y="10"/>
                </a:lnTo>
                <a:lnTo>
                  <a:pt x="21" y="7"/>
                </a:lnTo>
                <a:lnTo>
                  <a:pt x="25" y="7"/>
                </a:lnTo>
                <a:lnTo>
                  <a:pt x="25" y="5"/>
                </a:lnTo>
                <a:lnTo>
                  <a:pt x="26" y="4"/>
                </a:lnTo>
                <a:lnTo>
                  <a:pt x="27" y="5"/>
                </a:lnTo>
                <a:lnTo>
                  <a:pt x="27" y="7"/>
                </a:lnTo>
                <a:lnTo>
                  <a:pt x="28" y="7"/>
                </a:lnTo>
                <a:lnTo>
                  <a:pt x="28" y="10"/>
                </a:lnTo>
                <a:lnTo>
                  <a:pt x="30" y="10"/>
                </a:lnTo>
                <a:lnTo>
                  <a:pt x="28" y="10"/>
                </a:lnTo>
                <a:lnTo>
                  <a:pt x="30" y="11"/>
                </a:lnTo>
                <a:lnTo>
                  <a:pt x="30" y="13"/>
                </a:lnTo>
                <a:lnTo>
                  <a:pt x="31" y="13"/>
                </a:lnTo>
                <a:lnTo>
                  <a:pt x="33" y="16"/>
                </a:lnTo>
                <a:lnTo>
                  <a:pt x="33" y="20"/>
                </a:lnTo>
                <a:lnTo>
                  <a:pt x="34" y="21"/>
                </a:lnTo>
                <a:lnTo>
                  <a:pt x="34" y="22"/>
                </a:lnTo>
                <a:lnTo>
                  <a:pt x="31" y="23"/>
                </a:lnTo>
                <a:lnTo>
                  <a:pt x="27" y="23"/>
                </a:lnTo>
                <a:lnTo>
                  <a:pt x="23" y="21"/>
                </a:lnTo>
                <a:lnTo>
                  <a:pt x="21" y="22"/>
                </a:lnTo>
                <a:lnTo>
                  <a:pt x="20" y="23"/>
                </a:lnTo>
                <a:lnTo>
                  <a:pt x="15" y="25"/>
                </a:lnTo>
                <a:lnTo>
                  <a:pt x="15" y="23"/>
                </a:lnTo>
                <a:lnTo>
                  <a:pt x="14" y="22"/>
                </a:lnTo>
                <a:lnTo>
                  <a:pt x="14" y="21"/>
                </a:lnTo>
                <a:lnTo>
                  <a:pt x="10" y="18"/>
                </a:lnTo>
                <a:lnTo>
                  <a:pt x="9" y="17"/>
                </a:lnTo>
                <a:lnTo>
                  <a:pt x="8" y="17"/>
                </a:lnTo>
                <a:lnTo>
                  <a:pt x="7" y="16"/>
                </a:lnTo>
                <a:lnTo>
                  <a:pt x="5" y="16"/>
                </a:lnTo>
                <a:lnTo>
                  <a:pt x="3" y="13"/>
                </a:lnTo>
                <a:lnTo>
                  <a:pt x="1" y="13"/>
                </a:lnTo>
                <a:lnTo>
                  <a:pt x="0" y="11"/>
                </a:lnTo>
                <a:lnTo>
                  <a:pt x="0" y="10"/>
                </a:lnTo>
                <a:lnTo>
                  <a:pt x="1" y="10"/>
                </a:lnTo>
                <a:lnTo>
                  <a:pt x="5" y="7"/>
                </a:lnTo>
                <a:lnTo>
                  <a:pt x="3" y="7"/>
                </a:lnTo>
                <a:lnTo>
                  <a:pt x="0" y="3"/>
                </a:lnTo>
                <a:lnTo>
                  <a:pt x="0" y="2"/>
                </a:lnTo>
                <a:lnTo>
                  <a:pt x="1" y="2"/>
                </a:lnTo>
                <a:lnTo>
                  <a:pt x="5" y="0"/>
                </a:lnTo>
                <a:lnTo>
                  <a:pt x="10"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Freeform 88"/>
          <xdr:cNvSpPr>
            <a:spLocks noChangeAspect="1"/>
          </xdr:cNvSpPr>
        </xdr:nvSpPr>
        <xdr:spPr bwMode="auto">
          <a:xfrm>
            <a:off x="6802572" y="3558307"/>
            <a:ext cx="15609" cy="46976"/>
          </a:xfrm>
          <a:custGeom>
            <a:avLst/>
            <a:gdLst>
              <a:gd name="T0" fmla="*/ 2147483647 w 16"/>
              <a:gd name="T1" fmla="*/ 0 h 30"/>
              <a:gd name="T2" fmla="*/ 2147483647 w 16"/>
              <a:gd name="T3" fmla="*/ 0 h 30"/>
              <a:gd name="T4" fmla="*/ 2147483647 w 16"/>
              <a:gd name="T5" fmla="*/ 2147483647 h 30"/>
              <a:gd name="T6" fmla="*/ 2147483647 w 16"/>
              <a:gd name="T7" fmla="*/ 2147483647 h 30"/>
              <a:gd name="T8" fmla="*/ 2147483647 w 16"/>
              <a:gd name="T9" fmla="*/ 2147483647 h 30"/>
              <a:gd name="T10" fmla="*/ 2147483647 w 16"/>
              <a:gd name="T11" fmla="*/ 2147483647 h 30"/>
              <a:gd name="T12" fmla="*/ 2147483647 w 16"/>
              <a:gd name="T13" fmla="*/ 2147483647 h 30"/>
              <a:gd name="T14" fmla="*/ 2147483647 w 16"/>
              <a:gd name="T15" fmla="*/ 2147483647 h 30"/>
              <a:gd name="T16" fmla="*/ 2147483647 w 16"/>
              <a:gd name="T17" fmla="*/ 2147483647 h 30"/>
              <a:gd name="T18" fmla="*/ 2147483647 w 16"/>
              <a:gd name="T19" fmla="*/ 2147483647 h 30"/>
              <a:gd name="T20" fmla="*/ 2147483647 w 16"/>
              <a:gd name="T21" fmla="*/ 2147483647 h 30"/>
              <a:gd name="T22" fmla="*/ 2147483647 w 16"/>
              <a:gd name="T23" fmla="*/ 2147483647 h 30"/>
              <a:gd name="T24" fmla="*/ 2147483647 w 16"/>
              <a:gd name="T25" fmla="*/ 2147483647 h 30"/>
              <a:gd name="T26" fmla="*/ 2147483647 w 16"/>
              <a:gd name="T27" fmla="*/ 2147483647 h 30"/>
              <a:gd name="T28" fmla="*/ 2147483647 w 16"/>
              <a:gd name="T29" fmla="*/ 2147483647 h 30"/>
              <a:gd name="T30" fmla="*/ 2147483647 w 16"/>
              <a:gd name="T31" fmla="*/ 2147483647 h 30"/>
              <a:gd name="T32" fmla="*/ 2147483647 w 16"/>
              <a:gd name="T33" fmla="*/ 2147483647 h 30"/>
              <a:gd name="T34" fmla="*/ 2147483647 w 16"/>
              <a:gd name="T35" fmla="*/ 2147483647 h 30"/>
              <a:gd name="T36" fmla="*/ 2147483647 w 16"/>
              <a:gd name="T37" fmla="*/ 2147483647 h 30"/>
              <a:gd name="T38" fmla="*/ 2147483647 w 16"/>
              <a:gd name="T39" fmla="*/ 2147483647 h 30"/>
              <a:gd name="T40" fmla="*/ 2147483647 w 16"/>
              <a:gd name="T41" fmla="*/ 2147483647 h 30"/>
              <a:gd name="T42" fmla="*/ 2147483647 w 16"/>
              <a:gd name="T43" fmla="*/ 2147483647 h 30"/>
              <a:gd name="T44" fmla="*/ 2147483647 w 16"/>
              <a:gd name="T45" fmla="*/ 2147483647 h 30"/>
              <a:gd name="T46" fmla="*/ 0 w 16"/>
              <a:gd name="T47" fmla="*/ 2147483647 h 30"/>
              <a:gd name="T48" fmla="*/ 2147483647 w 16"/>
              <a:gd name="T49" fmla="*/ 0 h 30"/>
              <a:gd name="T50" fmla="*/ 2147483647 w 16"/>
              <a:gd name="T51" fmla="*/ 0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16"/>
              <a:gd name="T79" fmla="*/ 0 h 30"/>
              <a:gd name="T80" fmla="*/ 16 w 16"/>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16" h="30">
                <a:moveTo>
                  <a:pt x="4" y="0"/>
                </a:moveTo>
                <a:lnTo>
                  <a:pt x="5" y="0"/>
                </a:lnTo>
                <a:lnTo>
                  <a:pt x="5" y="2"/>
                </a:lnTo>
                <a:lnTo>
                  <a:pt x="8" y="2"/>
                </a:lnTo>
                <a:lnTo>
                  <a:pt x="8" y="5"/>
                </a:lnTo>
                <a:lnTo>
                  <a:pt x="11" y="5"/>
                </a:lnTo>
                <a:lnTo>
                  <a:pt x="11" y="7"/>
                </a:lnTo>
                <a:lnTo>
                  <a:pt x="15" y="7"/>
                </a:lnTo>
                <a:lnTo>
                  <a:pt x="16" y="10"/>
                </a:lnTo>
                <a:lnTo>
                  <a:pt x="16" y="13"/>
                </a:lnTo>
                <a:lnTo>
                  <a:pt x="14" y="16"/>
                </a:lnTo>
                <a:lnTo>
                  <a:pt x="11" y="16"/>
                </a:lnTo>
                <a:lnTo>
                  <a:pt x="11" y="21"/>
                </a:lnTo>
                <a:lnTo>
                  <a:pt x="10" y="25"/>
                </a:lnTo>
                <a:lnTo>
                  <a:pt x="10" y="30"/>
                </a:lnTo>
                <a:lnTo>
                  <a:pt x="7" y="29"/>
                </a:lnTo>
                <a:lnTo>
                  <a:pt x="7" y="16"/>
                </a:lnTo>
                <a:lnTo>
                  <a:pt x="5" y="15"/>
                </a:lnTo>
                <a:lnTo>
                  <a:pt x="5" y="13"/>
                </a:lnTo>
                <a:lnTo>
                  <a:pt x="4" y="11"/>
                </a:lnTo>
                <a:lnTo>
                  <a:pt x="4" y="10"/>
                </a:lnTo>
                <a:lnTo>
                  <a:pt x="3" y="9"/>
                </a:lnTo>
                <a:lnTo>
                  <a:pt x="3" y="5"/>
                </a:lnTo>
                <a:lnTo>
                  <a:pt x="0" y="2"/>
                </a:lnTo>
                <a:lnTo>
                  <a:pt x="2" y="0"/>
                </a:lnTo>
                <a:lnTo>
                  <a:pt x="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Freeform 97"/>
          <xdr:cNvSpPr>
            <a:spLocks noChangeAspect="1"/>
          </xdr:cNvSpPr>
        </xdr:nvSpPr>
        <xdr:spPr bwMode="auto">
          <a:xfrm>
            <a:off x="6740133" y="3433040"/>
            <a:ext cx="124875" cy="125268"/>
          </a:xfrm>
          <a:custGeom>
            <a:avLst/>
            <a:gdLst>
              <a:gd name="T0" fmla="*/ 2147483647 w 74"/>
              <a:gd name="T1" fmla="*/ 2147483647 h 88"/>
              <a:gd name="T2" fmla="*/ 2147483647 w 74"/>
              <a:gd name="T3" fmla="*/ 2147483647 h 88"/>
              <a:gd name="T4" fmla="*/ 2147483647 w 74"/>
              <a:gd name="T5" fmla="*/ 2147483647 h 88"/>
              <a:gd name="T6" fmla="*/ 2147483647 w 74"/>
              <a:gd name="T7" fmla="*/ 2147483647 h 88"/>
              <a:gd name="T8" fmla="*/ 2147483647 w 74"/>
              <a:gd name="T9" fmla="*/ 2147483647 h 88"/>
              <a:gd name="T10" fmla="*/ 2147483647 w 74"/>
              <a:gd name="T11" fmla="*/ 2147483647 h 88"/>
              <a:gd name="T12" fmla="*/ 2147483647 w 74"/>
              <a:gd name="T13" fmla="*/ 2147483647 h 88"/>
              <a:gd name="T14" fmla="*/ 2147483647 w 74"/>
              <a:gd name="T15" fmla="*/ 2147483647 h 88"/>
              <a:gd name="T16" fmla="*/ 2147483647 w 74"/>
              <a:gd name="T17" fmla="*/ 2147483647 h 88"/>
              <a:gd name="T18" fmla="*/ 2147483647 w 74"/>
              <a:gd name="T19" fmla="*/ 2147483647 h 88"/>
              <a:gd name="T20" fmla="*/ 2147483647 w 74"/>
              <a:gd name="T21" fmla="*/ 2147483647 h 88"/>
              <a:gd name="T22" fmla="*/ 2147483647 w 74"/>
              <a:gd name="T23" fmla="*/ 2147483647 h 88"/>
              <a:gd name="T24" fmla="*/ 2147483647 w 74"/>
              <a:gd name="T25" fmla="*/ 2147483647 h 88"/>
              <a:gd name="T26" fmla="*/ 2147483647 w 74"/>
              <a:gd name="T27" fmla="*/ 2147483647 h 88"/>
              <a:gd name="T28" fmla="*/ 2147483647 w 74"/>
              <a:gd name="T29" fmla="*/ 2147483647 h 88"/>
              <a:gd name="T30" fmla="*/ 2147483647 w 74"/>
              <a:gd name="T31" fmla="*/ 2147483647 h 88"/>
              <a:gd name="T32" fmla="*/ 2147483647 w 74"/>
              <a:gd name="T33" fmla="*/ 2147483647 h 88"/>
              <a:gd name="T34" fmla="*/ 2147483647 w 74"/>
              <a:gd name="T35" fmla="*/ 2147483647 h 88"/>
              <a:gd name="T36" fmla="*/ 2147483647 w 74"/>
              <a:gd name="T37" fmla="*/ 2147483647 h 88"/>
              <a:gd name="T38" fmla="*/ 2147483647 w 74"/>
              <a:gd name="T39" fmla="*/ 0 h 88"/>
              <a:gd name="T40" fmla="*/ 2147483647 w 74"/>
              <a:gd name="T41" fmla="*/ 2147483647 h 88"/>
              <a:gd name="T42" fmla="*/ 2147483647 w 74"/>
              <a:gd name="T43" fmla="*/ 2147483647 h 88"/>
              <a:gd name="T44" fmla="*/ 2147483647 w 74"/>
              <a:gd name="T45" fmla="*/ 2147483647 h 88"/>
              <a:gd name="T46" fmla="*/ 2147483647 w 74"/>
              <a:gd name="T47" fmla="*/ 2147483647 h 88"/>
              <a:gd name="T48" fmla="*/ 2147483647 w 74"/>
              <a:gd name="T49" fmla="*/ 2147483647 h 88"/>
              <a:gd name="T50" fmla="*/ 2147483647 w 74"/>
              <a:gd name="T51" fmla="*/ 2147483647 h 88"/>
              <a:gd name="T52" fmla="*/ 2147483647 w 74"/>
              <a:gd name="T53" fmla="*/ 2147483647 h 88"/>
              <a:gd name="T54" fmla="*/ 2147483647 w 74"/>
              <a:gd name="T55" fmla="*/ 2147483647 h 88"/>
              <a:gd name="T56" fmla="*/ 2147483647 w 74"/>
              <a:gd name="T57" fmla="*/ 2147483647 h 88"/>
              <a:gd name="T58" fmla="*/ 2147483647 w 74"/>
              <a:gd name="T59" fmla="*/ 2147483647 h 88"/>
              <a:gd name="T60" fmla="*/ 2147483647 w 74"/>
              <a:gd name="T61" fmla="*/ 2147483647 h 88"/>
              <a:gd name="T62" fmla="*/ 2147483647 w 74"/>
              <a:gd name="T63" fmla="*/ 2147483647 h 88"/>
              <a:gd name="T64" fmla="*/ 2147483647 w 74"/>
              <a:gd name="T65" fmla="*/ 2147483647 h 88"/>
              <a:gd name="T66" fmla="*/ 2147483647 w 74"/>
              <a:gd name="T67" fmla="*/ 2147483647 h 88"/>
              <a:gd name="T68" fmla="*/ 2147483647 w 74"/>
              <a:gd name="T69" fmla="*/ 2147483647 h 88"/>
              <a:gd name="T70" fmla="*/ 2147483647 w 74"/>
              <a:gd name="T71" fmla="*/ 2147483647 h 88"/>
              <a:gd name="T72" fmla="*/ 2147483647 w 74"/>
              <a:gd name="T73" fmla="*/ 2147483647 h 88"/>
              <a:gd name="T74" fmla="*/ 2147483647 w 74"/>
              <a:gd name="T75" fmla="*/ 2147483647 h 88"/>
              <a:gd name="T76" fmla="*/ 2147483647 w 74"/>
              <a:gd name="T77" fmla="*/ 2147483647 h 88"/>
              <a:gd name="T78" fmla="*/ 2147483647 w 74"/>
              <a:gd name="T79" fmla="*/ 2147483647 h 88"/>
              <a:gd name="T80" fmla="*/ 2147483647 w 74"/>
              <a:gd name="T81" fmla="*/ 2147483647 h 88"/>
              <a:gd name="T82" fmla="*/ 2147483647 w 74"/>
              <a:gd name="T83" fmla="*/ 2147483647 h 88"/>
              <a:gd name="T84" fmla="*/ 2147483647 w 74"/>
              <a:gd name="T85" fmla="*/ 2147483647 h 88"/>
              <a:gd name="T86" fmla="*/ 2147483647 w 74"/>
              <a:gd name="T87" fmla="*/ 2147483647 h 88"/>
              <a:gd name="T88" fmla="*/ 0 w 74"/>
              <a:gd name="T89" fmla="*/ 2147483647 h 88"/>
              <a:gd name="T90" fmla="*/ 2147483647 w 74"/>
              <a:gd name="T91" fmla="*/ 2147483647 h 88"/>
              <a:gd name="T92" fmla="*/ 2147483647 w 74"/>
              <a:gd name="T93" fmla="*/ 2147483647 h 88"/>
              <a:gd name="T94" fmla="*/ 2147483647 w 74"/>
              <a:gd name="T95" fmla="*/ 2147483647 h 8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4"/>
              <a:gd name="T145" fmla="*/ 0 h 88"/>
              <a:gd name="T146" fmla="*/ 74 w 74"/>
              <a:gd name="T147" fmla="*/ 88 h 8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4" h="88">
                <a:moveTo>
                  <a:pt x="20" y="11"/>
                </a:moveTo>
                <a:lnTo>
                  <a:pt x="20" y="11"/>
                </a:lnTo>
                <a:lnTo>
                  <a:pt x="26" y="11"/>
                </a:lnTo>
                <a:lnTo>
                  <a:pt x="27" y="12"/>
                </a:lnTo>
                <a:lnTo>
                  <a:pt x="34" y="12"/>
                </a:lnTo>
                <a:lnTo>
                  <a:pt x="38" y="11"/>
                </a:lnTo>
                <a:lnTo>
                  <a:pt x="38" y="15"/>
                </a:lnTo>
                <a:lnTo>
                  <a:pt x="36" y="15"/>
                </a:lnTo>
                <a:lnTo>
                  <a:pt x="35" y="16"/>
                </a:lnTo>
                <a:lnTo>
                  <a:pt x="35" y="23"/>
                </a:lnTo>
                <a:lnTo>
                  <a:pt x="34" y="23"/>
                </a:lnTo>
                <a:lnTo>
                  <a:pt x="34" y="25"/>
                </a:lnTo>
                <a:lnTo>
                  <a:pt x="33" y="25"/>
                </a:lnTo>
                <a:lnTo>
                  <a:pt x="34" y="25"/>
                </a:lnTo>
                <a:lnTo>
                  <a:pt x="35" y="25"/>
                </a:lnTo>
                <a:lnTo>
                  <a:pt x="35" y="30"/>
                </a:lnTo>
                <a:lnTo>
                  <a:pt x="34" y="31"/>
                </a:lnTo>
                <a:lnTo>
                  <a:pt x="35" y="31"/>
                </a:lnTo>
                <a:lnTo>
                  <a:pt x="36" y="34"/>
                </a:lnTo>
                <a:lnTo>
                  <a:pt x="35" y="35"/>
                </a:lnTo>
                <a:lnTo>
                  <a:pt x="36" y="35"/>
                </a:lnTo>
                <a:lnTo>
                  <a:pt x="38" y="34"/>
                </a:lnTo>
                <a:lnTo>
                  <a:pt x="38" y="31"/>
                </a:lnTo>
                <a:lnTo>
                  <a:pt x="38" y="29"/>
                </a:lnTo>
                <a:lnTo>
                  <a:pt x="39" y="27"/>
                </a:lnTo>
                <a:lnTo>
                  <a:pt x="39" y="25"/>
                </a:lnTo>
                <a:lnTo>
                  <a:pt x="42" y="25"/>
                </a:lnTo>
                <a:lnTo>
                  <a:pt x="42" y="17"/>
                </a:lnTo>
                <a:lnTo>
                  <a:pt x="41" y="17"/>
                </a:lnTo>
                <a:lnTo>
                  <a:pt x="42" y="17"/>
                </a:lnTo>
                <a:lnTo>
                  <a:pt x="42" y="16"/>
                </a:lnTo>
                <a:lnTo>
                  <a:pt x="43" y="16"/>
                </a:lnTo>
                <a:lnTo>
                  <a:pt x="45" y="17"/>
                </a:lnTo>
                <a:lnTo>
                  <a:pt x="43" y="17"/>
                </a:lnTo>
                <a:lnTo>
                  <a:pt x="45" y="22"/>
                </a:lnTo>
                <a:lnTo>
                  <a:pt x="45" y="25"/>
                </a:lnTo>
                <a:lnTo>
                  <a:pt x="46" y="25"/>
                </a:lnTo>
                <a:lnTo>
                  <a:pt x="46" y="31"/>
                </a:lnTo>
                <a:lnTo>
                  <a:pt x="45" y="31"/>
                </a:lnTo>
                <a:lnTo>
                  <a:pt x="43" y="33"/>
                </a:lnTo>
                <a:lnTo>
                  <a:pt x="45" y="34"/>
                </a:lnTo>
                <a:lnTo>
                  <a:pt x="45" y="35"/>
                </a:lnTo>
                <a:lnTo>
                  <a:pt x="47" y="35"/>
                </a:lnTo>
                <a:lnTo>
                  <a:pt x="48" y="16"/>
                </a:lnTo>
                <a:lnTo>
                  <a:pt x="48" y="15"/>
                </a:lnTo>
                <a:lnTo>
                  <a:pt x="46" y="14"/>
                </a:lnTo>
                <a:lnTo>
                  <a:pt x="45" y="12"/>
                </a:lnTo>
                <a:lnTo>
                  <a:pt x="42" y="12"/>
                </a:lnTo>
                <a:lnTo>
                  <a:pt x="42" y="11"/>
                </a:lnTo>
                <a:lnTo>
                  <a:pt x="45" y="8"/>
                </a:lnTo>
                <a:lnTo>
                  <a:pt x="48" y="5"/>
                </a:lnTo>
                <a:lnTo>
                  <a:pt x="48" y="4"/>
                </a:lnTo>
                <a:lnTo>
                  <a:pt x="51" y="4"/>
                </a:lnTo>
                <a:lnTo>
                  <a:pt x="53" y="3"/>
                </a:lnTo>
                <a:lnTo>
                  <a:pt x="56" y="3"/>
                </a:lnTo>
                <a:lnTo>
                  <a:pt x="56" y="2"/>
                </a:lnTo>
                <a:lnTo>
                  <a:pt x="60" y="0"/>
                </a:lnTo>
                <a:lnTo>
                  <a:pt x="62" y="0"/>
                </a:lnTo>
                <a:lnTo>
                  <a:pt x="65" y="5"/>
                </a:lnTo>
                <a:lnTo>
                  <a:pt x="65" y="8"/>
                </a:lnTo>
                <a:lnTo>
                  <a:pt x="68" y="15"/>
                </a:lnTo>
                <a:lnTo>
                  <a:pt x="70" y="16"/>
                </a:lnTo>
                <a:lnTo>
                  <a:pt x="69" y="17"/>
                </a:lnTo>
                <a:lnTo>
                  <a:pt x="69" y="20"/>
                </a:lnTo>
                <a:lnTo>
                  <a:pt x="70" y="23"/>
                </a:lnTo>
                <a:lnTo>
                  <a:pt x="70" y="25"/>
                </a:lnTo>
                <a:lnTo>
                  <a:pt x="72" y="25"/>
                </a:lnTo>
                <a:lnTo>
                  <a:pt x="72" y="31"/>
                </a:lnTo>
                <a:lnTo>
                  <a:pt x="74" y="37"/>
                </a:lnTo>
                <a:lnTo>
                  <a:pt x="66" y="37"/>
                </a:lnTo>
                <a:lnTo>
                  <a:pt x="65" y="40"/>
                </a:lnTo>
                <a:lnTo>
                  <a:pt x="62" y="40"/>
                </a:lnTo>
                <a:lnTo>
                  <a:pt x="58" y="43"/>
                </a:lnTo>
                <a:lnTo>
                  <a:pt x="58" y="45"/>
                </a:lnTo>
                <a:lnTo>
                  <a:pt x="56" y="47"/>
                </a:lnTo>
                <a:lnTo>
                  <a:pt x="56" y="54"/>
                </a:lnTo>
                <a:lnTo>
                  <a:pt x="60" y="54"/>
                </a:lnTo>
                <a:lnTo>
                  <a:pt x="62" y="55"/>
                </a:lnTo>
                <a:lnTo>
                  <a:pt x="62" y="58"/>
                </a:lnTo>
                <a:lnTo>
                  <a:pt x="63" y="60"/>
                </a:lnTo>
                <a:lnTo>
                  <a:pt x="63" y="68"/>
                </a:lnTo>
                <a:lnTo>
                  <a:pt x="58" y="69"/>
                </a:lnTo>
                <a:lnTo>
                  <a:pt x="56" y="69"/>
                </a:lnTo>
                <a:lnTo>
                  <a:pt x="56" y="68"/>
                </a:lnTo>
                <a:lnTo>
                  <a:pt x="51" y="71"/>
                </a:lnTo>
                <a:lnTo>
                  <a:pt x="48" y="73"/>
                </a:lnTo>
                <a:lnTo>
                  <a:pt x="48" y="76"/>
                </a:lnTo>
                <a:lnTo>
                  <a:pt x="51" y="76"/>
                </a:lnTo>
                <a:lnTo>
                  <a:pt x="51" y="80"/>
                </a:lnTo>
                <a:lnTo>
                  <a:pt x="50" y="80"/>
                </a:lnTo>
                <a:lnTo>
                  <a:pt x="48" y="81"/>
                </a:lnTo>
                <a:lnTo>
                  <a:pt x="48" y="86"/>
                </a:lnTo>
                <a:lnTo>
                  <a:pt x="45" y="88"/>
                </a:lnTo>
                <a:lnTo>
                  <a:pt x="45" y="86"/>
                </a:lnTo>
                <a:lnTo>
                  <a:pt x="43" y="86"/>
                </a:lnTo>
                <a:lnTo>
                  <a:pt x="42" y="84"/>
                </a:lnTo>
                <a:lnTo>
                  <a:pt x="39" y="83"/>
                </a:lnTo>
                <a:lnTo>
                  <a:pt x="38" y="83"/>
                </a:lnTo>
                <a:lnTo>
                  <a:pt x="35" y="82"/>
                </a:lnTo>
                <a:lnTo>
                  <a:pt x="31" y="82"/>
                </a:lnTo>
                <a:lnTo>
                  <a:pt x="28" y="80"/>
                </a:lnTo>
                <a:lnTo>
                  <a:pt x="28" y="79"/>
                </a:lnTo>
                <a:lnTo>
                  <a:pt x="30" y="79"/>
                </a:lnTo>
                <a:lnTo>
                  <a:pt x="33" y="80"/>
                </a:lnTo>
                <a:lnTo>
                  <a:pt x="33" y="76"/>
                </a:lnTo>
                <a:lnTo>
                  <a:pt x="34" y="76"/>
                </a:lnTo>
                <a:lnTo>
                  <a:pt x="34" y="73"/>
                </a:lnTo>
                <a:lnTo>
                  <a:pt x="31" y="73"/>
                </a:lnTo>
                <a:lnTo>
                  <a:pt x="31" y="72"/>
                </a:lnTo>
                <a:lnTo>
                  <a:pt x="26" y="71"/>
                </a:lnTo>
                <a:lnTo>
                  <a:pt x="25" y="71"/>
                </a:lnTo>
                <a:lnTo>
                  <a:pt x="23" y="69"/>
                </a:lnTo>
                <a:lnTo>
                  <a:pt x="17" y="69"/>
                </a:lnTo>
                <a:lnTo>
                  <a:pt x="15" y="71"/>
                </a:lnTo>
                <a:lnTo>
                  <a:pt x="14" y="71"/>
                </a:lnTo>
                <a:lnTo>
                  <a:pt x="14" y="69"/>
                </a:lnTo>
                <a:lnTo>
                  <a:pt x="14" y="62"/>
                </a:lnTo>
                <a:lnTo>
                  <a:pt x="12" y="61"/>
                </a:lnTo>
                <a:lnTo>
                  <a:pt x="10" y="61"/>
                </a:lnTo>
                <a:lnTo>
                  <a:pt x="9" y="60"/>
                </a:lnTo>
                <a:lnTo>
                  <a:pt x="8" y="60"/>
                </a:lnTo>
                <a:lnTo>
                  <a:pt x="7" y="58"/>
                </a:lnTo>
                <a:lnTo>
                  <a:pt x="7" y="57"/>
                </a:lnTo>
                <a:lnTo>
                  <a:pt x="8" y="55"/>
                </a:lnTo>
                <a:lnTo>
                  <a:pt x="9" y="53"/>
                </a:lnTo>
                <a:lnTo>
                  <a:pt x="10" y="40"/>
                </a:lnTo>
                <a:lnTo>
                  <a:pt x="8" y="37"/>
                </a:lnTo>
                <a:lnTo>
                  <a:pt x="3" y="36"/>
                </a:lnTo>
                <a:lnTo>
                  <a:pt x="1" y="34"/>
                </a:lnTo>
                <a:lnTo>
                  <a:pt x="5" y="33"/>
                </a:lnTo>
                <a:lnTo>
                  <a:pt x="0" y="31"/>
                </a:lnTo>
                <a:lnTo>
                  <a:pt x="0" y="30"/>
                </a:lnTo>
                <a:lnTo>
                  <a:pt x="3" y="27"/>
                </a:lnTo>
                <a:lnTo>
                  <a:pt x="14" y="29"/>
                </a:lnTo>
                <a:lnTo>
                  <a:pt x="15" y="27"/>
                </a:lnTo>
                <a:lnTo>
                  <a:pt x="17" y="27"/>
                </a:lnTo>
                <a:lnTo>
                  <a:pt x="19" y="22"/>
                </a:lnTo>
                <a:lnTo>
                  <a:pt x="23" y="22"/>
                </a:lnTo>
                <a:lnTo>
                  <a:pt x="26" y="19"/>
                </a:lnTo>
                <a:lnTo>
                  <a:pt x="26" y="14"/>
                </a:lnTo>
                <a:lnTo>
                  <a:pt x="21" y="11"/>
                </a:lnTo>
                <a:lnTo>
                  <a:pt x="20" y="1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Freeform 98"/>
          <xdr:cNvSpPr>
            <a:spLocks noChangeAspect="1"/>
          </xdr:cNvSpPr>
        </xdr:nvSpPr>
        <xdr:spPr bwMode="auto">
          <a:xfrm>
            <a:off x="6537210" y="3229480"/>
            <a:ext cx="202925" cy="328829"/>
          </a:xfrm>
          <a:custGeom>
            <a:avLst/>
            <a:gdLst>
              <a:gd name="T0" fmla="*/ 2147483647 w 115"/>
              <a:gd name="T1" fmla="*/ 2147483647 h 208"/>
              <a:gd name="T2" fmla="*/ 2147483647 w 115"/>
              <a:gd name="T3" fmla="*/ 2147483647 h 208"/>
              <a:gd name="T4" fmla="*/ 2147483647 w 115"/>
              <a:gd name="T5" fmla="*/ 2147483647 h 208"/>
              <a:gd name="T6" fmla="*/ 2147483647 w 115"/>
              <a:gd name="T7" fmla="*/ 2147483647 h 208"/>
              <a:gd name="T8" fmla="*/ 2147483647 w 115"/>
              <a:gd name="T9" fmla="*/ 2147483647 h 208"/>
              <a:gd name="T10" fmla="*/ 0 w 115"/>
              <a:gd name="T11" fmla="*/ 2147483647 h 208"/>
              <a:gd name="T12" fmla="*/ 2147483647 w 115"/>
              <a:gd name="T13" fmla="*/ 2147483647 h 208"/>
              <a:gd name="T14" fmla="*/ 2147483647 w 115"/>
              <a:gd name="T15" fmla="*/ 2147483647 h 208"/>
              <a:gd name="T16" fmla="*/ 2147483647 w 115"/>
              <a:gd name="T17" fmla="*/ 2147483647 h 208"/>
              <a:gd name="T18" fmla="*/ 2147483647 w 115"/>
              <a:gd name="T19" fmla="*/ 2147483647 h 208"/>
              <a:gd name="T20" fmla="*/ 2147483647 w 115"/>
              <a:gd name="T21" fmla="*/ 2147483647 h 208"/>
              <a:gd name="T22" fmla="*/ 2147483647 w 115"/>
              <a:gd name="T23" fmla="*/ 2147483647 h 208"/>
              <a:gd name="T24" fmla="*/ 2147483647 w 115"/>
              <a:gd name="T25" fmla="*/ 2147483647 h 208"/>
              <a:gd name="T26" fmla="*/ 2147483647 w 115"/>
              <a:gd name="T27" fmla="*/ 2147483647 h 208"/>
              <a:gd name="T28" fmla="*/ 2147483647 w 115"/>
              <a:gd name="T29" fmla="*/ 2147483647 h 208"/>
              <a:gd name="T30" fmla="*/ 2147483647 w 115"/>
              <a:gd name="T31" fmla="*/ 0 h 208"/>
              <a:gd name="T32" fmla="*/ 2147483647 w 115"/>
              <a:gd name="T33" fmla="*/ 2147483647 h 208"/>
              <a:gd name="T34" fmla="*/ 2147483647 w 115"/>
              <a:gd name="T35" fmla="*/ 2147483647 h 208"/>
              <a:gd name="T36" fmla="*/ 2147483647 w 115"/>
              <a:gd name="T37" fmla="*/ 2147483647 h 208"/>
              <a:gd name="T38" fmla="*/ 2147483647 w 115"/>
              <a:gd name="T39" fmla="*/ 2147483647 h 208"/>
              <a:gd name="T40" fmla="*/ 2147483647 w 115"/>
              <a:gd name="T41" fmla="*/ 2147483647 h 208"/>
              <a:gd name="T42" fmla="*/ 2147483647 w 115"/>
              <a:gd name="T43" fmla="*/ 2147483647 h 208"/>
              <a:gd name="T44" fmla="*/ 2147483647 w 115"/>
              <a:gd name="T45" fmla="*/ 2147483647 h 208"/>
              <a:gd name="T46" fmla="*/ 2147483647 w 115"/>
              <a:gd name="T47" fmla="*/ 2147483647 h 208"/>
              <a:gd name="T48" fmla="*/ 2147483647 w 115"/>
              <a:gd name="T49" fmla="*/ 2147483647 h 208"/>
              <a:gd name="T50" fmla="*/ 2147483647 w 115"/>
              <a:gd name="T51" fmla="*/ 2147483647 h 208"/>
              <a:gd name="T52" fmla="*/ 2147483647 w 115"/>
              <a:gd name="T53" fmla="*/ 2147483647 h 208"/>
              <a:gd name="T54" fmla="*/ 2147483647 w 115"/>
              <a:gd name="T55" fmla="*/ 2147483647 h 208"/>
              <a:gd name="T56" fmla="*/ 2147483647 w 115"/>
              <a:gd name="T57" fmla="*/ 2147483647 h 208"/>
              <a:gd name="T58" fmla="*/ 2147483647 w 115"/>
              <a:gd name="T59" fmla="*/ 2147483647 h 208"/>
              <a:gd name="T60" fmla="*/ 2147483647 w 115"/>
              <a:gd name="T61" fmla="*/ 2147483647 h 208"/>
              <a:gd name="T62" fmla="*/ 2147483647 w 115"/>
              <a:gd name="T63" fmla="*/ 2147483647 h 208"/>
              <a:gd name="T64" fmla="*/ 2147483647 w 115"/>
              <a:gd name="T65" fmla="*/ 2147483647 h 208"/>
              <a:gd name="T66" fmla="*/ 2147483647 w 115"/>
              <a:gd name="T67" fmla="*/ 2147483647 h 208"/>
              <a:gd name="T68" fmla="*/ 2147483647 w 115"/>
              <a:gd name="T69" fmla="*/ 2147483647 h 208"/>
              <a:gd name="T70" fmla="*/ 2147483647 w 115"/>
              <a:gd name="T71" fmla="*/ 2147483647 h 208"/>
              <a:gd name="T72" fmla="*/ 2147483647 w 115"/>
              <a:gd name="T73" fmla="*/ 2147483647 h 208"/>
              <a:gd name="T74" fmla="*/ 2147483647 w 115"/>
              <a:gd name="T75" fmla="*/ 2147483647 h 208"/>
              <a:gd name="T76" fmla="*/ 2147483647 w 115"/>
              <a:gd name="T77" fmla="*/ 2147483647 h 208"/>
              <a:gd name="T78" fmla="*/ 2147483647 w 115"/>
              <a:gd name="T79" fmla="*/ 2147483647 h 208"/>
              <a:gd name="T80" fmla="*/ 2147483647 w 115"/>
              <a:gd name="T81" fmla="*/ 2147483647 h 208"/>
              <a:gd name="T82" fmla="*/ 2147483647 w 115"/>
              <a:gd name="T83" fmla="*/ 2147483647 h 208"/>
              <a:gd name="T84" fmla="*/ 2147483647 w 115"/>
              <a:gd name="T85" fmla="*/ 2147483647 h 208"/>
              <a:gd name="T86" fmla="*/ 2147483647 w 115"/>
              <a:gd name="T87" fmla="*/ 2147483647 h 208"/>
              <a:gd name="T88" fmla="*/ 2147483647 w 115"/>
              <a:gd name="T89" fmla="*/ 2147483647 h 208"/>
              <a:gd name="T90" fmla="*/ 2147483647 w 115"/>
              <a:gd name="T91" fmla="*/ 2147483647 h 208"/>
              <a:gd name="T92" fmla="*/ 2147483647 w 115"/>
              <a:gd name="T93" fmla="*/ 2147483647 h 208"/>
              <a:gd name="T94" fmla="*/ 2147483647 w 115"/>
              <a:gd name="T95" fmla="*/ 2147483647 h 20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15"/>
              <a:gd name="T145" fmla="*/ 0 h 208"/>
              <a:gd name="T146" fmla="*/ 115 w 115"/>
              <a:gd name="T147" fmla="*/ 208 h 20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15" h="208">
                <a:moveTo>
                  <a:pt x="52" y="206"/>
                </a:moveTo>
                <a:lnTo>
                  <a:pt x="48" y="206"/>
                </a:lnTo>
                <a:lnTo>
                  <a:pt x="42" y="208"/>
                </a:lnTo>
                <a:lnTo>
                  <a:pt x="26" y="202"/>
                </a:lnTo>
                <a:lnTo>
                  <a:pt x="19" y="202"/>
                </a:lnTo>
                <a:lnTo>
                  <a:pt x="18" y="193"/>
                </a:lnTo>
                <a:lnTo>
                  <a:pt x="21" y="169"/>
                </a:lnTo>
                <a:lnTo>
                  <a:pt x="18" y="160"/>
                </a:lnTo>
                <a:lnTo>
                  <a:pt x="13" y="157"/>
                </a:lnTo>
                <a:lnTo>
                  <a:pt x="6" y="150"/>
                </a:lnTo>
                <a:lnTo>
                  <a:pt x="4" y="152"/>
                </a:lnTo>
                <a:lnTo>
                  <a:pt x="0" y="151"/>
                </a:lnTo>
                <a:lnTo>
                  <a:pt x="1" y="147"/>
                </a:lnTo>
                <a:lnTo>
                  <a:pt x="4" y="138"/>
                </a:lnTo>
                <a:lnTo>
                  <a:pt x="4" y="129"/>
                </a:lnTo>
                <a:lnTo>
                  <a:pt x="2" y="121"/>
                </a:lnTo>
                <a:lnTo>
                  <a:pt x="2" y="100"/>
                </a:lnTo>
                <a:lnTo>
                  <a:pt x="4" y="88"/>
                </a:lnTo>
                <a:lnTo>
                  <a:pt x="9" y="79"/>
                </a:lnTo>
                <a:lnTo>
                  <a:pt x="11" y="70"/>
                </a:lnTo>
                <a:lnTo>
                  <a:pt x="18" y="52"/>
                </a:lnTo>
                <a:lnTo>
                  <a:pt x="21" y="45"/>
                </a:lnTo>
                <a:lnTo>
                  <a:pt x="29" y="38"/>
                </a:lnTo>
                <a:lnTo>
                  <a:pt x="42" y="38"/>
                </a:lnTo>
                <a:lnTo>
                  <a:pt x="51" y="37"/>
                </a:lnTo>
                <a:lnTo>
                  <a:pt x="60" y="36"/>
                </a:lnTo>
                <a:lnTo>
                  <a:pt x="68" y="29"/>
                </a:lnTo>
                <a:lnTo>
                  <a:pt x="71" y="23"/>
                </a:lnTo>
                <a:lnTo>
                  <a:pt x="77" y="16"/>
                </a:lnTo>
                <a:lnTo>
                  <a:pt x="82" y="11"/>
                </a:lnTo>
                <a:lnTo>
                  <a:pt x="100" y="2"/>
                </a:lnTo>
                <a:lnTo>
                  <a:pt x="104" y="0"/>
                </a:lnTo>
                <a:lnTo>
                  <a:pt x="107" y="1"/>
                </a:lnTo>
                <a:lnTo>
                  <a:pt x="104" y="7"/>
                </a:lnTo>
                <a:lnTo>
                  <a:pt x="102" y="13"/>
                </a:lnTo>
                <a:lnTo>
                  <a:pt x="102" y="18"/>
                </a:lnTo>
                <a:lnTo>
                  <a:pt x="104" y="28"/>
                </a:lnTo>
                <a:lnTo>
                  <a:pt x="104" y="34"/>
                </a:lnTo>
                <a:lnTo>
                  <a:pt x="98" y="41"/>
                </a:lnTo>
                <a:lnTo>
                  <a:pt x="94" y="48"/>
                </a:lnTo>
                <a:lnTo>
                  <a:pt x="90" y="57"/>
                </a:lnTo>
                <a:lnTo>
                  <a:pt x="90" y="66"/>
                </a:lnTo>
                <a:lnTo>
                  <a:pt x="90" y="65"/>
                </a:lnTo>
                <a:lnTo>
                  <a:pt x="89" y="73"/>
                </a:lnTo>
                <a:lnTo>
                  <a:pt x="84" y="74"/>
                </a:lnTo>
                <a:lnTo>
                  <a:pt x="84" y="78"/>
                </a:lnTo>
                <a:lnTo>
                  <a:pt x="90" y="77"/>
                </a:lnTo>
                <a:lnTo>
                  <a:pt x="90" y="78"/>
                </a:lnTo>
                <a:lnTo>
                  <a:pt x="87" y="85"/>
                </a:lnTo>
                <a:lnTo>
                  <a:pt x="87" y="91"/>
                </a:lnTo>
                <a:lnTo>
                  <a:pt x="90" y="87"/>
                </a:lnTo>
                <a:lnTo>
                  <a:pt x="96" y="87"/>
                </a:lnTo>
                <a:lnTo>
                  <a:pt x="98" y="91"/>
                </a:lnTo>
                <a:lnTo>
                  <a:pt x="104" y="90"/>
                </a:lnTo>
                <a:lnTo>
                  <a:pt x="111" y="88"/>
                </a:lnTo>
                <a:lnTo>
                  <a:pt x="114" y="91"/>
                </a:lnTo>
                <a:lnTo>
                  <a:pt x="115" y="96"/>
                </a:lnTo>
                <a:lnTo>
                  <a:pt x="114" y="106"/>
                </a:lnTo>
                <a:lnTo>
                  <a:pt x="107" y="112"/>
                </a:lnTo>
                <a:lnTo>
                  <a:pt x="104" y="114"/>
                </a:lnTo>
                <a:lnTo>
                  <a:pt x="102" y="112"/>
                </a:lnTo>
                <a:lnTo>
                  <a:pt x="97" y="118"/>
                </a:lnTo>
                <a:lnTo>
                  <a:pt x="96" y="112"/>
                </a:lnTo>
                <a:lnTo>
                  <a:pt x="96" y="109"/>
                </a:lnTo>
                <a:lnTo>
                  <a:pt x="90" y="109"/>
                </a:lnTo>
                <a:lnTo>
                  <a:pt x="87" y="120"/>
                </a:lnTo>
                <a:lnTo>
                  <a:pt x="88" y="129"/>
                </a:lnTo>
                <a:lnTo>
                  <a:pt x="85" y="133"/>
                </a:lnTo>
                <a:lnTo>
                  <a:pt x="77" y="132"/>
                </a:lnTo>
                <a:lnTo>
                  <a:pt x="72" y="133"/>
                </a:lnTo>
                <a:lnTo>
                  <a:pt x="77" y="141"/>
                </a:lnTo>
                <a:lnTo>
                  <a:pt x="74" y="146"/>
                </a:lnTo>
                <a:lnTo>
                  <a:pt x="65" y="143"/>
                </a:lnTo>
                <a:lnTo>
                  <a:pt x="60" y="144"/>
                </a:lnTo>
                <a:lnTo>
                  <a:pt x="65" y="150"/>
                </a:lnTo>
                <a:lnTo>
                  <a:pt x="65" y="152"/>
                </a:lnTo>
                <a:lnTo>
                  <a:pt x="62" y="157"/>
                </a:lnTo>
                <a:lnTo>
                  <a:pt x="58" y="159"/>
                </a:lnTo>
                <a:lnTo>
                  <a:pt x="60" y="163"/>
                </a:lnTo>
                <a:lnTo>
                  <a:pt x="58" y="163"/>
                </a:lnTo>
                <a:lnTo>
                  <a:pt x="56" y="171"/>
                </a:lnTo>
                <a:lnTo>
                  <a:pt x="56" y="177"/>
                </a:lnTo>
                <a:lnTo>
                  <a:pt x="60" y="179"/>
                </a:lnTo>
                <a:lnTo>
                  <a:pt x="60" y="180"/>
                </a:lnTo>
                <a:lnTo>
                  <a:pt x="54" y="182"/>
                </a:lnTo>
                <a:lnTo>
                  <a:pt x="50" y="184"/>
                </a:lnTo>
                <a:lnTo>
                  <a:pt x="50" y="196"/>
                </a:lnTo>
                <a:lnTo>
                  <a:pt x="55" y="196"/>
                </a:lnTo>
                <a:lnTo>
                  <a:pt x="60" y="198"/>
                </a:lnTo>
                <a:lnTo>
                  <a:pt x="60" y="202"/>
                </a:lnTo>
                <a:lnTo>
                  <a:pt x="60" y="206"/>
                </a:lnTo>
                <a:lnTo>
                  <a:pt x="56" y="205"/>
                </a:lnTo>
                <a:lnTo>
                  <a:pt x="54" y="202"/>
                </a:lnTo>
                <a:lnTo>
                  <a:pt x="52" y="204"/>
                </a:lnTo>
                <a:lnTo>
                  <a:pt x="51" y="205"/>
                </a:lnTo>
                <a:lnTo>
                  <a:pt x="52" y="20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Freeform 99"/>
          <xdr:cNvSpPr>
            <a:spLocks noChangeAspect="1"/>
          </xdr:cNvSpPr>
        </xdr:nvSpPr>
        <xdr:spPr bwMode="auto">
          <a:xfrm>
            <a:off x="7489390" y="2916308"/>
            <a:ext cx="31218" cy="31317"/>
          </a:xfrm>
          <a:custGeom>
            <a:avLst/>
            <a:gdLst>
              <a:gd name="T0" fmla="*/ 2147483647 w 15"/>
              <a:gd name="T1" fmla="*/ 2147483647 h 20"/>
              <a:gd name="T2" fmla="*/ 2147483647 w 15"/>
              <a:gd name="T3" fmla="*/ 2147483647 h 20"/>
              <a:gd name="T4" fmla="*/ 2147483647 w 15"/>
              <a:gd name="T5" fmla="*/ 2147483647 h 20"/>
              <a:gd name="T6" fmla="*/ 2147483647 w 15"/>
              <a:gd name="T7" fmla="*/ 0 h 20"/>
              <a:gd name="T8" fmla="*/ 2147483647 w 15"/>
              <a:gd name="T9" fmla="*/ 2147483647 h 20"/>
              <a:gd name="T10" fmla="*/ 2147483647 w 15"/>
              <a:gd name="T11" fmla="*/ 2147483647 h 20"/>
              <a:gd name="T12" fmla="*/ 2147483647 w 15"/>
              <a:gd name="T13" fmla="*/ 2147483647 h 20"/>
              <a:gd name="T14" fmla="*/ 2147483647 w 15"/>
              <a:gd name="T15" fmla="*/ 2147483647 h 20"/>
              <a:gd name="T16" fmla="*/ 2147483647 w 15"/>
              <a:gd name="T17" fmla="*/ 2147483647 h 20"/>
              <a:gd name="T18" fmla="*/ 0 w 15"/>
              <a:gd name="T19" fmla="*/ 2147483647 h 20"/>
              <a:gd name="T20" fmla="*/ 2147483647 w 15"/>
              <a:gd name="T21" fmla="*/ 2147483647 h 20"/>
              <a:gd name="T22" fmla="*/ 2147483647 w 15"/>
              <a:gd name="T23" fmla="*/ 2147483647 h 20"/>
              <a:gd name="T24" fmla="*/ 2147483647 w 15"/>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
              <a:gd name="T40" fmla="*/ 0 h 20"/>
              <a:gd name="T41" fmla="*/ 15 w 1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 h="20">
                <a:moveTo>
                  <a:pt x="11" y="20"/>
                </a:moveTo>
                <a:lnTo>
                  <a:pt x="14" y="17"/>
                </a:lnTo>
                <a:lnTo>
                  <a:pt x="15" y="10"/>
                </a:lnTo>
                <a:lnTo>
                  <a:pt x="15" y="0"/>
                </a:lnTo>
                <a:lnTo>
                  <a:pt x="13" y="4"/>
                </a:lnTo>
                <a:lnTo>
                  <a:pt x="9" y="5"/>
                </a:lnTo>
                <a:lnTo>
                  <a:pt x="4" y="9"/>
                </a:lnTo>
                <a:lnTo>
                  <a:pt x="4" y="13"/>
                </a:lnTo>
                <a:lnTo>
                  <a:pt x="1" y="16"/>
                </a:lnTo>
                <a:lnTo>
                  <a:pt x="0" y="20"/>
                </a:lnTo>
                <a:lnTo>
                  <a:pt x="6" y="18"/>
                </a:lnTo>
                <a:lnTo>
                  <a:pt x="9" y="18"/>
                </a:lnTo>
                <a:lnTo>
                  <a:pt x="11"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Freeform 100"/>
          <xdr:cNvSpPr>
            <a:spLocks noChangeAspect="1"/>
          </xdr:cNvSpPr>
        </xdr:nvSpPr>
        <xdr:spPr bwMode="auto">
          <a:xfrm>
            <a:off x="7317685" y="2916308"/>
            <a:ext cx="31218" cy="46976"/>
          </a:xfrm>
          <a:custGeom>
            <a:avLst/>
            <a:gdLst>
              <a:gd name="T0" fmla="*/ 2147483647 w 19"/>
              <a:gd name="T1" fmla="*/ 2147483647 h 31"/>
              <a:gd name="T2" fmla="*/ 2147483647 w 19"/>
              <a:gd name="T3" fmla="*/ 2147483647 h 31"/>
              <a:gd name="T4" fmla="*/ 2147483647 w 19"/>
              <a:gd name="T5" fmla="*/ 0 h 31"/>
              <a:gd name="T6" fmla="*/ 2147483647 w 19"/>
              <a:gd name="T7" fmla="*/ 2147483647 h 31"/>
              <a:gd name="T8" fmla="*/ 2147483647 w 19"/>
              <a:gd name="T9" fmla="*/ 2147483647 h 31"/>
              <a:gd name="T10" fmla="*/ 2147483647 w 19"/>
              <a:gd name="T11" fmla="*/ 2147483647 h 31"/>
              <a:gd name="T12" fmla="*/ 2147483647 w 19"/>
              <a:gd name="T13" fmla="*/ 2147483647 h 31"/>
              <a:gd name="T14" fmla="*/ 0 w 19"/>
              <a:gd name="T15" fmla="*/ 2147483647 h 31"/>
              <a:gd name="T16" fmla="*/ 2147483647 w 19"/>
              <a:gd name="T17" fmla="*/ 2147483647 h 31"/>
              <a:gd name="T18" fmla="*/ 2147483647 w 19"/>
              <a:gd name="T19" fmla="*/ 2147483647 h 31"/>
              <a:gd name="T20" fmla="*/ 2147483647 w 19"/>
              <a:gd name="T21" fmla="*/ 2147483647 h 31"/>
              <a:gd name="T22" fmla="*/ 2147483647 w 19"/>
              <a:gd name="T23" fmla="*/ 2147483647 h 31"/>
              <a:gd name="T24" fmla="*/ 2147483647 w 19"/>
              <a:gd name="T25" fmla="*/ 2147483647 h 31"/>
              <a:gd name="T26" fmla="*/ 2147483647 w 19"/>
              <a:gd name="T27" fmla="*/ 2147483647 h 31"/>
              <a:gd name="T28" fmla="*/ 2147483647 w 19"/>
              <a:gd name="T29" fmla="*/ 2147483647 h 31"/>
              <a:gd name="T30" fmla="*/ 2147483647 w 19"/>
              <a:gd name="T31" fmla="*/ 2147483647 h 31"/>
              <a:gd name="T32" fmla="*/ 2147483647 w 19"/>
              <a:gd name="T33" fmla="*/ 2147483647 h 31"/>
              <a:gd name="T34" fmla="*/ 2147483647 w 19"/>
              <a:gd name="T35" fmla="*/ 2147483647 h 31"/>
              <a:gd name="T36" fmla="*/ 2147483647 w 19"/>
              <a:gd name="T37" fmla="*/ 2147483647 h 31"/>
              <a:gd name="T38" fmla="*/ 2147483647 w 19"/>
              <a:gd name="T39" fmla="*/ 2147483647 h 3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9"/>
              <a:gd name="T61" fmla="*/ 0 h 31"/>
              <a:gd name="T62" fmla="*/ 19 w 19"/>
              <a:gd name="T63" fmla="*/ 31 h 31"/>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9" h="31">
                <a:moveTo>
                  <a:pt x="15" y="4"/>
                </a:moveTo>
                <a:lnTo>
                  <a:pt x="10" y="2"/>
                </a:lnTo>
                <a:lnTo>
                  <a:pt x="6" y="0"/>
                </a:lnTo>
                <a:lnTo>
                  <a:pt x="3" y="4"/>
                </a:lnTo>
                <a:lnTo>
                  <a:pt x="6" y="8"/>
                </a:lnTo>
                <a:lnTo>
                  <a:pt x="6" y="11"/>
                </a:lnTo>
                <a:lnTo>
                  <a:pt x="2" y="10"/>
                </a:lnTo>
                <a:lnTo>
                  <a:pt x="0" y="16"/>
                </a:lnTo>
                <a:lnTo>
                  <a:pt x="2" y="22"/>
                </a:lnTo>
                <a:lnTo>
                  <a:pt x="6" y="24"/>
                </a:lnTo>
                <a:lnTo>
                  <a:pt x="11" y="25"/>
                </a:lnTo>
                <a:lnTo>
                  <a:pt x="17" y="31"/>
                </a:lnTo>
                <a:lnTo>
                  <a:pt x="19" y="25"/>
                </a:lnTo>
                <a:lnTo>
                  <a:pt x="15" y="24"/>
                </a:lnTo>
                <a:lnTo>
                  <a:pt x="12" y="17"/>
                </a:lnTo>
                <a:lnTo>
                  <a:pt x="16" y="16"/>
                </a:lnTo>
                <a:lnTo>
                  <a:pt x="17" y="11"/>
                </a:lnTo>
                <a:lnTo>
                  <a:pt x="17" y="8"/>
                </a:lnTo>
                <a:lnTo>
                  <a:pt x="15" y="5"/>
                </a:lnTo>
                <a:lnTo>
                  <a:pt x="15" y="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Freeform 101"/>
          <xdr:cNvSpPr>
            <a:spLocks noChangeAspect="1"/>
          </xdr:cNvSpPr>
        </xdr:nvSpPr>
        <xdr:spPr bwMode="auto">
          <a:xfrm>
            <a:off x="7458170" y="2931967"/>
            <a:ext cx="0" cy="15659"/>
          </a:xfrm>
          <a:custGeom>
            <a:avLst/>
            <a:gdLst>
              <a:gd name="T0" fmla="*/ 0 w 7"/>
              <a:gd name="T1" fmla="*/ 2147483647 h 8"/>
              <a:gd name="T2" fmla="*/ 0 w 7"/>
              <a:gd name="T3" fmla="*/ 0 h 8"/>
              <a:gd name="T4" fmla="*/ 0 w 7"/>
              <a:gd name="T5" fmla="*/ 2147483647 h 8"/>
              <a:gd name="T6" fmla="*/ 0 w 7"/>
              <a:gd name="T7" fmla="*/ 2147483647 h 8"/>
              <a:gd name="T8" fmla="*/ 0 w 7"/>
              <a:gd name="T9" fmla="*/ 2147483647 h 8"/>
              <a:gd name="T10" fmla="*/ 0 w 7"/>
              <a:gd name="T11" fmla="*/ 2147483647 h 8"/>
              <a:gd name="T12" fmla="*/ 0 w 7"/>
              <a:gd name="T13" fmla="*/ 2147483647 h 8"/>
              <a:gd name="T14" fmla="*/ 0 60000 65536"/>
              <a:gd name="T15" fmla="*/ 0 60000 65536"/>
              <a:gd name="T16" fmla="*/ 0 60000 65536"/>
              <a:gd name="T17" fmla="*/ 0 60000 65536"/>
              <a:gd name="T18" fmla="*/ 0 60000 65536"/>
              <a:gd name="T19" fmla="*/ 0 60000 65536"/>
              <a:gd name="T20" fmla="*/ 0 60000 65536"/>
              <a:gd name="T21" fmla="*/ 0 w 7"/>
              <a:gd name="T22" fmla="*/ 0 h 8"/>
              <a:gd name="T23" fmla="*/ 0 w 7"/>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7" h="8">
                <a:moveTo>
                  <a:pt x="7" y="3"/>
                </a:moveTo>
                <a:lnTo>
                  <a:pt x="6" y="0"/>
                </a:lnTo>
                <a:lnTo>
                  <a:pt x="2" y="2"/>
                </a:lnTo>
                <a:lnTo>
                  <a:pt x="0" y="5"/>
                </a:lnTo>
                <a:lnTo>
                  <a:pt x="3" y="8"/>
                </a:lnTo>
                <a:lnTo>
                  <a:pt x="7" y="8"/>
                </a:lnTo>
                <a:lnTo>
                  <a:pt x="7" y="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8" name="Freeform 102"/>
          <xdr:cNvSpPr>
            <a:spLocks noChangeAspect="1"/>
          </xdr:cNvSpPr>
        </xdr:nvSpPr>
        <xdr:spPr bwMode="auto">
          <a:xfrm>
            <a:off x="5382106" y="3949772"/>
            <a:ext cx="1061447" cy="1002144"/>
          </a:xfrm>
          <a:custGeom>
            <a:avLst/>
            <a:gdLst>
              <a:gd name="T0" fmla="*/ 2147483647 w 633"/>
              <a:gd name="T1" fmla="*/ 2147483647 h 653"/>
              <a:gd name="T2" fmla="*/ 2147483647 w 633"/>
              <a:gd name="T3" fmla="*/ 2147483647 h 653"/>
              <a:gd name="T4" fmla="*/ 2147483647 w 633"/>
              <a:gd name="T5" fmla="*/ 2147483647 h 653"/>
              <a:gd name="T6" fmla="*/ 2147483647 w 633"/>
              <a:gd name="T7" fmla="*/ 2147483647 h 653"/>
              <a:gd name="T8" fmla="*/ 2147483647 w 633"/>
              <a:gd name="T9" fmla="*/ 2147483647 h 653"/>
              <a:gd name="T10" fmla="*/ 2147483647 w 633"/>
              <a:gd name="T11" fmla="*/ 2147483647 h 653"/>
              <a:gd name="T12" fmla="*/ 2147483647 w 633"/>
              <a:gd name="T13" fmla="*/ 2147483647 h 653"/>
              <a:gd name="T14" fmla="*/ 2147483647 w 633"/>
              <a:gd name="T15" fmla="*/ 2147483647 h 653"/>
              <a:gd name="T16" fmla="*/ 2147483647 w 633"/>
              <a:gd name="T17" fmla="*/ 2147483647 h 653"/>
              <a:gd name="T18" fmla="*/ 2147483647 w 633"/>
              <a:gd name="T19" fmla="*/ 2147483647 h 653"/>
              <a:gd name="T20" fmla="*/ 2147483647 w 633"/>
              <a:gd name="T21" fmla="*/ 2147483647 h 653"/>
              <a:gd name="T22" fmla="*/ 2147483647 w 633"/>
              <a:gd name="T23" fmla="*/ 2147483647 h 653"/>
              <a:gd name="T24" fmla="*/ 2147483647 w 633"/>
              <a:gd name="T25" fmla="*/ 2147483647 h 653"/>
              <a:gd name="T26" fmla="*/ 2147483647 w 633"/>
              <a:gd name="T27" fmla="*/ 2147483647 h 653"/>
              <a:gd name="T28" fmla="*/ 2147483647 w 633"/>
              <a:gd name="T29" fmla="*/ 2147483647 h 653"/>
              <a:gd name="T30" fmla="*/ 2147483647 w 633"/>
              <a:gd name="T31" fmla="*/ 2147483647 h 653"/>
              <a:gd name="T32" fmla="*/ 2147483647 w 633"/>
              <a:gd name="T33" fmla="*/ 2147483647 h 653"/>
              <a:gd name="T34" fmla="*/ 2147483647 w 633"/>
              <a:gd name="T35" fmla="*/ 2147483647 h 653"/>
              <a:gd name="T36" fmla="*/ 2147483647 w 633"/>
              <a:gd name="T37" fmla="*/ 2147483647 h 653"/>
              <a:gd name="T38" fmla="*/ 2147483647 w 633"/>
              <a:gd name="T39" fmla="*/ 2147483647 h 653"/>
              <a:gd name="T40" fmla="*/ 2147483647 w 633"/>
              <a:gd name="T41" fmla="*/ 2147483647 h 653"/>
              <a:gd name="T42" fmla="*/ 2147483647 w 633"/>
              <a:gd name="T43" fmla="*/ 2147483647 h 653"/>
              <a:gd name="T44" fmla="*/ 2147483647 w 633"/>
              <a:gd name="T45" fmla="*/ 2147483647 h 653"/>
              <a:gd name="T46" fmla="*/ 2147483647 w 633"/>
              <a:gd name="T47" fmla="*/ 2147483647 h 653"/>
              <a:gd name="T48" fmla="*/ 2147483647 w 633"/>
              <a:gd name="T49" fmla="*/ 2147483647 h 653"/>
              <a:gd name="T50" fmla="*/ 2147483647 w 633"/>
              <a:gd name="T51" fmla="*/ 2147483647 h 653"/>
              <a:gd name="T52" fmla="*/ 2147483647 w 633"/>
              <a:gd name="T53" fmla="*/ 2147483647 h 653"/>
              <a:gd name="T54" fmla="*/ 2147483647 w 633"/>
              <a:gd name="T55" fmla="*/ 2147483647 h 653"/>
              <a:gd name="T56" fmla="*/ 2147483647 w 633"/>
              <a:gd name="T57" fmla="*/ 2147483647 h 653"/>
              <a:gd name="T58" fmla="*/ 2147483647 w 633"/>
              <a:gd name="T59" fmla="*/ 2147483647 h 653"/>
              <a:gd name="T60" fmla="*/ 2147483647 w 633"/>
              <a:gd name="T61" fmla="*/ 2147483647 h 653"/>
              <a:gd name="T62" fmla="*/ 2147483647 w 633"/>
              <a:gd name="T63" fmla="*/ 2147483647 h 653"/>
              <a:gd name="T64" fmla="*/ 2147483647 w 633"/>
              <a:gd name="T65" fmla="*/ 2147483647 h 653"/>
              <a:gd name="T66" fmla="*/ 2147483647 w 633"/>
              <a:gd name="T67" fmla="*/ 2147483647 h 653"/>
              <a:gd name="T68" fmla="*/ 2147483647 w 633"/>
              <a:gd name="T69" fmla="*/ 2147483647 h 653"/>
              <a:gd name="T70" fmla="*/ 2147483647 w 633"/>
              <a:gd name="T71" fmla="*/ 2147483647 h 653"/>
              <a:gd name="T72" fmla="*/ 2147483647 w 633"/>
              <a:gd name="T73" fmla="*/ 2147483647 h 653"/>
              <a:gd name="T74" fmla="*/ 2147483647 w 633"/>
              <a:gd name="T75" fmla="*/ 2147483647 h 653"/>
              <a:gd name="T76" fmla="*/ 2147483647 w 633"/>
              <a:gd name="T77" fmla="*/ 2147483647 h 653"/>
              <a:gd name="T78" fmla="*/ 2147483647 w 633"/>
              <a:gd name="T79" fmla="*/ 2147483647 h 653"/>
              <a:gd name="T80" fmla="*/ 2147483647 w 633"/>
              <a:gd name="T81" fmla="*/ 2147483647 h 653"/>
              <a:gd name="T82" fmla="*/ 2147483647 w 633"/>
              <a:gd name="T83" fmla="*/ 2147483647 h 653"/>
              <a:gd name="T84" fmla="*/ 2147483647 w 633"/>
              <a:gd name="T85" fmla="*/ 2147483647 h 653"/>
              <a:gd name="T86" fmla="*/ 2147483647 w 633"/>
              <a:gd name="T87" fmla="*/ 2147483647 h 653"/>
              <a:gd name="T88" fmla="*/ 2147483647 w 633"/>
              <a:gd name="T89" fmla="*/ 2147483647 h 653"/>
              <a:gd name="T90" fmla="*/ 2147483647 w 633"/>
              <a:gd name="T91" fmla="*/ 2147483647 h 653"/>
              <a:gd name="T92" fmla="*/ 2147483647 w 633"/>
              <a:gd name="T93" fmla="*/ 2147483647 h 653"/>
              <a:gd name="T94" fmla="*/ 2147483647 w 633"/>
              <a:gd name="T95" fmla="*/ 2147483647 h 653"/>
              <a:gd name="T96" fmla="*/ 2147483647 w 633"/>
              <a:gd name="T97" fmla="*/ 2147483647 h 653"/>
              <a:gd name="T98" fmla="*/ 2147483647 w 633"/>
              <a:gd name="T99" fmla="*/ 2147483647 h 653"/>
              <a:gd name="T100" fmla="*/ 2147483647 w 633"/>
              <a:gd name="T101" fmla="*/ 2147483647 h 653"/>
              <a:gd name="T102" fmla="*/ 2147483647 w 633"/>
              <a:gd name="T103" fmla="*/ 2147483647 h 653"/>
              <a:gd name="T104" fmla="*/ 2147483647 w 633"/>
              <a:gd name="T105" fmla="*/ 2147483647 h 653"/>
              <a:gd name="T106" fmla="*/ 2147483647 w 633"/>
              <a:gd name="T107" fmla="*/ 2147483647 h 653"/>
              <a:gd name="T108" fmla="*/ 2147483647 w 633"/>
              <a:gd name="T109" fmla="*/ 2147483647 h 653"/>
              <a:gd name="T110" fmla="*/ 2147483647 w 633"/>
              <a:gd name="T111" fmla="*/ 2147483647 h 653"/>
              <a:gd name="T112" fmla="*/ 2147483647 w 633"/>
              <a:gd name="T113" fmla="*/ 2147483647 h 653"/>
              <a:gd name="T114" fmla="*/ 2147483647 w 633"/>
              <a:gd name="T115" fmla="*/ 2147483647 h 653"/>
              <a:gd name="T116" fmla="*/ 2147483647 w 633"/>
              <a:gd name="T117" fmla="*/ 2147483647 h 653"/>
              <a:gd name="T118" fmla="*/ 2147483647 w 633"/>
              <a:gd name="T119" fmla="*/ 2147483647 h 653"/>
              <a:gd name="T120" fmla="*/ 2147483647 w 633"/>
              <a:gd name="T121" fmla="*/ 2147483647 h 653"/>
              <a:gd name="T122" fmla="*/ 2147483647 w 633"/>
              <a:gd name="T123" fmla="*/ 2147483647 h 65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33"/>
              <a:gd name="T187" fmla="*/ 0 h 653"/>
              <a:gd name="T188" fmla="*/ 633 w 633"/>
              <a:gd name="T189" fmla="*/ 653 h 65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33" h="653">
                <a:moveTo>
                  <a:pt x="403" y="0"/>
                </a:moveTo>
                <a:lnTo>
                  <a:pt x="400" y="14"/>
                </a:lnTo>
                <a:lnTo>
                  <a:pt x="402" y="24"/>
                </a:lnTo>
                <a:lnTo>
                  <a:pt x="409" y="29"/>
                </a:lnTo>
                <a:lnTo>
                  <a:pt x="420" y="29"/>
                </a:lnTo>
                <a:lnTo>
                  <a:pt x="423" y="38"/>
                </a:lnTo>
                <a:lnTo>
                  <a:pt x="425" y="47"/>
                </a:lnTo>
                <a:lnTo>
                  <a:pt x="434" y="52"/>
                </a:lnTo>
                <a:lnTo>
                  <a:pt x="438" y="54"/>
                </a:lnTo>
                <a:lnTo>
                  <a:pt x="438" y="56"/>
                </a:lnTo>
                <a:lnTo>
                  <a:pt x="444" y="60"/>
                </a:lnTo>
                <a:lnTo>
                  <a:pt x="454" y="65"/>
                </a:lnTo>
                <a:lnTo>
                  <a:pt x="458" y="71"/>
                </a:lnTo>
                <a:lnTo>
                  <a:pt x="460" y="78"/>
                </a:lnTo>
                <a:lnTo>
                  <a:pt x="460" y="93"/>
                </a:lnTo>
                <a:lnTo>
                  <a:pt x="468" y="97"/>
                </a:lnTo>
                <a:lnTo>
                  <a:pt x="476" y="99"/>
                </a:lnTo>
                <a:lnTo>
                  <a:pt x="481" y="93"/>
                </a:lnTo>
                <a:lnTo>
                  <a:pt x="488" y="87"/>
                </a:lnTo>
                <a:lnTo>
                  <a:pt x="494" y="87"/>
                </a:lnTo>
                <a:lnTo>
                  <a:pt x="494" y="94"/>
                </a:lnTo>
                <a:lnTo>
                  <a:pt x="492" y="102"/>
                </a:lnTo>
                <a:lnTo>
                  <a:pt x="491" y="110"/>
                </a:lnTo>
                <a:lnTo>
                  <a:pt x="494" y="110"/>
                </a:lnTo>
                <a:lnTo>
                  <a:pt x="494" y="112"/>
                </a:lnTo>
                <a:lnTo>
                  <a:pt x="492" y="115"/>
                </a:lnTo>
                <a:lnTo>
                  <a:pt x="501" y="123"/>
                </a:lnTo>
                <a:lnTo>
                  <a:pt x="507" y="130"/>
                </a:lnTo>
                <a:lnTo>
                  <a:pt x="516" y="133"/>
                </a:lnTo>
                <a:lnTo>
                  <a:pt x="524" y="133"/>
                </a:lnTo>
                <a:lnTo>
                  <a:pt x="538" y="139"/>
                </a:lnTo>
                <a:lnTo>
                  <a:pt x="545" y="140"/>
                </a:lnTo>
                <a:lnTo>
                  <a:pt x="549" y="139"/>
                </a:lnTo>
                <a:lnTo>
                  <a:pt x="554" y="145"/>
                </a:lnTo>
                <a:lnTo>
                  <a:pt x="560" y="150"/>
                </a:lnTo>
                <a:lnTo>
                  <a:pt x="566" y="158"/>
                </a:lnTo>
                <a:lnTo>
                  <a:pt x="570" y="169"/>
                </a:lnTo>
                <a:lnTo>
                  <a:pt x="579" y="170"/>
                </a:lnTo>
                <a:lnTo>
                  <a:pt x="586" y="172"/>
                </a:lnTo>
                <a:lnTo>
                  <a:pt x="608" y="181"/>
                </a:lnTo>
                <a:lnTo>
                  <a:pt x="621" y="186"/>
                </a:lnTo>
                <a:lnTo>
                  <a:pt x="633" y="193"/>
                </a:lnTo>
                <a:lnTo>
                  <a:pt x="630" y="203"/>
                </a:lnTo>
                <a:lnTo>
                  <a:pt x="622" y="213"/>
                </a:lnTo>
                <a:lnTo>
                  <a:pt x="611" y="221"/>
                </a:lnTo>
                <a:lnTo>
                  <a:pt x="608" y="233"/>
                </a:lnTo>
                <a:lnTo>
                  <a:pt x="599" y="255"/>
                </a:lnTo>
                <a:lnTo>
                  <a:pt x="596" y="268"/>
                </a:lnTo>
                <a:lnTo>
                  <a:pt x="595" y="279"/>
                </a:lnTo>
                <a:lnTo>
                  <a:pt x="596" y="289"/>
                </a:lnTo>
                <a:lnTo>
                  <a:pt x="598" y="292"/>
                </a:lnTo>
                <a:lnTo>
                  <a:pt x="590" y="297"/>
                </a:lnTo>
                <a:lnTo>
                  <a:pt x="583" y="299"/>
                </a:lnTo>
                <a:lnTo>
                  <a:pt x="573" y="297"/>
                </a:lnTo>
                <a:lnTo>
                  <a:pt x="568" y="296"/>
                </a:lnTo>
                <a:lnTo>
                  <a:pt x="562" y="303"/>
                </a:lnTo>
                <a:lnTo>
                  <a:pt x="566" y="308"/>
                </a:lnTo>
                <a:lnTo>
                  <a:pt x="564" y="309"/>
                </a:lnTo>
                <a:lnTo>
                  <a:pt x="557" y="314"/>
                </a:lnTo>
                <a:lnTo>
                  <a:pt x="546" y="325"/>
                </a:lnTo>
                <a:lnTo>
                  <a:pt x="541" y="329"/>
                </a:lnTo>
                <a:lnTo>
                  <a:pt x="534" y="336"/>
                </a:lnTo>
                <a:lnTo>
                  <a:pt x="530" y="345"/>
                </a:lnTo>
                <a:lnTo>
                  <a:pt x="529" y="347"/>
                </a:lnTo>
                <a:lnTo>
                  <a:pt x="522" y="351"/>
                </a:lnTo>
                <a:lnTo>
                  <a:pt x="518" y="357"/>
                </a:lnTo>
                <a:lnTo>
                  <a:pt x="512" y="359"/>
                </a:lnTo>
                <a:lnTo>
                  <a:pt x="511" y="364"/>
                </a:lnTo>
                <a:lnTo>
                  <a:pt x="509" y="369"/>
                </a:lnTo>
                <a:lnTo>
                  <a:pt x="507" y="381"/>
                </a:lnTo>
                <a:lnTo>
                  <a:pt x="504" y="391"/>
                </a:lnTo>
                <a:lnTo>
                  <a:pt x="507" y="394"/>
                </a:lnTo>
                <a:lnTo>
                  <a:pt x="515" y="391"/>
                </a:lnTo>
                <a:lnTo>
                  <a:pt x="520" y="383"/>
                </a:lnTo>
                <a:lnTo>
                  <a:pt x="526" y="376"/>
                </a:lnTo>
                <a:lnTo>
                  <a:pt x="534" y="376"/>
                </a:lnTo>
                <a:lnTo>
                  <a:pt x="544" y="379"/>
                </a:lnTo>
                <a:lnTo>
                  <a:pt x="546" y="381"/>
                </a:lnTo>
                <a:lnTo>
                  <a:pt x="545" y="387"/>
                </a:lnTo>
                <a:lnTo>
                  <a:pt x="545" y="406"/>
                </a:lnTo>
                <a:lnTo>
                  <a:pt x="552" y="409"/>
                </a:lnTo>
                <a:lnTo>
                  <a:pt x="553" y="414"/>
                </a:lnTo>
                <a:lnTo>
                  <a:pt x="553" y="419"/>
                </a:lnTo>
                <a:lnTo>
                  <a:pt x="545" y="419"/>
                </a:lnTo>
                <a:lnTo>
                  <a:pt x="542" y="424"/>
                </a:lnTo>
                <a:lnTo>
                  <a:pt x="544" y="430"/>
                </a:lnTo>
                <a:lnTo>
                  <a:pt x="545" y="436"/>
                </a:lnTo>
                <a:lnTo>
                  <a:pt x="549" y="448"/>
                </a:lnTo>
                <a:lnTo>
                  <a:pt x="549" y="455"/>
                </a:lnTo>
                <a:lnTo>
                  <a:pt x="552" y="465"/>
                </a:lnTo>
                <a:lnTo>
                  <a:pt x="541" y="471"/>
                </a:lnTo>
                <a:lnTo>
                  <a:pt x="534" y="477"/>
                </a:lnTo>
                <a:lnTo>
                  <a:pt x="532" y="485"/>
                </a:lnTo>
                <a:lnTo>
                  <a:pt x="532" y="490"/>
                </a:lnTo>
                <a:lnTo>
                  <a:pt x="532" y="494"/>
                </a:lnTo>
                <a:lnTo>
                  <a:pt x="537" y="496"/>
                </a:lnTo>
                <a:lnTo>
                  <a:pt x="541" y="498"/>
                </a:lnTo>
                <a:lnTo>
                  <a:pt x="541" y="505"/>
                </a:lnTo>
                <a:lnTo>
                  <a:pt x="538" y="515"/>
                </a:lnTo>
                <a:lnTo>
                  <a:pt x="537" y="525"/>
                </a:lnTo>
                <a:lnTo>
                  <a:pt x="540" y="538"/>
                </a:lnTo>
                <a:lnTo>
                  <a:pt x="545" y="546"/>
                </a:lnTo>
                <a:lnTo>
                  <a:pt x="552" y="547"/>
                </a:lnTo>
                <a:lnTo>
                  <a:pt x="562" y="549"/>
                </a:lnTo>
                <a:lnTo>
                  <a:pt x="570" y="551"/>
                </a:lnTo>
                <a:lnTo>
                  <a:pt x="572" y="559"/>
                </a:lnTo>
                <a:lnTo>
                  <a:pt x="571" y="568"/>
                </a:lnTo>
                <a:lnTo>
                  <a:pt x="568" y="575"/>
                </a:lnTo>
                <a:lnTo>
                  <a:pt x="568" y="577"/>
                </a:lnTo>
                <a:lnTo>
                  <a:pt x="567" y="580"/>
                </a:lnTo>
                <a:lnTo>
                  <a:pt x="546" y="588"/>
                </a:lnTo>
                <a:lnTo>
                  <a:pt x="545" y="590"/>
                </a:lnTo>
                <a:lnTo>
                  <a:pt x="532" y="599"/>
                </a:lnTo>
                <a:lnTo>
                  <a:pt x="524" y="605"/>
                </a:lnTo>
                <a:lnTo>
                  <a:pt x="519" y="608"/>
                </a:lnTo>
                <a:lnTo>
                  <a:pt x="515" y="610"/>
                </a:lnTo>
                <a:lnTo>
                  <a:pt x="514" y="615"/>
                </a:lnTo>
                <a:lnTo>
                  <a:pt x="511" y="618"/>
                </a:lnTo>
                <a:lnTo>
                  <a:pt x="496" y="623"/>
                </a:lnTo>
                <a:lnTo>
                  <a:pt x="491" y="623"/>
                </a:lnTo>
                <a:lnTo>
                  <a:pt x="485" y="625"/>
                </a:lnTo>
                <a:lnTo>
                  <a:pt x="484" y="623"/>
                </a:lnTo>
                <a:lnTo>
                  <a:pt x="477" y="623"/>
                </a:lnTo>
                <a:lnTo>
                  <a:pt x="470" y="623"/>
                </a:lnTo>
                <a:lnTo>
                  <a:pt x="468" y="618"/>
                </a:lnTo>
                <a:lnTo>
                  <a:pt x="465" y="616"/>
                </a:lnTo>
                <a:lnTo>
                  <a:pt x="463" y="612"/>
                </a:lnTo>
                <a:lnTo>
                  <a:pt x="455" y="610"/>
                </a:lnTo>
                <a:lnTo>
                  <a:pt x="451" y="610"/>
                </a:lnTo>
                <a:lnTo>
                  <a:pt x="447" y="608"/>
                </a:lnTo>
                <a:lnTo>
                  <a:pt x="446" y="603"/>
                </a:lnTo>
                <a:lnTo>
                  <a:pt x="438" y="599"/>
                </a:lnTo>
                <a:lnTo>
                  <a:pt x="433" y="597"/>
                </a:lnTo>
                <a:lnTo>
                  <a:pt x="425" y="592"/>
                </a:lnTo>
                <a:lnTo>
                  <a:pt x="430" y="595"/>
                </a:lnTo>
                <a:lnTo>
                  <a:pt x="425" y="594"/>
                </a:lnTo>
                <a:lnTo>
                  <a:pt x="422" y="594"/>
                </a:lnTo>
                <a:lnTo>
                  <a:pt x="418" y="597"/>
                </a:lnTo>
                <a:lnTo>
                  <a:pt x="409" y="595"/>
                </a:lnTo>
                <a:lnTo>
                  <a:pt x="402" y="592"/>
                </a:lnTo>
                <a:lnTo>
                  <a:pt x="400" y="588"/>
                </a:lnTo>
                <a:lnTo>
                  <a:pt x="397" y="585"/>
                </a:lnTo>
                <a:lnTo>
                  <a:pt x="382" y="580"/>
                </a:lnTo>
                <a:lnTo>
                  <a:pt x="379" y="576"/>
                </a:lnTo>
                <a:lnTo>
                  <a:pt x="375" y="576"/>
                </a:lnTo>
                <a:lnTo>
                  <a:pt x="363" y="578"/>
                </a:lnTo>
                <a:lnTo>
                  <a:pt x="357" y="584"/>
                </a:lnTo>
                <a:lnTo>
                  <a:pt x="337" y="592"/>
                </a:lnTo>
                <a:lnTo>
                  <a:pt x="325" y="594"/>
                </a:lnTo>
                <a:lnTo>
                  <a:pt x="317" y="605"/>
                </a:lnTo>
                <a:lnTo>
                  <a:pt x="311" y="618"/>
                </a:lnTo>
                <a:lnTo>
                  <a:pt x="311" y="619"/>
                </a:lnTo>
                <a:lnTo>
                  <a:pt x="315" y="623"/>
                </a:lnTo>
                <a:lnTo>
                  <a:pt x="311" y="653"/>
                </a:lnTo>
                <a:lnTo>
                  <a:pt x="305" y="651"/>
                </a:lnTo>
                <a:lnTo>
                  <a:pt x="291" y="648"/>
                </a:lnTo>
                <a:lnTo>
                  <a:pt x="277" y="648"/>
                </a:lnTo>
                <a:lnTo>
                  <a:pt x="263" y="646"/>
                </a:lnTo>
                <a:lnTo>
                  <a:pt x="247" y="645"/>
                </a:lnTo>
                <a:lnTo>
                  <a:pt x="241" y="641"/>
                </a:lnTo>
                <a:lnTo>
                  <a:pt x="238" y="639"/>
                </a:lnTo>
                <a:lnTo>
                  <a:pt x="232" y="630"/>
                </a:lnTo>
                <a:lnTo>
                  <a:pt x="227" y="623"/>
                </a:lnTo>
                <a:lnTo>
                  <a:pt x="219" y="623"/>
                </a:lnTo>
                <a:lnTo>
                  <a:pt x="214" y="619"/>
                </a:lnTo>
                <a:lnTo>
                  <a:pt x="202" y="607"/>
                </a:lnTo>
                <a:lnTo>
                  <a:pt x="193" y="602"/>
                </a:lnTo>
                <a:lnTo>
                  <a:pt x="183" y="602"/>
                </a:lnTo>
                <a:lnTo>
                  <a:pt x="172" y="608"/>
                </a:lnTo>
                <a:lnTo>
                  <a:pt x="165" y="607"/>
                </a:lnTo>
                <a:lnTo>
                  <a:pt x="150" y="602"/>
                </a:lnTo>
                <a:lnTo>
                  <a:pt x="134" y="594"/>
                </a:lnTo>
                <a:lnTo>
                  <a:pt x="106" y="580"/>
                </a:lnTo>
                <a:lnTo>
                  <a:pt x="102" y="572"/>
                </a:lnTo>
                <a:lnTo>
                  <a:pt x="92" y="564"/>
                </a:lnTo>
                <a:lnTo>
                  <a:pt x="80" y="558"/>
                </a:lnTo>
                <a:lnTo>
                  <a:pt x="73" y="551"/>
                </a:lnTo>
                <a:lnTo>
                  <a:pt x="68" y="545"/>
                </a:lnTo>
                <a:lnTo>
                  <a:pt x="62" y="537"/>
                </a:lnTo>
                <a:lnTo>
                  <a:pt x="54" y="529"/>
                </a:lnTo>
                <a:lnTo>
                  <a:pt x="54" y="525"/>
                </a:lnTo>
                <a:lnTo>
                  <a:pt x="64" y="527"/>
                </a:lnTo>
                <a:lnTo>
                  <a:pt x="77" y="523"/>
                </a:lnTo>
                <a:lnTo>
                  <a:pt x="82" y="513"/>
                </a:lnTo>
                <a:lnTo>
                  <a:pt x="89" y="500"/>
                </a:lnTo>
                <a:lnTo>
                  <a:pt x="99" y="479"/>
                </a:lnTo>
                <a:lnTo>
                  <a:pt x="107" y="458"/>
                </a:lnTo>
                <a:lnTo>
                  <a:pt x="119" y="443"/>
                </a:lnTo>
                <a:lnTo>
                  <a:pt x="122" y="441"/>
                </a:lnTo>
                <a:lnTo>
                  <a:pt x="116" y="432"/>
                </a:lnTo>
                <a:lnTo>
                  <a:pt x="116" y="430"/>
                </a:lnTo>
                <a:lnTo>
                  <a:pt x="120" y="416"/>
                </a:lnTo>
                <a:lnTo>
                  <a:pt x="128" y="399"/>
                </a:lnTo>
                <a:lnTo>
                  <a:pt x="132" y="383"/>
                </a:lnTo>
                <a:lnTo>
                  <a:pt x="136" y="376"/>
                </a:lnTo>
                <a:lnTo>
                  <a:pt x="142" y="387"/>
                </a:lnTo>
                <a:lnTo>
                  <a:pt x="146" y="395"/>
                </a:lnTo>
                <a:lnTo>
                  <a:pt x="149" y="401"/>
                </a:lnTo>
                <a:lnTo>
                  <a:pt x="149" y="387"/>
                </a:lnTo>
                <a:lnTo>
                  <a:pt x="144" y="376"/>
                </a:lnTo>
                <a:lnTo>
                  <a:pt x="134" y="367"/>
                </a:lnTo>
                <a:lnTo>
                  <a:pt x="133" y="357"/>
                </a:lnTo>
                <a:lnTo>
                  <a:pt x="141" y="347"/>
                </a:lnTo>
                <a:lnTo>
                  <a:pt x="144" y="336"/>
                </a:lnTo>
                <a:lnTo>
                  <a:pt x="142" y="327"/>
                </a:lnTo>
                <a:lnTo>
                  <a:pt x="144" y="317"/>
                </a:lnTo>
                <a:lnTo>
                  <a:pt x="142" y="317"/>
                </a:lnTo>
                <a:lnTo>
                  <a:pt x="141" y="317"/>
                </a:lnTo>
                <a:lnTo>
                  <a:pt x="133" y="313"/>
                </a:lnTo>
                <a:lnTo>
                  <a:pt x="124" y="305"/>
                </a:lnTo>
                <a:lnTo>
                  <a:pt x="114" y="294"/>
                </a:lnTo>
                <a:lnTo>
                  <a:pt x="107" y="281"/>
                </a:lnTo>
                <a:lnTo>
                  <a:pt x="104" y="268"/>
                </a:lnTo>
                <a:lnTo>
                  <a:pt x="108" y="258"/>
                </a:lnTo>
                <a:lnTo>
                  <a:pt x="109" y="247"/>
                </a:lnTo>
                <a:lnTo>
                  <a:pt x="108" y="240"/>
                </a:lnTo>
                <a:lnTo>
                  <a:pt x="128" y="241"/>
                </a:lnTo>
                <a:lnTo>
                  <a:pt x="119" y="235"/>
                </a:lnTo>
                <a:lnTo>
                  <a:pt x="103" y="232"/>
                </a:lnTo>
                <a:lnTo>
                  <a:pt x="92" y="228"/>
                </a:lnTo>
                <a:lnTo>
                  <a:pt x="96" y="220"/>
                </a:lnTo>
                <a:lnTo>
                  <a:pt x="99" y="213"/>
                </a:lnTo>
                <a:lnTo>
                  <a:pt x="96" y="211"/>
                </a:lnTo>
                <a:lnTo>
                  <a:pt x="80" y="207"/>
                </a:lnTo>
                <a:lnTo>
                  <a:pt x="84" y="203"/>
                </a:lnTo>
                <a:lnTo>
                  <a:pt x="78" y="201"/>
                </a:lnTo>
                <a:lnTo>
                  <a:pt x="68" y="201"/>
                </a:lnTo>
                <a:lnTo>
                  <a:pt x="62" y="198"/>
                </a:lnTo>
                <a:lnTo>
                  <a:pt x="62" y="196"/>
                </a:lnTo>
                <a:lnTo>
                  <a:pt x="60" y="194"/>
                </a:lnTo>
                <a:lnTo>
                  <a:pt x="54" y="185"/>
                </a:lnTo>
                <a:lnTo>
                  <a:pt x="48" y="180"/>
                </a:lnTo>
                <a:lnTo>
                  <a:pt x="34" y="172"/>
                </a:lnTo>
                <a:lnTo>
                  <a:pt x="29" y="167"/>
                </a:lnTo>
                <a:lnTo>
                  <a:pt x="22" y="166"/>
                </a:lnTo>
                <a:lnTo>
                  <a:pt x="9" y="167"/>
                </a:lnTo>
                <a:lnTo>
                  <a:pt x="7" y="158"/>
                </a:lnTo>
                <a:lnTo>
                  <a:pt x="0" y="145"/>
                </a:lnTo>
                <a:lnTo>
                  <a:pt x="5" y="144"/>
                </a:lnTo>
                <a:lnTo>
                  <a:pt x="13" y="144"/>
                </a:lnTo>
                <a:lnTo>
                  <a:pt x="13" y="139"/>
                </a:lnTo>
                <a:lnTo>
                  <a:pt x="7" y="138"/>
                </a:lnTo>
                <a:lnTo>
                  <a:pt x="5" y="132"/>
                </a:lnTo>
                <a:lnTo>
                  <a:pt x="10" y="128"/>
                </a:lnTo>
                <a:lnTo>
                  <a:pt x="16" y="128"/>
                </a:lnTo>
                <a:lnTo>
                  <a:pt x="20" y="124"/>
                </a:lnTo>
                <a:lnTo>
                  <a:pt x="1" y="123"/>
                </a:lnTo>
                <a:lnTo>
                  <a:pt x="2" y="117"/>
                </a:lnTo>
                <a:lnTo>
                  <a:pt x="7" y="110"/>
                </a:lnTo>
                <a:lnTo>
                  <a:pt x="20" y="106"/>
                </a:lnTo>
                <a:lnTo>
                  <a:pt x="29" y="105"/>
                </a:lnTo>
                <a:lnTo>
                  <a:pt x="45" y="108"/>
                </a:lnTo>
                <a:lnTo>
                  <a:pt x="52" y="110"/>
                </a:lnTo>
                <a:lnTo>
                  <a:pt x="66" y="110"/>
                </a:lnTo>
                <a:lnTo>
                  <a:pt x="68" y="105"/>
                </a:lnTo>
                <a:lnTo>
                  <a:pt x="74" y="102"/>
                </a:lnTo>
                <a:lnTo>
                  <a:pt x="78" y="105"/>
                </a:lnTo>
                <a:lnTo>
                  <a:pt x="92" y="110"/>
                </a:lnTo>
                <a:lnTo>
                  <a:pt x="97" y="114"/>
                </a:lnTo>
                <a:lnTo>
                  <a:pt x="103" y="124"/>
                </a:lnTo>
                <a:lnTo>
                  <a:pt x="109" y="133"/>
                </a:lnTo>
                <a:lnTo>
                  <a:pt x="119" y="132"/>
                </a:lnTo>
                <a:lnTo>
                  <a:pt x="128" y="132"/>
                </a:lnTo>
                <a:lnTo>
                  <a:pt x="129" y="133"/>
                </a:lnTo>
                <a:lnTo>
                  <a:pt x="134" y="135"/>
                </a:lnTo>
                <a:lnTo>
                  <a:pt x="142" y="133"/>
                </a:lnTo>
                <a:lnTo>
                  <a:pt x="150" y="133"/>
                </a:lnTo>
                <a:lnTo>
                  <a:pt x="153" y="136"/>
                </a:lnTo>
                <a:lnTo>
                  <a:pt x="154" y="141"/>
                </a:lnTo>
                <a:lnTo>
                  <a:pt x="165" y="144"/>
                </a:lnTo>
                <a:lnTo>
                  <a:pt x="171" y="140"/>
                </a:lnTo>
                <a:lnTo>
                  <a:pt x="165" y="133"/>
                </a:lnTo>
                <a:lnTo>
                  <a:pt x="165" y="123"/>
                </a:lnTo>
                <a:lnTo>
                  <a:pt x="167" y="113"/>
                </a:lnTo>
                <a:lnTo>
                  <a:pt x="166" y="102"/>
                </a:lnTo>
                <a:lnTo>
                  <a:pt x="167" y="91"/>
                </a:lnTo>
                <a:lnTo>
                  <a:pt x="162" y="84"/>
                </a:lnTo>
                <a:lnTo>
                  <a:pt x="162" y="76"/>
                </a:lnTo>
                <a:lnTo>
                  <a:pt x="165" y="57"/>
                </a:lnTo>
                <a:lnTo>
                  <a:pt x="173" y="63"/>
                </a:lnTo>
                <a:lnTo>
                  <a:pt x="191" y="67"/>
                </a:lnTo>
                <a:lnTo>
                  <a:pt x="195" y="69"/>
                </a:lnTo>
                <a:lnTo>
                  <a:pt x="191" y="76"/>
                </a:lnTo>
                <a:lnTo>
                  <a:pt x="195" y="84"/>
                </a:lnTo>
                <a:lnTo>
                  <a:pt x="199" y="93"/>
                </a:lnTo>
                <a:lnTo>
                  <a:pt x="204" y="93"/>
                </a:lnTo>
                <a:lnTo>
                  <a:pt x="217" y="99"/>
                </a:lnTo>
                <a:lnTo>
                  <a:pt x="228" y="105"/>
                </a:lnTo>
                <a:lnTo>
                  <a:pt x="238" y="106"/>
                </a:lnTo>
                <a:lnTo>
                  <a:pt x="246" y="106"/>
                </a:lnTo>
                <a:lnTo>
                  <a:pt x="255" y="102"/>
                </a:lnTo>
                <a:lnTo>
                  <a:pt x="274" y="104"/>
                </a:lnTo>
                <a:lnTo>
                  <a:pt x="277" y="101"/>
                </a:lnTo>
                <a:lnTo>
                  <a:pt x="272" y="99"/>
                </a:lnTo>
                <a:lnTo>
                  <a:pt x="259" y="97"/>
                </a:lnTo>
                <a:lnTo>
                  <a:pt x="260" y="91"/>
                </a:lnTo>
                <a:lnTo>
                  <a:pt x="269" y="81"/>
                </a:lnTo>
                <a:lnTo>
                  <a:pt x="283" y="76"/>
                </a:lnTo>
                <a:lnTo>
                  <a:pt x="297" y="73"/>
                </a:lnTo>
                <a:lnTo>
                  <a:pt x="313" y="72"/>
                </a:lnTo>
                <a:lnTo>
                  <a:pt x="326" y="65"/>
                </a:lnTo>
                <a:lnTo>
                  <a:pt x="339" y="56"/>
                </a:lnTo>
                <a:lnTo>
                  <a:pt x="341" y="52"/>
                </a:lnTo>
                <a:lnTo>
                  <a:pt x="337" y="47"/>
                </a:lnTo>
                <a:lnTo>
                  <a:pt x="347" y="22"/>
                </a:lnTo>
                <a:lnTo>
                  <a:pt x="355" y="6"/>
                </a:lnTo>
                <a:lnTo>
                  <a:pt x="367" y="4"/>
                </a:lnTo>
                <a:lnTo>
                  <a:pt x="379" y="3"/>
                </a:lnTo>
                <a:lnTo>
                  <a:pt x="387" y="3"/>
                </a:lnTo>
                <a:lnTo>
                  <a:pt x="398" y="2"/>
                </a:lnTo>
                <a:lnTo>
                  <a:pt x="403"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Freeform 103"/>
          <xdr:cNvSpPr>
            <a:spLocks noChangeAspect="1"/>
          </xdr:cNvSpPr>
        </xdr:nvSpPr>
        <xdr:spPr bwMode="auto">
          <a:xfrm>
            <a:off x="6427944" y="4951915"/>
            <a:ext cx="78048" cy="187903"/>
          </a:xfrm>
          <a:custGeom>
            <a:avLst/>
            <a:gdLst>
              <a:gd name="T0" fmla="*/ 2147483647 w 53"/>
              <a:gd name="T1" fmla="*/ 0 h 124"/>
              <a:gd name="T2" fmla="*/ 2147483647 w 53"/>
              <a:gd name="T3" fmla="*/ 2147483647 h 124"/>
              <a:gd name="T4" fmla="*/ 2147483647 w 53"/>
              <a:gd name="T5" fmla="*/ 2147483647 h 124"/>
              <a:gd name="T6" fmla="*/ 2147483647 w 53"/>
              <a:gd name="T7" fmla="*/ 2147483647 h 124"/>
              <a:gd name="T8" fmla="*/ 2147483647 w 53"/>
              <a:gd name="T9" fmla="*/ 2147483647 h 124"/>
              <a:gd name="T10" fmla="*/ 2147483647 w 53"/>
              <a:gd name="T11" fmla="*/ 2147483647 h 124"/>
              <a:gd name="T12" fmla="*/ 2147483647 w 53"/>
              <a:gd name="T13" fmla="*/ 2147483647 h 124"/>
              <a:gd name="T14" fmla="*/ 2147483647 w 53"/>
              <a:gd name="T15" fmla="*/ 2147483647 h 124"/>
              <a:gd name="T16" fmla="*/ 2147483647 w 53"/>
              <a:gd name="T17" fmla="*/ 2147483647 h 124"/>
              <a:gd name="T18" fmla="*/ 2147483647 w 53"/>
              <a:gd name="T19" fmla="*/ 2147483647 h 124"/>
              <a:gd name="T20" fmla="*/ 2147483647 w 53"/>
              <a:gd name="T21" fmla="*/ 2147483647 h 124"/>
              <a:gd name="T22" fmla="*/ 2147483647 w 53"/>
              <a:gd name="T23" fmla="*/ 2147483647 h 124"/>
              <a:gd name="T24" fmla="*/ 2147483647 w 53"/>
              <a:gd name="T25" fmla="*/ 2147483647 h 124"/>
              <a:gd name="T26" fmla="*/ 2147483647 w 53"/>
              <a:gd name="T27" fmla="*/ 2147483647 h 124"/>
              <a:gd name="T28" fmla="*/ 2147483647 w 53"/>
              <a:gd name="T29" fmla="*/ 2147483647 h 124"/>
              <a:gd name="T30" fmla="*/ 2147483647 w 53"/>
              <a:gd name="T31" fmla="*/ 2147483647 h 124"/>
              <a:gd name="T32" fmla="*/ 2147483647 w 53"/>
              <a:gd name="T33" fmla="*/ 2147483647 h 124"/>
              <a:gd name="T34" fmla="*/ 2147483647 w 53"/>
              <a:gd name="T35" fmla="*/ 2147483647 h 124"/>
              <a:gd name="T36" fmla="*/ 2147483647 w 53"/>
              <a:gd name="T37" fmla="*/ 2147483647 h 124"/>
              <a:gd name="T38" fmla="*/ 2147483647 w 53"/>
              <a:gd name="T39" fmla="*/ 2147483647 h 124"/>
              <a:gd name="T40" fmla="*/ 2147483647 w 53"/>
              <a:gd name="T41" fmla="*/ 2147483647 h 124"/>
              <a:gd name="T42" fmla="*/ 2147483647 w 53"/>
              <a:gd name="T43" fmla="*/ 2147483647 h 124"/>
              <a:gd name="T44" fmla="*/ 2147483647 w 53"/>
              <a:gd name="T45" fmla="*/ 2147483647 h 124"/>
              <a:gd name="T46" fmla="*/ 2147483647 w 53"/>
              <a:gd name="T47" fmla="*/ 2147483647 h 124"/>
              <a:gd name="T48" fmla="*/ 0 w 53"/>
              <a:gd name="T49" fmla="*/ 2147483647 h 124"/>
              <a:gd name="T50" fmla="*/ 0 w 53"/>
              <a:gd name="T51" fmla="*/ 2147483647 h 124"/>
              <a:gd name="T52" fmla="*/ 2147483647 w 53"/>
              <a:gd name="T53" fmla="*/ 2147483647 h 124"/>
              <a:gd name="T54" fmla="*/ 2147483647 w 53"/>
              <a:gd name="T55" fmla="*/ 2147483647 h 124"/>
              <a:gd name="T56" fmla="*/ 2147483647 w 53"/>
              <a:gd name="T57" fmla="*/ 2147483647 h 124"/>
              <a:gd name="T58" fmla="*/ 2147483647 w 53"/>
              <a:gd name="T59" fmla="*/ 2147483647 h 124"/>
              <a:gd name="T60" fmla="*/ 2147483647 w 53"/>
              <a:gd name="T61" fmla="*/ 2147483647 h 124"/>
              <a:gd name="T62" fmla="*/ 2147483647 w 53"/>
              <a:gd name="T63" fmla="*/ 2147483647 h 124"/>
              <a:gd name="T64" fmla="*/ 2147483647 w 53"/>
              <a:gd name="T65" fmla="*/ 2147483647 h 124"/>
              <a:gd name="T66" fmla="*/ 2147483647 w 53"/>
              <a:gd name="T67" fmla="*/ 2147483647 h 124"/>
              <a:gd name="T68" fmla="*/ 2147483647 w 53"/>
              <a:gd name="T69" fmla="*/ 2147483647 h 124"/>
              <a:gd name="T70" fmla="*/ 2147483647 w 53"/>
              <a:gd name="T71" fmla="*/ 2147483647 h 124"/>
              <a:gd name="T72" fmla="*/ 2147483647 w 53"/>
              <a:gd name="T73" fmla="*/ 2147483647 h 124"/>
              <a:gd name="T74" fmla="*/ 2147483647 w 53"/>
              <a:gd name="T75" fmla="*/ 2147483647 h 124"/>
              <a:gd name="T76" fmla="*/ 2147483647 w 53"/>
              <a:gd name="T77" fmla="*/ 2147483647 h 124"/>
              <a:gd name="T78" fmla="*/ 2147483647 w 53"/>
              <a:gd name="T79" fmla="*/ 0 h 12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124"/>
              <a:gd name="T122" fmla="*/ 53 w 53"/>
              <a:gd name="T123" fmla="*/ 124 h 12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124">
                <a:moveTo>
                  <a:pt x="45" y="0"/>
                </a:moveTo>
                <a:lnTo>
                  <a:pt x="51" y="3"/>
                </a:lnTo>
                <a:lnTo>
                  <a:pt x="49" y="24"/>
                </a:lnTo>
                <a:lnTo>
                  <a:pt x="49" y="33"/>
                </a:lnTo>
                <a:lnTo>
                  <a:pt x="53" y="62"/>
                </a:lnTo>
                <a:lnTo>
                  <a:pt x="49" y="72"/>
                </a:lnTo>
                <a:lnTo>
                  <a:pt x="45" y="81"/>
                </a:lnTo>
                <a:lnTo>
                  <a:pt x="43" y="91"/>
                </a:lnTo>
                <a:lnTo>
                  <a:pt x="39" y="97"/>
                </a:lnTo>
                <a:lnTo>
                  <a:pt x="36" y="105"/>
                </a:lnTo>
                <a:lnTo>
                  <a:pt x="34" y="110"/>
                </a:lnTo>
                <a:lnTo>
                  <a:pt x="32" y="110"/>
                </a:lnTo>
                <a:lnTo>
                  <a:pt x="29" y="116"/>
                </a:lnTo>
                <a:lnTo>
                  <a:pt x="27" y="124"/>
                </a:lnTo>
                <a:lnTo>
                  <a:pt x="24" y="115"/>
                </a:lnTo>
                <a:lnTo>
                  <a:pt x="17" y="112"/>
                </a:lnTo>
                <a:lnTo>
                  <a:pt x="10" y="108"/>
                </a:lnTo>
                <a:lnTo>
                  <a:pt x="8" y="102"/>
                </a:lnTo>
                <a:lnTo>
                  <a:pt x="9" y="94"/>
                </a:lnTo>
                <a:lnTo>
                  <a:pt x="3" y="91"/>
                </a:lnTo>
                <a:lnTo>
                  <a:pt x="2" y="85"/>
                </a:lnTo>
                <a:lnTo>
                  <a:pt x="2" y="76"/>
                </a:lnTo>
                <a:lnTo>
                  <a:pt x="3" y="66"/>
                </a:lnTo>
                <a:lnTo>
                  <a:pt x="2" y="63"/>
                </a:lnTo>
                <a:lnTo>
                  <a:pt x="0" y="58"/>
                </a:lnTo>
                <a:lnTo>
                  <a:pt x="0" y="53"/>
                </a:lnTo>
                <a:lnTo>
                  <a:pt x="1" y="48"/>
                </a:lnTo>
                <a:lnTo>
                  <a:pt x="1" y="40"/>
                </a:lnTo>
                <a:lnTo>
                  <a:pt x="2" y="39"/>
                </a:lnTo>
                <a:lnTo>
                  <a:pt x="5" y="33"/>
                </a:lnTo>
                <a:lnTo>
                  <a:pt x="7" y="28"/>
                </a:lnTo>
                <a:lnTo>
                  <a:pt x="10" y="30"/>
                </a:lnTo>
                <a:lnTo>
                  <a:pt x="18" y="28"/>
                </a:lnTo>
                <a:lnTo>
                  <a:pt x="25" y="24"/>
                </a:lnTo>
                <a:lnTo>
                  <a:pt x="31" y="18"/>
                </a:lnTo>
                <a:lnTo>
                  <a:pt x="39" y="18"/>
                </a:lnTo>
                <a:lnTo>
                  <a:pt x="43" y="14"/>
                </a:lnTo>
                <a:lnTo>
                  <a:pt x="44" y="8"/>
                </a:lnTo>
                <a:lnTo>
                  <a:pt x="45" y="4"/>
                </a:lnTo>
                <a:lnTo>
                  <a:pt x="4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Freeform 104"/>
          <xdr:cNvSpPr>
            <a:spLocks noChangeAspect="1"/>
          </xdr:cNvSpPr>
        </xdr:nvSpPr>
        <xdr:spPr bwMode="auto">
          <a:xfrm>
            <a:off x="6303067" y="3558307"/>
            <a:ext cx="718037" cy="892535"/>
          </a:xfrm>
          <a:custGeom>
            <a:avLst/>
            <a:gdLst>
              <a:gd name="T0" fmla="*/ 2147483647 w 426"/>
              <a:gd name="T1" fmla="*/ 2147483647 h 576"/>
              <a:gd name="T2" fmla="*/ 2147483647 w 426"/>
              <a:gd name="T3" fmla="*/ 2147483647 h 576"/>
              <a:gd name="T4" fmla="*/ 2147483647 w 426"/>
              <a:gd name="T5" fmla="*/ 2147483647 h 576"/>
              <a:gd name="T6" fmla="*/ 2147483647 w 426"/>
              <a:gd name="T7" fmla="*/ 2147483647 h 576"/>
              <a:gd name="T8" fmla="*/ 2147483647 w 426"/>
              <a:gd name="T9" fmla="*/ 2147483647 h 576"/>
              <a:gd name="T10" fmla="*/ 2147483647 w 426"/>
              <a:gd name="T11" fmla="*/ 2147483647 h 576"/>
              <a:gd name="T12" fmla="*/ 2147483647 w 426"/>
              <a:gd name="T13" fmla="*/ 2147483647 h 576"/>
              <a:gd name="T14" fmla="*/ 2147483647 w 426"/>
              <a:gd name="T15" fmla="*/ 2147483647 h 576"/>
              <a:gd name="T16" fmla="*/ 2147483647 w 426"/>
              <a:gd name="T17" fmla="*/ 2147483647 h 576"/>
              <a:gd name="T18" fmla="*/ 2147483647 w 426"/>
              <a:gd name="T19" fmla="*/ 2147483647 h 576"/>
              <a:gd name="T20" fmla="*/ 2147483647 w 426"/>
              <a:gd name="T21" fmla="*/ 2147483647 h 576"/>
              <a:gd name="T22" fmla="*/ 2147483647 w 426"/>
              <a:gd name="T23" fmla="*/ 2147483647 h 576"/>
              <a:gd name="T24" fmla="*/ 2147483647 w 426"/>
              <a:gd name="T25" fmla="*/ 2147483647 h 576"/>
              <a:gd name="T26" fmla="*/ 2147483647 w 426"/>
              <a:gd name="T27" fmla="*/ 2147483647 h 576"/>
              <a:gd name="T28" fmla="*/ 2147483647 w 426"/>
              <a:gd name="T29" fmla="*/ 2147483647 h 576"/>
              <a:gd name="T30" fmla="*/ 2147483647 w 426"/>
              <a:gd name="T31" fmla="*/ 2147483647 h 576"/>
              <a:gd name="T32" fmla="*/ 2147483647 w 426"/>
              <a:gd name="T33" fmla="*/ 2147483647 h 576"/>
              <a:gd name="T34" fmla="*/ 2147483647 w 426"/>
              <a:gd name="T35" fmla="*/ 2147483647 h 576"/>
              <a:gd name="T36" fmla="*/ 2147483647 w 426"/>
              <a:gd name="T37" fmla="*/ 2147483647 h 576"/>
              <a:gd name="T38" fmla="*/ 2147483647 w 426"/>
              <a:gd name="T39" fmla="*/ 2147483647 h 576"/>
              <a:gd name="T40" fmla="*/ 2147483647 w 426"/>
              <a:gd name="T41" fmla="*/ 2147483647 h 576"/>
              <a:gd name="T42" fmla="*/ 2147483647 w 426"/>
              <a:gd name="T43" fmla="*/ 2147483647 h 576"/>
              <a:gd name="T44" fmla="*/ 2147483647 w 426"/>
              <a:gd name="T45" fmla="*/ 2147483647 h 576"/>
              <a:gd name="T46" fmla="*/ 2147483647 w 426"/>
              <a:gd name="T47" fmla="*/ 2147483647 h 576"/>
              <a:gd name="T48" fmla="*/ 2147483647 w 426"/>
              <a:gd name="T49" fmla="*/ 2147483647 h 576"/>
              <a:gd name="T50" fmla="*/ 2147483647 w 426"/>
              <a:gd name="T51" fmla="*/ 2147483647 h 576"/>
              <a:gd name="T52" fmla="*/ 2147483647 w 426"/>
              <a:gd name="T53" fmla="*/ 2147483647 h 576"/>
              <a:gd name="T54" fmla="*/ 2147483647 w 426"/>
              <a:gd name="T55" fmla="*/ 2147483647 h 576"/>
              <a:gd name="T56" fmla="*/ 2147483647 w 426"/>
              <a:gd name="T57" fmla="*/ 2147483647 h 576"/>
              <a:gd name="T58" fmla="*/ 2147483647 w 426"/>
              <a:gd name="T59" fmla="*/ 2147483647 h 576"/>
              <a:gd name="T60" fmla="*/ 2147483647 w 426"/>
              <a:gd name="T61" fmla="*/ 2147483647 h 576"/>
              <a:gd name="T62" fmla="*/ 2147483647 w 426"/>
              <a:gd name="T63" fmla="*/ 2147483647 h 576"/>
              <a:gd name="T64" fmla="*/ 2147483647 w 426"/>
              <a:gd name="T65" fmla="*/ 2147483647 h 576"/>
              <a:gd name="T66" fmla="*/ 2147483647 w 426"/>
              <a:gd name="T67" fmla="*/ 2147483647 h 576"/>
              <a:gd name="T68" fmla="*/ 2147483647 w 426"/>
              <a:gd name="T69" fmla="*/ 2147483647 h 576"/>
              <a:gd name="T70" fmla="*/ 2147483647 w 426"/>
              <a:gd name="T71" fmla="*/ 2147483647 h 576"/>
              <a:gd name="T72" fmla="*/ 2147483647 w 426"/>
              <a:gd name="T73" fmla="*/ 2147483647 h 576"/>
              <a:gd name="T74" fmla="*/ 2147483647 w 426"/>
              <a:gd name="T75" fmla="*/ 2147483647 h 576"/>
              <a:gd name="T76" fmla="*/ 2147483647 w 426"/>
              <a:gd name="T77" fmla="*/ 2147483647 h 576"/>
              <a:gd name="T78" fmla="*/ 2147483647 w 426"/>
              <a:gd name="T79" fmla="*/ 2147483647 h 576"/>
              <a:gd name="T80" fmla="*/ 2147483647 w 426"/>
              <a:gd name="T81" fmla="*/ 2147483647 h 576"/>
              <a:gd name="T82" fmla="*/ 2147483647 w 426"/>
              <a:gd name="T83" fmla="*/ 2147483647 h 576"/>
              <a:gd name="T84" fmla="*/ 2147483647 w 426"/>
              <a:gd name="T85" fmla="*/ 2147483647 h 576"/>
              <a:gd name="T86" fmla="*/ 2147483647 w 426"/>
              <a:gd name="T87" fmla="*/ 2147483647 h 576"/>
              <a:gd name="T88" fmla="*/ 2147483647 w 426"/>
              <a:gd name="T89" fmla="*/ 2147483647 h 576"/>
              <a:gd name="T90" fmla="*/ 2147483647 w 426"/>
              <a:gd name="T91" fmla="*/ 2147483647 h 576"/>
              <a:gd name="T92" fmla="*/ 2147483647 w 426"/>
              <a:gd name="T93" fmla="*/ 2147483647 h 576"/>
              <a:gd name="T94" fmla="*/ 2147483647 w 426"/>
              <a:gd name="T95" fmla="*/ 2147483647 h 576"/>
              <a:gd name="T96" fmla="*/ 2147483647 w 426"/>
              <a:gd name="T97" fmla="*/ 2147483647 h 576"/>
              <a:gd name="T98" fmla="*/ 2147483647 w 426"/>
              <a:gd name="T99" fmla="*/ 2147483647 h 576"/>
              <a:gd name="T100" fmla="*/ 2147483647 w 426"/>
              <a:gd name="T101" fmla="*/ 2147483647 h 576"/>
              <a:gd name="T102" fmla="*/ 2147483647 w 426"/>
              <a:gd name="T103" fmla="*/ 2147483647 h 57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426"/>
              <a:gd name="T157" fmla="*/ 0 h 576"/>
              <a:gd name="T158" fmla="*/ 426 w 426"/>
              <a:gd name="T159" fmla="*/ 576 h 57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426" h="576">
                <a:moveTo>
                  <a:pt x="243" y="77"/>
                </a:moveTo>
                <a:lnTo>
                  <a:pt x="245" y="83"/>
                </a:lnTo>
                <a:lnTo>
                  <a:pt x="250" y="79"/>
                </a:lnTo>
                <a:lnTo>
                  <a:pt x="255" y="75"/>
                </a:lnTo>
                <a:lnTo>
                  <a:pt x="261" y="77"/>
                </a:lnTo>
                <a:lnTo>
                  <a:pt x="267" y="79"/>
                </a:lnTo>
                <a:lnTo>
                  <a:pt x="272" y="79"/>
                </a:lnTo>
                <a:lnTo>
                  <a:pt x="271" y="75"/>
                </a:lnTo>
                <a:lnTo>
                  <a:pt x="272" y="74"/>
                </a:lnTo>
                <a:lnTo>
                  <a:pt x="276" y="71"/>
                </a:lnTo>
                <a:lnTo>
                  <a:pt x="282" y="65"/>
                </a:lnTo>
                <a:lnTo>
                  <a:pt x="292" y="64"/>
                </a:lnTo>
                <a:lnTo>
                  <a:pt x="300" y="63"/>
                </a:lnTo>
                <a:lnTo>
                  <a:pt x="300" y="68"/>
                </a:lnTo>
                <a:lnTo>
                  <a:pt x="301" y="65"/>
                </a:lnTo>
                <a:lnTo>
                  <a:pt x="307" y="57"/>
                </a:lnTo>
                <a:lnTo>
                  <a:pt x="310" y="52"/>
                </a:lnTo>
                <a:lnTo>
                  <a:pt x="318" y="45"/>
                </a:lnTo>
                <a:lnTo>
                  <a:pt x="330" y="45"/>
                </a:lnTo>
                <a:lnTo>
                  <a:pt x="323" y="47"/>
                </a:lnTo>
                <a:lnTo>
                  <a:pt x="318" y="53"/>
                </a:lnTo>
                <a:lnTo>
                  <a:pt x="316" y="57"/>
                </a:lnTo>
                <a:lnTo>
                  <a:pt x="322" y="55"/>
                </a:lnTo>
                <a:lnTo>
                  <a:pt x="327" y="52"/>
                </a:lnTo>
                <a:lnTo>
                  <a:pt x="334" y="49"/>
                </a:lnTo>
                <a:lnTo>
                  <a:pt x="340" y="49"/>
                </a:lnTo>
                <a:lnTo>
                  <a:pt x="350" y="60"/>
                </a:lnTo>
                <a:lnTo>
                  <a:pt x="352" y="65"/>
                </a:lnTo>
                <a:lnTo>
                  <a:pt x="355" y="66"/>
                </a:lnTo>
                <a:lnTo>
                  <a:pt x="360" y="69"/>
                </a:lnTo>
                <a:lnTo>
                  <a:pt x="368" y="69"/>
                </a:lnTo>
                <a:lnTo>
                  <a:pt x="370" y="75"/>
                </a:lnTo>
                <a:lnTo>
                  <a:pt x="374" y="82"/>
                </a:lnTo>
                <a:lnTo>
                  <a:pt x="375" y="92"/>
                </a:lnTo>
                <a:lnTo>
                  <a:pt x="388" y="97"/>
                </a:lnTo>
                <a:lnTo>
                  <a:pt x="394" y="97"/>
                </a:lnTo>
                <a:lnTo>
                  <a:pt x="399" y="114"/>
                </a:lnTo>
                <a:lnTo>
                  <a:pt x="402" y="120"/>
                </a:lnTo>
                <a:lnTo>
                  <a:pt x="402" y="134"/>
                </a:lnTo>
                <a:lnTo>
                  <a:pt x="401" y="143"/>
                </a:lnTo>
                <a:lnTo>
                  <a:pt x="396" y="153"/>
                </a:lnTo>
                <a:lnTo>
                  <a:pt x="392" y="163"/>
                </a:lnTo>
                <a:lnTo>
                  <a:pt x="392" y="170"/>
                </a:lnTo>
                <a:lnTo>
                  <a:pt x="397" y="174"/>
                </a:lnTo>
                <a:lnTo>
                  <a:pt x="403" y="179"/>
                </a:lnTo>
                <a:lnTo>
                  <a:pt x="406" y="186"/>
                </a:lnTo>
                <a:lnTo>
                  <a:pt x="406" y="197"/>
                </a:lnTo>
                <a:lnTo>
                  <a:pt x="407" y="208"/>
                </a:lnTo>
                <a:lnTo>
                  <a:pt x="410" y="215"/>
                </a:lnTo>
                <a:lnTo>
                  <a:pt x="411" y="229"/>
                </a:lnTo>
                <a:lnTo>
                  <a:pt x="410" y="237"/>
                </a:lnTo>
                <a:lnTo>
                  <a:pt x="411" y="246"/>
                </a:lnTo>
                <a:lnTo>
                  <a:pt x="412" y="258"/>
                </a:lnTo>
                <a:lnTo>
                  <a:pt x="417" y="265"/>
                </a:lnTo>
                <a:lnTo>
                  <a:pt x="423" y="272"/>
                </a:lnTo>
                <a:lnTo>
                  <a:pt x="425" y="275"/>
                </a:lnTo>
                <a:lnTo>
                  <a:pt x="426" y="278"/>
                </a:lnTo>
                <a:lnTo>
                  <a:pt x="425" y="296"/>
                </a:lnTo>
                <a:lnTo>
                  <a:pt x="423" y="311"/>
                </a:lnTo>
                <a:lnTo>
                  <a:pt x="420" y="316"/>
                </a:lnTo>
                <a:lnTo>
                  <a:pt x="419" y="318"/>
                </a:lnTo>
                <a:lnTo>
                  <a:pt x="414" y="318"/>
                </a:lnTo>
                <a:lnTo>
                  <a:pt x="407" y="309"/>
                </a:lnTo>
                <a:lnTo>
                  <a:pt x="402" y="300"/>
                </a:lnTo>
                <a:lnTo>
                  <a:pt x="394" y="297"/>
                </a:lnTo>
                <a:lnTo>
                  <a:pt x="392" y="307"/>
                </a:lnTo>
                <a:lnTo>
                  <a:pt x="389" y="318"/>
                </a:lnTo>
                <a:lnTo>
                  <a:pt x="379" y="322"/>
                </a:lnTo>
                <a:lnTo>
                  <a:pt x="366" y="326"/>
                </a:lnTo>
                <a:lnTo>
                  <a:pt x="356" y="327"/>
                </a:lnTo>
                <a:lnTo>
                  <a:pt x="350" y="338"/>
                </a:lnTo>
                <a:lnTo>
                  <a:pt x="335" y="346"/>
                </a:lnTo>
                <a:lnTo>
                  <a:pt x="320" y="350"/>
                </a:lnTo>
                <a:lnTo>
                  <a:pt x="312" y="352"/>
                </a:lnTo>
                <a:lnTo>
                  <a:pt x="305" y="356"/>
                </a:lnTo>
                <a:lnTo>
                  <a:pt x="303" y="361"/>
                </a:lnTo>
                <a:lnTo>
                  <a:pt x="300" y="368"/>
                </a:lnTo>
                <a:lnTo>
                  <a:pt x="298" y="368"/>
                </a:lnTo>
                <a:lnTo>
                  <a:pt x="296" y="364"/>
                </a:lnTo>
                <a:lnTo>
                  <a:pt x="285" y="355"/>
                </a:lnTo>
                <a:lnTo>
                  <a:pt x="283" y="357"/>
                </a:lnTo>
                <a:lnTo>
                  <a:pt x="283" y="366"/>
                </a:lnTo>
                <a:lnTo>
                  <a:pt x="290" y="375"/>
                </a:lnTo>
                <a:lnTo>
                  <a:pt x="301" y="381"/>
                </a:lnTo>
                <a:lnTo>
                  <a:pt x="303" y="391"/>
                </a:lnTo>
                <a:lnTo>
                  <a:pt x="301" y="407"/>
                </a:lnTo>
                <a:lnTo>
                  <a:pt x="310" y="421"/>
                </a:lnTo>
                <a:lnTo>
                  <a:pt x="335" y="442"/>
                </a:lnTo>
                <a:lnTo>
                  <a:pt x="345" y="452"/>
                </a:lnTo>
                <a:lnTo>
                  <a:pt x="352" y="460"/>
                </a:lnTo>
                <a:lnTo>
                  <a:pt x="368" y="471"/>
                </a:lnTo>
                <a:lnTo>
                  <a:pt x="372" y="476"/>
                </a:lnTo>
                <a:lnTo>
                  <a:pt x="370" y="484"/>
                </a:lnTo>
                <a:lnTo>
                  <a:pt x="362" y="488"/>
                </a:lnTo>
                <a:lnTo>
                  <a:pt x="355" y="491"/>
                </a:lnTo>
                <a:lnTo>
                  <a:pt x="350" y="497"/>
                </a:lnTo>
                <a:lnTo>
                  <a:pt x="348" y="506"/>
                </a:lnTo>
                <a:lnTo>
                  <a:pt x="326" y="515"/>
                </a:lnTo>
                <a:lnTo>
                  <a:pt x="322" y="526"/>
                </a:lnTo>
                <a:lnTo>
                  <a:pt x="322" y="539"/>
                </a:lnTo>
                <a:lnTo>
                  <a:pt x="327" y="556"/>
                </a:lnTo>
                <a:lnTo>
                  <a:pt x="327" y="562"/>
                </a:lnTo>
                <a:lnTo>
                  <a:pt x="320" y="565"/>
                </a:lnTo>
                <a:lnTo>
                  <a:pt x="316" y="558"/>
                </a:lnTo>
                <a:lnTo>
                  <a:pt x="303" y="558"/>
                </a:lnTo>
                <a:lnTo>
                  <a:pt x="292" y="554"/>
                </a:lnTo>
                <a:lnTo>
                  <a:pt x="288" y="558"/>
                </a:lnTo>
                <a:lnTo>
                  <a:pt x="279" y="559"/>
                </a:lnTo>
                <a:lnTo>
                  <a:pt x="269" y="560"/>
                </a:lnTo>
                <a:lnTo>
                  <a:pt x="257" y="560"/>
                </a:lnTo>
                <a:lnTo>
                  <a:pt x="248" y="566"/>
                </a:lnTo>
                <a:lnTo>
                  <a:pt x="239" y="572"/>
                </a:lnTo>
                <a:lnTo>
                  <a:pt x="226" y="570"/>
                </a:lnTo>
                <a:lnTo>
                  <a:pt x="215" y="562"/>
                </a:lnTo>
                <a:lnTo>
                  <a:pt x="202" y="561"/>
                </a:lnTo>
                <a:lnTo>
                  <a:pt x="196" y="566"/>
                </a:lnTo>
                <a:lnTo>
                  <a:pt x="193" y="572"/>
                </a:lnTo>
                <a:lnTo>
                  <a:pt x="188" y="576"/>
                </a:lnTo>
                <a:lnTo>
                  <a:pt x="180" y="570"/>
                </a:lnTo>
                <a:lnTo>
                  <a:pt x="175" y="561"/>
                </a:lnTo>
                <a:lnTo>
                  <a:pt x="167" y="559"/>
                </a:lnTo>
                <a:lnTo>
                  <a:pt x="158" y="559"/>
                </a:lnTo>
                <a:lnTo>
                  <a:pt x="148" y="562"/>
                </a:lnTo>
                <a:lnTo>
                  <a:pt x="143" y="559"/>
                </a:lnTo>
                <a:lnTo>
                  <a:pt x="132" y="554"/>
                </a:lnTo>
                <a:lnTo>
                  <a:pt x="123" y="548"/>
                </a:lnTo>
                <a:lnTo>
                  <a:pt x="114" y="546"/>
                </a:lnTo>
                <a:lnTo>
                  <a:pt x="89" y="548"/>
                </a:lnTo>
                <a:lnTo>
                  <a:pt x="65" y="548"/>
                </a:lnTo>
                <a:lnTo>
                  <a:pt x="56" y="550"/>
                </a:lnTo>
                <a:lnTo>
                  <a:pt x="52" y="543"/>
                </a:lnTo>
                <a:lnTo>
                  <a:pt x="50" y="540"/>
                </a:lnTo>
                <a:lnTo>
                  <a:pt x="49" y="530"/>
                </a:lnTo>
                <a:lnTo>
                  <a:pt x="50" y="519"/>
                </a:lnTo>
                <a:lnTo>
                  <a:pt x="53" y="506"/>
                </a:lnTo>
                <a:lnTo>
                  <a:pt x="62" y="484"/>
                </a:lnTo>
                <a:lnTo>
                  <a:pt x="65" y="472"/>
                </a:lnTo>
                <a:lnTo>
                  <a:pt x="76" y="464"/>
                </a:lnTo>
                <a:lnTo>
                  <a:pt x="84" y="454"/>
                </a:lnTo>
                <a:lnTo>
                  <a:pt x="87" y="444"/>
                </a:lnTo>
                <a:lnTo>
                  <a:pt x="75" y="437"/>
                </a:lnTo>
                <a:lnTo>
                  <a:pt x="62" y="432"/>
                </a:lnTo>
                <a:lnTo>
                  <a:pt x="40" y="423"/>
                </a:lnTo>
                <a:lnTo>
                  <a:pt x="33" y="421"/>
                </a:lnTo>
                <a:lnTo>
                  <a:pt x="24" y="420"/>
                </a:lnTo>
                <a:lnTo>
                  <a:pt x="20" y="409"/>
                </a:lnTo>
                <a:lnTo>
                  <a:pt x="14" y="401"/>
                </a:lnTo>
                <a:lnTo>
                  <a:pt x="8" y="396"/>
                </a:lnTo>
                <a:lnTo>
                  <a:pt x="3" y="390"/>
                </a:lnTo>
                <a:lnTo>
                  <a:pt x="3" y="391"/>
                </a:lnTo>
                <a:lnTo>
                  <a:pt x="7" y="384"/>
                </a:lnTo>
                <a:lnTo>
                  <a:pt x="7" y="375"/>
                </a:lnTo>
                <a:lnTo>
                  <a:pt x="6" y="368"/>
                </a:lnTo>
                <a:lnTo>
                  <a:pt x="3" y="361"/>
                </a:lnTo>
                <a:lnTo>
                  <a:pt x="3" y="355"/>
                </a:lnTo>
                <a:lnTo>
                  <a:pt x="6" y="348"/>
                </a:lnTo>
                <a:lnTo>
                  <a:pt x="0" y="344"/>
                </a:lnTo>
                <a:lnTo>
                  <a:pt x="10" y="331"/>
                </a:lnTo>
                <a:lnTo>
                  <a:pt x="11" y="323"/>
                </a:lnTo>
                <a:lnTo>
                  <a:pt x="7" y="315"/>
                </a:lnTo>
                <a:lnTo>
                  <a:pt x="7" y="305"/>
                </a:lnTo>
                <a:lnTo>
                  <a:pt x="3" y="300"/>
                </a:lnTo>
                <a:lnTo>
                  <a:pt x="3" y="287"/>
                </a:lnTo>
                <a:lnTo>
                  <a:pt x="3" y="280"/>
                </a:lnTo>
                <a:lnTo>
                  <a:pt x="3" y="273"/>
                </a:lnTo>
                <a:lnTo>
                  <a:pt x="10" y="267"/>
                </a:lnTo>
                <a:lnTo>
                  <a:pt x="11" y="251"/>
                </a:lnTo>
                <a:lnTo>
                  <a:pt x="14" y="240"/>
                </a:lnTo>
                <a:lnTo>
                  <a:pt x="14" y="232"/>
                </a:lnTo>
                <a:lnTo>
                  <a:pt x="13" y="219"/>
                </a:lnTo>
                <a:lnTo>
                  <a:pt x="14" y="211"/>
                </a:lnTo>
                <a:lnTo>
                  <a:pt x="24" y="212"/>
                </a:lnTo>
                <a:lnTo>
                  <a:pt x="33" y="219"/>
                </a:lnTo>
                <a:lnTo>
                  <a:pt x="40" y="217"/>
                </a:lnTo>
                <a:lnTo>
                  <a:pt x="45" y="210"/>
                </a:lnTo>
                <a:lnTo>
                  <a:pt x="48" y="201"/>
                </a:lnTo>
                <a:lnTo>
                  <a:pt x="56" y="195"/>
                </a:lnTo>
                <a:lnTo>
                  <a:pt x="62" y="188"/>
                </a:lnTo>
                <a:lnTo>
                  <a:pt x="65" y="179"/>
                </a:lnTo>
                <a:lnTo>
                  <a:pt x="52" y="169"/>
                </a:lnTo>
                <a:lnTo>
                  <a:pt x="50" y="162"/>
                </a:lnTo>
                <a:lnTo>
                  <a:pt x="54" y="161"/>
                </a:lnTo>
                <a:lnTo>
                  <a:pt x="64" y="154"/>
                </a:lnTo>
                <a:lnTo>
                  <a:pt x="67" y="145"/>
                </a:lnTo>
                <a:lnTo>
                  <a:pt x="70" y="137"/>
                </a:lnTo>
                <a:lnTo>
                  <a:pt x="73" y="127"/>
                </a:lnTo>
                <a:lnTo>
                  <a:pt x="76" y="121"/>
                </a:lnTo>
                <a:lnTo>
                  <a:pt x="77" y="117"/>
                </a:lnTo>
                <a:lnTo>
                  <a:pt x="89" y="116"/>
                </a:lnTo>
                <a:lnTo>
                  <a:pt x="92" y="123"/>
                </a:lnTo>
                <a:lnTo>
                  <a:pt x="94" y="125"/>
                </a:lnTo>
                <a:lnTo>
                  <a:pt x="92" y="116"/>
                </a:lnTo>
                <a:lnTo>
                  <a:pt x="89" y="113"/>
                </a:lnTo>
                <a:lnTo>
                  <a:pt x="84" y="109"/>
                </a:lnTo>
                <a:lnTo>
                  <a:pt x="80" y="107"/>
                </a:lnTo>
                <a:lnTo>
                  <a:pt x="77" y="105"/>
                </a:lnTo>
                <a:lnTo>
                  <a:pt x="77" y="103"/>
                </a:lnTo>
                <a:lnTo>
                  <a:pt x="79" y="97"/>
                </a:lnTo>
                <a:lnTo>
                  <a:pt x="84" y="94"/>
                </a:lnTo>
                <a:lnTo>
                  <a:pt x="87" y="89"/>
                </a:lnTo>
                <a:lnTo>
                  <a:pt x="95" y="87"/>
                </a:lnTo>
                <a:lnTo>
                  <a:pt x="109" y="87"/>
                </a:lnTo>
                <a:lnTo>
                  <a:pt x="122" y="91"/>
                </a:lnTo>
                <a:lnTo>
                  <a:pt x="126" y="97"/>
                </a:lnTo>
                <a:lnTo>
                  <a:pt x="126" y="109"/>
                </a:lnTo>
                <a:lnTo>
                  <a:pt x="132" y="109"/>
                </a:lnTo>
                <a:lnTo>
                  <a:pt x="132" y="101"/>
                </a:lnTo>
                <a:lnTo>
                  <a:pt x="139" y="103"/>
                </a:lnTo>
                <a:lnTo>
                  <a:pt x="143" y="114"/>
                </a:lnTo>
                <a:lnTo>
                  <a:pt x="146" y="120"/>
                </a:lnTo>
                <a:lnTo>
                  <a:pt x="143" y="103"/>
                </a:lnTo>
                <a:lnTo>
                  <a:pt x="143" y="97"/>
                </a:lnTo>
                <a:lnTo>
                  <a:pt x="145" y="89"/>
                </a:lnTo>
                <a:lnTo>
                  <a:pt x="146" y="85"/>
                </a:lnTo>
                <a:lnTo>
                  <a:pt x="151" y="81"/>
                </a:lnTo>
                <a:lnTo>
                  <a:pt x="169" y="81"/>
                </a:lnTo>
                <a:lnTo>
                  <a:pt x="171" y="79"/>
                </a:lnTo>
                <a:lnTo>
                  <a:pt x="164" y="75"/>
                </a:lnTo>
                <a:lnTo>
                  <a:pt x="159" y="71"/>
                </a:lnTo>
                <a:lnTo>
                  <a:pt x="160" y="64"/>
                </a:lnTo>
                <a:lnTo>
                  <a:pt x="164" y="64"/>
                </a:lnTo>
                <a:lnTo>
                  <a:pt x="165" y="61"/>
                </a:lnTo>
                <a:lnTo>
                  <a:pt x="161" y="57"/>
                </a:lnTo>
                <a:lnTo>
                  <a:pt x="160" y="52"/>
                </a:lnTo>
                <a:lnTo>
                  <a:pt x="161" y="46"/>
                </a:lnTo>
                <a:lnTo>
                  <a:pt x="158" y="45"/>
                </a:lnTo>
                <a:lnTo>
                  <a:pt x="153" y="43"/>
                </a:lnTo>
                <a:lnTo>
                  <a:pt x="158" y="39"/>
                </a:lnTo>
                <a:lnTo>
                  <a:pt x="158" y="37"/>
                </a:lnTo>
                <a:lnTo>
                  <a:pt x="163" y="34"/>
                </a:lnTo>
                <a:lnTo>
                  <a:pt x="169" y="32"/>
                </a:lnTo>
                <a:lnTo>
                  <a:pt x="167" y="26"/>
                </a:lnTo>
                <a:lnTo>
                  <a:pt x="163" y="20"/>
                </a:lnTo>
                <a:lnTo>
                  <a:pt x="158" y="8"/>
                </a:lnTo>
                <a:lnTo>
                  <a:pt x="158" y="4"/>
                </a:lnTo>
                <a:lnTo>
                  <a:pt x="159" y="0"/>
                </a:lnTo>
                <a:lnTo>
                  <a:pt x="165" y="0"/>
                </a:lnTo>
                <a:lnTo>
                  <a:pt x="182" y="7"/>
                </a:lnTo>
                <a:lnTo>
                  <a:pt x="189" y="4"/>
                </a:lnTo>
                <a:lnTo>
                  <a:pt x="194" y="4"/>
                </a:lnTo>
                <a:lnTo>
                  <a:pt x="190" y="4"/>
                </a:lnTo>
                <a:lnTo>
                  <a:pt x="189" y="7"/>
                </a:lnTo>
                <a:lnTo>
                  <a:pt x="195" y="7"/>
                </a:lnTo>
                <a:lnTo>
                  <a:pt x="201" y="11"/>
                </a:lnTo>
                <a:lnTo>
                  <a:pt x="207" y="14"/>
                </a:lnTo>
                <a:lnTo>
                  <a:pt x="211" y="22"/>
                </a:lnTo>
                <a:lnTo>
                  <a:pt x="211" y="29"/>
                </a:lnTo>
                <a:lnTo>
                  <a:pt x="205" y="35"/>
                </a:lnTo>
                <a:lnTo>
                  <a:pt x="207" y="38"/>
                </a:lnTo>
                <a:lnTo>
                  <a:pt x="213" y="39"/>
                </a:lnTo>
                <a:lnTo>
                  <a:pt x="213" y="45"/>
                </a:lnTo>
                <a:lnTo>
                  <a:pt x="219" y="45"/>
                </a:lnTo>
                <a:lnTo>
                  <a:pt x="222" y="41"/>
                </a:lnTo>
                <a:lnTo>
                  <a:pt x="231" y="45"/>
                </a:lnTo>
                <a:lnTo>
                  <a:pt x="233" y="49"/>
                </a:lnTo>
                <a:lnTo>
                  <a:pt x="239" y="51"/>
                </a:lnTo>
                <a:lnTo>
                  <a:pt x="248" y="47"/>
                </a:lnTo>
                <a:lnTo>
                  <a:pt x="252" y="46"/>
                </a:lnTo>
                <a:lnTo>
                  <a:pt x="255" y="49"/>
                </a:lnTo>
                <a:lnTo>
                  <a:pt x="255" y="57"/>
                </a:lnTo>
                <a:lnTo>
                  <a:pt x="250" y="63"/>
                </a:lnTo>
                <a:lnTo>
                  <a:pt x="245" y="66"/>
                </a:lnTo>
                <a:lnTo>
                  <a:pt x="241" y="72"/>
                </a:lnTo>
                <a:lnTo>
                  <a:pt x="243" y="7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1" name="Freeform 105"/>
          <xdr:cNvSpPr>
            <a:spLocks noChangeAspect="1"/>
          </xdr:cNvSpPr>
        </xdr:nvSpPr>
        <xdr:spPr bwMode="auto">
          <a:xfrm>
            <a:off x="6896229" y="3605283"/>
            <a:ext cx="31218" cy="46976"/>
          </a:xfrm>
          <a:custGeom>
            <a:avLst/>
            <a:gdLst>
              <a:gd name="T0" fmla="*/ 2147483647 w 22"/>
              <a:gd name="T1" fmla="*/ 2147483647 h 30"/>
              <a:gd name="T2" fmla="*/ 2147483647 w 22"/>
              <a:gd name="T3" fmla="*/ 2147483647 h 30"/>
              <a:gd name="T4" fmla="*/ 2147483647 w 22"/>
              <a:gd name="T5" fmla="*/ 2147483647 h 30"/>
              <a:gd name="T6" fmla="*/ 2147483647 w 22"/>
              <a:gd name="T7" fmla="*/ 2147483647 h 30"/>
              <a:gd name="T8" fmla="*/ 2147483647 w 22"/>
              <a:gd name="T9" fmla="*/ 2147483647 h 30"/>
              <a:gd name="T10" fmla="*/ 2147483647 w 22"/>
              <a:gd name="T11" fmla="*/ 2147483647 h 30"/>
              <a:gd name="T12" fmla="*/ 2147483647 w 22"/>
              <a:gd name="T13" fmla="*/ 2147483647 h 30"/>
              <a:gd name="T14" fmla="*/ 2147483647 w 22"/>
              <a:gd name="T15" fmla="*/ 2147483647 h 30"/>
              <a:gd name="T16" fmla="*/ 0 w 22"/>
              <a:gd name="T17" fmla="*/ 2147483647 h 30"/>
              <a:gd name="T18" fmla="*/ 2147483647 w 22"/>
              <a:gd name="T19" fmla="*/ 2147483647 h 30"/>
              <a:gd name="T20" fmla="*/ 2147483647 w 22"/>
              <a:gd name="T21" fmla="*/ 2147483647 h 30"/>
              <a:gd name="T22" fmla="*/ 2147483647 w 22"/>
              <a:gd name="T23" fmla="*/ 2147483647 h 30"/>
              <a:gd name="T24" fmla="*/ 2147483647 w 22"/>
              <a:gd name="T25" fmla="*/ 2147483647 h 30"/>
              <a:gd name="T26" fmla="*/ 2147483647 w 22"/>
              <a:gd name="T27" fmla="*/ 2147483647 h 30"/>
              <a:gd name="T28" fmla="*/ 2147483647 w 22"/>
              <a:gd name="T29" fmla="*/ 2147483647 h 30"/>
              <a:gd name="T30" fmla="*/ 2147483647 w 22"/>
              <a:gd name="T31" fmla="*/ 2147483647 h 30"/>
              <a:gd name="T32" fmla="*/ 2147483647 w 22"/>
              <a:gd name="T33" fmla="*/ 2147483647 h 30"/>
              <a:gd name="T34" fmla="*/ 2147483647 w 22"/>
              <a:gd name="T35" fmla="*/ 0 h 30"/>
              <a:gd name="T36" fmla="*/ 2147483647 w 22"/>
              <a:gd name="T37" fmla="*/ 0 h 30"/>
              <a:gd name="T38" fmla="*/ 2147483647 w 22"/>
              <a:gd name="T39" fmla="*/ 2147483647 h 30"/>
              <a:gd name="T40" fmla="*/ 2147483647 w 22"/>
              <a:gd name="T41" fmla="*/ 2147483647 h 30"/>
              <a:gd name="T42" fmla="*/ 2147483647 w 22"/>
              <a:gd name="T43" fmla="*/ 2147483647 h 30"/>
              <a:gd name="T44" fmla="*/ 2147483647 w 22"/>
              <a:gd name="T45" fmla="*/ 2147483647 h 30"/>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22"/>
              <a:gd name="T70" fmla="*/ 0 h 30"/>
              <a:gd name="T71" fmla="*/ 22 w 22"/>
              <a:gd name="T72" fmla="*/ 30 h 30"/>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22" h="30">
                <a:moveTo>
                  <a:pt x="21" y="16"/>
                </a:moveTo>
                <a:lnTo>
                  <a:pt x="21" y="20"/>
                </a:lnTo>
                <a:lnTo>
                  <a:pt x="22" y="26"/>
                </a:lnTo>
                <a:lnTo>
                  <a:pt x="22" y="28"/>
                </a:lnTo>
                <a:lnTo>
                  <a:pt x="18" y="26"/>
                </a:lnTo>
                <a:lnTo>
                  <a:pt x="12" y="26"/>
                </a:lnTo>
                <a:lnTo>
                  <a:pt x="12" y="30"/>
                </a:lnTo>
                <a:lnTo>
                  <a:pt x="4" y="28"/>
                </a:lnTo>
                <a:lnTo>
                  <a:pt x="0" y="23"/>
                </a:lnTo>
                <a:lnTo>
                  <a:pt x="2" y="18"/>
                </a:lnTo>
                <a:lnTo>
                  <a:pt x="2" y="10"/>
                </a:lnTo>
                <a:lnTo>
                  <a:pt x="4" y="9"/>
                </a:lnTo>
                <a:lnTo>
                  <a:pt x="10" y="13"/>
                </a:lnTo>
                <a:lnTo>
                  <a:pt x="14" y="14"/>
                </a:lnTo>
                <a:lnTo>
                  <a:pt x="12" y="10"/>
                </a:lnTo>
                <a:lnTo>
                  <a:pt x="8" y="6"/>
                </a:lnTo>
                <a:lnTo>
                  <a:pt x="5" y="3"/>
                </a:lnTo>
                <a:lnTo>
                  <a:pt x="7" y="0"/>
                </a:lnTo>
                <a:lnTo>
                  <a:pt x="12" y="0"/>
                </a:lnTo>
                <a:lnTo>
                  <a:pt x="12" y="5"/>
                </a:lnTo>
                <a:lnTo>
                  <a:pt x="18" y="5"/>
                </a:lnTo>
                <a:lnTo>
                  <a:pt x="22" y="8"/>
                </a:lnTo>
                <a:lnTo>
                  <a:pt x="21" y="1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Freeform 106"/>
          <xdr:cNvSpPr>
            <a:spLocks noChangeAspect="1"/>
          </xdr:cNvSpPr>
        </xdr:nvSpPr>
        <xdr:spPr bwMode="auto">
          <a:xfrm>
            <a:off x="7551827" y="5030208"/>
            <a:ext cx="608771" cy="501073"/>
          </a:xfrm>
          <a:custGeom>
            <a:avLst/>
            <a:gdLst>
              <a:gd name="T0" fmla="*/ 2147483647 w 357"/>
              <a:gd name="T1" fmla="*/ 2147483647 h 329"/>
              <a:gd name="T2" fmla="*/ 2147483647 w 357"/>
              <a:gd name="T3" fmla="*/ 2147483647 h 329"/>
              <a:gd name="T4" fmla="*/ 2147483647 w 357"/>
              <a:gd name="T5" fmla="*/ 2147483647 h 329"/>
              <a:gd name="T6" fmla="*/ 2147483647 w 357"/>
              <a:gd name="T7" fmla="*/ 2147483647 h 329"/>
              <a:gd name="T8" fmla="*/ 2147483647 w 357"/>
              <a:gd name="T9" fmla="*/ 2147483647 h 329"/>
              <a:gd name="T10" fmla="*/ 2147483647 w 357"/>
              <a:gd name="T11" fmla="*/ 2147483647 h 329"/>
              <a:gd name="T12" fmla="*/ 2147483647 w 357"/>
              <a:gd name="T13" fmla="*/ 2147483647 h 329"/>
              <a:gd name="T14" fmla="*/ 2147483647 w 357"/>
              <a:gd name="T15" fmla="*/ 2147483647 h 329"/>
              <a:gd name="T16" fmla="*/ 2147483647 w 357"/>
              <a:gd name="T17" fmla="*/ 2147483647 h 329"/>
              <a:gd name="T18" fmla="*/ 2147483647 w 357"/>
              <a:gd name="T19" fmla="*/ 2147483647 h 329"/>
              <a:gd name="T20" fmla="*/ 2147483647 w 357"/>
              <a:gd name="T21" fmla="*/ 2147483647 h 329"/>
              <a:gd name="T22" fmla="*/ 2147483647 w 357"/>
              <a:gd name="T23" fmla="*/ 2147483647 h 329"/>
              <a:gd name="T24" fmla="*/ 2147483647 w 357"/>
              <a:gd name="T25" fmla="*/ 2147483647 h 329"/>
              <a:gd name="T26" fmla="*/ 2147483647 w 357"/>
              <a:gd name="T27" fmla="*/ 2147483647 h 329"/>
              <a:gd name="T28" fmla="*/ 2147483647 w 357"/>
              <a:gd name="T29" fmla="*/ 2147483647 h 329"/>
              <a:gd name="T30" fmla="*/ 2147483647 w 357"/>
              <a:gd name="T31" fmla="*/ 2147483647 h 329"/>
              <a:gd name="T32" fmla="*/ 2147483647 w 357"/>
              <a:gd name="T33" fmla="*/ 2147483647 h 329"/>
              <a:gd name="T34" fmla="*/ 2147483647 w 357"/>
              <a:gd name="T35" fmla="*/ 2147483647 h 329"/>
              <a:gd name="T36" fmla="*/ 2147483647 w 357"/>
              <a:gd name="T37" fmla="*/ 2147483647 h 329"/>
              <a:gd name="T38" fmla="*/ 2147483647 w 357"/>
              <a:gd name="T39" fmla="*/ 2147483647 h 329"/>
              <a:gd name="T40" fmla="*/ 2147483647 w 357"/>
              <a:gd name="T41" fmla="*/ 2147483647 h 329"/>
              <a:gd name="T42" fmla="*/ 2147483647 w 357"/>
              <a:gd name="T43" fmla="*/ 2147483647 h 329"/>
              <a:gd name="T44" fmla="*/ 2147483647 w 357"/>
              <a:gd name="T45" fmla="*/ 2147483647 h 329"/>
              <a:gd name="T46" fmla="*/ 2147483647 w 357"/>
              <a:gd name="T47" fmla="*/ 2147483647 h 329"/>
              <a:gd name="T48" fmla="*/ 2147483647 w 357"/>
              <a:gd name="T49" fmla="*/ 2147483647 h 329"/>
              <a:gd name="T50" fmla="*/ 2147483647 w 357"/>
              <a:gd name="T51" fmla="*/ 2147483647 h 329"/>
              <a:gd name="T52" fmla="*/ 2147483647 w 357"/>
              <a:gd name="T53" fmla="*/ 2147483647 h 329"/>
              <a:gd name="T54" fmla="*/ 2147483647 w 357"/>
              <a:gd name="T55" fmla="*/ 2147483647 h 329"/>
              <a:gd name="T56" fmla="*/ 2147483647 w 357"/>
              <a:gd name="T57" fmla="*/ 2147483647 h 329"/>
              <a:gd name="T58" fmla="*/ 2147483647 w 357"/>
              <a:gd name="T59" fmla="*/ 2147483647 h 329"/>
              <a:gd name="T60" fmla="*/ 2147483647 w 357"/>
              <a:gd name="T61" fmla="*/ 2147483647 h 329"/>
              <a:gd name="T62" fmla="*/ 2147483647 w 357"/>
              <a:gd name="T63" fmla="*/ 2147483647 h 329"/>
              <a:gd name="T64" fmla="*/ 2147483647 w 357"/>
              <a:gd name="T65" fmla="*/ 2147483647 h 329"/>
              <a:gd name="T66" fmla="*/ 2147483647 w 357"/>
              <a:gd name="T67" fmla="*/ 2147483647 h 329"/>
              <a:gd name="T68" fmla="*/ 2147483647 w 357"/>
              <a:gd name="T69" fmla="*/ 2147483647 h 329"/>
              <a:gd name="T70" fmla="*/ 2147483647 w 357"/>
              <a:gd name="T71" fmla="*/ 2147483647 h 329"/>
              <a:gd name="T72" fmla="*/ 2147483647 w 357"/>
              <a:gd name="T73" fmla="*/ 2147483647 h 329"/>
              <a:gd name="T74" fmla="*/ 2147483647 w 357"/>
              <a:gd name="T75" fmla="*/ 2147483647 h 329"/>
              <a:gd name="T76" fmla="*/ 2147483647 w 357"/>
              <a:gd name="T77" fmla="*/ 2147483647 h 329"/>
              <a:gd name="T78" fmla="*/ 2147483647 w 357"/>
              <a:gd name="T79" fmla="*/ 2147483647 h 329"/>
              <a:gd name="T80" fmla="*/ 2147483647 w 357"/>
              <a:gd name="T81" fmla="*/ 2147483647 h 329"/>
              <a:gd name="T82" fmla="*/ 2147483647 w 357"/>
              <a:gd name="T83" fmla="*/ 2147483647 h 329"/>
              <a:gd name="T84" fmla="*/ 2147483647 w 357"/>
              <a:gd name="T85" fmla="*/ 2147483647 h 329"/>
              <a:gd name="T86" fmla="*/ 2147483647 w 357"/>
              <a:gd name="T87" fmla="*/ 2147483647 h 329"/>
              <a:gd name="T88" fmla="*/ 2147483647 w 357"/>
              <a:gd name="T89" fmla="*/ 2147483647 h 329"/>
              <a:gd name="T90" fmla="*/ 2147483647 w 357"/>
              <a:gd name="T91" fmla="*/ 2147483647 h 329"/>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57"/>
              <a:gd name="T139" fmla="*/ 0 h 329"/>
              <a:gd name="T140" fmla="*/ 357 w 357"/>
              <a:gd name="T141" fmla="*/ 329 h 329"/>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57" h="329">
                <a:moveTo>
                  <a:pt x="342" y="0"/>
                </a:moveTo>
                <a:lnTo>
                  <a:pt x="330" y="3"/>
                </a:lnTo>
                <a:lnTo>
                  <a:pt x="331" y="24"/>
                </a:lnTo>
                <a:lnTo>
                  <a:pt x="319" y="38"/>
                </a:lnTo>
                <a:lnTo>
                  <a:pt x="298" y="45"/>
                </a:lnTo>
                <a:lnTo>
                  <a:pt x="276" y="41"/>
                </a:lnTo>
                <a:lnTo>
                  <a:pt x="259" y="38"/>
                </a:lnTo>
                <a:lnTo>
                  <a:pt x="248" y="31"/>
                </a:lnTo>
                <a:lnTo>
                  <a:pt x="235" y="32"/>
                </a:lnTo>
                <a:lnTo>
                  <a:pt x="225" y="36"/>
                </a:lnTo>
                <a:lnTo>
                  <a:pt x="204" y="45"/>
                </a:lnTo>
                <a:lnTo>
                  <a:pt x="181" y="49"/>
                </a:lnTo>
                <a:lnTo>
                  <a:pt x="165" y="55"/>
                </a:lnTo>
                <a:lnTo>
                  <a:pt x="152" y="57"/>
                </a:lnTo>
                <a:lnTo>
                  <a:pt x="151" y="57"/>
                </a:lnTo>
                <a:lnTo>
                  <a:pt x="144" y="59"/>
                </a:lnTo>
                <a:lnTo>
                  <a:pt x="131" y="75"/>
                </a:lnTo>
                <a:lnTo>
                  <a:pt x="107" y="79"/>
                </a:lnTo>
                <a:lnTo>
                  <a:pt x="89" y="87"/>
                </a:lnTo>
                <a:lnTo>
                  <a:pt x="79" y="100"/>
                </a:lnTo>
                <a:lnTo>
                  <a:pt x="59" y="104"/>
                </a:lnTo>
                <a:lnTo>
                  <a:pt x="47" y="106"/>
                </a:lnTo>
                <a:lnTo>
                  <a:pt x="42" y="107"/>
                </a:lnTo>
                <a:lnTo>
                  <a:pt x="46" y="117"/>
                </a:lnTo>
                <a:lnTo>
                  <a:pt x="47" y="133"/>
                </a:lnTo>
                <a:lnTo>
                  <a:pt x="33" y="146"/>
                </a:lnTo>
                <a:lnTo>
                  <a:pt x="26" y="165"/>
                </a:lnTo>
                <a:lnTo>
                  <a:pt x="17" y="175"/>
                </a:lnTo>
                <a:lnTo>
                  <a:pt x="14" y="187"/>
                </a:lnTo>
                <a:lnTo>
                  <a:pt x="8" y="194"/>
                </a:lnTo>
                <a:lnTo>
                  <a:pt x="0" y="201"/>
                </a:lnTo>
                <a:lnTo>
                  <a:pt x="3" y="202"/>
                </a:lnTo>
                <a:lnTo>
                  <a:pt x="8" y="221"/>
                </a:lnTo>
                <a:lnTo>
                  <a:pt x="19" y="226"/>
                </a:lnTo>
                <a:lnTo>
                  <a:pt x="38" y="253"/>
                </a:lnTo>
                <a:lnTo>
                  <a:pt x="40" y="243"/>
                </a:lnTo>
                <a:lnTo>
                  <a:pt x="56" y="248"/>
                </a:lnTo>
                <a:lnTo>
                  <a:pt x="61" y="256"/>
                </a:lnTo>
                <a:lnTo>
                  <a:pt x="51" y="260"/>
                </a:lnTo>
                <a:lnTo>
                  <a:pt x="40" y="260"/>
                </a:lnTo>
                <a:lnTo>
                  <a:pt x="55" y="278"/>
                </a:lnTo>
                <a:lnTo>
                  <a:pt x="63" y="291"/>
                </a:lnTo>
                <a:lnTo>
                  <a:pt x="68" y="297"/>
                </a:lnTo>
                <a:lnTo>
                  <a:pt x="75" y="295"/>
                </a:lnTo>
                <a:lnTo>
                  <a:pt x="77" y="291"/>
                </a:lnTo>
                <a:lnTo>
                  <a:pt x="79" y="291"/>
                </a:lnTo>
                <a:lnTo>
                  <a:pt x="97" y="295"/>
                </a:lnTo>
                <a:lnTo>
                  <a:pt x="116" y="291"/>
                </a:lnTo>
                <a:lnTo>
                  <a:pt x="129" y="292"/>
                </a:lnTo>
                <a:lnTo>
                  <a:pt x="144" y="288"/>
                </a:lnTo>
                <a:lnTo>
                  <a:pt x="154" y="291"/>
                </a:lnTo>
                <a:lnTo>
                  <a:pt x="161" y="284"/>
                </a:lnTo>
                <a:lnTo>
                  <a:pt x="170" y="292"/>
                </a:lnTo>
                <a:lnTo>
                  <a:pt x="177" y="297"/>
                </a:lnTo>
                <a:lnTo>
                  <a:pt x="190" y="297"/>
                </a:lnTo>
                <a:lnTo>
                  <a:pt x="188" y="307"/>
                </a:lnTo>
                <a:lnTo>
                  <a:pt x="178" y="312"/>
                </a:lnTo>
                <a:lnTo>
                  <a:pt x="188" y="315"/>
                </a:lnTo>
                <a:lnTo>
                  <a:pt x="205" y="313"/>
                </a:lnTo>
                <a:lnTo>
                  <a:pt x="220" y="309"/>
                </a:lnTo>
                <a:lnTo>
                  <a:pt x="233" y="321"/>
                </a:lnTo>
                <a:lnTo>
                  <a:pt x="250" y="329"/>
                </a:lnTo>
                <a:lnTo>
                  <a:pt x="248" y="321"/>
                </a:lnTo>
                <a:lnTo>
                  <a:pt x="244" y="299"/>
                </a:lnTo>
                <a:lnTo>
                  <a:pt x="243" y="288"/>
                </a:lnTo>
                <a:lnTo>
                  <a:pt x="233" y="284"/>
                </a:lnTo>
                <a:lnTo>
                  <a:pt x="227" y="284"/>
                </a:lnTo>
                <a:lnTo>
                  <a:pt x="218" y="278"/>
                </a:lnTo>
                <a:lnTo>
                  <a:pt x="210" y="271"/>
                </a:lnTo>
                <a:lnTo>
                  <a:pt x="202" y="271"/>
                </a:lnTo>
                <a:lnTo>
                  <a:pt x="195" y="260"/>
                </a:lnTo>
                <a:lnTo>
                  <a:pt x="185" y="262"/>
                </a:lnTo>
                <a:lnTo>
                  <a:pt x="176" y="257"/>
                </a:lnTo>
                <a:lnTo>
                  <a:pt x="166" y="256"/>
                </a:lnTo>
                <a:lnTo>
                  <a:pt x="152" y="251"/>
                </a:lnTo>
                <a:lnTo>
                  <a:pt x="147" y="245"/>
                </a:lnTo>
                <a:lnTo>
                  <a:pt x="157" y="243"/>
                </a:lnTo>
                <a:lnTo>
                  <a:pt x="165" y="243"/>
                </a:lnTo>
                <a:lnTo>
                  <a:pt x="170" y="240"/>
                </a:lnTo>
                <a:lnTo>
                  <a:pt x="173" y="236"/>
                </a:lnTo>
                <a:lnTo>
                  <a:pt x="171" y="233"/>
                </a:lnTo>
                <a:lnTo>
                  <a:pt x="166" y="222"/>
                </a:lnTo>
                <a:lnTo>
                  <a:pt x="166" y="213"/>
                </a:lnTo>
                <a:lnTo>
                  <a:pt x="176" y="213"/>
                </a:lnTo>
                <a:lnTo>
                  <a:pt x="181" y="219"/>
                </a:lnTo>
                <a:lnTo>
                  <a:pt x="181" y="225"/>
                </a:lnTo>
                <a:lnTo>
                  <a:pt x="185" y="226"/>
                </a:lnTo>
                <a:lnTo>
                  <a:pt x="190" y="223"/>
                </a:lnTo>
                <a:lnTo>
                  <a:pt x="187" y="215"/>
                </a:lnTo>
                <a:lnTo>
                  <a:pt x="180" y="205"/>
                </a:lnTo>
                <a:lnTo>
                  <a:pt x="171" y="198"/>
                </a:lnTo>
                <a:lnTo>
                  <a:pt x="159" y="188"/>
                </a:lnTo>
                <a:lnTo>
                  <a:pt x="152" y="175"/>
                </a:lnTo>
                <a:lnTo>
                  <a:pt x="145" y="167"/>
                </a:lnTo>
                <a:lnTo>
                  <a:pt x="141" y="153"/>
                </a:lnTo>
                <a:lnTo>
                  <a:pt x="140" y="138"/>
                </a:lnTo>
                <a:lnTo>
                  <a:pt x="141" y="123"/>
                </a:lnTo>
                <a:lnTo>
                  <a:pt x="151" y="119"/>
                </a:lnTo>
                <a:lnTo>
                  <a:pt x="155" y="115"/>
                </a:lnTo>
                <a:lnTo>
                  <a:pt x="152" y="124"/>
                </a:lnTo>
                <a:lnTo>
                  <a:pt x="154" y="128"/>
                </a:lnTo>
                <a:lnTo>
                  <a:pt x="168" y="134"/>
                </a:lnTo>
                <a:lnTo>
                  <a:pt x="180" y="141"/>
                </a:lnTo>
                <a:lnTo>
                  <a:pt x="187" y="153"/>
                </a:lnTo>
                <a:lnTo>
                  <a:pt x="201" y="163"/>
                </a:lnTo>
                <a:lnTo>
                  <a:pt x="205" y="157"/>
                </a:lnTo>
                <a:lnTo>
                  <a:pt x="194" y="152"/>
                </a:lnTo>
                <a:lnTo>
                  <a:pt x="190" y="139"/>
                </a:lnTo>
                <a:lnTo>
                  <a:pt x="194" y="138"/>
                </a:lnTo>
                <a:lnTo>
                  <a:pt x="205" y="141"/>
                </a:lnTo>
                <a:lnTo>
                  <a:pt x="213" y="150"/>
                </a:lnTo>
                <a:lnTo>
                  <a:pt x="223" y="157"/>
                </a:lnTo>
                <a:lnTo>
                  <a:pt x="220" y="145"/>
                </a:lnTo>
                <a:lnTo>
                  <a:pt x="207" y="138"/>
                </a:lnTo>
                <a:lnTo>
                  <a:pt x="211" y="128"/>
                </a:lnTo>
                <a:lnTo>
                  <a:pt x="217" y="128"/>
                </a:lnTo>
                <a:lnTo>
                  <a:pt x="227" y="129"/>
                </a:lnTo>
                <a:lnTo>
                  <a:pt x="237" y="134"/>
                </a:lnTo>
                <a:lnTo>
                  <a:pt x="242" y="138"/>
                </a:lnTo>
                <a:lnTo>
                  <a:pt x="238" y="131"/>
                </a:lnTo>
                <a:lnTo>
                  <a:pt x="233" y="127"/>
                </a:lnTo>
                <a:lnTo>
                  <a:pt x="226" y="123"/>
                </a:lnTo>
                <a:lnTo>
                  <a:pt x="210" y="119"/>
                </a:lnTo>
                <a:lnTo>
                  <a:pt x="200" y="109"/>
                </a:lnTo>
                <a:lnTo>
                  <a:pt x="213" y="99"/>
                </a:lnTo>
                <a:lnTo>
                  <a:pt x="231" y="92"/>
                </a:lnTo>
                <a:lnTo>
                  <a:pt x="241" y="81"/>
                </a:lnTo>
                <a:lnTo>
                  <a:pt x="251" y="83"/>
                </a:lnTo>
                <a:lnTo>
                  <a:pt x="261" y="81"/>
                </a:lnTo>
                <a:lnTo>
                  <a:pt x="266" y="79"/>
                </a:lnTo>
                <a:lnTo>
                  <a:pt x="275" y="71"/>
                </a:lnTo>
                <a:lnTo>
                  <a:pt x="293" y="71"/>
                </a:lnTo>
                <a:lnTo>
                  <a:pt x="326" y="77"/>
                </a:lnTo>
                <a:lnTo>
                  <a:pt x="338" y="83"/>
                </a:lnTo>
                <a:lnTo>
                  <a:pt x="348" y="66"/>
                </a:lnTo>
                <a:lnTo>
                  <a:pt x="348" y="33"/>
                </a:lnTo>
                <a:lnTo>
                  <a:pt x="357" y="24"/>
                </a:lnTo>
                <a:lnTo>
                  <a:pt x="356" y="11"/>
                </a:lnTo>
                <a:lnTo>
                  <a:pt x="346" y="5"/>
                </a:lnTo>
                <a:lnTo>
                  <a:pt x="34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3" name="Freeform 107"/>
          <xdr:cNvSpPr>
            <a:spLocks noChangeAspect="1"/>
          </xdr:cNvSpPr>
        </xdr:nvSpPr>
        <xdr:spPr bwMode="auto">
          <a:xfrm>
            <a:off x="7504999" y="5327719"/>
            <a:ext cx="31218" cy="46976"/>
          </a:xfrm>
          <a:custGeom>
            <a:avLst/>
            <a:gdLst>
              <a:gd name="T0" fmla="*/ 2147483647 w 20"/>
              <a:gd name="T1" fmla="*/ 2147483647 h 25"/>
              <a:gd name="T2" fmla="*/ 2147483647 w 20"/>
              <a:gd name="T3" fmla="*/ 2147483647 h 25"/>
              <a:gd name="T4" fmla="*/ 2147483647 w 20"/>
              <a:gd name="T5" fmla="*/ 2147483647 h 25"/>
              <a:gd name="T6" fmla="*/ 2147483647 w 20"/>
              <a:gd name="T7" fmla="*/ 2147483647 h 25"/>
              <a:gd name="T8" fmla="*/ 2147483647 w 20"/>
              <a:gd name="T9" fmla="*/ 0 h 25"/>
              <a:gd name="T10" fmla="*/ 0 w 20"/>
              <a:gd name="T11" fmla="*/ 2147483647 h 25"/>
              <a:gd name="T12" fmla="*/ 2147483647 w 20"/>
              <a:gd name="T13" fmla="*/ 2147483647 h 25"/>
              <a:gd name="T14" fmla="*/ 2147483647 w 20"/>
              <a:gd name="T15" fmla="*/ 2147483647 h 25"/>
              <a:gd name="T16" fmla="*/ 2147483647 w 20"/>
              <a:gd name="T17" fmla="*/ 2147483647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0"/>
              <a:gd name="T28" fmla="*/ 0 h 25"/>
              <a:gd name="T29" fmla="*/ 20 w 20"/>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0" h="25">
                <a:moveTo>
                  <a:pt x="18" y="23"/>
                </a:moveTo>
                <a:lnTo>
                  <a:pt x="20" y="21"/>
                </a:lnTo>
                <a:lnTo>
                  <a:pt x="15" y="13"/>
                </a:lnTo>
                <a:lnTo>
                  <a:pt x="10" y="4"/>
                </a:lnTo>
                <a:lnTo>
                  <a:pt x="5" y="0"/>
                </a:lnTo>
                <a:lnTo>
                  <a:pt x="0" y="3"/>
                </a:lnTo>
                <a:lnTo>
                  <a:pt x="8" y="19"/>
                </a:lnTo>
                <a:lnTo>
                  <a:pt x="14" y="25"/>
                </a:lnTo>
                <a:lnTo>
                  <a:pt x="18"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 name="Freeform 108"/>
          <xdr:cNvSpPr>
            <a:spLocks noChangeAspect="1"/>
          </xdr:cNvSpPr>
        </xdr:nvSpPr>
        <xdr:spPr bwMode="auto">
          <a:xfrm>
            <a:off x="7504999" y="5327719"/>
            <a:ext cx="46829" cy="46976"/>
          </a:xfrm>
          <a:custGeom>
            <a:avLst/>
            <a:gdLst>
              <a:gd name="T0" fmla="*/ 2147483647 w 25"/>
              <a:gd name="T1" fmla="*/ 2147483647 h 29"/>
              <a:gd name="T2" fmla="*/ 2147483647 w 25"/>
              <a:gd name="T3" fmla="*/ 2147483647 h 29"/>
              <a:gd name="T4" fmla="*/ 2147483647 w 25"/>
              <a:gd name="T5" fmla="*/ 2147483647 h 29"/>
              <a:gd name="T6" fmla="*/ 2147483647 w 25"/>
              <a:gd name="T7" fmla="*/ 2147483647 h 29"/>
              <a:gd name="T8" fmla="*/ 2147483647 w 25"/>
              <a:gd name="T9" fmla="*/ 0 h 29"/>
              <a:gd name="T10" fmla="*/ 0 w 25"/>
              <a:gd name="T11" fmla="*/ 2147483647 h 29"/>
              <a:gd name="T12" fmla="*/ 2147483647 w 25"/>
              <a:gd name="T13" fmla="*/ 2147483647 h 29"/>
              <a:gd name="T14" fmla="*/ 2147483647 w 25"/>
              <a:gd name="T15" fmla="*/ 2147483647 h 29"/>
              <a:gd name="T16" fmla="*/ 2147483647 w 25"/>
              <a:gd name="T17" fmla="*/ 2147483647 h 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5"/>
              <a:gd name="T28" fmla="*/ 0 h 29"/>
              <a:gd name="T29" fmla="*/ 25 w 25"/>
              <a:gd name="T30" fmla="*/ 29 h 2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5" h="29">
                <a:moveTo>
                  <a:pt x="23" y="27"/>
                </a:moveTo>
                <a:lnTo>
                  <a:pt x="25" y="25"/>
                </a:lnTo>
                <a:lnTo>
                  <a:pt x="18" y="15"/>
                </a:lnTo>
                <a:lnTo>
                  <a:pt x="12" y="5"/>
                </a:lnTo>
                <a:lnTo>
                  <a:pt x="7" y="0"/>
                </a:lnTo>
                <a:lnTo>
                  <a:pt x="0" y="3"/>
                </a:lnTo>
                <a:lnTo>
                  <a:pt x="9" y="22"/>
                </a:lnTo>
                <a:lnTo>
                  <a:pt x="17" y="29"/>
                </a:lnTo>
                <a:lnTo>
                  <a:pt x="23" y="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5" name="Freeform 109"/>
          <xdr:cNvSpPr>
            <a:spLocks noChangeAspect="1"/>
          </xdr:cNvSpPr>
        </xdr:nvSpPr>
        <xdr:spPr bwMode="auto">
          <a:xfrm>
            <a:off x="7583047" y="5484305"/>
            <a:ext cx="46829" cy="46976"/>
          </a:xfrm>
          <a:custGeom>
            <a:avLst/>
            <a:gdLst>
              <a:gd name="T0" fmla="*/ 2147483647 w 27"/>
              <a:gd name="T1" fmla="*/ 2147483647 h 26"/>
              <a:gd name="T2" fmla="*/ 2147483647 w 27"/>
              <a:gd name="T3" fmla="*/ 2147483647 h 26"/>
              <a:gd name="T4" fmla="*/ 2147483647 w 27"/>
              <a:gd name="T5" fmla="*/ 2147483647 h 26"/>
              <a:gd name="T6" fmla="*/ 2147483647 w 27"/>
              <a:gd name="T7" fmla="*/ 0 h 26"/>
              <a:gd name="T8" fmla="*/ 2147483647 w 27"/>
              <a:gd name="T9" fmla="*/ 2147483647 h 26"/>
              <a:gd name="T10" fmla="*/ 0 w 27"/>
              <a:gd name="T11" fmla="*/ 2147483647 h 26"/>
              <a:gd name="T12" fmla="*/ 2147483647 w 27"/>
              <a:gd name="T13" fmla="*/ 2147483647 h 26"/>
              <a:gd name="T14" fmla="*/ 2147483647 w 27"/>
              <a:gd name="T15" fmla="*/ 2147483647 h 26"/>
              <a:gd name="T16" fmla="*/ 2147483647 w 27"/>
              <a:gd name="T17" fmla="*/ 2147483647 h 26"/>
              <a:gd name="T18" fmla="*/ 2147483647 w 27"/>
              <a:gd name="T19" fmla="*/ 2147483647 h 2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
              <a:gd name="T31" fmla="*/ 0 h 26"/>
              <a:gd name="T32" fmla="*/ 27 w 27"/>
              <a:gd name="T33" fmla="*/ 26 h 2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 h="26">
                <a:moveTo>
                  <a:pt x="25" y="26"/>
                </a:moveTo>
                <a:lnTo>
                  <a:pt x="27" y="18"/>
                </a:lnTo>
                <a:lnTo>
                  <a:pt x="19" y="12"/>
                </a:lnTo>
                <a:lnTo>
                  <a:pt x="14" y="0"/>
                </a:lnTo>
                <a:lnTo>
                  <a:pt x="9" y="4"/>
                </a:lnTo>
                <a:lnTo>
                  <a:pt x="0" y="14"/>
                </a:lnTo>
                <a:lnTo>
                  <a:pt x="7" y="18"/>
                </a:lnTo>
                <a:lnTo>
                  <a:pt x="10" y="22"/>
                </a:lnTo>
                <a:lnTo>
                  <a:pt x="19" y="22"/>
                </a:lnTo>
                <a:lnTo>
                  <a:pt x="25" y="2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6" name="Freeform 110"/>
          <xdr:cNvSpPr>
            <a:spLocks noChangeAspect="1"/>
          </xdr:cNvSpPr>
        </xdr:nvSpPr>
        <xdr:spPr bwMode="auto">
          <a:xfrm>
            <a:off x="5085526" y="3292113"/>
            <a:ext cx="390238" cy="391462"/>
          </a:xfrm>
          <a:custGeom>
            <a:avLst/>
            <a:gdLst>
              <a:gd name="T0" fmla="*/ 2147483647 w 231"/>
              <a:gd name="T1" fmla="*/ 2147483647 h 246"/>
              <a:gd name="T2" fmla="*/ 2147483647 w 231"/>
              <a:gd name="T3" fmla="*/ 2147483647 h 246"/>
              <a:gd name="T4" fmla="*/ 2147483647 w 231"/>
              <a:gd name="T5" fmla="*/ 2147483647 h 246"/>
              <a:gd name="T6" fmla="*/ 2147483647 w 231"/>
              <a:gd name="T7" fmla="*/ 2147483647 h 246"/>
              <a:gd name="T8" fmla="*/ 2147483647 w 231"/>
              <a:gd name="T9" fmla="*/ 2147483647 h 246"/>
              <a:gd name="T10" fmla="*/ 2147483647 w 231"/>
              <a:gd name="T11" fmla="*/ 2147483647 h 246"/>
              <a:gd name="T12" fmla="*/ 2147483647 w 231"/>
              <a:gd name="T13" fmla="*/ 2147483647 h 246"/>
              <a:gd name="T14" fmla="*/ 2147483647 w 231"/>
              <a:gd name="T15" fmla="*/ 2147483647 h 246"/>
              <a:gd name="T16" fmla="*/ 2147483647 w 231"/>
              <a:gd name="T17" fmla="*/ 2147483647 h 246"/>
              <a:gd name="T18" fmla="*/ 2147483647 w 231"/>
              <a:gd name="T19" fmla="*/ 2147483647 h 246"/>
              <a:gd name="T20" fmla="*/ 2147483647 w 231"/>
              <a:gd name="T21" fmla="*/ 2147483647 h 246"/>
              <a:gd name="T22" fmla="*/ 2147483647 w 231"/>
              <a:gd name="T23" fmla="*/ 2147483647 h 246"/>
              <a:gd name="T24" fmla="*/ 2147483647 w 231"/>
              <a:gd name="T25" fmla="*/ 2147483647 h 246"/>
              <a:gd name="T26" fmla="*/ 2147483647 w 231"/>
              <a:gd name="T27" fmla="*/ 2147483647 h 246"/>
              <a:gd name="T28" fmla="*/ 2147483647 w 231"/>
              <a:gd name="T29" fmla="*/ 2147483647 h 246"/>
              <a:gd name="T30" fmla="*/ 2147483647 w 231"/>
              <a:gd name="T31" fmla="*/ 2147483647 h 246"/>
              <a:gd name="T32" fmla="*/ 2147483647 w 231"/>
              <a:gd name="T33" fmla="*/ 2147483647 h 246"/>
              <a:gd name="T34" fmla="*/ 2147483647 w 231"/>
              <a:gd name="T35" fmla="*/ 2147483647 h 246"/>
              <a:gd name="T36" fmla="*/ 2147483647 w 231"/>
              <a:gd name="T37" fmla="*/ 2147483647 h 246"/>
              <a:gd name="T38" fmla="*/ 2147483647 w 231"/>
              <a:gd name="T39" fmla="*/ 2147483647 h 246"/>
              <a:gd name="T40" fmla="*/ 2147483647 w 231"/>
              <a:gd name="T41" fmla="*/ 2147483647 h 246"/>
              <a:gd name="T42" fmla="*/ 2147483647 w 231"/>
              <a:gd name="T43" fmla="*/ 2147483647 h 246"/>
              <a:gd name="T44" fmla="*/ 2147483647 w 231"/>
              <a:gd name="T45" fmla="*/ 2147483647 h 246"/>
              <a:gd name="T46" fmla="*/ 2147483647 w 231"/>
              <a:gd name="T47" fmla="*/ 2147483647 h 246"/>
              <a:gd name="T48" fmla="*/ 2147483647 w 231"/>
              <a:gd name="T49" fmla="*/ 2147483647 h 246"/>
              <a:gd name="T50" fmla="*/ 2147483647 w 231"/>
              <a:gd name="T51" fmla="*/ 2147483647 h 246"/>
              <a:gd name="T52" fmla="*/ 2147483647 w 231"/>
              <a:gd name="T53" fmla="*/ 2147483647 h 246"/>
              <a:gd name="T54" fmla="*/ 2147483647 w 231"/>
              <a:gd name="T55" fmla="*/ 2147483647 h 246"/>
              <a:gd name="T56" fmla="*/ 2147483647 w 231"/>
              <a:gd name="T57" fmla="*/ 2147483647 h 246"/>
              <a:gd name="T58" fmla="*/ 2147483647 w 231"/>
              <a:gd name="T59" fmla="*/ 2147483647 h 246"/>
              <a:gd name="T60" fmla="*/ 2147483647 w 231"/>
              <a:gd name="T61" fmla="*/ 2147483647 h 246"/>
              <a:gd name="T62" fmla="*/ 2147483647 w 231"/>
              <a:gd name="T63" fmla="*/ 2147483647 h 246"/>
              <a:gd name="T64" fmla="*/ 2147483647 w 231"/>
              <a:gd name="T65" fmla="*/ 2147483647 h 246"/>
              <a:gd name="T66" fmla="*/ 2147483647 w 231"/>
              <a:gd name="T67" fmla="*/ 2147483647 h 246"/>
              <a:gd name="T68" fmla="*/ 2147483647 w 231"/>
              <a:gd name="T69" fmla="*/ 2147483647 h 246"/>
              <a:gd name="T70" fmla="*/ 2147483647 w 231"/>
              <a:gd name="T71" fmla="*/ 2147483647 h 246"/>
              <a:gd name="T72" fmla="*/ 2147483647 w 231"/>
              <a:gd name="T73" fmla="*/ 2147483647 h 246"/>
              <a:gd name="T74" fmla="*/ 2147483647 w 231"/>
              <a:gd name="T75" fmla="*/ 2147483647 h 246"/>
              <a:gd name="T76" fmla="*/ 2147483647 w 231"/>
              <a:gd name="T77" fmla="*/ 2147483647 h 246"/>
              <a:gd name="T78" fmla="*/ 2147483647 w 231"/>
              <a:gd name="T79" fmla="*/ 2147483647 h 246"/>
              <a:gd name="T80" fmla="*/ 2147483647 w 231"/>
              <a:gd name="T81" fmla="*/ 2147483647 h 246"/>
              <a:gd name="T82" fmla="*/ 2147483647 w 231"/>
              <a:gd name="T83" fmla="*/ 2147483647 h 246"/>
              <a:gd name="T84" fmla="*/ 2147483647 w 231"/>
              <a:gd name="T85" fmla="*/ 2147483647 h 246"/>
              <a:gd name="T86" fmla="*/ 2147483647 w 231"/>
              <a:gd name="T87" fmla="*/ 2147483647 h 246"/>
              <a:gd name="T88" fmla="*/ 2147483647 w 231"/>
              <a:gd name="T89" fmla="*/ 2147483647 h 246"/>
              <a:gd name="T90" fmla="*/ 2147483647 w 231"/>
              <a:gd name="T91" fmla="*/ 2147483647 h 246"/>
              <a:gd name="T92" fmla="*/ 2147483647 w 231"/>
              <a:gd name="T93" fmla="*/ 2147483647 h 246"/>
              <a:gd name="T94" fmla="*/ 2147483647 w 231"/>
              <a:gd name="T95" fmla="*/ 2147483647 h 246"/>
              <a:gd name="T96" fmla="*/ 2147483647 w 231"/>
              <a:gd name="T97" fmla="*/ 2147483647 h 246"/>
              <a:gd name="T98" fmla="*/ 2147483647 w 231"/>
              <a:gd name="T99" fmla="*/ 2147483647 h 246"/>
              <a:gd name="T100" fmla="*/ 2147483647 w 231"/>
              <a:gd name="T101" fmla="*/ 2147483647 h 246"/>
              <a:gd name="T102" fmla="*/ 2147483647 w 231"/>
              <a:gd name="T103" fmla="*/ 2147483647 h 246"/>
              <a:gd name="T104" fmla="*/ 2147483647 w 231"/>
              <a:gd name="T105" fmla="*/ 2147483647 h 246"/>
              <a:gd name="T106" fmla="*/ 2147483647 w 231"/>
              <a:gd name="T107" fmla="*/ 2147483647 h 246"/>
              <a:gd name="T108" fmla="*/ 2147483647 w 231"/>
              <a:gd name="T109" fmla="*/ 2147483647 h 246"/>
              <a:gd name="T110" fmla="*/ 2147483647 w 231"/>
              <a:gd name="T111" fmla="*/ 2147483647 h 246"/>
              <a:gd name="T112" fmla="*/ 2147483647 w 231"/>
              <a:gd name="T113" fmla="*/ 2147483647 h 246"/>
              <a:gd name="T114" fmla="*/ 2147483647 w 231"/>
              <a:gd name="T115" fmla="*/ 2147483647 h 246"/>
              <a:gd name="T116" fmla="*/ 2147483647 w 231"/>
              <a:gd name="T117" fmla="*/ 2147483647 h 246"/>
              <a:gd name="T118" fmla="*/ 2147483647 w 231"/>
              <a:gd name="T119" fmla="*/ 2147483647 h 246"/>
              <a:gd name="T120" fmla="*/ 2147483647 w 231"/>
              <a:gd name="T121" fmla="*/ 2147483647 h 246"/>
              <a:gd name="T122" fmla="*/ 2147483647 w 231"/>
              <a:gd name="T123" fmla="*/ 2147483647 h 2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31"/>
              <a:gd name="T187" fmla="*/ 0 h 246"/>
              <a:gd name="T188" fmla="*/ 231 w 231"/>
              <a:gd name="T189" fmla="*/ 246 h 24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31" h="246">
                <a:moveTo>
                  <a:pt x="195" y="23"/>
                </a:moveTo>
                <a:lnTo>
                  <a:pt x="197" y="19"/>
                </a:lnTo>
                <a:lnTo>
                  <a:pt x="199" y="19"/>
                </a:lnTo>
                <a:lnTo>
                  <a:pt x="199" y="14"/>
                </a:lnTo>
                <a:lnTo>
                  <a:pt x="202" y="3"/>
                </a:lnTo>
                <a:lnTo>
                  <a:pt x="201" y="1"/>
                </a:lnTo>
                <a:lnTo>
                  <a:pt x="195" y="1"/>
                </a:lnTo>
                <a:lnTo>
                  <a:pt x="191" y="1"/>
                </a:lnTo>
                <a:lnTo>
                  <a:pt x="188" y="1"/>
                </a:lnTo>
                <a:lnTo>
                  <a:pt x="185" y="0"/>
                </a:lnTo>
                <a:lnTo>
                  <a:pt x="176" y="1"/>
                </a:lnTo>
                <a:lnTo>
                  <a:pt x="169" y="6"/>
                </a:lnTo>
                <a:lnTo>
                  <a:pt x="163" y="6"/>
                </a:lnTo>
                <a:lnTo>
                  <a:pt x="160" y="13"/>
                </a:lnTo>
                <a:lnTo>
                  <a:pt x="160" y="17"/>
                </a:lnTo>
                <a:lnTo>
                  <a:pt x="158" y="19"/>
                </a:lnTo>
                <a:lnTo>
                  <a:pt x="151" y="23"/>
                </a:lnTo>
                <a:lnTo>
                  <a:pt x="140" y="25"/>
                </a:lnTo>
                <a:lnTo>
                  <a:pt x="140" y="30"/>
                </a:lnTo>
                <a:lnTo>
                  <a:pt x="147" y="33"/>
                </a:lnTo>
                <a:lnTo>
                  <a:pt x="151" y="35"/>
                </a:lnTo>
                <a:lnTo>
                  <a:pt x="154" y="35"/>
                </a:lnTo>
                <a:lnTo>
                  <a:pt x="162" y="38"/>
                </a:lnTo>
                <a:lnTo>
                  <a:pt x="161" y="40"/>
                </a:lnTo>
                <a:lnTo>
                  <a:pt x="155" y="47"/>
                </a:lnTo>
                <a:lnTo>
                  <a:pt x="152" y="47"/>
                </a:lnTo>
                <a:lnTo>
                  <a:pt x="144" y="49"/>
                </a:lnTo>
                <a:lnTo>
                  <a:pt x="140" y="50"/>
                </a:lnTo>
                <a:lnTo>
                  <a:pt x="140" y="55"/>
                </a:lnTo>
                <a:lnTo>
                  <a:pt x="138" y="57"/>
                </a:lnTo>
                <a:lnTo>
                  <a:pt x="136" y="58"/>
                </a:lnTo>
                <a:lnTo>
                  <a:pt x="127" y="55"/>
                </a:lnTo>
                <a:lnTo>
                  <a:pt x="110" y="52"/>
                </a:lnTo>
                <a:lnTo>
                  <a:pt x="110" y="47"/>
                </a:lnTo>
                <a:lnTo>
                  <a:pt x="92" y="38"/>
                </a:lnTo>
                <a:lnTo>
                  <a:pt x="84" y="42"/>
                </a:lnTo>
                <a:lnTo>
                  <a:pt x="78" y="47"/>
                </a:lnTo>
                <a:lnTo>
                  <a:pt x="77" y="60"/>
                </a:lnTo>
                <a:lnTo>
                  <a:pt x="72" y="57"/>
                </a:lnTo>
                <a:lnTo>
                  <a:pt x="66" y="56"/>
                </a:lnTo>
                <a:lnTo>
                  <a:pt x="68" y="64"/>
                </a:lnTo>
                <a:lnTo>
                  <a:pt x="80" y="70"/>
                </a:lnTo>
                <a:lnTo>
                  <a:pt x="84" y="71"/>
                </a:lnTo>
                <a:lnTo>
                  <a:pt x="84" y="77"/>
                </a:lnTo>
                <a:lnTo>
                  <a:pt x="69" y="80"/>
                </a:lnTo>
                <a:lnTo>
                  <a:pt x="64" y="86"/>
                </a:lnTo>
                <a:lnTo>
                  <a:pt x="56" y="87"/>
                </a:lnTo>
                <a:lnTo>
                  <a:pt x="54" y="93"/>
                </a:lnTo>
                <a:lnTo>
                  <a:pt x="58" y="99"/>
                </a:lnTo>
                <a:lnTo>
                  <a:pt x="60" y="100"/>
                </a:lnTo>
                <a:lnTo>
                  <a:pt x="59" y="106"/>
                </a:lnTo>
                <a:lnTo>
                  <a:pt x="64" y="108"/>
                </a:lnTo>
                <a:lnTo>
                  <a:pt x="68" y="108"/>
                </a:lnTo>
                <a:lnTo>
                  <a:pt x="68" y="116"/>
                </a:lnTo>
                <a:lnTo>
                  <a:pt x="76" y="119"/>
                </a:lnTo>
                <a:lnTo>
                  <a:pt x="94" y="124"/>
                </a:lnTo>
                <a:lnTo>
                  <a:pt x="94" y="129"/>
                </a:lnTo>
                <a:lnTo>
                  <a:pt x="90" y="132"/>
                </a:lnTo>
                <a:lnTo>
                  <a:pt x="78" y="132"/>
                </a:lnTo>
                <a:lnTo>
                  <a:pt x="71" y="136"/>
                </a:lnTo>
                <a:lnTo>
                  <a:pt x="68" y="141"/>
                </a:lnTo>
                <a:lnTo>
                  <a:pt x="66" y="147"/>
                </a:lnTo>
                <a:lnTo>
                  <a:pt x="59" y="154"/>
                </a:lnTo>
                <a:lnTo>
                  <a:pt x="53" y="156"/>
                </a:lnTo>
                <a:lnTo>
                  <a:pt x="46" y="159"/>
                </a:lnTo>
                <a:lnTo>
                  <a:pt x="44" y="160"/>
                </a:lnTo>
                <a:lnTo>
                  <a:pt x="44" y="162"/>
                </a:lnTo>
                <a:lnTo>
                  <a:pt x="49" y="163"/>
                </a:lnTo>
                <a:lnTo>
                  <a:pt x="51" y="162"/>
                </a:lnTo>
                <a:lnTo>
                  <a:pt x="54" y="163"/>
                </a:lnTo>
                <a:lnTo>
                  <a:pt x="62" y="165"/>
                </a:lnTo>
                <a:lnTo>
                  <a:pt x="69" y="166"/>
                </a:lnTo>
                <a:lnTo>
                  <a:pt x="77" y="163"/>
                </a:lnTo>
                <a:lnTo>
                  <a:pt x="84" y="159"/>
                </a:lnTo>
                <a:lnTo>
                  <a:pt x="86" y="158"/>
                </a:lnTo>
                <a:lnTo>
                  <a:pt x="86" y="159"/>
                </a:lnTo>
                <a:lnTo>
                  <a:pt x="84" y="164"/>
                </a:lnTo>
                <a:lnTo>
                  <a:pt x="84" y="166"/>
                </a:lnTo>
                <a:lnTo>
                  <a:pt x="90" y="171"/>
                </a:lnTo>
                <a:lnTo>
                  <a:pt x="82" y="171"/>
                </a:lnTo>
                <a:lnTo>
                  <a:pt x="72" y="169"/>
                </a:lnTo>
                <a:lnTo>
                  <a:pt x="62" y="169"/>
                </a:lnTo>
                <a:lnTo>
                  <a:pt x="49" y="165"/>
                </a:lnTo>
                <a:lnTo>
                  <a:pt x="44" y="171"/>
                </a:lnTo>
                <a:lnTo>
                  <a:pt x="35" y="175"/>
                </a:lnTo>
                <a:lnTo>
                  <a:pt x="33" y="181"/>
                </a:lnTo>
                <a:lnTo>
                  <a:pt x="29" y="182"/>
                </a:lnTo>
                <a:lnTo>
                  <a:pt x="26" y="180"/>
                </a:lnTo>
                <a:lnTo>
                  <a:pt x="19" y="180"/>
                </a:lnTo>
                <a:lnTo>
                  <a:pt x="14" y="176"/>
                </a:lnTo>
                <a:lnTo>
                  <a:pt x="8" y="180"/>
                </a:lnTo>
                <a:lnTo>
                  <a:pt x="4" y="186"/>
                </a:lnTo>
                <a:lnTo>
                  <a:pt x="14" y="188"/>
                </a:lnTo>
                <a:lnTo>
                  <a:pt x="25" y="189"/>
                </a:lnTo>
                <a:lnTo>
                  <a:pt x="25" y="194"/>
                </a:lnTo>
                <a:lnTo>
                  <a:pt x="12" y="196"/>
                </a:lnTo>
                <a:lnTo>
                  <a:pt x="4" y="201"/>
                </a:lnTo>
                <a:lnTo>
                  <a:pt x="0" y="206"/>
                </a:lnTo>
                <a:lnTo>
                  <a:pt x="5" y="206"/>
                </a:lnTo>
                <a:lnTo>
                  <a:pt x="6" y="212"/>
                </a:lnTo>
                <a:lnTo>
                  <a:pt x="7" y="212"/>
                </a:lnTo>
                <a:lnTo>
                  <a:pt x="29" y="213"/>
                </a:lnTo>
                <a:lnTo>
                  <a:pt x="27" y="219"/>
                </a:lnTo>
                <a:lnTo>
                  <a:pt x="18" y="219"/>
                </a:lnTo>
                <a:lnTo>
                  <a:pt x="5" y="224"/>
                </a:lnTo>
                <a:lnTo>
                  <a:pt x="7" y="226"/>
                </a:lnTo>
                <a:lnTo>
                  <a:pt x="16" y="226"/>
                </a:lnTo>
                <a:lnTo>
                  <a:pt x="21" y="227"/>
                </a:lnTo>
                <a:lnTo>
                  <a:pt x="29" y="227"/>
                </a:lnTo>
                <a:lnTo>
                  <a:pt x="31" y="226"/>
                </a:lnTo>
                <a:lnTo>
                  <a:pt x="31" y="230"/>
                </a:lnTo>
                <a:lnTo>
                  <a:pt x="27" y="233"/>
                </a:lnTo>
                <a:lnTo>
                  <a:pt x="24" y="232"/>
                </a:lnTo>
                <a:lnTo>
                  <a:pt x="16" y="233"/>
                </a:lnTo>
                <a:lnTo>
                  <a:pt x="18" y="235"/>
                </a:lnTo>
                <a:lnTo>
                  <a:pt x="16" y="239"/>
                </a:lnTo>
                <a:lnTo>
                  <a:pt x="25" y="238"/>
                </a:lnTo>
                <a:lnTo>
                  <a:pt x="31" y="239"/>
                </a:lnTo>
                <a:lnTo>
                  <a:pt x="33" y="242"/>
                </a:lnTo>
                <a:lnTo>
                  <a:pt x="37" y="244"/>
                </a:lnTo>
                <a:lnTo>
                  <a:pt x="40" y="244"/>
                </a:lnTo>
                <a:lnTo>
                  <a:pt x="41" y="243"/>
                </a:lnTo>
                <a:lnTo>
                  <a:pt x="44" y="242"/>
                </a:lnTo>
                <a:lnTo>
                  <a:pt x="49" y="244"/>
                </a:lnTo>
                <a:lnTo>
                  <a:pt x="55" y="244"/>
                </a:lnTo>
                <a:lnTo>
                  <a:pt x="62" y="246"/>
                </a:lnTo>
                <a:lnTo>
                  <a:pt x="68" y="244"/>
                </a:lnTo>
                <a:lnTo>
                  <a:pt x="77" y="244"/>
                </a:lnTo>
                <a:lnTo>
                  <a:pt x="82" y="242"/>
                </a:lnTo>
                <a:lnTo>
                  <a:pt x="84" y="236"/>
                </a:lnTo>
                <a:lnTo>
                  <a:pt x="86" y="231"/>
                </a:lnTo>
                <a:lnTo>
                  <a:pt x="90" y="233"/>
                </a:lnTo>
                <a:lnTo>
                  <a:pt x="90" y="238"/>
                </a:lnTo>
                <a:lnTo>
                  <a:pt x="93" y="241"/>
                </a:lnTo>
                <a:lnTo>
                  <a:pt x="104" y="239"/>
                </a:lnTo>
                <a:lnTo>
                  <a:pt x="110" y="235"/>
                </a:lnTo>
                <a:lnTo>
                  <a:pt x="112" y="235"/>
                </a:lnTo>
                <a:lnTo>
                  <a:pt x="116" y="238"/>
                </a:lnTo>
                <a:lnTo>
                  <a:pt x="119" y="235"/>
                </a:lnTo>
                <a:lnTo>
                  <a:pt x="124" y="231"/>
                </a:lnTo>
                <a:lnTo>
                  <a:pt x="127" y="228"/>
                </a:lnTo>
                <a:lnTo>
                  <a:pt x="136" y="230"/>
                </a:lnTo>
                <a:lnTo>
                  <a:pt x="148" y="231"/>
                </a:lnTo>
                <a:lnTo>
                  <a:pt x="158" y="231"/>
                </a:lnTo>
                <a:lnTo>
                  <a:pt x="169" y="233"/>
                </a:lnTo>
                <a:lnTo>
                  <a:pt x="174" y="238"/>
                </a:lnTo>
                <a:lnTo>
                  <a:pt x="178" y="239"/>
                </a:lnTo>
                <a:lnTo>
                  <a:pt x="182" y="235"/>
                </a:lnTo>
                <a:lnTo>
                  <a:pt x="182" y="227"/>
                </a:lnTo>
                <a:lnTo>
                  <a:pt x="186" y="222"/>
                </a:lnTo>
                <a:lnTo>
                  <a:pt x="193" y="213"/>
                </a:lnTo>
                <a:lnTo>
                  <a:pt x="199" y="202"/>
                </a:lnTo>
                <a:lnTo>
                  <a:pt x="205" y="196"/>
                </a:lnTo>
                <a:lnTo>
                  <a:pt x="211" y="189"/>
                </a:lnTo>
                <a:lnTo>
                  <a:pt x="211" y="187"/>
                </a:lnTo>
                <a:lnTo>
                  <a:pt x="212" y="176"/>
                </a:lnTo>
                <a:lnTo>
                  <a:pt x="213" y="173"/>
                </a:lnTo>
                <a:lnTo>
                  <a:pt x="215" y="162"/>
                </a:lnTo>
                <a:lnTo>
                  <a:pt x="215" y="158"/>
                </a:lnTo>
                <a:lnTo>
                  <a:pt x="219" y="156"/>
                </a:lnTo>
                <a:lnTo>
                  <a:pt x="221" y="152"/>
                </a:lnTo>
                <a:lnTo>
                  <a:pt x="224" y="144"/>
                </a:lnTo>
                <a:lnTo>
                  <a:pt x="223" y="138"/>
                </a:lnTo>
                <a:lnTo>
                  <a:pt x="221" y="117"/>
                </a:lnTo>
                <a:lnTo>
                  <a:pt x="224" y="110"/>
                </a:lnTo>
                <a:lnTo>
                  <a:pt x="231" y="110"/>
                </a:lnTo>
                <a:lnTo>
                  <a:pt x="228" y="110"/>
                </a:lnTo>
                <a:lnTo>
                  <a:pt x="227" y="105"/>
                </a:lnTo>
                <a:lnTo>
                  <a:pt x="231" y="95"/>
                </a:lnTo>
                <a:lnTo>
                  <a:pt x="231" y="88"/>
                </a:lnTo>
                <a:lnTo>
                  <a:pt x="228" y="80"/>
                </a:lnTo>
                <a:lnTo>
                  <a:pt x="225" y="72"/>
                </a:lnTo>
                <a:lnTo>
                  <a:pt x="215" y="72"/>
                </a:lnTo>
                <a:lnTo>
                  <a:pt x="201" y="71"/>
                </a:lnTo>
                <a:lnTo>
                  <a:pt x="193" y="79"/>
                </a:lnTo>
                <a:lnTo>
                  <a:pt x="180" y="85"/>
                </a:lnTo>
                <a:lnTo>
                  <a:pt x="174" y="77"/>
                </a:lnTo>
                <a:lnTo>
                  <a:pt x="173" y="61"/>
                </a:lnTo>
                <a:lnTo>
                  <a:pt x="163" y="48"/>
                </a:lnTo>
                <a:lnTo>
                  <a:pt x="174" y="46"/>
                </a:lnTo>
                <a:lnTo>
                  <a:pt x="176" y="35"/>
                </a:lnTo>
                <a:lnTo>
                  <a:pt x="185" y="38"/>
                </a:lnTo>
                <a:lnTo>
                  <a:pt x="191" y="31"/>
                </a:lnTo>
                <a:lnTo>
                  <a:pt x="195" y="24"/>
                </a:lnTo>
                <a:lnTo>
                  <a:pt x="195"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 name="Freeform 111"/>
          <xdr:cNvSpPr>
            <a:spLocks noChangeAspect="1"/>
          </xdr:cNvSpPr>
        </xdr:nvSpPr>
        <xdr:spPr bwMode="auto">
          <a:xfrm>
            <a:off x="6287458" y="4482159"/>
            <a:ext cx="1092666" cy="1080438"/>
          </a:xfrm>
          <a:custGeom>
            <a:avLst/>
            <a:gdLst>
              <a:gd name="T0" fmla="*/ 2147483647 w 654"/>
              <a:gd name="T1" fmla="*/ 2147483647 h 694"/>
              <a:gd name="T2" fmla="*/ 2147483647 w 654"/>
              <a:gd name="T3" fmla="*/ 2147483647 h 694"/>
              <a:gd name="T4" fmla="*/ 2147483647 w 654"/>
              <a:gd name="T5" fmla="*/ 2147483647 h 694"/>
              <a:gd name="T6" fmla="*/ 2147483647 w 654"/>
              <a:gd name="T7" fmla="*/ 2147483647 h 694"/>
              <a:gd name="T8" fmla="*/ 2147483647 w 654"/>
              <a:gd name="T9" fmla="*/ 2147483647 h 694"/>
              <a:gd name="T10" fmla="*/ 2147483647 w 654"/>
              <a:gd name="T11" fmla="*/ 2147483647 h 694"/>
              <a:gd name="T12" fmla="*/ 2147483647 w 654"/>
              <a:gd name="T13" fmla="*/ 2147483647 h 694"/>
              <a:gd name="T14" fmla="*/ 2147483647 w 654"/>
              <a:gd name="T15" fmla="*/ 2147483647 h 694"/>
              <a:gd name="T16" fmla="*/ 2147483647 w 654"/>
              <a:gd name="T17" fmla="*/ 2147483647 h 694"/>
              <a:gd name="T18" fmla="*/ 2147483647 w 654"/>
              <a:gd name="T19" fmla="*/ 2147483647 h 694"/>
              <a:gd name="T20" fmla="*/ 2147483647 w 654"/>
              <a:gd name="T21" fmla="*/ 2147483647 h 694"/>
              <a:gd name="T22" fmla="*/ 2147483647 w 654"/>
              <a:gd name="T23" fmla="*/ 2147483647 h 694"/>
              <a:gd name="T24" fmla="*/ 2147483647 w 654"/>
              <a:gd name="T25" fmla="*/ 2147483647 h 694"/>
              <a:gd name="T26" fmla="*/ 2147483647 w 654"/>
              <a:gd name="T27" fmla="*/ 2147483647 h 694"/>
              <a:gd name="T28" fmla="*/ 2147483647 w 654"/>
              <a:gd name="T29" fmla="*/ 2147483647 h 694"/>
              <a:gd name="T30" fmla="*/ 2147483647 w 654"/>
              <a:gd name="T31" fmla="*/ 2147483647 h 694"/>
              <a:gd name="T32" fmla="*/ 2147483647 w 654"/>
              <a:gd name="T33" fmla="*/ 2147483647 h 694"/>
              <a:gd name="T34" fmla="*/ 0 w 654"/>
              <a:gd name="T35" fmla="*/ 2147483647 h 694"/>
              <a:gd name="T36" fmla="*/ 2147483647 w 654"/>
              <a:gd name="T37" fmla="*/ 2147483647 h 694"/>
              <a:gd name="T38" fmla="*/ 2147483647 w 654"/>
              <a:gd name="T39" fmla="*/ 2147483647 h 694"/>
              <a:gd name="T40" fmla="*/ 2147483647 w 654"/>
              <a:gd name="T41" fmla="*/ 2147483647 h 694"/>
              <a:gd name="T42" fmla="*/ 2147483647 w 654"/>
              <a:gd name="T43" fmla="*/ 2147483647 h 694"/>
              <a:gd name="T44" fmla="*/ 2147483647 w 654"/>
              <a:gd name="T45" fmla="*/ 2147483647 h 694"/>
              <a:gd name="T46" fmla="*/ 2147483647 w 654"/>
              <a:gd name="T47" fmla="*/ 2147483647 h 694"/>
              <a:gd name="T48" fmla="*/ 2147483647 w 654"/>
              <a:gd name="T49" fmla="*/ 2147483647 h 694"/>
              <a:gd name="T50" fmla="*/ 2147483647 w 654"/>
              <a:gd name="T51" fmla="*/ 2147483647 h 694"/>
              <a:gd name="T52" fmla="*/ 2147483647 w 654"/>
              <a:gd name="T53" fmla="*/ 2147483647 h 694"/>
              <a:gd name="T54" fmla="*/ 2147483647 w 654"/>
              <a:gd name="T55" fmla="*/ 2147483647 h 694"/>
              <a:gd name="T56" fmla="*/ 2147483647 w 654"/>
              <a:gd name="T57" fmla="*/ 2147483647 h 694"/>
              <a:gd name="T58" fmla="*/ 2147483647 w 654"/>
              <a:gd name="T59" fmla="*/ 2147483647 h 694"/>
              <a:gd name="T60" fmla="*/ 2147483647 w 654"/>
              <a:gd name="T61" fmla="*/ 2147483647 h 694"/>
              <a:gd name="T62" fmla="*/ 2147483647 w 654"/>
              <a:gd name="T63" fmla="*/ 2147483647 h 694"/>
              <a:gd name="T64" fmla="*/ 2147483647 w 654"/>
              <a:gd name="T65" fmla="*/ 2147483647 h 694"/>
              <a:gd name="T66" fmla="*/ 2147483647 w 654"/>
              <a:gd name="T67" fmla="*/ 2147483647 h 694"/>
              <a:gd name="T68" fmla="*/ 2147483647 w 654"/>
              <a:gd name="T69" fmla="*/ 2147483647 h 694"/>
              <a:gd name="T70" fmla="*/ 2147483647 w 654"/>
              <a:gd name="T71" fmla="*/ 2147483647 h 694"/>
              <a:gd name="T72" fmla="*/ 2147483647 w 654"/>
              <a:gd name="T73" fmla="*/ 2147483647 h 694"/>
              <a:gd name="T74" fmla="*/ 2147483647 w 654"/>
              <a:gd name="T75" fmla="*/ 2147483647 h 694"/>
              <a:gd name="T76" fmla="*/ 2147483647 w 654"/>
              <a:gd name="T77" fmla="*/ 2147483647 h 694"/>
              <a:gd name="T78" fmla="*/ 2147483647 w 654"/>
              <a:gd name="T79" fmla="*/ 2147483647 h 694"/>
              <a:gd name="T80" fmla="*/ 2147483647 w 654"/>
              <a:gd name="T81" fmla="*/ 2147483647 h 694"/>
              <a:gd name="T82" fmla="*/ 2147483647 w 654"/>
              <a:gd name="T83" fmla="*/ 2147483647 h 694"/>
              <a:gd name="T84" fmla="*/ 2147483647 w 654"/>
              <a:gd name="T85" fmla="*/ 2147483647 h 694"/>
              <a:gd name="T86" fmla="*/ 2147483647 w 654"/>
              <a:gd name="T87" fmla="*/ 2147483647 h 694"/>
              <a:gd name="T88" fmla="*/ 2147483647 w 654"/>
              <a:gd name="T89" fmla="*/ 2147483647 h 694"/>
              <a:gd name="T90" fmla="*/ 2147483647 w 654"/>
              <a:gd name="T91" fmla="*/ 2147483647 h 694"/>
              <a:gd name="T92" fmla="*/ 2147483647 w 654"/>
              <a:gd name="T93" fmla="*/ 2147483647 h 694"/>
              <a:gd name="T94" fmla="*/ 2147483647 w 654"/>
              <a:gd name="T95" fmla="*/ 2147483647 h 694"/>
              <a:gd name="T96" fmla="*/ 2147483647 w 654"/>
              <a:gd name="T97" fmla="*/ 2147483647 h 694"/>
              <a:gd name="T98" fmla="*/ 2147483647 w 654"/>
              <a:gd name="T99" fmla="*/ 2147483647 h 694"/>
              <a:gd name="T100" fmla="*/ 2147483647 w 654"/>
              <a:gd name="T101" fmla="*/ 2147483647 h 694"/>
              <a:gd name="T102" fmla="*/ 2147483647 w 654"/>
              <a:gd name="T103" fmla="*/ 2147483647 h 694"/>
              <a:gd name="T104" fmla="*/ 2147483647 w 654"/>
              <a:gd name="T105" fmla="*/ 2147483647 h 694"/>
              <a:gd name="T106" fmla="*/ 2147483647 w 654"/>
              <a:gd name="T107" fmla="*/ 2147483647 h 694"/>
              <a:gd name="T108" fmla="*/ 2147483647 w 654"/>
              <a:gd name="T109" fmla="*/ 2147483647 h 694"/>
              <a:gd name="T110" fmla="*/ 2147483647 w 654"/>
              <a:gd name="T111" fmla="*/ 2147483647 h 694"/>
              <a:gd name="T112" fmla="*/ 2147483647 w 654"/>
              <a:gd name="T113" fmla="*/ 2147483647 h 694"/>
              <a:gd name="T114" fmla="*/ 2147483647 w 654"/>
              <a:gd name="T115" fmla="*/ 2147483647 h 694"/>
              <a:gd name="T116" fmla="*/ 2147483647 w 654"/>
              <a:gd name="T117" fmla="*/ 2147483647 h 694"/>
              <a:gd name="T118" fmla="*/ 2147483647 w 654"/>
              <a:gd name="T119" fmla="*/ 2147483647 h 694"/>
              <a:gd name="T120" fmla="*/ 2147483647 w 654"/>
              <a:gd name="T121" fmla="*/ 2147483647 h 69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54"/>
              <a:gd name="T184" fmla="*/ 0 h 694"/>
              <a:gd name="T185" fmla="*/ 654 w 654"/>
              <a:gd name="T186" fmla="*/ 694 h 69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54" h="694">
                <a:moveTo>
                  <a:pt x="374" y="119"/>
                </a:moveTo>
                <a:lnTo>
                  <a:pt x="379" y="120"/>
                </a:lnTo>
                <a:lnTo>
                  <a:pt x="384" y="119"/>
                </a:lnTo>
                <a:lnTo>
                  <a:pt x="388" y="115"/>
                </a:lnTo>
                <a:lnTo>
                  <a:pt x="389" y="111"/>
                </a:lnTo>
                <a:lnTo>
                  <a:pt x="387" y="107"/>
                </a:lnTo>
                <a:lnTo>
                  <a:pt x="383" y="104"/>
                </a:lnTo>
                <a:lnTo>
                  <a:pt x="382" y="101"/>
                </a:lnTo>
                <a:lnTo>
                  <a:pt x="378" y="100"/>
                </a:lnTo>
                <a:lnTo>
                  <a:pt x="374" y="97"/>
                </a:lnTo>
                <a:lnTo>
                  <a:pt x="371" y="94"/>
                </a:lnTo>
                <a:lnTo>
                  <a:pt x="371" y="86"/>
                </a:lnTo>
                <a:lnTo>
                  <a:pt x="369" y="85"/>
                </a:lnTo>
                <a:lnTo>
                  <a:pt x="367" y="81"/>
                </a:lnTo>
                <a:lnTo>
                  <a:pt x="369" y="73"/>
                </a:lnTo>
                <a:lnTo>
                  <a:pt x="371" y="65"/>
                </a:lnTo>
                <a:lnTo>
                  <a:pt x="369" y="65"/>
                </a:lnTo>
                <a:lnTo>
                  <a:pt x="365" y="67"/>
                </a:lnTo>
                <a:lnTo>
                  <a:pt x="364" y="65"/>
                </a:lnTo>
                <a:lnTo>
                  <a:pt x="364" y="62"/>
                </a:lnTo>
                <a:lnTo>
                  <a:pt x="366" y="55"/>
                </a:lnTo>
                <a:lnTo>
                  <a:pt x="370" y="51"/>
                </a:lnTo>
                <a:lnTo>
                  <a:pt x="376" y="45"/>
                </a:lnTo>
                <a:lnTo>
                  <a:pt x="369" y="44"/>
                </a:lnTo>
                <a:lnTo>
                  <a:pt x="364" y="43"/>
                </a:lnTo>
                <a:lnTo>
                  <a:pt x="356" y="40"/>
                </a:lnTo>
                <a:lnTo>
                  <a:pt x="344" y="38"/>
                </a:lnTo>
                <a:lnTo>
                  <a:pt x="336" y="38"/>
                </a:lnTo>
                <a:lnTo>
                  <a:pt x="326" y="34"/>
                </a:lnTo>
                <a:lnTo>
                  <a:pt x="317" y="30"/>
                </a:lnTo>
                <a:lnTo>
                  <a:pt x="314" y="28"/>
                </a:lnTo>
                <a:lnTo>
                  <a:pt x="306" y="24"/>
                </a:lnTo>
                <a:lnTo>
                  <a:pt x="302" y="20"/>
                </a:lnTo>
                <a:lnTo>
                  <a:pt x="299" y="13"/>
                </a:lnTo>
                <a:lnTo>
                  <a:pt x="296" y="6"/>
                </a:lnTo>
                <a:lnTo>
                  <a:pt x="297" y="2"/>
                </a:lnTo>
                <a:lnTo>
                  <a:pt x="295" y="0"/>
                </a:lnTo>
                <a:lnTo>
                  <a:pt x="290" y="0"/>
                </a:lnTo>
                <a:lnTo>
                  <a:pt x="285" y="4"/>
                </a:lnTo>
                <a:lnTo>
                  <a:pt x="276" y="5"/>
                </a:lnTo>
                <a:lnTo>
                  <a:pt x="259" y="5"/>
                </a:lnTo>
                <a:lnTo>
                  <a:pt x="245" y="9"/>
                </a:lnTo>
                <a:lnTo>
                  <a:pt x="238" y="12"/>
                </a:lnTo>
                <a:lnTo>
                  <a:pt x="223" y="14"/>
                </a:lnTo>
                <a:lnTo>
                  <a:pt x="219" y="14"/>
                </a:lnTo>
                <a:lnTo>
                  <a:pt x="210" y="12"/>
                </a:lnTo>
                <a:lnTo>
                  <a:pt x="208" y="10"/>
                </a:lnTo>
                <a:lnTo>
                  <a:pt x="205" y="14"/>
                </a:lnTo>
                <a:lnTo>
                  <a:pt x="204" y="22"/>
                </a:lnTo>
                <a:lnTo>
                  <a:pt x="204" y="28"/>
                </a:lnTo>
                <a:lnTo>
                  <a:pt x="200" y="31"/>
                </a:lnTo>
                <a:lnTo>
                  <a:pt x="190" y="31"/>
                </a:lnTo>
                <a:lnTo>
                  <a:pt x="187" y="34"/>
                </a:lnTo>
                <a:lnTo>
                  <a:pt x="187" y="43"/>
                </a:lnTo>
                <a:lnTo>
                  <a:pt x="190" y="48"/>
                </a:lnTo>
                <a:lnTo>
                  <a:pt x="189" y="52"/>
                </a:lnTo>
                <a:lnTo>
                  <a:pt x="169" y="47"/>
                </a:lnTo>
                <a:lnTo>
                  <a:pt x="157" y="45"/>
                </a:lnTo>
                <a:lnTo>
                  <a:pt x="153" y="40"/>
                </a:lnTo>
                <a:lnTo>
                  <a:pt x="146" y="36"/>
                </a:lnTo>
                <a:lnTo>
                  <a:pt x="142" y="47"/>
                </a:lnTo>
                <a:lnTo>
                  <a:pt x="132" y="63"/>
                </a:lnTo>
                <a:lnTo>
                  <a:pt x="128" y="73"/>
                </a:lnTo>
                <a:lnTo>
                  <a:pt x="126" y="77"/>
                </a:lnTo>
                <a:lnTo>
                  <a:pt x="119" y="73"/>
                </a:lnTo>
                <a:lnTo>
                  <a:pt x="115" y="63"/>
                </a:lnTo>
                <a:lnTo>
                  <a:pt x="103" y="55"/>
                </a:lnTo>
                <a:lnTo>
                  <a:pt x="101" y="42"/>
                </a:lnTo>
                <a:lnTo>
                  <a:pt x="100" y="36"/>
                </a:lnTo>
                <a:lnTo>
                  <a:pt x="90" y="40"/>
                </a:lnTo>
                <a:lnTo>
                  <a:pt x="82" y="47"/>
                </a:lnTo>
                <a:lnTo>
                  <a:pt x="82" y="55"/>
                </a:lnTo>
                <a:lnTo>
                  <a:pt x="78" y="60"/>
                </a:lnTo>
                <a:lnTo>
                  <a:pt x="70" y="64"/>
                </a:lnTo>
                <a:lnTo>
                  <a:pt x="67" y="68"/>
                </a:lnTo>
                <a:lnTo>
                  <a:pt x="54" y="65"/>
                </a:lnTo>
                <a:lnTo>
                  <a:pt x="46" y="65"/>
                </a:lnTo>
                <a:lnTo>
                  <a:pt x="38" y="68"/>
                </a:lnTo>
                <a:lnTo>
                  <a:pt x="30" y="70"/>
                </a:lnTo>
                <a:lnTo>
                  <a:pt x="21" y="68"/>
                </a:lnTo>
                <a:lnTo>
                  <a:pt x="13" y="68"/>
                </a:lnTo>
                <a:lnTo>
                  <a:pt x="10" y="73"/>
                </a:lnTo>
                <a:lnTo>
                  <a:pt x="12" y="79"/>
                </a:lnTo>
                <a:lnTo>
                  <a:pt x="13" y="85"/>
                </a:lnTo>
                <a:lnTo>
                  <a:pt x="17" y="97"/>
                </a:lnTo>
                <a:lnTo>
                  <a:pt x="17" y="104"/>
                </a:lnTo>
                <a:lnTo>
                  <a:pt x="20" y="114"/>
                </a:lnTo>
                <a:lnTo>
                  <a:pt x="9" y="120"/>
                </a:lnTo>
                <a:lnTo>
                  <a:pt x="2" y="126"/>
                </a:lnTo>
                <a:lnTo>
                  <a:pt x="0" y="134"/>
                </a:lnTo>
                <a:lnTo>
                  <a:pt x="0" y="139"/>
                </a:lnTo>
                <a:lnTo>
                  <a:pt x="0" y="143"/>
                </a:lnTo>
                <a:lnTo>
                  <a:pt x="5" y="145"/>
                </a:lnTo>
                <a:lnTo>
                  <a:pt x="9" y="147"/>
                </a:lnTo>
                <a:lnTo>
                  <a:pt x="9" y="154"/>
                </a:lnTo>
                <a:lnTo>
                  <a:pt x="6" y="164"/>
                </a:lnTo>
                <a:lnTo>
                  <a:pt x="5" y="174"/>
                </a:lnTo>
                <a:lnTo>
                  <a:pt x="8" y="187"/>
                </a:lnTo>
                <a:lnTo>
                  <a:pt x="13" y="195"/>
                </a:lnTo>
                <a:lnTo>
                  <a:pt x="20" y="196"/>
                </a:lnTo>
                <a:lnTo>
                  <a:pt x="30" y="198"/>
                </a:lnTo>
                <a:lnTo>
                  <a:pt x="38" y="200"/>
                </a:lnTo>
                <a:lnTo>
                  <a:pt x="40" y="208"/>
                </a:lnTo>
                <a:lnTo>
                  <a:pt x="39" y="217"/>
                </a:lnTo>
                <a:lnTo>
                  <a:pt x="36" y="224"/>
                </a:lnTo>
                <a:lnTo>
                  <a:pt x="36" y="226"/>
                </a:lnTo>
                <a:lnTo>
                  <a:pt x="42" y="227"/>
                </a:lnTo>
                <a:lnTo>
                  <a:pt x="54" y="227"/>
                </a:lnTo>
                <a:lnTo>
                  <a:pt x="64" y="225"/>
                </a:lnTo>
                <a:lnTo>
                  <a:pt x="70" y="222"/>
                </a:lnTo>
                <a:lnTo>
                  <a:pt x="71" y="215"/>
                </a:lnTo>
                <a:lnTo>
                  <a:pt x="82" y="203"/>
                </a:lnTo>
                <a:lnTo>
                  <a:pt x="87" y="200"/>
                </a:lnTo>
                <a:lnTo>
                  <a:pt x="90" y="196"/>
                </a:lnTo>
                <a:lnTo>
                  <a:pt x="98" y="192"/>
                </a:lnTo>
                <a:lnTo>
                  <a:pt x="108" y="189"/>
                </a:lnTo>
                <a:lnTo>
                  <a:pt x="116" y="191"/>
                </a:lnTo>
                <a:lnTo>
                  <a:pt x="126" y="194"/>
                </a:lnTo>
                <a:lnTo>
                  <a:pt x="136" y="199"/>
                </a:lnTo>
                <a:lnTo>
                  <a:pt x="165" y="220"/>
                </a:lnTo>
                <a:lnTo>
                  <a:pt x="181" y="227"/>
                </a:lnTo>
                <a:lnTo>
                  <a:pt x="183" y="233"/>
                </a:lnTo>
                <a:lnTo>
                  <a:pt x="185" y="246"/>
                </a:lnTo>
                <a:lnTo>
                  <a:pt x="189" y="261"/>
                </a:lnTo>
                <a:lnTo>
                  <a:pt x="195" y="282"/>
                </a:lnTo>
                <a:lnTo>
                  <a:pt x="197" y="292"/>
                </a:lnTo>
                <a:lnTo>
                  <a:pt x="196" y="300"/>
                </a:lnTo>
                <a:lnTo>
                  <a:pt x="200" y="303"/>
                </a:lnTo>
                <a:lnTo>
                  <a:pt x="216" y="321"/>
                </a:lnTo>
                <a:lnTo>
                  <a:pt x="225" y="336"/>
                </a:lnTo>
                <a:lnTo>
                  <a:pt x="229" y="350"/>
                </a:lnTo>
                <a:lnTo>
                  <a:pt x="238" y="348"/>
                </a:lnTo>
                <a:lnTo>
                  <a:pt x="245" y="348"/>
                </a:lnTo>
                <a:lnTo>
                  <a:pt x="254" y="357"/>
                </a:lnTo>
                <a:lnTo>
                  <a:pt x="261" y="367"/>
                </a:lnTo>
                <a:lnTo>
                  <a:pt x="266" y="378"/>
                </a:lnTo>
                <a:lnTo>
                  <a:pt x="277" y="379"/>
                </a:lnTo>
                <a:lnTo>
                  <a:pt x="283" y="388"/>
                </a:lnTo>
                <a:lnTo>
                  <a:pt x="295" y="405"/>
                </a:lnTo>
                <a:lnTo>
                  <a:pt x="309" y="419"/>
                </a:lnTo>
                <a:lnTo>
                  <a:pt x="323" y="431"/>
                </a:lnTo>
                <a:lnTo>
                  <a:pt x="334" y="441"/>
                </a:lnTo>
                <a:lnTo>
                  <a:pt x="340" y="439"/>
                </a:lnTo>
                <a:lnTo>
                  <a:pt x="369" y="441"/>
                </a:lnTo>
                <a:lnTo>
                  <a:pt x="374" y="443"/>
                </a:lnTo>
                <a:lnTo>
                  <a:pt x="382" y="451"/>
                </a:lnTo>
                <a:lnTo>
                  <a:pt x="389" y="459"/>
                </a:lnTo>
                <a:lnTo>
                  <a:pt x="395" y="472"/>
                </a:lnTo>
                <a:lnTo>
                  <a:pt x="411" y="479"/>
                </a:lnTo>
                <a:lnTo>
                  <a:pt x="413" y="481"/>
                </a:lnTo>
                <a:lnTo>
                  <a:pt x="411" y="489"/>
                </a:lnTo>
                <a:lnTo>
                  <a:pt x="421" y="488"/>
                </a:lnTo>
                <a:lnTo>
                  <a:pt x="431" y="487"/>
                </a:lnTo>
                <a:lnTo>
                  <a:pt x="437" y="488"/>
                </a:lnTo>
                <a:lnTo>
                  <a:pt x="442" y="495"/>
                </a:lnTo>
                <a:lnTo>
                  <a:pt x="446" y="506"/>
                </a:lnTo>
                <a:lnTo>
                  <a:pt x="446" y="511"/>
                </a:lnTo>
                <a:lnTo>
                  <a:pt x="443" y="514"/>
                </a:lnTo>
                <a:lnTo>
                  <a:pt x="448" y="523"/>
                </a:lnTo>
                <a:lnTo>
                  <a:pt x="461" y="526"/>
                </a:lnTo>
                <a:lnTo>
                  <a:pt x="467" y="531"/>
                </a:lnTo>
                <a:lnTo>
                  <a:pt x="473" y="539"/>
                </a:lnTo>
                <a:lnTo>
                  <a:pt x="478" y="529"/>
                </a:lnTo>
                <a:lnTo>
                  <a:pt x="483" y="529"/>
                </a:lnTo>
                <a:lnTo>
                  <a:pt x="485" y="533"/>
                </a:lnTo>
                <a:lnTo>
                  <a:pt x="488" y="537"/>
                </a:lnTo>
                <a:lnTo>
                  <a:pt x="490" y="543"/>
                </a:lnTo>
                <a:lnTo>
                  <a:pt x="492" y="549"/>
                </a:lnTo>
                <a:lnTo>
                  <a:pt x="496" y="563"/>
                </a:lnTo>
                <a:lnTo>
                  <a:pt x="502" y="573"/>
                </a:lnTo>
                <a:lnTo>
                  <a:pt x="509" y="583"/>
                </a:lnTo>
                <a:lnTo>
                  <a:pt x="512" y="603"/>
                </a:lnTo>
                <a:lnTo>
                  <a:pt x="516" y="610"/>
                </a:lnTo>
                <a:lnTo>
                  <a:pt x="518" y="619"/>
                </a:lnTo>
                <a:lnTo>
                  <a:pt x="522" y="625"/>
                </a:lnTo>
                <a:lnTo>
                  <a:pt x="506" y="633"/>
                </a:lnTo>
                <a:lnTo>
                  <a:pt x="498" y="638"/>
                </a:lnTo>
                <a:lnTo>
                  <a:pt x="502" y="649"/>
                </a:lnTo>
                <a:lnTo>
                  <a:pt x="494" y="663"/>
                </a:lnTo>
                <a:lnTo>
                  <a:pt x="488" y="673"/>
                </a:lnTo>
                <a:lnTo>
                  <a:pt x="490" y="686"/>
                </a:lnTo>
                <a:lnTo>
                  <a:pt x="493" y="694"/>
                </a:lnTo>
                <a:lnTo>
                  <a:pt x="494" y="692"/>
                </a:lnTo>
                <a:lnTo>
                  <a:pt x="494" y="694"/>
                </a:lnTo>
                <a:lnTo>
                  <a:pt x="502" y="694"/>
                </a:lnTo>
                <a:lnTo>
                  <a:pt x="511" y="693"/>
                </a:lnTo>
                <a:lnTo>
                  <a:pt x="514" y="691"/>
                </a:lnTo>
                <a:lnTo>
                  <a:pt x="517" y="685"/>
                </a:lnTo>
                <a:lnTo>
                  <a:pt x="523" y="671"/>
                </a:lnTo>
                <a:lnTo>
                  <a:pt x="527" y="667"/>
                </a:lnTo>
                <a:lnTo>
                  <a:pt x="535" y="662"/>
                </a:lnTo>
                <a:lnTo>
                  <a:pt x="540" y="659"/>
                </a:lnTo>
                <a:lnTo>
                  <a:pt x="544" y="652"/>
                </a:lnTo>
                <a:lnTo>
                  <a:pt x="544" y="628"/>
                </a:lnTo>
                <a:lnTo>
                  <a:pt x="547" y="623"/>
                </a:lnTo>
                <a:lnTo>
                  <a:pt x="557" y="620"/>
                </a:lnTo>
                <a:lnTo>
                  <a:pt x="566" y="614"/>
                </a:lnTo>
                <a:lnTo>
                  <a:pt x="572" y="614"/>
                </a:lnTo>
                <a:lnTo>
                  <a:pt x="574" y="610"/>
                </a:lnTo>
                <a:lnTo>
                  <a:pt x="573" y="603"/>
                </a:lnTo>
                <a:lnTo>
                  <a:pt x="574" y="595"/>
                </a:lnTo>
                <a:lnTo>
                  <a:pt x="572" y="590"/>
                </a:lnTo>
                <a:lnTo>
                  <a:pt x="572" y="577"/>
                </a:lnTo>
                <a:lnTo>
                  <a:pt x="566" y="573"/>
                </a:lnTo>
                <a:lnTo>
                  <a:pt x="557" y="568"/>
                </a:lnTo>
                <a:lnTo>
                  <a:pt x="552" y="561"/>
                </a:lnTo>
                <a:lnTo>
                  <a:pt x="538" y="556"/>
                </a:lnTo>
                <a:lnTo>
                  <a:pt x="538" y="545"/>
                </a:lnTo>
                <a:lnTo>
                  <a:pt x="542" y="533"/>
                </a:lnTo>
                <a:lnTo>
                  <a:pt x="544" y="525"/>
                </a:lnTo>
                <a:lnTo>
                  <a:pt x="553" y="511"/>
                </a:lnTo>
                <a:lnTo>
                  <a:pt x="564" y="497"/>
                </a:lnTo>
                <a:lnTo>
                  <a:pt x="575" y="495"/>
                </a:lnTo>
                <a:lnTo>
                  <a:pt x="583" y="500"/>
                </a:lnTo>
                <a:lnTo>
                  <a:pt x="595" y="507"/>
                </a:lnTo>
                <a:lnTo>
                  <a:pt x="609" y="511"/>
                </a:lnTo>
                <a:lnTo>
                  <a:pt x="621" y="517"/>
                </a:lnTo>
                <a:lnTo>
                  <a:pt x="625" y="526"/>
                </a:lnTo>
                <a:lnTo>
                  <a:pt x="634" y="538"/>
                </a:lnTo>
                <a:lnTo>
                  <a:pt x="645" y="543"/>
                </a:lnTo>
                <a:lnTo>
                  <a:pt x="646" y="544"/>
                </a:lnTo>
                <a:lnTo>
                  <a:pt x="646" y="543"/>
                </a:lnTo>
                <a:lnTo>
                  <a:pt x="649" y="533"/>
                </a:lnTo>
                <a:lnTo>
                  <a:pt x="654" y="525"/>
                </a:lnTo>
                <a:lnTo>
                  <a:pt x="650" y="517"/>
                </a:lnTo>
                <a:lnTo>
                  <a:pt x="642" y="507"/>
                </a:lnTo>
                <a:lnTo>
                  <a:pt x="633" y="497"/>
                </a:lnTo>
                <a:lnTo>
                  <a:pt x="625" y="485"/>
                </a:lnTo>
                <a:lnTo>
                  <a:pt x="619" y="478"/>
                </a:lnTo>
                <a:lnTo>
                  <a:pt x="609" y="476"/>
                </a:lnTo>
                <a:lnTo>
                  <a:pt x="581" y="465"/>
                </a:lnTo>
                <a:lnTo>
                  <a:pt x="572" y="456"/>
                </a:lnTo>
                <a:lnTo>
                  <a:pt x="561" y="450"/>
                </a:lnTo>
                <a:lnTo>
                  <a:pt x="535" y="441"/>
                </a:lnTo>
                <a:lnTo>
                  <a:pt x="522" y="434"/>
                </a:lnTo>
                <a:lnTo>
                  <a:pt x="512" y="431"/>
                </a:lnTo>
                <a:lnTo>
                  <a:pt x="506" y="429"/>
                </a:lnTo>
                <a:lnTo>
                  <a:pt x="502" y="429"/>
                </a:lnTo>
                <a:lnTo>
                  <a:pt x="498" y="423"/>
                </a:lnTo>
                <a:lnTo>
                  <a:pt x="498" y="418"/>
                </a:lnTo>
                <a:lnTo>
                  <a:pt x="505" y="411"/>
                </a:lnTo>
                <a:lnTo>
                  <a:pt x="512" y="405"/>
                </a:lnTo>
                <a:lnTo>
                  <a:pt x="512" y="395"/>
                </a:lnTo>
                <a:lnTo>
                  <a:pt x="510" y="393"/>
                </a:lnTo>
                <a:lnTo>
                  <a:pt x="506" y="388"/>
                </a:lnTo>
                <a:lnTo>
                  <a:pt x="496" y="388"/>
                </a:lnTo>
                <a:lnTo>
                  <a:pt x="490" y="391"/>
                </a:lnTo>
                <a:lnTo>
                  <a:pt x="500" y="388"/>
                </a:lnTo>
                <a:lnTo>
                  <a:pt x="492" y="391"/>
                </a:lnTo>
                <a:lnTo>
                  <a:pt x="460" y="391"/>
                </a:lnTo>
                <a:lnTo>
                  <a:pt x="459" y="393"/>
                </a:lnTo>
                <a:lnTo>
                  <a:pt x="459" y="399"/>
                </a:lnTo>
                <a:lnTo>
                  <a:pt x="446" y="386"/>
                </a:lnTo>
                <a:lnTo>
                  <a:pt x="436" y="379"/>
                </a:lnTo>
                <a:lnTo>
                  <a:pt x="431" y="377"/>
                </a:lnTo>
                <a:lnTo>
                  <a:pt x="429" y="378"/>
                </a:lnTo>
                <a:lnTo>
                  <a:pt x="426" y="370"/>
                </a:lnTo>
                <a:lnTo>
                  <a:pt x="422" y="370"/>
                </a:lnTo>
                <a:lnTo>
                  <a:pt x="420" y="365"/>
                </a:lnTo>
                <a:lnTo>
                  <a:pt x="402" y="350"/>
                </a:lnTo>
                <a:lnTo>
                  <a:pt x="397" y="340"/>
                </a:lnTo>
                <a:lnTo>
                  <a:pt x="388" y="325"/>
                </a:lnTo>
                <a:lnTo>
                  <a:pt x="386" y="315"/>
                </a:lnTo>
                <a:lnTo>
                  <a:pt x="383" y="307"/>
                </a:lnTo>
                <a:lnTo>
                  <a:pt x="379" y="303"/>
                </a:lnTo>
                <a:lnTo>
                  <a:pt x="376" y="289"/>
                </a:lnTo>
                <a:lnTo>
                  <a:pt x="374" y="279"/>
                </a:lnTo>
                <a:lnTo>
                  <a:pt x="370" y="272"/>
                </a:lnTo>
                <a:lnTo>
                  <a:pt x="366" y="264"/>
                </a:lnTo>
                <a:lnTo>
                  <a:pt x="362" y="261"/>
                </a:lnTo>
                <a:lnTo>
                  <a:pt x="356" y="259"/>
                </a:lnTo>
                <a:lnTo>
                  <a:pt x="354" y="259"/>
                </a:lnTo>
                <a:lnTo>
                  <a:pt x="354" y="257"/>
                </a:lnTo>
                <a:lnTo>
                  <a:pt x="349" y="254"/>
                </a:lnTo>
                <a:lnTo>
                  <a:pt x="340" y="246"/>
                </a:lnTo>
                <a:lnTo>
                  <a:pt x="334" y="239"/>
                </a:lnTo>
                <a:lnTo>
                  <a:pt x="324" y="237"/>
                </a:lnTo>
                <a:lnTo>
                  <a:pt x="317" y="231"/>
                </a:lnTo>
                <a:lnTo>
                  <a:pt x="312" y="229"/>
                </a:lnTo>
                <a:lnTo>
                  <a:pt x="307" y="221"/>
                </a:lnTo>
                <a:lnTo>
                  <a:pt x="302" y="213"/>
                </a:lnTo>
                <a:lnTo>
                  <a:pt x="299" y="203"/>
                </a:lnTo>
                <a:lnTo>
                  <a:pt x="299" y="186"/>
                </a:lnTo>
                <a:lnTo>
                  <a:pt x="301" y="174"/>
                </a:lnTo>
                <a:lnTo>
                  <a:pt x="302" y="169"/>
                </a:lnTo>
                <a:lnTo>
                  <a:pt x="309" y="166"/>
                </a:lnTo>
                <a:lnTo>
                  <a:pt x="310" y="157"/>
                </a:lnTo>
                <a:lnTo>
                  <a:pt x="307" y="150"/>
                </a:lnTo>
                <a:lnTo>
                  <a:pt x="299" y="149"/>
                </a:lnTo>
                <a:lnTo>
                  <a:pt x="297" y="134"/>
                </a:lnTo>
                <a:lnTo>
                  <a:pt x="301" y="126"/>
                </a:lnTo>
                <a:lnTo>
                  <a:pt x="304" y="124"/>
                </a:lnTo>
                <a:lnTo>
                  <a:pt x="311" y="120"/>
                </a:lnTo>
                <a:lnTo>
                  <a:pt x="314" y="120"/>
                </a:lnTo>
                <a:lnTo>
                  <a:pt x="315" y="121"/>
                </a:lnTo>
                <a:lnTo>
                  <a:pt x="321" y="120"/>
                </a:lnTo>
                <a:lnTo>
                  <a:pt x="332" y="115"/>
                </a:lnTo>
                <a:lnTo>
                  <a:pt x="345" y="108"/>
                </a:lnTo>
                <a:lnTo>
                  <a:pt x="353" y="104"/>
                </a:lnTo>
                <a:lnTo>
                  <a:pt x="362" y="107"/>
                </a:lnTo>
                <a:lnTo>
                  <a:pt x="370" y="102"/>
                </a:lnTo>
                <a:lnTo>
                  <a:pt x="378" y="102"/>
                </a:lnTo>
                <a:lnTo>
                  <a:pt x="378" y="110"/>
                </a:lnTo>
                <a:lnTo>
                  <a:pt x="376" y="114"/>
                </a:lnTo>
                <a:lnTo>
                  <a:pt x="374" y="116"/>
                </a:lnTo>
                <a:lnTo>
                  <a:pt x="374"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 name="Freeform 112"/>
          <xdr:cNvSpPr>
            <a:spLocks noChangeAspect="1"/>
          </xdr:cNvSpPr>
        </xdr:nvSpPr>
        <xdr:spPr bwMode="auto">
          <a:xfrm>
            <a:off x="6271847" y="4090697"/>
            <a:ext cx="46829" cy="78292"/>
          </a:xfrm>
          <a:custGeom>
            <a:avLst/>
            <a:gdLst>
              <a:gd name="T0" fmla="*/ 0 w 29"/>
              <a:gd name="T1" fmla="*/ 2147483647 h 47"/>
              <a:gd name="T2" fmla="*/ 2147483647 w 29"/>
              <a:gd name="T3" fmla="*/ 2147483647 h 47"/>
              <a:gd name="T4" fmla="*/ 2147483647 w 29"/>
              <a:gd name="T5" fmla="*/ 2147483647 h 47"/>
              <a:gd name="T6" fmla="*/ 2147483647 w 29"/>
              <a:gd name="T7" fmla="*/ 2147483647 h 47"/>
              <a:gd name="T8" fmla="*/ 2147483647 w 29"/>
              <a:gd name="T9" fmla="*/ 2147483647 h 47"/>
              <a:gd name="T10" fmla="*/ 2147483647 w 29"/>
              <a:gd name="T11" fmla="*/ 2147483647 h 47"/>
              <a:gd name="T12" fmla="*/ 2147483647 w 29"/>
              <a:gd name="T13" fmla="*/ 2147483647 h 47"/>
              <a:gd name="T14" fmla="*/ 2147483647 w 29"/>
              <a:gd name="T15" fmla="*/ 2147483647 h 47"/>
              <a:gd name="T16" fmla="*/ 2147483647 w 29"/>
              <a:gd name="T17" fmla="*/ 2147483647 h 47"/>
              <a:gd name="T18" fmla="*/ 2147483647 w 29"/>
              <a:gd name="T19" fmla="*/ 2147483647 h 47"/>
              <a:gd name="T20" fmla="*/ 2147483647 w 29"/>
              <a:gd name="T21" fmla="*/ 2147483647 h 47"/>
              <a:gd name="T22" fmla="*/ 2147483647 w 29"/>
              <a:gd name="T23" fmla="*/ 0 h 47"/>
              <a:gd name="T24" fmla="*/ 2147483647 w 29"/>
              <a:gd name="T25" fmla="*/ 0 h 47"/>
              <a:gd name="T26" fmla="*/ 2147483647 w 29"/>
              <a:gd name="T27" fmla="*/ 2147483647 h 47"/>
              <a:gd name="T28" fmla="*/ 0 w 29"/>
              <a:gd name="T29" fmla="*/ 2147483647 h 47"/>
              <a:gd name="T30" fmla="*/ 0 w 29"/>
              <a:gd name="T31" fmla="*/ 2147483647 h 47"/>
              <a:gd name="T32" fmla="*/ 0 w 29"/>
              <a:gd name="T33" fmla="*/ 2147483647 h 47"/>
              <a:gd name="T34" fmla="*/ 0 w 29"/>
              <a:gd name="T35" fmla="*/ 2147483647 h 4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47"/>
              <a:gd name="T56" fmla="*/ 29 w 29"/>
              <a:gd name="T57" fmla="*/ 47 h 4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47">
                <a:moveTo>
                  <a:pt x="0" y="40"/>
                </a:moveTo>
                <a:lnTo>
                  <a:pt x="14" y="46"/>
                </a:lnTo>
                <a:lnTo>
                  <a:pt x="21" y="47"/>
                </a:lnTo>
                <a:lnTo>
                  <a:pt x="25" y="46"/>
                </a:lnTo>
                <a:lnTo>
                  <a:pt x="25" y="47"/>
                </a:lnTo>
                <a:lnTo>
                  <a:pt x="29" y="40"/>
                </a:lnTo>
                <a:lnTo>
                  <a:pt x="29" y="31"/>
                </a:lnTo>
                <a:lnTo>
                  <a:pt x="28" y="24"/>
                </a:lnTo>
                <a:lnTo>
                  <a:pt x="25" y="17"/>
                </a:lnTo>
                <a:lnTo>
                  <a:pt x="25" y="11"/>
                </a:lnTo>
                <a:lnTo>
                  <a:pt x="28" y="4"/>
                </a:lnTo>
                <a:lnTo>
                  <a:pt x="22" y="0"/>
                </a:lnTo>
                <a:lnTo>
                  <a:pt x="16" y="0"/>
                </a:lnTo>
                <a:lnTo>
                  <a:pt x="6" y="4"/>
                </a:lnTo>
                <a:lnTo>
                  <a:pt x="0" y="15"/>
                </a:lnTo>
                <a:lnTo>
                  <a:pt x="0" y="26"/>
                </a:lnTo>
                <a:lnTo>
                  <a:pt x="0" y="4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 name="Freeform 113"/>
          <xdr:cNvSpPr>
            <a:spLocks noChangeAspect="1"/>
          </xdr:cNvSpPr>
        </xdr:nvSpPr>
        <xdr:spPr bwMode="auto">
          <a:xfrm>
            <a:off x="6256240" y="3714893"/>
            <a:ext cx="31218" cy="31317"/>
          </a:xfrm>
          <a:custGeom>
            <a:avLst/>
            <a:gdLst>
              <a:gd name="T0" fmla="*/ 2147483647 w 16"/>
              <a:gd name="T1" fmla="*/ 2147483647 h 20"/>
              <a:gd name="T2" fmla="*/ 2147483647 w 16"/>
              <a:gd name="T3" fmla="*/ 2147483647 h 20"/>
              <a:gd name="T4" fmla="*/ 2147483647 w 16"/>
              <a:gd name="T5" fmla="*/ 0 h 20"/>
              <a:gd name="T6" fmla="*/ 2147483647 w 16"/>
              <a:gd name="T7" fmla="*/ 2147483647 h 20"/>
              <a:gd name="T8" fmla="*/ 2147483647 w 16"/>
              <a:gd name="T9" fmla="*/ 2147483647 h 20"/>
              <a:gd name="T10" fmla="*/ 0 w 16"/>
              <a:gd name="T11" fmla="*/ 2147483647 h 20"/>
              <a:gd name="T12" fmla="*/ 2147483647 w 16"/>
              <a:gd name="T13" fmla="*/ 2147483647 h 20"/>
              <a:gd name="T14" fmla="*/ 2147483647 w 16"/>
              <a:gd name="T15" fmla="*/ 2147483647 h 20"/>
              <a:gd name="T16" fmla="*/ 2147483647 w 16"/>
              <a:gd name="T17" fmla="*/ 2147483647 h 20"/>
              <a:gd name="T18" fmla="*/ 2147483647 w 16"/>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6"/>
              <a:gd name="T31" fmla="*/ 0 h 20"/>
              <a:gd name="T32" fmla="*/ 16 w 16"/>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6" h="20">
                <a:moveTo>
                  <a:pt x="16" y="6"/>
                </a:moveTo>
                <a:lnTo>
                  <a:pt x="16" y="2"/>
                </a:lnTo>
                <a:lnTo>
                  <a:pt x="16" y="0"/>
                </a:lnTo>
                <a:lnTo>
                  <a:pt x="11" y="7"/>
                </a:lnTo>
                <a:lnTo>
                  <a:pt x="3" y="14"/>
                </a:lnTo>
                <a:lnTo>
                  <a:pt x="0" y="20"/>
                </a:lnTo>
                <a:lnTo>
                  <a:pt x="7" y="18"/>
                </a:lnTo>
                <a:lnTo>
                  <a:pt x="10" y="9"/>
                </a:lnTo>
                <a:lnTo>
                  <a:pt x="16" y="7"/>
                </a:lnTo>
                <a:lnTo>
                  <a:pt x="1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 name="Freeform 114"/>
          <xdr:cNvSpPr>
            <a:spLocks noChangeAspect="1"/>
          </xdr:cNvSpPr>
        </xdr:nvSpPr>
        <xdr:spPr bwMode="auto">
          <a:xfrm>
            <a:off x="6115754" y="3714893"/>
            <a:ext cx="312191" cy="297511"/>
          </a:xfrm>
          <a:custGeom>
            <a:avLst/>
            <a:gdLst>
              <a:gd name="T0" fmla="*/ 2147483647 w 185"/>
              <a:gd name="T1" fmla="*/ 2147483647 h 198"/>
              <a:gd name="T2" fmla="*/ 2147483647 w 185"/>
              <a:gd name="T3" fmla="*/ 2147483647 h 198"/>
              <a:gd name="T4" fmla="*/ 2147483647 w 185"/>
              <a:gd name="T5" fmla="*/ 2147483647 h 198"/>
              <a:gd name="T6" fmla="*/ 2147483647 w 185"/>
              <a:gd name="T7" fmla="*/ 2147483647 h 198"/>
              <a:gd name="T8" fmla="*/ 2147483647 w 185"/>
              <a:gd name="T9" fmla="*/ 2147483647 h 198"/>
              <a:gd name="T10" fmla="*/ 2147483647 w 185"/>
              <a:gd name="T11" fmla="*/ 2147483647 h 198"/>
              <a:gd name="T12" fmla="*/ 2147483647 w 185"/>
              <a:gd name="T13" fmla="*/ 2147483647 h 198"/>
              <a:gd name="T14" fmla="*/ 2147483647 w 185"/>
              <a:gd name="T15" fmla="*/ 2147483647 h 198"/>
              <a:gd name="T16" fmla="*/ 2147483647 w 185"/>
              <a:gd name="T17" fmla="*/ 2147483647 h 198"/>
              <a:gd name="T18" fmla="*/ 2147483647 w 185"/>
              <a:gd name="T19" fmla="*/ 2147483647 h 198"/>
              <a:gd name="T20" fmla="*/ 2147483647 w 185"/>
              <a:gd name="T21" fmla="*/ 2147483647 h 198"/>
              <a:gd name="T22" fmla="*/ 2147483647 w 185"/>
              <a:gd name="T23" fmla="*/ 2147483647 h 198"/>
              <a:gd name="T24" fmla="*/ 2147483647 w 185"/>
              <a:gd name="T25" fmla="*/ 2147483647 h 198"/>
              <a:gd name="T26" fmla="*/ 2147483647 w 185"/>
              <a:gd name="T27" fmla="*/ 2147483647 h 198"/>
              <a:gd name="T28" fmla="*/ 2147483647 w 185"/>
              <a:gd name="T29" fmla="*/ 0 h 198"/>
              <a:gd name="T30" fmla="*/ 2147483647 w 185"/>
              <a:gd name="T31" fmla="*/ 2147483647 h 198"/>
              <a:gd name="T32" fmla="*/ 2147483647 w 185"/>
              <a:gd name="T33" fmla="*/ 0 h 198"/>
              <a:gd name="T34" fmla="*/ 2147483647 w 185"/>
              <a:gd name="T35" fmla="*/ 2147483647 h 198"/>
              <a:gd name="T36" fmla="*/ 2147483647 w 185"/>
              <a:gd name="T37" fmla="*/ 2147483647 h 198"/>
              <a:gd name="T38" fmla="*/ 2147483647 w 185"/>
              <a:gd name="T39" fmla="*/ 2147483647 h 198"/>
              <a:gd name="T40" fmla="*/ 2147483647 w 185"/>
              <a:gd name="T41" fmla="*/ 2147483647 h 198"/>
              <a:gd name="T42" fmla="*/ 2147483647 w 185"/>
              <a:gd name="T43" fmla="*/ 2147483647 h 198"/>
              <a:gd name="T44" fmla="*/ 2147483647 w 185"/>
              <a:gd name="T45" fmla="*/ 2147483647 h 198"/>
              <a:gd name="T46" fmla="*/ 2147483647 w 185"/>
              <a:gd name="T47" fmla="*/ 2147483647 h 198"/>
              <a:gd name="T48" fmla="*/ 2147483647 w 185"/>
              <a:gd name="T49" fmla="*/ 2147483647 h 198"/>
              <a:gd name="T50" fmla="*/ 2147483647 w 185"/>
              <a:gd name="T51" fmla="*/ 2147483647 h 198"/>
              <a:gd name="T52" fmla="*/ 2147483647 w 185"/>
              <a:gd name="T53" fmla="*/ 2147483647 h 198"/>
              <a:gd name="T54" fmla="*/ 2147483647 w 185"/>
              <a:gd name="T55" fmla="*/ 2147483647 h 198"/>
              <a:gd name="T56" fmla="*/ 2147483647 w 185"/>
              <a:gd name="T57" fmla="*/ 2147483647 h 198"/>
              <a:gd name="T58" fmla="*/ 2147483647 w 185"/>
              <a:gd name="T59" fmla="*/ 2147483647 h 198"/>
              <a:gd name="T60" fmla="*/ 2147483647 w 185"/>
              <a:gd name="T61" fmla="*/ 2147483647 h 198"/>
              <a:gd name="T62" fmla="*/ 2147483647 w 185"/>
              <a:gd name="T63" fmla="*/ 2147483647 h 198"/>
              <a:gd name="T64" fmla="*/ 2147483647 w 185"/>
              <a:gd name="T65" fmla="*/ 2147483647 h 198"/>
              <a:gd name="T66" fmla="*/ 0 w 185"/>
              <a:gd name="T67" fmla="*/ 2147483647 h 198"/>
              <a:gd name="T68" fmla="*/ 2147483647 w 185"/>
              <a:gd name="T69" fmla="*/ 2147483647 h 198"/>
              <a:gd name="T70" fmla="*/ 2147483647 w 185"/>
              <a:gd name="T71" fmla="*/ 2147483647 h 198"/>
              <a:gd name="T72" fmla="*/ 2147483647 w 185"/>
              <a:gd name="T73" fmla="*/ 2147483647 h 198"/>
              <a:gd name="T74" fmla="*/ 2147483647 w 185"/>
              <a:gd name="T75" fmla="*/ 2147483647 h 198"/>
              <a:gd name="T76" fmla="*/ 2147483647 w 185"/>
              <a:gd name="T77" fmla="*/ 2147483647 h 198"/>
              <a:gd name="T78" fmla="*/ 2147483647 w 185"/>
              <a:gd name="T79" fmla="*/ 2147483647 h 198"/>
              <a:gd name="T80" fmla="*/ 2147483647 w 185"/>
              <a:gd name="T81" fmla="*/ 2147483647 h 198"/>
              <a:gd name="T82" fmla="*/ 2147483647 w 185"/>
              <a:gd name="T83" fmla="*/ 2147483647 h 198"/>
              <a:gd name="T84" fmla="*/ 2147483647 w 185"/>
              <a:gd name="T85" fmla="*/ 2147483647 h 198"/>
              <a:gd name="T86" fmla="*/ 2147483647 w 185"/>
              <a:gd name="T87" fmla="*/ 2147483647 h 198"/>
              <a:gd name="T88" fmla="*/ 2147483647 w 185"/>
              <a:gd name="T89" fmla="*/ 2147483647 h 198"/>
              <a:gd name="T90" fmla="*/ 2147483647 w 185"/>
              <a:gd name="T91" fmla="*/ 2147483647 h 19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85"/>
              <a:gd name="T139" fmla="*/ 0 h 198"/>
              <a:gd name="T140" fmla="*/ 185 w 185"/>
              <a:gd name="T141" fmla="*/ 198 h 19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85" h="198">
                <a:moveTo>
                  <a:pt x="89" y="30"/>
                </a:moveTo>
                <a:lnTo>
                  <a:pt x="91" y="35"/>
                </a:lnTo>
                <a:lnTo>
                  <a:pt x="91" y="37"/>
                </a:lnTo>
                <a:lnTo>
                  <a:pt x="92" y="38"/>
                </a:lnTo>
                <a:lnTo>
                  <a:pt x="96" y="42"/>
                </a:lnTo>
                <a:lnTo>
                  <a:pt x="96" y="46"/>
                </a:lnTo>
                <a:lnTo>
                  <a:pt x="94" y="46"/>
                </a:lnTo>
                <a:lnTo>
                  <a:pt x="91" y="47"/>
                </a:lnTo>
                <a:lnTo>
                  <a:pt x="86" y="47"/>
                </a:lnTo>
                <a:lnTo>
                  <a:pt x="86" y="50"/>
                </a:lnTo>
                <a:lnTo>
                  <a:pt x="85" y="55"/>
                </a:lnTo>
                <a:lnTo>
                  <a:pt x="85" y="66"/>
                </a:lnTo>
                <a:lnTo>
                  <a:pt x="84" y="67"/>
                </a:lnTo>
                <a:lnTo>
                  <a:pt x="84" y="69"/>
                </a:lnTo>
                <a:lnTo>
                  <a:pt x="86" y="72"/>
                </a:lnTo>
                <a:lnTo>
                  <a:pt x="86" y="73"/>
                </a:lnTo>
                <a:lnTo>
                  <a:pt x="91" y="75"/>
                </a:lnTo>
                <a:lnTo>
                  <a:pt x="96" y="79"/>
                </a:lnTo>
                <a:lnTo>
                  <a:pt x="98" y="79"/>
                </a:lnTo>
                <a:lnTo>
                  <a:pt x="100" y="80"/>
                </a:lnTo>
                <a:lnTo>
                  <a:pt x="102" y="79"/>
                </a:lnTo>
                <a:lnTo>
                  <a:pt x="102" y="67"/>
                </a:lnTo>
                <a:lnTo>
                  <a:pt x="99" y="64"/>
                </a:lnTo>
                <a:lnTo>
                  <a:pt x="99" y="61"/>
                </a:lnTo>
                <a:lnTo>
                  <a:pt x="103" y="61"/>
                </a:lnTo>
                <a:lnTo>
                  <a:pt x="103" y="60"/>
                </a:lnTo>
                <a:lnTo>
                  <a:pt x="108" y="57"/>
                </a:lnTo>
                <a:lnTo>
                  <a:pt x="108" y="54"/>
                </a:lnTo>
                <a:lnTo>
                  <a:pt x="109" y="51"/>
                </a:lnTo>
                <a:lnTo>
                  <a:pt x="111" y="43"/>
                </a:lnTo>
                <a:lnTo>
                  <a:pt x="114" y="38"/>
                </a:lnTo>
                <a:lnTo>
                  <a:pt x="115" y="37"/>
                </a:lnTo>
                <a:lnTo>
                  <a:pt x="113" y="35"/>
                </a:lnTo>
                <a:lnTo>
                  <a:pt x="107" y="35"/>
                </a:lnTo>
                <a:lnTo>
                  <a:pt x="107" y="18"/>
                </a:lnTo>
                <a:lnTo>
                  <a:pt x="108" y="16"/>
                </a:lnTo>
                <a:lnTo>
                  <a:pt x="109" y="14"/>
                </a:lnTo>
                <a:lnTo>
                  <a:pt x="111" y="13"/>
                </a:lnTo>
                <a:lnTo>
                  <a:pt x="113" y="9"/>
                </a:lnTo>
                <a:lnTo>
                  <a:pt x="115" y="7"/>
                </a:lnTo>
                <a:lnTo>
                  <a:pt x="118" y="5"/>
                </a:lnTo>
                <a:lnTo>
                  <a:pt x="121" y="4"/>
                </a:lnTo>
                <a:lnTo>
                  <a:pt x="124" y="3"/>
                </a:lnTo>
                <a:lnTo>
                  <a:pt x="132" y="0"/>
                </a:lnTo>
                <a:lnTo>
                  <a:pt x="138" y="0"/>
                </a:lnTo>
                <a:lnTo>
                  <a:pt x="144" y="1"/>
                </a:lnTo>
                <a:lnTo>
                  <a:pt x="148" y="3"/>
                </a:lnTo>
                <a:lnTo>
                  <a:pt x="152" y="3"/>
                </a:lnTo>
                <a:lnTo>
                  <a:pt x="156" y="0"/>
                </a:lnTo>
                <a:lnTo>
                  <a:pt x="168" y="0"/>
                </a:lnTo>
                <a:lnTo>
                  <a:pt x="173" y="3"/>
                </a:lnTo>
                <a:lnTo>
                  <a:pt x="176" y="3"/>
                </a:lnTo>
                <a:lnTo>
                  <a:pt x="181" y="11"/>
                </a:lnTo>
                <a:lnTo>
                  <a:pt x="184" y="14"/>
                </a:lnTo>
                <a:lnTo>
                  <a:pt x="184" y="15"/>
                </a:lnTo>
                <a:lnTo>
                  <a:pt x="185" y="15"/>
                </a:lnTo>
                <a:lnTo>
                  <a:pt x="184" y="19"/>
                </a:lnTo>
                <a:lnTo>
                  <a:pt x="181" y="25"/>
                </a:lnTo>
                <a:lnTo>
                  <a:pt x="178" y="35"/>
                </a:lnTo>
                <a:lnTo>
                  <a:pt x="175" y="43"/>
                </a:lnTo>
                <a:lnTo>
                  <a:pt x="172" y="52"/>
                </a:lnTo>
                <a:lnTo>
                  <a:pt x="162" y="59"/>
                </a:lnTo>
                <a:lnTo>
                  <a:pt x="158" y="60"/>
                </a:lnTo>
                <a:lnTo>
                  <a:pt x="160" y="67"/>
                </a:lnTo>
                <a:lnTo>
                  <a:pt x="173" y="77"/>
                </a:lnTo>
                <a:lnTo>
                  <a:pt x="170" y="86"/>
                </a:lnTo>
                <a:lnTo>
                  <a:pt x="164" y="93"/>
                </a:lnTo>
                <a:lnTo>
                  <a:pt x="156" y="99"/>
                </a:lnTo>
                <a:lnTo>
                  <a:pt x="153" y="108"/>
                </a:lnTo>
                <a:lnTo>
                  <a:pt x="148" y="115"/>
                </a:lnTo>
                <a:lnTo>
                  <a:pt x="141" y="117"/>
                </a:lnTo>
                <a:lnTo>
                  <a:pt x="132" y="110"/>
                </a:lnTo>
                <a:lnTo>
                  <a:pt x="122" y="109"/>
                </a:lnTo>
                <a:lnTo>
                  <a:pt x="121" y="117"/>
                </a:lnTo>
                <a:lnTo>
                  <a:pt x="122" y="130"/>
                </a:lnTo>
                <a:lnTo>
                  <a:pt x="122" y="138"/>
                </a:lnTo>
                <a:lnTo>
                  <a:pt x="119" y="149"/>
                </a:lnTo>
                <a:lnTo>
                  <a:pt x="118" y="165"/>
                </a:lnTo>
                <a:lnTo>
                  <a:pt x="111" y="171"/>
                </a:lnTo>
                <a:lnTo>
                  <a:pt x="111" y="178"/>
                </a:lnTo>
                <a:lnTo>
                  <a:pt x="111" y="185"/>
                </a:lnTo>
                <a:lnTo>
                  <a:pt x="111" y="198"/>
                </a:lnTo>
                <a:lnTo>
                  <a:pt x="102" y="196"/>
                </a:lnTo>
                <a:lnTo>
                  <a:pt x="96" y="190"/>
                </a:lnTo>
                <a:lnTo>
                  <a:pt x="94" y="181"/>
                </a:lnTo>
                <a:lnTo>
                  <a:pt x="98" y="173"/>
                </a:lnTo>
                <a:lnTo>
                  <a:pt x="99" y="163"/>
                </a:lnTo>
                <a:lnTo>
                  <a:pt x="92" y="156"/>
                </a:lnTo>
                <a:lnTo>
                  <a:pt x="84" y="155"/>
                </a:lnTo>
                <a:lnTo>
                  <a:pt x="78" y="151"/>
                </a:lnTo>
                <a:lnTo>
                  <a:pt x="77" y="144"/>
                </a:lnTo>
                <a:lnTo>
                  <a:pt x="74" y="144"/>
                </a:lnTo>
                <a:lnTo>
                  <a:pt x="71" y="138"/>
                </a:lnTo>
                <a:lnTo>
                  <a:pt x="66" y="137"/>
                </a:lnTo>
                <a:lnTo>
                  <a:pt x="56" y="137"/>
                </a:lnTo>
                <a:lnTo>
                  <a:pt x="46" y="138"/>
                </a:lnTo>
                <a:lnTo>
                  <a:pt x="34" y="144"/>
                </a:lnTo>
                <a:lnTo>
                  <a:pt x="20" y="147"/>
                </a:lnTo>
                <a:lnTo>
                  <a:pt x="15" y="148"/>
                </a:lnTo>
                <a:lnTo>
                  <a:pt x="5" y="138"/>
                </a:lnTo>
                <a:lnTo>
                  <a:pt x="0" y="137"/>
                </a:lnTo>
                <a:lnTo>
                  <a:pt x="2" y="135"/>
                </a:lnTo>
                <a:lnTo>
                  <a:pt x="5" y="133"/>
                </a:lnTo>
                <a:lnTo>
                  <a:pt x="10" y="135"/>
                </a:lnTo>
                <a:lnTo>
                  <a:pt x="16" y="140"/>
                </a:lnTo>
                <a:lnTo>
                  <a:pt x="19" y="143"/>
                </a:lnTo>
                <a:lnTo>
                  <a:pt x="27" y="138"/>
                </a:lnTo>
                <a:lnTo>
                  <a:pt x="37" y="140"/>
                </a:lnTo>
                <a:lnTo>
                  <a:pt x="39" y="140"/>
                </a:lnTo>
                <a:lnTo>
                  <a:pt x="37" y="137"/>
                </a:lnTo>
                <a:lnTo>
                  <a:pt x="32" y="135"/>
                </a:lnTo>
                <a:lnTo>
                  <a:pt x="23" y="135"/>
                </a:lnTo>
                <a:lnTo>
                  <a:pt x="19" y="133"/>
                </a:lnTo>
                <a:lnTo>
                  <a:pt x="23" y="127"/>
                </a:lnTo>
                <a:lnTo>
                  <a:pt x="30" y="127"/>
                </a:lnTo>
                <a:lnTo>
                  <a:pt x="41" y="126"/>
                </a:lnTo>
                <a:lnTo>
                  <a:pt x="50" y="123"/>
                </a:lnTo>
                <a:lnTo>
                  <a:pt x="65" y="121"/>
                </a:lnTo>
                <a:lnTo>
                  <a:pt x="72" y="118"/>
                </a:lnTo>
                <a:lnTo>
                  <a:pt x="68" y="114"/>
                </a:lnTo>
                <a:lnTo>
                  <a:pt x="62" y="117"/>
                </a:lnTo>
                <a:lnTo>
                  <a:pt x="58" y="117"/>
                </a:lnTo>
                <a:lnTo>
                  <a:pt x="50" y="115"/>
                </a:lnTo>
                <a:lnTo>
                  <a:pt x="43" y="111"/>
                </a:lnTo>
                <a:lnTo>
                  <a:pt x="39" y="107"/>
                </a:lnTo>
                <a:lnTo>
                  <a:pt x="39" y="99"/>
                </a:lnTo>
                <a:lnTo>
                  <a:pt x="41" y="97"/>
                </a:lnTo>
                <a:lnTo>
                  <a:pt x="43" y="95"/>
                </a:lnTo>
                <a:lnTo>
                  <a:pt x="45" y="93"/>
                </a:lnTo>
                <a:lnTo>
                  <a:pt x="48" y="89"/>
                </a:lnTo>
                <a:lnTo>
                  <a:pt x="53" y="87"/>
                </a:lnTo>
                <a:lnTo>
                  <a:pt x="64" y="76"/>
                </a:lnTo>
                <a:lnTo>
                  <a:pt x="68" y="61"/>
                </a:lnTo>
                <a:lnTo>
                  <a:pt x="74" y="45"/>
                </a:lnTo>
                <a:lnTo>
                  <a:pt x="82" y="32"/>
                </a:lnTo>
                <a:lnTo>
                  <a:pt x="89" y="3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 name="Freeform 115"/>
          <xdr:cNvSpPr>
            <a:spLocks noChangeAspect="1"/>
          </xdr:cNvSpPr>
        </xdr:nvSpPr>
        <xdr:spPr bwMode="auto">
          <a:xfrm>
            <a:off x="6131363" y="3902794"/>
            <a:ext cx="15609" cy="15659"/>
          </a:xfrm>
          <a:custGeom>
            <a:avLst/>
            <a:gdLst>
              <a:gd name="T0" fmla="*/ 2147483647 w 4"/>
              <a:gd name="T1" fmla="*/ 0 h 8"/>
              <a:gd name="T2" fmla="*/ 0 w 4"/>
              <a:gd name="T3" fmla="*/ 2147483647 h 8"/>
              <a:gd name="T4" fmla="*/ 0 w 4"/>
              <a:gd name="T5" fmla="*/ 2147483647 h 8"/>
              <a:gd name="T6" fmla="*/ 2147483647 w 4"/>
              <a:gd name="T7" fmla="*/ 2147483647 h 8"/>
              <a:gd name="T8" fmla="*/ 2147483647 w 4"/>
              <a:gd name="T9" fmla="*/ 2147483647 h 8"/>
              <a:gd name="T10" fmla="*/ 2147483647 w 4"/>
              <a:gd name="T11" fmla="*/ 2147483647 h 8"/>
              <a:gd name="T12" fmla="*/ 2147483647 w 4"/>
              <a:gd name="T13" fmla="*/ 0 h 8"/>
              <a:gd name="T14" fmla="*/ 0 60000 65536"/>
              <a:gd name="T15" fmla="*/ 0 60000 65536"/>
              <a:gd name="T16" fmla="*/ 0 60000 65536"/>
              <a:gd name="T17" fmla="*/ 0 60000 65536"/>
              <a:gd name="T18" fmla="*/ 0 60000 65536"/>
              <a:gd name="T19" fmla="*/ 0 60000 65536"/>
              <a:gd name="T20" fmla="*/ 0 60000 65536"/>
              <a:gd name="T21" fmla="*/ 0 w 4"/>
              <a:gd name="T22" fmla="*/ 0 h 8"/>
              <a:gd name="T23" fmla="*/ 4 w 4"/>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 h="8">
                <a:moveTo>
                  <a:pt x="1" y="0"/>
                </a:moveTo>
                <a:lnTo>
                  <a:pt x="0" y="5"/>
                </a:lnTo>
                <a:lnTo>
                  <a:pt x="0" y="7"/>
                </a:lnTo>
                <a:lnTo>
                  <a:pt x="1" y="8"/>
                </a:lnTo>
                <a:lnTo>
                  <a:pt x="4" y="5"/>
                </a:lnTo>
                <a:lnTo>
                  <a:pt x="4" y="3"/>
                </a:lnTo>
                <a:lnTo>
                  <a:pt x="1"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 name="Freeform 116"/>
          <xdr:cNvSpPr>
            <a:spLocks noChangeAspect="1"/>
          </xdr:cNvSpPr>
        </xdr:nvSpPr>
        <xdr:spPr bwMode="auto">
          <a:xfrm>
            <a:off x="6178190" y="3887135"/>
            <a:ext cx="15609" cy="15659"/>
          </a:xfrm>
          <a:custGeom>
            <a:avLst/>
            <a:gdLst>
              <a:gd name="T0" fmla="*/ 2147483647 w 13"/>
              <a:gd name="T1" fmla="*/ 2147483647 h 11"/>
              <a:gd name="T2" fmla="*/ 0 w 13"/>
              <a:gd name="T3" fmla="*/ 0 h 11"/>
              <a:gd name="T4" fmla="*/ 2147483647 w 13"/>
              <a:gd name="T5" fmla="*/ 0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0 60000 65536"/>
              <a:gd name="T17" fmla="*/ 0 60000 65536"/>
              <a:gd name="T18" fmla="*/ 0 60000 65536"/>
              <a:gd name="T19" fmla="*/ 0 60000 65536"/>
              <a:gd name="T20" fmla="*/ 0 60000 65536"/>
              <a:gd name="T21" fmla="*/ 0 60000 65536"/>
              <a:gd name="T22" fmla="*/ 0 60000 65536"/>
              <a:gd name="T23" fmla="*/ 0 60000 65536"/>
              <a:gd name="T24" fmla="*/ 0 w 13"/>
              <a:gd name="T25" fmla="*/ 0 h 11"/>
              <a:gd name="T26" fmla="*/ 13 w 13"/>
              <a:gd name="T27" fmla="*/ 11 h 1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3" h="11">
                <a:moveTo>
                  <a:pt x="2" y="2"/>
                </a:moveTo>
                <a:lnTo>
                  <a:pt x="0" y="0"/>
                </a:lnTo>
                <a:lnTo>
                  <a:pt x="6" y="0"/>
                </a:lnTo>
                <a:lnTo>
                  <a:pt x="9" y="4"/>
                </a:lnTo>
                <a:lnTo>
                  <a:pt x="13" y="7"/>
                </a:lnTo>
                <a:lnTo>
                  <a:pt x="13" y="11"/>
                </a:lnTo>
                <a:lnTo>
                  <a:pt x="2"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 name="Freeform 117"/>
          <xdr:cNvSpPr>
            <a:spLocks noChangeAspect="1"/>
          </xdr:cNvSpPr>
        </xdr:nvSpPr>
        <xdr:spPr bwMode="auto">
          <a:xfrm>
            <a:off x="6162583" y="3887135"/>
            <a:ext cx="15609" cy="15659"/>
          </a:xfrm>
          <a:custGeom>
            <a:avLst/>
            <a:gdLst>
              <a:gd name="T0" fmla="*/ 0 w 12"/>
              <a:gd name="T1" fmla="*/ 2147483647 h 8"/>
              <a:gd name="T2" fmla="*/ 2147483647 w 12"/>
              <a:gd name="T3" fmla="*/ 0 h 8"/>
              <a:gd name="T4" fmla="*/ 2147483647 w 12"/>
              <a:gd name="T5" fmla="*/ 0 h 8"/>
              <a:gd name="T6" fmla="*/ 2147483647 w 12"/>
              <a:gd name="T7" fmla="*/ 2147483647 h 8"/>
              <a:gd name="T8" fmla="*/ 2147483647 w 12"/>
              <a:gd name="T9" fmla="*/ 2147483647 h 8"/>
              <a:gd name="T10" fmla="*/ 2147483647 w 12"/>
              <a:gd name="T11" fmla="*/ 2147483647 h 8"/>
              <a:gd name="T12" fmla="*/ 2147483647 w 12"/>
              <a:gd name="T13" fmla="*/ 2147483647 h 8"/>
              <a:gd name="T14" fmla="*/ 0 w 12"/>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12"/>
              <a:gd name="T25" fmla="*/ 0 h 8"/>
              <a:gd name="T26" fmla="*/ 12 w 12"/>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2" h="8">
                <a:moveTo>
                  <a:pt x="0" y="1"/>
                </a:moveTo>
                <a:lnTo>
                  <a:pt x="2" y="0"/>
                </a:lnTo>
                <a:lnTo>
                  <a:pt x="5" y="0"/>
                </a:lnTo>
                <a:lnTo>
                  <a:pt x="12" y="5"/>
                </a:lnTo>
                <a:lnTo>
                  <a:pt x="12" y="8"/>
                </a:lnTo>
                <a:lnTo>
                  <a:pt x="10" y="7"/>
                </a:lnTo>
                <a:lnTo>
                  <a:pt x="5" y="3"/>
                </a:lnTo>
                <a:lnTo>
                  <a:pt x="0"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4" name="Freeform 118"/>
          <xdr:cNvSpPr>
            <a:spLocks noChangeAspect="1"/>
          </xdr:cNvSpPr>
        </xdr:nvSpPr>
        <xdr:spPr bwMode="auto">
          <a:xfrm>
            <a:off x="4726508" y="4576110"/>
            <a:ext cx="1201932" cy="923852"/>
          </a:xfrm>
          <a:custGeom>
            <a:avLst/>
            <a:gdLst>
              <a:gd name="T0" fmla="*/ 2147483647 w 709"/>
              <a:gd name="T1" fmla="*/ 2147483647 h 599"/>
              <a:gd name="T2" fmla="*/ 2147483647 w 709"/>
              <a:gd name="T3" fmla="*/ 2147483647 h 599"/>
              <a:gd name="T4" fmla="*/ 2147483647 w 709"/>
              <a:gd name="T5" fmla="*/ 2147483647 h 599"/>
              <a:gd name="T6" fmla="*/ 2147483647 w 709"/>
              <a:gd name="T7" fmla="*/ 2147483647 h 599"/>
              <a:gd name="T8" fmla="*/ 2147483647 w 709"/>
              <a:gd name="T9" fmla="*/ 2147483647 h 599"/>
              <a:gd name="T10" fmla="*/ 2147483647 w 709"/>
              <a:gd name="T11" fmla="*/ 2147483647 h 599"/>
              <a:gd name="T12" fmla="*/ 2147483647 w 709"/>
              <a:gd name="T13" fmla="*/ 2147483647 h 599"/>
              <a:gd name="T14" fmla="*/ 2147483647 w 709"/>
              <a:gd name="T15" fmla="*/ 2147483647 h 599"/>
              <a:gd name="T16" fmla="*/ 2147483647 w 709"/>
              <a:gd name="T17" fmla="*/ 2147483647 h 599"/>
              <a:gd name="T18" fmla="*/ 2147483647 w 709"/>
              <a:gd name="T19" fmla="*/ 2147483647 h 599"/>
              <a:gd name="T20" fmla="*/ 2147483647 w 709"/>
              <a:gd name="T21" fmla="*/ 2147483647 h 599"/>
              <a:gd name="T22" fmla="*/ 2147483647 w 709"/>
              <a:gd name="T23" fmla="*/ 2147483647 h 599"/>
              <a:gd name="T24" fmla="*/ 2147483647 w 709"/>
              <a:gd name="T25" fmla="*/ 2147483647 h 599"/>
              <a:gd name="T26" fmla="*/ 2147483647 w 709"/>
              <a:gd name="T27" fmla="*/ 2147483647 h 599"/>
              <a:gd name="T28" fmla="*/ 2147483647 w 709"/>
              <a:gd name="T29" fmla="*/ 2147483647 h 599"/>
              <a:gd name="T30" fmla="*/ 2147483647 w 709"/>
              <a:gd name="T31" fmla="*/ 2147483647 h 599"/>
              <a:gd name="T32" fmla="*/ 2147483647 w 709"/>
              <a:gd name="T33" fmla="*/ 2147483647 h 599"/>
              <a:gd name="T34" fmla="*/ 2147483647 w 709"/>
              <a:gd name="T35" fmla="*/ 2147483647 h 599"/>
              <a:gd name="T36" fmla="*/ 2147483647 w 709"/>
              <a:gd name="T37" fmla="*/ 2147483647 h 599"/>
              <a:gd name="T38" fmla="*/ 2147483647 w 709"/>
              <a:gd name="T39" fmla="*/ 2147483647 h 599"/>
              <a:gd name="T40" fmla="*/ 2147483647 w 709"/>
              <a:gd name="T41" fmla="*/ 2147483647 h 599"/>
              <a:gd name="T42" fmla="*/ 2147483647 w 709"/>
              <a:gd name="T43" fmla="*/ 2147483647 h 599"/>
              <a:gd name="T44" fmla="*/ 2147483647 w 709"/>
              <a:gd name="T45" fmla="*/ 2147483647 h 599"/>
              <a:gd name="T46" fmla="*/ 2147483647 w 709"/>
              <a:gd name="T47" fmla="*/ 2147483647 h 599"/>
              <a:gd name="T48" fmla="*/ 2147483647 w 709"/>
              <a:gd name="T49" fmla="*/ 2147483647 h 599"/>
              <a:gd name="T50" fmla="*/ 2147483647 w 709"/>
              <a:gd name="T51" fmla="*/ 2147483647 h 599"/>
              <a:gd name="T52" fmla="*/ 2147483647 w 709"/>
              <a:gd name="T53" fmla="*/ 2147483647 h 599"/>
              <a:gd name="T54" fmla="*/ 0 w 709"/>
              <a:gd name="T55" fmla="*/ 2147483647 h 599"/>
              <a:gd name="T56" fmla="*/ 2147483647 w 709"/>
              <a:gd name="T57" fmla="*/ 2147483647 h 599"/>
              <a:gd name="T58" fmla="*/ 2147483647 w 709"/>
              <a:gd name="T59" fmla="*/ 2147483647 h 599"/>
              <a:gd name="T60" fmla="*/ 2147483647 w 709"/>
              <a:gd name="T61" fmla="*/ 2147483647 h 599"/>
              <a:gd name="T62" fmla="*/ 2147483647 w 709"/>
              <a:gd name="T63" fmla="*/ 2147483647 h 599"/>
              <a:gd name="T64" fmla="*/ 2147483647 w 709"/>
              <a:gd name="T65" fmla="*/ 2147483647 h 599"/>
              <a:gd name="T66" fmla="*/ 2147483647 w 709"/>
              <a:gd name="T67" fmla="*/ 2147483647 h 599"/>
              <a:gd name="T68" fmla="*/ 2147483647 w 709"/>
              <a:gd name="T69" fmla="*/ 2147483647 h 599"/>
              <a:gd name="T70" fmla="*/ 2147483647 w 709"/>
              <a:gd name="T71" fmla="*/ 2147483647 h 599"/>
              <a:gd name="T72" fmla="*/ 2147483647 w 709"/>
              <a:gd name="T73" fmla="*/ 2147483647 h 599"/>
              <a:gd name="T74" fmla="*/ 2147483647 w 709"/>
              <a:gd name="T75" fmla="*/ 2147483647 h 599"/>
              <a:gd name="T76" fmla="*/ 2147483647 w 709"/>
              <a:gd name="T77" fmla="*/ 2147483647 h 599"/>
              <a:gd name="T78" fmla="*/ 2147483647 w 709"/>
              <a:gd name="T79" fmla="*/ 2147483647 h 599"/>
              <a:gd name="T80" fmla="*/ 2147483647 w 709"/>
              <a:gd name="T81" fmla="*/ 2147483647 h 599"/>
              <a:gd name="T82" fmla="*/ 2147483647 w 709"/>
              <a:gd name="T83" fmla="*/ 2147483647 h 599"/>
              <a:gd name="T84" fmla="*/ 2147483647 w 709"/>
              <a:gd name="T85" fmla="*/ 2147483647 h 599"/>
              <a:gd name="T86" fmla="*/ 2147483647 w 709"/>
              <a:gd name="T87" fmla="*/ 0 h 599"/>
              <a:gd name="T88" fmla="*/ 2147483647 w 709"/>
              <a:gd name="T89" fmla="*/ 2147483647 h 599"/>
              <a:gd name="T90" fmla="*/ 2147483647 w 709"/>
              <a:gd name="T91" fmla="*/ 2147483647 h 599"/>
              <a:gd name="T92" fmla="*/ 2147483647 w 709"/>
              <a:gd name="T93" fmla="*/ 2147483647 h 599"/>
              <a:gd name="T94" fmla="*/ 2147483647 w 709"/>
              <a:gd name="T95" fmla="*/ 2147483647 h 599"/>
              <a:gd name="T96" fmla="*/ 2147483647 w 709"/>
              <a:gd name="T97" fmla="*/ 2147483647 h 5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709"/>
              <a:gd name="T148" fmla="*/ 0 h 599"/>
              <a:gd name="T149" fmla="*/ 709 w 709"/>
              <a:gd name="T150" fmla="*/ 599 h 5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709" h="599">
                <a:moveTo>
                  <a:pt x="443" y="119"/>
                </a:moveTo>
                <a:lnTo>
                  <a:pt x="443" y="123"/>
                </a:lnTo>
                <a:lnTo>
                  <a:pt x="451" y="131"/>
                </a:lnTo>
                <a:lnTo>
                  <a:pt x="457" y="139"/>
                </a:lnTo>
                <a:lnTo>
                  <a:pt x="462" y="145"/>
                </a:lnTo>
                <a:lnTo>
                  <a:pt x="469" y="152"/>
                </a:lnTo>
                <a:lnTo>
                  <a:pt x="481" y="158"/>
                </a:lnTo>
                <a:lnTo>
                  <a:pt x="491" y="166"/>
                </a:lnTo>
                <a:lnTo>
                  <a:pt x="495" y="174"/>
                </a:lnTo>
                <a:lnTo>
                  <a:pt x="523" y="188"/>
                </a:lnTo>
                <a:lnTo>
                  <a:pt x="539" y="196"/>
                </a:lnTo>
                <a:lnTo>
                  <a:pt x="554" y="201"/>
                </a:lnTo>
                <a:lnTo>
                  <a:pt x="561" y="202"/>
                </a:lnTo>
                <a:lnTo>
                  <a:pt x="572" y="196"/>
                </a:lnTo>
                <a:lnTo>
                  <a:pt x="582" y="196"/>
                </a:lnTo>
                <a:lnTo>
                  <a:pt x="591" y="201"/>
                </a:lnTo>
                <a:lnTo>
                  <a:pt x="603" y="213"/>
                </a:lnTo>
                <a:lnTo>
                  <a:pt x="608" y="221"/>
                </a:lnTo>
                <a:lnTo>
                  <a:pt x="610" y="228"/>
                </a:lnTo>
                <a:lnTo>
                  <a:pt x="616" y="230"/>
                </a:lnTo>
                <a:lnTo>
                  <a:pt x="621" y="230"/>
                </a:lnTo>
                <a:lnTo>
                  <a:pt x="621" y="224"/>
                </a:lnTo>
                <a:lnTo>
                  <a:pt x="627" y="233"/>
                </a:lnTo>
                <a:lnTo>
                  <a:pt x="630" y="235"/>
                </a:lnTo>
                <a:lnTo>
                  <a:pt x="636" y="239"/>
                </a:lnTo>
                <a:lnTo>
                  <a:pt x="652" y="240"/>
                </a:lnTo>
                <a:lnTo>
                  <a:pt x="666" y="242"/>
                </a:lnTo>
                <a:lnTo>
                  <a:pt x="680" y="242"/>
                </a:lnTo>
                <a:lnTo>
                  <a:pt x="694" y="245"/>
                </a:lnTo>
                <a:lnTo>
                  <a:pt x="700" y="247"/>
                </a:lnTo>
                <a:lnTo>
                  <a:pt x="709" y="251"/>
                </a:lnTo>
                <a:lnTo>
                  <a:pt x="708" y="252"/>
                </a:lnTo>
                <a:lnTo>
                  <a:pt x="709" y="258"/>
                </a:lnTo>
                <a:lnTo>
                  <a:pt x="698" y="260"/>
                </a:lnTo>
                <a:lnTo>
                  <a:pt x="698" y="272"/>
                </a:lnTo>
                <a:lnTo>
                  <a:pt x="700" y="282"/>
                </a:lnTo>
                <a:lnTo>
                  <a:pt x="690" y="290"/>
                </a:lnTo>
                <a:lnTo>
                  <a:pt x="668" y="300"/>
                </a:lnTo>
                <a:lnTo>
                  <a:pt x="645" y="308"/>
                </a:lnTo>
                <a:lnTo>
                  <a:pt x="630" y="319"/>
                </a:lnTo>
                <a:lnTo>
                  <a:pt x="611" y="322"/>
                </a:lnTo>
                <a:lnTo>
                  <a:pt x="586" y="326"/>
                </a:lnTo>
                <a:lnTo>
                  <a:pt x="564" y="329"/>
                </a:lnTo>
                <a:lnTo>
                  <a:pt x="547" y="342"/>
                </a:lnTo>
                <a:lnTo>
                  <a:pt x="547" y="349"/>
                </a:lnTo>
                <a:lnTo>
                  <a:pt x="535" y="356"/>
                </a:lnTo>
                <a:lnTo>
                  <a:pt x="520" y="369"/>
                </a:lnTo>
                <a:lnTo>
                  <a:pt x="496" y="394"/>
                </a:lnTo>
                <a:lnTo>
                  <a:pt x="483" y="403"/>
                </a:lnTo>
                <a:lnTo>
                  <a:pt x="469" y="415"/>
                </a:lnTo>
                <a:lnTo>
                  <a:pt x="463" y="428"/>
                </a:lnTo>
                <a:lnTo>
                  <a:pt x="459" y="432"/>
                </a:lnTo>
                <a:lnTo>
                  <a:pt x="458" y="433"/>
                </a:lnTo>
                <a:lnTo>
                  <a:pt x="458" y="436"/>
                </a:lnTo>
                <a:lnTo>
                  <a:pt x="461" y="442"/>
                </a:lnTo>
                <a:lnTo>
                  <a:pt x="461" y="454"/>
                </a:lnTo>
                <a:lnTo>
                  <a:pt x="462" y="462"/>
                </a:lnTo>
                <a:lnTo>
                  <a:pt x="466" y="468"/>
                </a:lnTo>
                <a:lnTo>
                  <a:pt x="470" y="472"/>
                </a:lnTo>
                <a:lnTo>
                  <a:pt x="478" y="476"/>
                </a:lnTo>
                <a:lnTo>
                  <a:pt x="481" y="483"/>
                </a:lnTo>
                <a:lnTo>
                  <a:pt x="473" y="493"/>
                </a:lnTo>
                <a:lnTo>
                  <a:pt x="457" y="500"/>
                </a:lnTo>
                <a:lnTo>
                  <a:pt x="446" y="503"/>
                </a:lnTo>
                <a:lnTo>
                  <a:pt x="437" y="510"/>
                </a:lnTo>
                <a:lnTo>
                  <a:pt x="429" y="518"/>
                </a:lnTo>
                <a:lnTo>
                  <a:pt x="421" y="524"/>
                </a:lnTo>
                <a:lnTo>
                  <a:pt x="418" y="535"/>
                </a:lnTo>
                <a:lnTo>
                  <a:pt x="411" y="542"/>
                </a:lnTo>
                <a:lnTo>
                  <a:pt x="405" y="550"/>
                </a:lnTo>
                <a:lnTo>
                  <a:pt x="407" y="558"/>
                </a:lnTo>
                <a:lnTo>
                  <a:pt x="394" y="557"/>
                </a:lnTo>
                <a:lnTo>
                  <a:pt x="382" y="555"/>
                </a:lnTo>
                <a:lnTo>
                  <a:pt x="370" y="555"/>
                </a:lnTo>
                <a:lnTo>
                  <a:pt x="343" y="568"/>
                </a:lnTo>
                <a:lnTo>
                  <a:pt x="337" y="577"/>
                </a:lnTo>
                <a:lnTo>
                  <a:pt x="330" y="586"/>
                </a:lnTo>
                <a:lnTo>
                  <a:pt x="322" y="594"/>
                </a:lnTo>
                <a:lnTo>
                  <a:pt x="317" y="599"/>
                </a:lnTo>
                <a:lnTo>
                  <a:pt x="308" y="599"/>
                </a:lnTo>
                <a:lnTo>
                  <a:pt x="293" y="592"/>
                </a:lnTo>
                <a:lnTo>
                  <a:pt x="275" y="594"/>
                </a:lnTo>
                <a:lnTo>
                  <a:pt x="262" y="590"/>
                </a:lnTo>
                <a:lnTo>
                  <a:pt x="245" y="582"/>
                </a:lnTo>
                <a:lnTo>
                  <a:pt x="226" y="579"/>
                </a:lnTo>
                <a:lnTo>
                  <a:pt x="212" y="574"/>
                </a:lnTo>
                <a:lnTo>
                  <a:pt x="192" y="570"/>
                </a:lnTo>
                <a:lnTo>
                  <a:pt x="181" y="570"/>
                </a:lnTo>
                <a:lnTo>
                  <a:pt x="170" y="568"/>
                </a:lnTo>
                <a:lnTo>
                  <a:pt x="154" y="578"/>
                </a:lnTo>
                <a:lnTo>
                  <a:pt x="139" y="574"/>
                </a:lnTo>
                <a:lnTo>
                  <a:pt x="125" y="576"/>
                </a:lnTo>
                <a:lnTo>
                  <a:pt x="113" y="583"/>
                </a:lnTo>
                <a:lnTo>
                  <a:pt x="108" y="588"/>
                </a:lnTo>
                <a:lnTo>
                  <a:pt x="100" y="592"/>
                </a:lnTo>
                <a:lnTo>
                  <a:pt x="97" y="592"/>
                </a:lnTo>
                <a:lnTo>
                  <a:pt x="96" y="594"/>
                </a:lnTo>
                <a:lnTo>
                  <a:pt x="92" y="594"/>
                </a:lnTo>
                <a:lnTo>
                  <a:pt x="85" y="592"/>
                </a:lnTo>
                <a:lnTo>
                  <a:pt x="73" y="586"/>
                </a:lnTo>
                <a:lnTo>
                  <a:pt x="62" y="573"/>
                </a:lnTo>
                <a:lnTo>
                  <a:pt x="58" y="559"/>
                </a:lnTo>
                <a:lnTo>
                  <a:pt x="55" y="550"/>
                </a:lnTo>
                <a:lnTo>
                  <a:pt x="58" y="541"/>
                </a:lnTo>
                <a:lnTo>
                  <a:pt x="51" y="532"/>
                </a:lnTo>
                <a:lnTo>
                  <a:pt x="54" y="520"/>
                </a:lnTo>
                <a:lnTo>
                  <a:pt x="53" y="511"/>
                </a:lnTo>
                <a:lnTo>
                  <a:pt x="46" y="500"/>
                </a:lnTo>
                <a:lnTo>
                  <a:pt x="32" y="488"/>
                </a:lnTo>
                <a:lnTo>
                  <a:pt x="24" y="482"/>
                </a:lnTo>
                <a:lnTo>
                  <a:pt x="16" y="480"/>
                </a:lnTo>
                <a:lnTo>
                  <a:pt x="0" y="475"/>
                </a:lnTo>
                <a:lnTo>
                  <a:pt x="1" y="468"/>
                </a:lnTo>
                <a:lnTo>
                  <a:pt x="2" y="456"/>
                </a:lnTo>
                <a:lnTo>
                  <a:pt x="5" y="445"/>
                </a:lnTo>
                <a:lnTo>
                  <a:pt x="17" y="438"/>
                </a:lnTo>
                <a:lnTo>
                  <a:pt x="36" y="430"/>
                </a:lnTo>
                <a:lnTo>
                  <a:pt x="46" y="424"/>
                </a:lnTo>
                <a:lnTo>
                  <a:pt x="46" y="412"/>
                </a:lnTo>
                <a:lnTo>
                  <a:pt x="40" y="397"/>
                </a:lnTo>
                <a:lnTo>
                  <a:pt x="41" y="383"/>
                </a:lnTo>
                <a:lnTo>
                  <a:pt x="46" y="369"/>
                </a:lnTo>
                <a:lnTo>
                  <a:pt x="58" y="358"/>
                </a:lnTo>
                <a:lnTo>
                  <a:pt x="64" y="352"/>
                </a:lnTo>
                <a:lnTo>
                  <a:pt x="64" y="344"/>
                </a:lnTo>
                <a:lnTo>
                  <a:pt x="62" y="344"/>
                </a:lnTo>
                <a:lnTo>
                  <a:pt x="58" y="322"/>
                </a:lnTo>
                <a:lnTo>
                  <a:pt x="59" y="305"/>
                </a:lnTo>
                <a:lnTo>
                  <a:pt x="71" y="302"/>
                </a:lnTo>
                <a:lnTo>
                  <a:pt x="83" y="302"/>
                </a:lnTo>
                <a:lnTo>
                  <a:pt x="96" y="293"/>
                </a:lnTo>
                <a:lnTo>
                  <a:pt x="100" y="284"/>
                </a:lnTo>
                <a:lnTo>
                  <a:pt x="96" y="270"/>
                </a:lnTo>
                <a:lnTo>
                  <a:pt x="99" y="263"/>
                </a:lnTo>
                <a:lnTo>
                  <a:pt x="111" y="251"/>
                </a:lnTo>
                <a:lnTo>
                  <a:pt x="118" y="237"/>
                </a:lnTo>
                <a:lnTo>
                  <a:pt x="121" y="224"/>
                </a:lnTo>
                <a:lnTo>
                  <a:pt x="126" y="213"/>
                </a:lnTo>
                <a:lnTo>
                  <a:pt x="140" y="208"/>
                </a:lnTo>
                <a:lnTo>
                  <a:pt x="154" y="200"/>
                </a:lnTo>
                <a:lnTo>
                  <a:pt x="168" y="188"/>
                </a:lnTo>
                <a:lnTo>
                  <a:pt x="170" y="179"/>
                </a:lnTo>
                <a:lnTo>
                  <a:pt x="165" y="170"/>
                </a:lnTo>
                <a:lnTo>
                  <a:pt x="163" y="158"/>
                </a:lnTo>
                <a:lnTo>
                  <a:pt x="146" y="149"/>
                </a:lnTo>
                <a:lnTo>
                  <a:pt x="131" y="143"/>
                </a:lnTo>
                <a:lnTo>
                  <a:pt x="115" y="145"/>
                </a:lnTo>
                <a:lnTo>
                  <a:pt x="100" y="140"/>
                </a:lnTo>
                <a:lnTo>
                  <a:pt x="92" y="136"/>
                </a:lnTo>
                <a:lnTo>
                  <a:pt x="79" y="133"/>
                </a:lnTo>
                <a:lnTo>
                  <a:pt x="73" y="125"/>
                </a:lnTo>
                <a:lnTo>
                  <a:pt x="76" y="116"/>
                </a:lnTo>
                <a:lnTo>
                  <a:pt x="76" y="113"/>
                </a:lnTo>
                <a:lnTo>
                  <a:pt x="62" y="111"/>
                </a:lnTo>
                <a:lnTo>
                  <a:pt x="46" y="113"/>
                </a:lnTo>
                <a:lnTo>
                  <a:pt x="33" y="119"/>
                </a:lnTo>
                <a:lnTo>
                  <a:pt x="32" y="114"/>
                </a:lnTo>
                <a:lnTo>
                  <a:pt x="35" y="105"/>
                </a:lnTo>
                <a:lnTo>
                  <a:pt x="42" y="94"/>
                </a:lnTo>
                <a:lnTo>
                  <a:pt x="53" y="88"/>
                </a:lnTo>
                <a:lnTo>
                  <a:pt x="42" y="86"/>
                </a:lnTo>
                <a:lnTo>
                  <a:pt x="49" y="79"/>
                </a:lnTo>
                <a:lnTo>
                  <a:pt x="42" y="71"/>
                </a:lnTo>
                <a:lnTo>
                  <a:pt x="53" y="61"/>
                </a:lnTo>
                <a:lnTo>
                  <a:pt x="47" y="60"/>
                </a:lnTo>
                <a:lnTo>
                  <a:pt x="42" y="53"/>
                </a:lnTo>
                <a:lnTo>
                  <a:pt x="47" y="46"/>
                </a:lnTo>
                <a:lnTo>
                  <a:pt x="42" y="38"/>
                </a:lnTo>
                <a:lnTo>
                  <a:pt x="36" y="27"/>
                </a:lnTo>
                <a:lnTo>
                  <a:pt x="46" y="17"/>
                </a:lnTo>
                <a:lnTo>
                  <a:pt x="59" y="12"/>
                </a:lnTo>
                <a:lnTo>
                  <a:pt x="71" y="13"/>
                </a:lnTo>
                <a:lnTo>
                  <a:pt x="90" y="19"/>
                </a:lnTo>
                <a:lnTo>
                  <a:pt x="100" y="13"/>
                </a:lnTo>
                <a:lnTo>
                  <a:pt x="101" y="7"/>
                </a:lnTo>
                <a:lnTo>
                  <a:pt x="112" y="0"/>
                </a:lnTo>
                <a:lnTo>
                  <a:pt x="125" y="0"/>
                </a:lnTo>
                <a:lnTo>
                  <a:pt x="135" y="2"/>
                </a:lnTo>
                <a:lnTo>
                  <a:pt x="144" y="7"/>
                </a:lnTo>
                <a:lnTo>
                  <a:pt x="156" y="19"/>
                </a:lnTo>
                <a:lnTo>
                  <a:pt x="173" y="27"/>
                </a:lnTo>
                <a:lnTo>
                  <a:pt x="195" y="35"/>
                </a:lnTo>
                <a:lnTo>
                  <a:pt x="215" y="40"/>
                </a:lnTo>
                <a:lnTo>
                  <a:pt x="226" y="38"/>
                </a:lnTo>
                <a:lnTo>
                  <a:pt x="237" y="43"/>
                </a:lnTo>
                <a:lnTo>
                  <a:pt x="254" y="55"/>
                </a:lnTo>
                <a:lnTo>
                  <a:pt x="265" y="59"/>
                </a:lnTo>
                <a:lnTo>
                  <a:pt x="275" y="65"/>
                </a:lnTo>
                <a:lnTo>
                  <a:pt x="296" y="73"/>
                </a:lnTo>
                <a:lnTo>
                  <a:pt x="313" y="81"/>
                </a:lnTo>
                <a:lnTo>
                  <a:pt x="332" y="84"/>
                </a:lnTo>
                <a:lnTo>
                  <a:pt x="346" y="84"/>
                </a:lnTo>
                <a:lnTo>
                  <a:pt x="356" y="91"/>
                </a:lnTo>
                <a:lnTo>
                  <a:pt x="374" y="99"/>
                </a:lnTo>
                <a:lnTo>
                  <a:pt x="384" y="101"/>
                </a:lnTo>
                <a:lnTo>
                  <a:pt x="404" y="106"/>
                </a:lnTo>
                <a:lnTo>
                  <a:pt x="417" y="114"/>
                </a:lnTo>
                <a:lnTo>
                  <a:pt x="435" y="119"/>
                </a:lnTo>
                <a:lnTo>
                  <a:pt x="443"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5" name="Freeform 119"/>
          <xdr:cNvSpPr>
            <a:spLocks noChangeAspect="1"/>
          </xdr:cNvSpPr>
        </xdr:nvSpPr>
        <xdr:spPr bwMode="auto">
          <a:xfrm>
            <a:off x="6771353" y="1914164"/>
            <a:ext cx="749255" cy="1597168"/>
          </a:xfrm>
          <a:custGeom>
            <a:avLst/>
            <a:gdLst>
              <a:gd name="T0" fmla="*/ 2147483647 w 441"/>
              <a:gd name="T1" fmla="*/ 2147483647 h 1039"/>
              <a:gd name="T2" fmla="*/ 2147483647 w 441"/>
              <a:gd name="T3" fmla="*/ 2147483647 h 1039"/>
              <a:gd name="T4" fmla="*/ 2147483647 w 441"/>
              <a:gd name="T5" fmla="*/ 2147483647 h 1039"/>
              <a:gd name="T6" fmla="*/ 2147483647 w 441"/>
              <a:gd name="T7" fmla="*/ 2147483647 h 1039"/>
              <a:gd name="T8" fmla="*/ 2147483647 w 441"/>
              <a:gd name="T9" fmla="*/ 2147483647 h 1039"/>
              <a:gd name="T10" fmla="*/ 2147483647 w 441"/>
              <a:gd name="T11" fmla="*/ 2147483647 h 1039"/>
              <a:gd name="T12" fmla="*/ 2147483647 w 441"/>
              <a:gd name="T13" fmla="*/ 2147483647 h 1039"/>
              <a:gd name="T14" fmla="*/ 2147483647 w 441"/>
              <a:gd name="T15" fmla="*/ 2147483647 h 1039"/>
              <a:gd name="T16" fmla="*/ 2147483647 w 441"/>
              <a:gd name="T17" fmla="*/ 2147483647 h 1039"/>
              <a:gd name="T18" fmla="*/ 2147483647 w 441"/>
              <a:gd name="T19" fmla="*/ 2147483647 h 1039"/>
              <a:gd name="T20" fmla="*/ 2147483647 w 441"/>
              <a:gd name="T21" fmla="*/ 2147483647 h 1039"/>
              <a:gd name="T22" fmla="*/ 2147483647 w 441"/>
              <a:gd name="T23" fmla="*/ 2147483647 h 1039"/>
              <a:gd name="T24" fmla="*/ 2147483647 w 441"/>
              <a:gd name="T25" fmla="*/ 2147483647 h 1039"/>
              <a:gd name="T26" fmla="*/ 2147483647 w 441"/>
              <a:gd name="T27" fmla="*/ 2147483647 h 1039"/>
              <a:gd name="T28" fmla="*/ 2147483647 w 441"/>
              <a:gd name="T29" fmla="*/ 2147483647 h 1039"/>
              <a:gd name="T30" fmla="*/ 2147483647 w 441"/>
              <a:gd name="T31" fmla="*/ 2147483647 h 1039"/>
              <a:gd name="T32" fmla="*/ 2147483647 w 441"/>
              <a:gd name="T33" fmla="*/ 2147483647 h 1039"/>
              <a:gd name="T34" fmla="*/ 2147483647 w 441"/>
              <a:gd name="T35" fmla="*/ 2147483647 h 1039"/>
              <a:gd name="T36" fmla="*/ 2147483647 w 441"/>
              <a:gd name="T37" fmla="*/ 2147483647 h 1039"/>
              <a:gd name="T38" fmla="*/ 2147483647 w 441"/>
              <a:gd name="T39" fmla="*/ 2147483647 h 1039"/>
              <a:gd name="T40" fmla="*/ 2147483647 w 441"/>
              <a:gd name="T41" fmla="*/ 2147483647 h 1039"/>
              <a:gd name="T42" fmla="*/ 2147483647 w 441"/>
              <a:gd name="T43" fmla="*/ 2147483647 h 1039"/>
              <a:gd name="T44" fmla="*/ 2147483647 w 441"/>
              <a:gd name="T45" fmla="*/ 2147483647 h 1039"/>
              <a:gd name="T46" fmla="*/ 2147483647 w 441"/>
              <a:gd name="T47" fmla="*/ 2147483647 h 1039"/>
              <a:gd name="T48" fmla="*/ 2147483647 w 441"/>
              <a:gd name="T49" fmla="*/ 2147483647 h 1039"/>
              <a:gd name="T50" fmla="*/ 2147483647 w 441"/>
              <a:gd name="T51" fmla="*/ 2147483647 h 1039"/>
              <a:gd name="T52" fmla="*/ 2147483647 w 441"/>
              <a:gd name="T53" fmla="*/ 2147483647 h 1039"/>
              <a:gd name="T54" fmla="*/ 2147483647 w 441"/>
              <a:gd name="T55" fmla="*/ 2147483647 h 1039"/>
              <a:gd name="T56" fmla="*/ 2147483647 w 441"/>
              <a:gd name="T57" fmla="*/ 2147483647 h 1039"/>
              <a:gd name="T58" fmla="*/ 2147483647 w 441"/>
              <a:gd name="T59" fmla="*/ 2147483647 h 1039"/>
              <a:gd name="T60" fmla="*/ 2147483647 w 441"/>
              <a:gd name="T61" fmla="*/ 2147483647 h 1039"/>
              <a:gd name="T62" fmla="*/ 2147483647 w 441"/>
              <a:gd name="T63" fmla="*/ 2147483647 h 1039"/>
              <a:gd name="T64" fmla="*/ 2147483647 w 441"/>
              <a:gd name="T65" fmla="*/ 2147483647 h 1039"/>
              <a:gd name="T66" fmla="*/ 2147483647 w 441"/>
              <a:gd name="T67" fmla="*/ 2147483647 h 1039"/>
              <a:gd name="T68" fmla="*/ 2147483647 w 441"/>
              <a:gd name="T69" fmla="*/ 2147483647 h 1039"/>
              <a:gd name="T70" fmla="*/ 2147483647 w 441"/>
              <a:gd name="T71" fmla="*/ 2147483647 h 1039"/>
              <a:gd name="T72" fmla="*/ 2147483647 w 441"/>
              <a:gd name="T73" fmla="*/ 2147483647 h 1039"/>
              <a:gd name="T74" fmla="*/ 2147483647 w 441"/>
              <a:gd name="T75" fmla="*/ 2147483647 h 1039"/>
              <a:gd name="T76" fmla="*/ 2147483647 w 441"/>
              <a:gd name="T77" fmla="*/ 2147483647 h 1039"/>
              <a:gd name="T78" fmla="*/ 2147483647 w 441"/>
              <a:gd name="T79" fmla="*/ 2147483647 h 1039"/>
              <a:gd name="T80" fmla="*/ 2147483647 w 441"/>
              <a:gd name="T81" fmla="*/ 2147483647 h 1039"/>
              <a:gd name="T82" fmla="*/ 2147483647 w 441"/>
              <a:gd name="T83" fmla="*/ 2147483647 h 1039"/>
              <a:gd name="T84" fmla="*/ 2147483647 w 441"/>
              <a:gd name="T85" fmla="*/ 2147483647 h 1039"/>
              <a:gd name="T86" fmla="*/ 2147483647 w 441"/>
              <a:gd name="T87" fmla="*/ 2147483647 h 1039"/>
              <a:gd name="T88" fmla="*/ 2147483647 w 441"/>
              <a:gd name="T89" fmla="*/ 2147483647 h 1039"/>
              <a:gd name="T90" fmla="*/ 2147483647 w 441"/>
              <a:gd name="T91" fmla="*/ 2147483647 h 1039"/>
              <a:gd name="T92" fmla="*/ 2147483647 w 441"/>
              <a:gd name="T93" fmla="*/ 2147483647 h 1039"/>
              <a:gd name="T94" fmla="*/ 2147483647 w 441"/>
              <a:gd name="T95" fmla="*/ 2147483647 h 1039"/>
              <a:gd name="T96" fmla="*/ 2147483647 w 441"/>
              <a:gd name="T97" fmla="*/ 2147483647 h 1039"/>
              <a:gd name="T98" fmla="*/ 2147483647 w 441"/>
              <a:gd name="T99" fmla="*/ 2147483647 h 1039"/>
              <a:gd name="T100" fmla="*/ 2147483647 w 441"/>
              <a:gd name="T101" fmla="*/ 2147483647 h 1039"/>
              <a:gd name="T102" fmla="*/ 2147483647 w 441"/>
              <a:gd name="T103" fmla="*/ 2147483647 h 1039"/>
              <a:gd name="T104" fmla="*/ 2147483647 w 441"/>
              <a:gd name="T105" fmla="*/ 2147483647 h 1039"/>
              <a:gd name="T106" fmla="*/ 2147483647 w 441"/>
              <a:gd name="T107" fmla="*/ 2147483647 h 1039"/>
              <a:gd name="T108" fmla="*/ 2147483647 w 441"/>
              <a:gd name="T109" fmla="*/ 2147483647 h 1039"/>
              <a:gd name="T110" fmla="*/ 2147483647 w 441"/>
              <a:gd name="T111" fmla="*/ 2147483647 h 1039"/>
              <a:gd name="T112" fmla="*/ 2147483647 w 441"/>
              <a:gd name="T113" fmla="*/ 2147483647 h 1039"/>
              <a:gd name="T114" fmla="*/ 2147483647 w 441"/>
              <a:gd name="T115" fmla="*/ 2147483647 h 1039"/>
              <a:gd name="T116" fmla="*/ 2147483647 w 441"/>
              <a:gd name="T117" fmla="*/ 2147483647 h 1039"/>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41"/>
              <a:gd name="T178" fmla="*/ 0 h 1039"/>
              <a:gd name="T179" fmla="*/ 441 w 441"/>
              <a:gd name="T180" fmla="*/ 1039 h 1039"/>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41" h="1039">
                <a:moveTo>
                  <a:pt x="313" y="0"/>
                </a:moveTo>
                <a:lnTo>
                  <a:pt x="304" y="0"/>
                </a:lnTo>
                <a:lnTo>
                  <a:pt x="300" y="21"/>
                </a:lnTo>
                <a:lnTo>
                  <a:pt x="302" y="45"/>
                </a:lnTo>
                <a:lnTo>
                  <a:pt x="292" y="48"/>
                </a:lnTo>
                <a:lnTo>
                  <a:pt x="276" y="46"/>
                </a:lnTo>
                <a:lnTo>
                  <a:pt x="267" y="43"/>
                </a:lnTo>
                <a:lnTo>
                  <a:pt x="255" y="43"/>
                </a:lnTo>
                <a:lnTo>
                  <a:pt x="246" y="51"/>
                </a:lnTo>
                <a:lnTo>
                  <a:pt x="245" y="78"/>
                </a:lnTo>
                <a:lnTo>
                  <a:pt x="232" y="80"/>
                </a:lnTo>
                <a:lnTo>
                  <a:pt x="219" y="78"/>
                </a:lnTo>
                <a:lnTo>
                  <a:pt x="209" y="89"/>
                </a:lnTo>
                <a:lnTo>
                  <a:pt x="203" y="104"/>
                </a:lnTo>
                <a:lnTo>
                  <a:pt x="192" y="125"/>
                </a:lnTo>
                <a:lnTo>
                  <a:pt x="197" y="145"/>
                </a:lnTo>
                <a:lnTo>
                  <a:pt x="187" y="169"/>
                </a:lnTo>
                <a:lnTo>
                  <a:pt x="176" y="187"/>
                </a:lnTo>
                <a:lnTo>
                  <a:pt x="167" y="204"/>
                </a:lnTo>
                <a:lnTo>
                  <a:pt x="160" y="224"/>
                </a:lnTo>
                <a:lnTo>
                  <a:pt x="146" y="229"/>
                </a:lnTo>
                <a:lnTo>
                  <a:pt x="137" y="298"/>
                </a:lnTo>
                <a:lnTo>
                  <a:pt x="126" y="318"/>
                </a:lnTo>
                <a:lnTo>
                  <a:pt x="115" y="338"/>
                </a:lnTo>
                <a:lnTo>
                  <a:pt x="124" y="353"/>
                </a:lnTo>
                <a:lnTo>
                  <a:pt x="125" y="379"/>
                </a:lnTo>
                <a:lnTo>
                  <a:pt x="111" y="386"/>
                </a:lnTo>
                <a:lnTo>
                  <a:pt x="99" y="382"/>
                </a:lnTo>
                <a:lnTo>
                  <a:pt x="87" y="386"/>
                </a:lnTo>
                <a:lnTo>
                  <a:pt x="76" y="392"/>
                </a:lnTo>
                <a:lnTo>
                  <a:pt x="61" y="411"/>
                </a:lnTo>
                <a:lnTo>
                  <a:pt x="53" y="431"/>
                </a:lnTo>
                <a:lnTo>
                  <a:pt x="58" y="452"/>
                </a:lnTo>
                <a:lnTo>
                  <a:pt x="53" y="475"/>
                </a:lnTo>
                <a:lnTo>
                  <a:pt x="50" y="500"/>
                </a:lnTo>
                <a:lnTo>
                  <a:pt x="53" y="525"/>
                </a:lnTo>
                <a:lnTo>
                  <a:pt x="53" y="554"/>
                </a:lnTo>
                <a:lnTo>
                  <a:pt x="73" y="574"/>
                </a:lnTo>
                <a:lnTo>
                  <a:pt x="69" y="599"/>
                </a:lnTo>
                <a:lnTo>
                  <a:pt x="51" y="611"/>
                </a:lnTo>
                <a:lnTo>
                  <a:pt x="59" y="640"/>
                </a:lnTo>
                <a:lnTo>
                  <a:pt x="54" y="666"/>
                </a:lnTo>
                <a:lnTo>
                  <a:pt x="51" y="690"/>
                </a:lnTo>
                <a:lnTo>
                  <a:pt x="41" y="695"/>
                </a:lnTo>
                <a:lnTo>
                  <a:pt x="27" y="715"/>
                </a:lnTo>
                <a:lnTo>
                  <a:pt x="26" y="741"/>
                </a:lnTo>
                <a:lnTo>
                  <a:pt x="19" y="768"/>
                </a:lnTo>
                <a:lnTo>
                  <a:pt x="8" y="775"/>
                </a:lnTo>
                <a:lnTo>
                  <a:pt x="6" y="756"/>
                </a:lnTo>
                <a:lnTo>
                  <a:pt x="5" y="757"/>
                </a:lnTo>
                <a:lnTo>
                  <a:pt x="2" y="764"/>
                </a:lnTo>
                <a:lnTo>
                  <a:pt x="0" y="772"/>
                </a:lnTo>
                <a:lnTo>
                  <a:pt x="2" y="780"/>
                </a:lnTo>
                <a:lnTo>
                  <a:pt x="2" y="784"/>
                </a:lnTo>
                <a:lnTo>
                  <a:pt x="4" y="795"/>
                </a:lnTo>
                <a:lnTo>
                  <a:pt x="4" y="806"/>
                </a:lnTo>
                <a:lnTo>
                  <a:pt x="8" y="806"/>
                </a:lnTo>
                <a:lnTo>
                  <a:pt x="10" y="810"/>
                </a:lnTo>
                <a:lnTo>
                  <a:pt x="10" y="815"/>
                </a:lnTo>
                <a:lnTo>
                  <a:pt x="8" y="819"/>
                </a:lnTo>
                <a:lnTo>
                  <a:pt x="13" y="813"/>
                </a:lnTo>
                <a:lnTo>
                  <a:pt x="15" y="807"/>
                </a:lnTo>
                <a:lnTo>
                  <a:pt x="19" y="811"/>
                </a:lnTo>
                <a:lnTo>
                  <a:pt x="15" y="819"/>
                </a:lnTo>
                <a:lnTo>
                  <a:pt x="19" y="819"/>
                </a:lnTo>
                <a:lnTo>
                  <a:pt x="20" y="819"/>
                </a:lnTo>
                <a:lnTo>
                  <a:pt x="16" y="822"/>
                </a:lnTo>
                <a:lnTo>
                  <a:pt x="11" y="829"/>
                </a:lnTo>
                <a:lnTo>
                  <a:pt x="21" y="834"/>
                </a:lnTo>
                <a:lnTo>
                  <a:pt x="23" y="841"/>
                </a:lnTo>
                <a:lnTo>
                  <a:pt x="21" y="852"/>
                </a:lnTo>
                <a:lnTo>
                  <a:pt x="28" y="851"/>
                </a:lnTo>
                <a:lnTo>
                  <a:pt x="30" y="860"/>
                </a:lnTo>
                <a:lnTo>
                  <a:pt x="24" y="867"/>
                </a:lnTo>
                <a:lnTo>
                  <a:pt x="24" y="874"/>
                </a:lnTo>
                <a:lnTo>
                  <a:pt x="27" y="878"/>
                </a:lnTo>
                <a:lnTo>
                  <a:pt x="24" y="887"/>
                </a:lnTo>
                <a:lnTo>
                  <a:pt x="28" y="887"/>
                </a:lnTo>
                <a:lnTo>
                  <a:pt x="31" y="887"/>
                </a:lnTo>
                <a:lnTo>
                  <a:pt x="35" y="898"/>
                </a:lnTo>
                <a:lnTo>
                  <a:pt x="36" y="907"/>
                </a:lnTo>
                <a:lnTo>
                  <a:pt x="41" y="921"/>
                </a:lnTo>
                <a:lnTo>
                  <a:pt x="48" y="928"/>
                </a:lnTo>
                <a:lnTo>
                  <a:pt x="51" y="938"/>
                </a:lnTo>
                <a:lnTo>
                  <a:pt x="61" y="944"/>
                </a:lnTo>
                <a:lnTo>
                  <a:pt x="66" y="951"/>
                </a:lnTo>
                <a:lnTo>
                  <a:pt x="65" y="956"/>
                </a:lnTo>
                <a:lnTo>
                  <a:pt x="61" y="961"/>
                </a:lnTo>
                <a:lnTo>
                  <a:pt x="55" y="959"/>
                </a:lnTo>
                <a:lnTo>
                  <a:pt x="53" y="962"/>
                </a:lnTo>
                <a:lnTo>
                  <a:pt x="58" y="975"/>
                </a:lnTo>
                <a:lnTo>
                  <a:pt x="53" y="973"/>
                </a:lnTo>
                <a:lnTo>
                  <a:pt x="48" y="970"/>
                </a:lnTo>
                <a:lnTo>
                  <a:pt x="47" y="976"/>
                </a:lnTo>
                <a:lnTo>
                  <a:pt x="50" y="984"/>
                </a:lnTo>
                <a:lnTo>
                  <a:pt x="53" y="992"/>
                </a:lnTo>
                <a:lnTo>
                  <a:pt x="58" y="1003"/>
                </a:lnTo>
                <a:lnTo>
                  <a:pt x="63" y="1012"/>
                </a:lnTo>
                <a:lnTo>
                  <a:pt x="68" y="1019"/>
                </a:lnTo>
                <a:lnTo>
                  <a:pt x="65" y="1023"/>
                </a:lnTo>
                <a:lnTo>
                  <a:pt x="63" y="1028"/>
                </a:lnTo>
                <a:lnTo>
                  <a:pt x="63" y="1032"/>
                </a:lnTo>
                <a:lnTo>
                  <a:pt x="61" y="1034"/>
                </a:lnTo>
                <a:lnTo>
                  <a:pt x="59" y="1036"/>
                </a:lnTo>
                <a:lnTo>
                  <a:pt x="71" y="1036"/>
                </a:lnTo>
                <a:lnTo>
                  <a:pt x="78" y="1039"/>
                </a:lnTo>
                <a:lnTo>
                  <a:pt x="93" y="1035"/>
                </a:lnTo>
                <a:lnTo>
                  <a:pt x="106" y="1035"/>
                </a:lnTo>
                <a:lnTo>
                  <a:pt x="113" y="1039"/>
                </a:lnTo>
                <a:lnTo>
                  <a:pt x="117" y="1036"/>
                </a:lnTo>
                <a:lnTo>
                  <a:pt x="122" y="1024"/>
                </a:lnTo>
                <a:lnTo>
                  <a:pt x="120" y="1008"/>
                </a:lnTo>
                <a:lnTo>
                  <a:pt x="122" y="997"/>
                </a:lnTo>
                <a:lnTo>
                  <a:pt x="127" y="989"/>
                </a:lnTo>
                <a:lnTo>
                  <a:pt x="135" y="992"/>
                </a:lnTo>
                <a:lnTo>
                  <a:pt x="138" y="984"/>
                </a:lnTo>
                <a:lnTo>
                  <a:pt x="146" y="978"/>
                </a:lnTo>
                <a:lnTo>
                  <a:pt x="157" y="980"/>
                </a:lnTo>
                <a:lnTo>
                  <a:pt x="164" y="981"/>
                </a:lnTo>
                <a:lnTo>
                  <a:pt x="172" y="980"/>
                </a:lnTo>
                <a:lnTo>
                  <a:pt x="182" y="983"/>
                </a:lnTo>
                <a:lnTo>
                  <a:pt x="191" y="983"/>
                </a:lnTo>
                <a:lnTo>
                  <a:pt x="195" y="968"/>
                </a:lnTo>
                <a:lnTo>
                  <a:pt x="201" y="948"/>
                </a:lnTo>
                <a:lnTo>
                  <a:pt x="207" y="936"/>
                </a:lnTo>
                <a:lnTo>
                  <a:pt x="209" y="921"/>
                </a:lnTo>
                <a:lnTo>
                  <a:pt x="211" y="911"/>
                </a:lnTo>
                <a:lnTo>
                  <a:pt x="211" y="899"/>
                </a:lnTo>
                <a:lnTo>
                  <a:pt x="213" y="891"/>
                </a:lnTo>
                <a:lnTo>
                  <a:pt x="218" y="883"/>
                </a:lnTo>
                <a:lnTo>
                  <a:pt x="216" y="875"/>
                </a:lnTo>
                <a:lnTo>
                  <a:pt x="213" y="870"/>
                </a:lnTo>
                <a:lnTo>
                  <a:pt x="218" y="862"/>
                </a:lnTo>
                <a:lnTo>
                  <a:pt x="216" y="857"/>
                </a:lnTo>
                <a:lnTo>
                  <a:pt x="213" y="851"/>
                </a:lnTo>
                <a:lnTo>
                  <a:pt x="211" y="848"/>
                </a:lnTo>
                <a:lnTo>
                  <a:pt x="213" y="845"/>
                </a:lnTo>
                <a:lnTo>
                  <a:pt x="216" y="847"/>
                </a:lnTo>
                <a:lnTo>
                  <a:pt x="220" y="847"/>
                </a:lnTo>
                <a:lnTo>
                  <a:pt x="218" y="841"/>
                </a:lnTo>
                <a:lnTo>
                  <a:pt x="218" y="839"/>
                </a:lnTo>
                <a:lnTo>
                  <a:pt x="220" y="833"/>
                </a:lnTo>
                <a:lnTo>
                  <a:pt x="220" y="827"/>
                </a:lnTo>
                <a:lnTo>
                  <a:pt x="221" y="819"/>
                </a:lnTo>
                <a:lnTo>
                  <a:pt x="220" y="814"/>
                </a:lnTo>
                <a:lnTo>
                  <a:pt x="215" y="810"/>
                </a:lnTo>
                <a:lnTo>
                  <a:pt x="207" y="806"/>
                </a:lnTo>
                <a:lnTo>
                  <a:pt x="209" y="806"/>
                </a:lnTo>
                <a:lnTo>
                  <a:pt x="215" y="807"/>
                </a:lnTo>
                <a:lnTo>
                  <a:pt x="223" y="806"/>
                </a:lnTo>
                <a:lnTo>
                  <a:pt x="223" y="803"/>
                </a:lnTo>
                <a:lnTo>
                  <a:pt x="218" y="797"/>
                </a:lnTo>
                <a:lnTo>
                  <a:pt x="197" y="794"/>
                </a:lnTo>
                <a:lnTo>
                  <a:pt x="197" y="792"/>
                </a:lnTo>
                <a:lnTo>
                  <a:pt x="215" y="789"/>
                </a:lnTo>
                <a:lnTo>
                  <a:pt x="223" y="794"/>
                </a:lnTo>
                <a:lnTo>
                  <a:pt x="229" y="789"/>
                </a:lnTo>
                <a:lnTo>
                  <a:pt x="231" y="783"/>
                </a:lnTo>
                <a:lnTo>
                  <a:pt x="235" y="781"/>
                </a:lnTo>
                <a:lnTo>
                  <a:pt x="241" y="781"/>
                </a:lnTo>
                <a:lnTo>
                  <a:pt x="244" y="780"/>
                </a:lnTo>
                <a:lnTo>
                  <a:pt x="247" y="775"/>
                </a:lnTo>
                <a:lnTo>
                  <a:pt x="251" y="769"/>
                </a:lnTo>
                <a:lnTo>
                  <a:pt x="251" y="760"/>
                </a:lnTo>
                <a:lnTo>
                  <a:pt x="256" y="763"/>
                </a:lnTo>
                <a:lnTo>
                  <a:pt x="256" y="771"/>
                </a:lnTo>
                <a:lnTo>
                  <a:pt x="259" y="771"/>
                </a:lnTo>
                <a:lnTo>
                  <a:pt x="266" y="769"/>
                </a:lnTo>
                <a:lnTo>
                  <a:pt x="271" y="760"/>
                </a:lnTo>
                <a:lnTo>
                  <a:pt x="279" y="751"/>
                </a:lnTo>
                <a:lnTo>
                  <a:pt x="276" y="742"/>
                </a:lnTo>
                <a:lnTo>
                  <a:pt x="281" y="745"/>
                </a:lnTo>
                <a:lnTo>
                  <a:pt x="284" y="745"/>
                </a:lnTo>
                <a:lnTo>
                  <a:pt x="284" y="741"/>
                </a:lnTo>
                <a:lnTo>
                  <a:pt x="290" y="737"/>
                </a:lnTo>
                <a:lnTo>
                  <a:pt x="289" y="734"/>
                </a:lnTo>
                <a:lnTo>
                  <a:pt x="284" y="734"/>
                </a:lnTo>
                <a:lnTo>
                  <a:pt x="278" y="738"/>
                </a:lnTo>
                <a:lnTo>
                  <a:pt x="251" y="743"/>
                </a:lnTo>
                <a:lnTo>
                  <a:pt x="244" y="742"/>
                </a:lnTo>
                <a:lnTo>
                  <a:pt x="241" y="745"/>
                </a:lnTo>
                <a:lnTo>
                  <a:pt x="239" y="740"/>
                </a:lnTo>
                <a:lnTo>
                  <a:pt x="235" y="737"/>
                </a:lnTo>
                <a:lnTo>
                  <a:pt x="216" y="730"/>
                </a:lnTo>
                <a:lnTo>
                  <a:pt x="207" y="733"/>
                </a:lnTo>
                <a:lnTo>
                  <a:pt x="202" y="730"/>
                </a:lnTo>
                <a:lnTo>
                  <a:pt x="207" y="727"/>
                </a:lnTo>
                <a:lnTo>
                  <a:pt x="211" y="723"/>
                </a:lnTo>
                <a:lnTo>
                  <a:pt x="214" y="725"/>
                </a:lnTo>
                <a:lnTo>
                  <a:pt x="220" y="722"/>
                </a:lnTo>
                <a:lnTo>
                  <a:pt x="227" y="723"/>
                </a:lnTo>
                <a:lnTo>
                  <a:pt x="229" y="722"/>
                </a:lnTo>
                <a:lnTo>
                  <a:pt x="237" y="730"/>
                </a:lnTo>
                <a:lnTo>
                  <a:pt x="241" y="726"/>
                </a:lnTo>
                <a:lnTo>
                  <a:pt x="241" y="723"/>
                </a:lnTo>
                <a:lnTo>
                  <a:pt x="246" y="727"/>
                </a:lnTo>
                <a:lnTo>
                  <a:pt x="251" y="730"/>
                </a:lnTo>
                <a:lnTo>
                  <a:pt x="253" y="725"/>
                </a:lnTo>
                <a:lnTo>
                  <a:pt x="256" y="727"/>
                </a:lnTo>
                <a:lnTo>
                  <a:pt x="259" y="734"/>
                </a:lnTo>
                <a:lnTo>
                  <a:pt x="264" y="735"/>
                </a:lnTo>
                <a:lnTo>
                  <a:pt x="281" y="726"/>
                </a:lnTo>
                <a:lnTo>
                  <a:pt x="286" y="723"/>
                </a:lnTo>
                <a:lnTo>
                  <a:pt x="294" y="710"/>
                </a:lnTo>
                <a:lnTo>
                  <a:pt x="296" y="706"/>
                </a:lnTo>
                <a:lnTo>
                  <a:pt x="297" y="700"/>
                </a:lnTo>
                <a:lnTo>
                  <a:pt x="299" y="695"/>
                </a:lnTo>
                <a:lnTo>
                  <a:pt x="297" y="691"/>
                </a:lnTo>
                <a:lnTo>
                  <a:pt x="294" y="684"/>
                </a:lnTo>
                <a:lnTo>
                  <a:pt x="284" y="678"/>
                </a:lnTo>
                <a:lnTo>
                  <a:pt x="281" y="671"/>
                </a:lnTo>
                <a:lnTo>
                  <a:pt x="278" y="669"/>
                </a:lnTo>
                <a:lnTo>
                  <a:pt x="283" y="667"/>
                </a:lnTo>
                <a:lnTo>
                  <a:pt x="282" y="665"/>
                </a:lnTo>
                <a:lnTo>
                  <a:pt x="274" y="663"/>
                </a:lnTo>
                <a:lnTo>
                  <a:pt x="268" y="659"/>
                </a:lnTo>
                <a:lnTo>
                  <a:pt x="263" y="646"/>
                </a:lnTo>
                <a:lnTo>
                  <a:pt x="257" y="646"/>
                </a:lnTo>
                <a:lnTo>
                  <a:pt x="251" y="649"/>
                </a:lnTo>
                <a:lnTo>
                  <a:pt x="248" y="645"/>
                </a:lnTo>
                <a:lnTo>
                  <a:pt x="247" y="640"/>
                </a:lnTo>
                <a:lnTo>
                  <a:pt x="245" y="640"/>
                </a:lnTo>
                <a:lnTo>
                  <a:pt x="245" y="644"/>
                </a:lnTo>
                <a:lnTo>
                  <a:pt x="243" y="649"/>
                </a:lnTo>
                <a:lnTo>
                  <a:pt x="241" y="657"/>
                </a:lnTo>
                <a:lnTo>
                  <a:pt x="236" y="664"/>
                </a:lnTo>
                <a:lnTo>
                  <a:pt x="229" y="669"/>
                </a:lnTo>
                <a:lnTo>
                  <a:pt x="223" y="675"/>
                </a:lnTo>
                <a:lnTo>
                  <a:pt x="219" y="678"/>
                </a:lnTo>
                <a:lnTo>
                  <a:pt x="213" y="678"/>
                </a:lnTo>
                <a:lnTo>
                  <a:pt x="205" y="681"/>
                </a:lnTo>
                <a:lnTo>
                  <a:pt x="197" y="679"/>
                </a:lnTo>
                <a:lnTo>
                  <a:pt x="205" y="675"/>
                </a:lnTo>
                <a:lnTo>
                  <a:pt x="213" y="673"/>
                </a:lnTo>
                <a:lnTo>
                  <a:pt x="219" y="666"/>
                </a:lnTo>
                <a:lnTo>
                  <a:pt x="225" y="663"/>
                </a:lnTo>
                <a:lnTo>
                  <a:pt x="231" y="658"/>
                </a:lnTo>
                <a:lnTo>
                  <a:pt x="237" y="653"/>
                </a:lnTo>
                <a:lnTo>
                  <a:pt x="241" y="646"/>
                </a:lnTo>
                <a:lnTo>
                  <a:pt x="239" y="637"/>
                </a:lnTo>
                <a:lnTo>
                  <a:pt x="233" y="637"/>
                </a:lnTo>
                <a:lnTo>
                  <a:pt x="236" y="631"/>
                </a:lnTo>
                <a:lnTo>
                  <a:pt x="236" y="624"/>
                </a:lnTo>
                <a:lnTo>
                  <a:pt x="233" y="619"/>
                </a:lnTo>
                <a:lnTo>
                  <a:pt x="232" y="609"/>
                </a:lnTo>
                <a:lnTo>
                  <a:pt x="231" y="599"/>
                </a:lnTo>
                <a:lnTo>
                  <a:pt x="231" y="587"/>
                </a:lnTo>
                <a:lnTo>
                  <a:pt x="229" y="582"/>
                </a:lnTo>
                <a:lnTo>
                  <a:pt x="229" y="578"/>
                </a:lnTo>
                <a:lnTo>
                  <a:pt x="227" y="573"/>
                </a:lnTo>
                <a:lnTo>
                  <a:pt x="227" y="569"/>
                </a:lnTo>
                <a:lnTo>
                  <a:pt x="231" y="563"/>
                </a:lnTo>
                <a:lnTo>
                  <a:pt x="229" y="559"/>
                </a:lnTo>
                <a:lnTo>
                  <a:pt x="241" y="564"/>
                </a:lnTo>
                <a:lnTo>
                  <a:pt x="241" y="559"/>
                </a:lnTo>
                <a:lnTo>
                  <a:pt x="239" y="552"/>
                </a:lnTo>
                <a:lnTo>
                  <a:pt x="237" y="545"/>
                </a:lnTo>
                <a:lnTo>
                  <a:pt x="239" y="530"/>
                </a:lnTo>
                <a:lnTo>
                  <a:pt x="241" y="522"/>
                </a:lnTo>
                <a:lnTo>
                  <a:pt x="243" y="519"/>
                </a:lnTo>
                <a:lnTo>
                  <a:pt x="237" y="513"/>
                </a:lnTo>
                <a:lnTo>
                  <a:pt x="235" y="508"/>
                </a:lnTo>
                <a:lnTo>
                  <a:pt x="235" y="498"/>
                </a:lnTo>
                <a:lnTo>
                  <a:pt x="241" y="500"/>
                </a:lnTo>
                <a:lnTo>
                  <a:pt x="246" y="503"/>
                </a:lnTo>
                <a:lnTo>
                  <a:pt x="246" y="502"/>
                </a:lnTo>
                <a:lnTo>
                  <a:pt x="248" y="500"/>
                </a:lnTo>
                <a:lnTo>
                  <a:pt x="253" y="495"/>
                </a:lnTo>
                <a:lnTo>
                  <a:pt x="253" y="492"/>
                </a:lnTo>
                <a:lnTo>
                  <a:pt x="251" y="491"/>
                </a:lnTo>
                <a:lnTo>
                  <a:pt x="253" y="485"/>
                </a:lnTo>
                <a:lnTo>
                  <a:pt x="253" y="480"/>
                </a:lnTo>
                <a:lnTo>
                  <a:pt x="249" y="475"/>
                </a:lnTo>
                <a:lnTo>
                  <a:pt x="249" y="469"/>
                </a:lnTo>
                <a:lnTo>
                  <a:pt x="251" y="472"/>
                </a:lnTo>
                <a:lnTo>
                  <a:pt x="251" y="475"/>
                </a:lnTo>
                <a:lnTo>
                  <a:pt x="256" y="476"/>
                </a:lnTo>
                <a:lnTo>
                  <a:pt x="257" y="478"/>
                </a:lnTo>
                <a:lnTo>
                  <a:pt x="261" y="478"/>
                </a:lnTo>
                <a:lnTo>
                  <a:pt x="263" y="472"/>
                </a:lnTo>
                <a:lnTo>
                  <a:pt x="268" y="475"/>
                </a:lnTo>
                <a:lnTo>
                  <a:pt x="268" y="469"/>
                </a:lnTo>
                <a:lnTo>
                  <a:pt x="271" y="465"/>
                </a:lnTo>
                <a:lnTo>
                  <a:pt x="270" y="464"/>
                </a:lnTo>
                <a:lnTo>
                  <a:pt x="264" y="463"/>
                </a:lnTo>
                <a:lnTo>
                  <a:pt x="263" y="463"/>
                </a:lnTo>
                <a:lnTo>
                  <a:pt x="270" y="463"/>
                </a:lnTo>
                <a:lnTo>
                  <a:pt x="271" y="459"/>
                </a:lnTo>
                <a:lnTo>
                  <a:pt x="273" y="458"/>
                </a:lnTo>
                <a:lnTo>
                  <a:pt x="273" y="456"/>
                </a:lnTo>
                <a:lnTo>
                  <a:pt x="278" y="454"/>
                </a:lnTo>
                <a:lnTo>
                  <a:pt x="278" y="446"/>
                </a:lnTo>
                <a:lnTo>
                  <a:pt x="281" y="446"/>
                </a:lnTo>
                <a:lnTo>
                  <a:pt x="281" y="437"/>
                </a:lnTo>
                <a:lnTo>
                  <a:pt x="286" y="435"/>
                </a:lnTo>
                <a:lnTo>
                  <a:pt x="292" y="437"/>
                </a:lnTo>
                <a:lnTo>
                  <a:pt x="299" y="431"/>
                </a:lnTo>
                <a:lnTo>
                  <a:pt x="301" y="425"/>
                </a:lnTo>
                <a:lnTo>
                  <a:pt x="306" y="420"/>
                </a:lnTo>
                <a:lnTo>
                  <a:pt x="309" y="417"/>
                </a:lnTo>
                <a:lnTo>
                  <a:pt x="313" y="420"/>
                </a:lnTo>
                <a:lnTo>
                  <a:pt x="317" y="419"/>
                </a:lnTo>
                <a:lnTo>
                  <a:pt x="321" y="416"/>
                </a:lnTo>
                <a:lnTo>
                  <a:pt x="321" y="409"/>
                </a:lnTo>
                <a:lnTo>
                  <a:pt x="325" y="404"/>
                </a:lnTo>
                <a:lnTo>
                  <a:pt x="331" y="407"/>
                </a:lnTo>
                <a:lnTo>
                  <a:pt x="334" y="404"/>
                </a:lnTo>
                <a:lnTo>
                  <a:pt x="338" y="403"/>
                </a:lnTo>
                <a:lnTo>
                  <a:pt x="340" y="399"/>
                </a:lnTo>
                <a:lnTo>
                  <a:pt x="342" y="396"/>
                </a:lnTo>
                <a:lnTo>
                  <a:pt x="343" y="394"/>
                </a:lnTo>
                <a:lnTo>
                  <a:pt x="347" y="390"/>
                </a:lnTo>
                <a:lnTo>
                  <a:pt x="351" y="381"/>
                </a:lnTo>
                <a:lnTo>
                  <a:pt x="351" y="376"/>
                </a:lnTo>
                <a:lnTo>
                  <a:pt x="354" y="372"/>
                </a:lnTo>
                <a:lnTo>
                  <a:pt x="358" y="366"/>
                </a:lnTo>
                <a:lnTo>
                  <a:pt x="359" y="362"/>
                </a:lnTo>
                <a:lnTo>
                  <a:pt x="360" y="358"/>
                </a:lnTo>
                <a:lnTo>
                  <a:pt x="364" y="351"/>
                </a:lnTo>
                <a:lnTo>
                  <a:pt x="368" y="347"/>
                </a:lnTo>
                <a:lnTo>
                  <a:pt x="368" y="357"/>
                </a:lnTo>
                <a:lnTo>
                  <a:pt x="370" y="353"/>
                </a:lnTo>
                <a:lnTo>
                  <a:pt x="372" y="348"/>
                </a:lnTo>
                <a:lnTo>
                  <a:pt x="373" y="344"/>
                </a:lnTo>
                <a:lnTo>
                  <a:pt x="370" y="342"/>
                </a:lnTo>
                <a:lnTo>
                  <a:pt x="368" y="339"/>
                </a:lnTo>
                <a:lnTo>
                  <a:pt x="368" y="336"/>
                </a:lnTo>
                <a:lnTo>
                  <a:pt x="362" y="333"/>
                </a:lnTo>
                <a:lnTo>
                  <a:pt x="359" y="331"/>
                </a:lnTo>
                <a:lnTo>
                  <a:pt x="358" y="327"/>
                </a:lnTo>
                <a:lnTo>
                  <a:pt x="359" y="325"/>
                </a:lnTo>
                <a:lnTo>
                  <a:pt x="358" y="321"/>
                </a:lnTo>
                <a:lnTo>
                  <a:pt x="355" y="318"/>
                </a:lnTo>
                <a:lnTo>
                  <a:pt x="355" y="316"/>
                </a:lnTo>
                <a:lnTo>
                  <a:pt x="358" y="314"/>
                </a:lnTo>
                <a:lnTo>
                  <a:pt x="358" y="310"/>
                </a:lnTo>
                <a:lnTo>
                  <a:pt x="363" y="308"/>
                </a:lnTo>
                <a:lnTo>
                  <a:pt x="364" y="301"/>
                </a:lnTo>
                <a:lnTo>
                  <a:pt x="368" y="297"/>
                </a:lnTo>
                <a:lnTo>
                  <a:pt x="368" y="288"/>
                </a:lnTo>
                <a:lnTo>
                  <a:pt x="366" y="287"/>
                </a:lnTo>
                <a:lnTo>
                  <a:pt x="364" y="283"/>
                </a:lnTo>
                <a:lnTo>
                  <a:pt x="360" y="279"/>
                </a:lnTo>
                <a:lnTo>
                  <a:pt x="362" y="278"/>
                </a:lnTo>
                <a:lnTo>
                  <a:pt x="366" y="275"/>
                </a:lnTo>
                <a:lnTo>
                  <a:pt x="368" y="272"/>
                </a:lnTo>
                <a:lnTo>
                  <a:pt x="368" y="268"/>
                </a:lnTo>
                <a:lnTo>
                  <a:pt x="370" y="267"/>
                </a:lnTo>
                <a:lnTo>
                  <a:pt x="372" y="268"/>
                </a:lnTo>
                <a:lnTo>
                  <a:pt x="376" y="268"/>
                </a:lnTo>
                <a:lnTo>
                  <a:pt x="376" y="264"/>
                </a:lnTo>
                <a:lnTo>
                  <a:pt x="375" y="261"/>
                </a:lnTo>
                <a:lnTo>
                  <a:pt x="380" y="261"/>
                </a:lnTo>
                <a:lnTo>
                  <a:pt x="381" y="258"/>
                </a:lnTo>
                <a:lnTo>
                  <a:pt x="377" y="253"/>
                </a:lnTo>
                <a:lnTo>
                  <a:pt x="373" y="248"/>
                </a:lnTo>
                <a:lnTo>
                  <a:pt x="373" y="246"/>
                </a:lnTo>
                <a:lnTo>
                  <a:pt x="380" y="250"/>
                </a:lnTo>
                <a:lnTo>
                  <a:pt x="383" y="256"/>
                </a:lnTo>
                <a:lnTo>
                  <a:pt x="386" y="256"/>
                </a:lnTo>
                <a:lnTo>
                  <a:pt x="386" y="252"/>
                </a:lnTo>
                <a:lnTo>
                  <a:pt x="385" y="245"/>
                </a:lnTo>
                <a:lnTo>
                  <a:pt x="385" y="246"/>
                </a:lnTo>
                <a:lnTo>
                  <a:pt x="386" y="245"/>
                </a:lnTo>
                <a:lnTo>
                  <a:pt x="386" y="234"/>
                </a:lnTo>
                <a:lnTo>
                  <a:pt x="389" y="233"/>
                </a:lnTo>
                <a:lnTo>
                  <a:pt x="391" y="233"/>
                </a:lnTo>
                <a:lnTo>
                  <a:pt x="391" y="236"/>
                </a:lnTo>
                <a:lnTo>
                  <a:pt x="394" y="240"/>
                </a:lnTo>
                <a:lnTo>
                  <a:pt x="396" y="240"/>
                </a:lnTo>
                <a:lnTo>
                  <a:pt x="396" y="234"/>
                </a:lnTo>
                <a:lnTo>
                  <a:pt x="398" y="232"/>
                </a:lnTo>
                <a:lnTo>
                  <a:pt x="402" y="234"/>
                </a:lnTo>
                <a:lnTo>
                  <a:pt x="403" y="237"/>
                </a:lnTo>
                <a:lnTo>
                  <a:pt x="406" y="240"/>
                </a:lnTo>
                <a:lnTo>
                  <a:pt x="408" y="240"/>
                </a:lnTo>
                <a:lnTo>
                  <a:pt x="412" y="240"/>
                </a:lnTo>
                <a:lnTo>
                  <a:pt x="413" y="234"/>
                </a:lnTo>
                <a:lnTo>
                  <a:pt x="425" y="233"/>
                </a:lnTo>
                <a:lnTo>
                  <a:pt x="427" y="230"/>
                </a:lnTo>
                <a:lnTo>
                  <a:pt x="434" y="234"/>
                </a:lnTo>
                <a:lnTo>
                  <a:pt x="438" y="238"/>
                </a:lnTo>
                <a:lnTo>
                  <a:pt x="439" y="233"/>
                </a:lnTo>
                <a:lnTo>
                  <a:pt x="441" y="230"/>
                </a:lnTo>
                <a:lnTo>
                  <a:pt x="439" y="224"/>
                </a:lnTo>
                <a:lnTo>
                  <a:pt x="436" y="216"/>
                </a:lnTo>
                <a:lnTo>
                  <a:pt x="428" y="206"/>
                </a:lnTo>
                <a:lnTo>
                  <a:pt x="425" y="195"/>
                </a:lnTo>
                <a:lnTo>
                  <a:pt x="426" y="187"/>
                </a:lnTo>
                <a:lnTo>
                  <a:pt x="430" y="178"/>
                </a:lnTo>
                <a:lnTo>
                  <a:pt x="430" y="172"/>
                </a:lnTo>
                <a:lnTo>
                  <a:pt x="428" y="165"/>
                </a:lnTo>
                <a:lnTo>
                  <a:pt x="425" y="158"/>
                </a:lnTo>
                <a:lnTo>
                  <a:pt x="420" y="151"/>
                </a:lnTo>
                <a:lnTo>
                  <a:pt x="415" y="144"/>
                </a:lnTo>
                <a:lnTo>
                  <a:pt x="412" y="134"/>
                </a:lnTo>
                <a:lnTo>
                  <a:pt x="413" y="127"/>
                </a:lnTo>
                <a:lnTo>
                  <a:pt x="415" y="123"/>
                </a:lnTo>
                <a:lnTo>
                  <a:pt x="412" y="115"/>
                </a:lnTo>
                <a:lnTo>
                  <a:pt x="410" y="110"/>
                </a:lnTo>
                <a:lnTo>
                  <a:pt x="407" y="103"/>
                </a:lnTo>
                <a:lnTo>
                  <a:pt x="406" y="94"/>
                </a:lnTo>
                <a:lnTo>
                  <a:pt x="406" y="84"/>
                </a:lnTo>
                <a:lnTo>
                  <a:pt x="407" y="77"/>
                </a:lnTo>
                <a:lnTo>
                  <a:pt x="406" y="74"/>
                </a:lnTo>
                <a:lnTo>
                  <a:pt x="398" y="66"/>
                </a:lnTo>
                <a:lnTo>
                  <a:pt x="393" y="57"/>
                </a:lnTo>
                <a:lnTo>
                  <a:pt x="385" y="47"/>
                </a:lnTo>
                <a:lnTo>
                  <a:pt x="375" y="40"/>
                </a:lnTo>
                <a:lnTo>
                  <a:pt x="355" y="37"/>
                </a:lnTo>
                <a:lnTo>
                  <a:pt x="346" y="29"/>
                </a:lnTo>
                <a:lnTo>
                  <a:pt x="339" y="22"/>
                </a:lnTo>
                <a:lnTo>
                  <a:pt x="324" y="9"/>
                </a:lnTo>
                <a:lnTo>
                  <a:pt x="320" y="5"/>
                </a:lnTo>
                <a:lnTo>
                  <a:pt x="316" y="2"/>
                </a:lnTo>
                <a:lnTo>
                  <a:pt x="313"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 name="Freeform 120"/>
          <xdr:cNvSpPr>
            <a:spLocks noChangeAspect="1"/>
          </xdr:cNvSpPr>
        </xdr:nvSpPr>
        <xdr:spPr bwMode="auto">
          <a:xfrm>
            <a:off x="7239638" y="3213820"/>
            <a:ext cx="62438" cy="109610"/>
          </a:xfrm>
          <a:custGeom>
            <a:avLst/>
            <a:gdLst>
              <a:gd name="T0" fmla="*/ 2147483647 w 35"/>
              <a:gd name="T1" fmla="*/ 2147483647 h 76"/>
              <a:gd name="T2" fmla="*/ 2147483647 w 35"/>
              <a:gd name="T3" fmla="*/ 2147483647 h 76"/>
              <a:gd name="T4" fmla="*/ 2147483647 w 35"/>
              <a:gd name="T5" fmla="*/ 2147483647 h 76"/>
              <a:gd name="T6" fmla="*/ 2147483647 w 35"/>
              <a:gd name="T7" fmla="*/ 2147483647 h 76"/>
              <a:gd name="T8" fmla="*/ 2147483647 w 35"/>
              <a:gd name="T9" fmla="*/ 2147483647 h 76"/>
              <a:gd name="T10" fmla="*/ 2147483647 w 35"/>
              <a:gd name="T11" fmla="*/ 2147483647 h 76"/>
              <a:gd name="T12" fmla="*/ 2147483647 w 35"/>
              <a:gd name="T13" fmla="*/ 2147483647 h 76"/>
              <a:gd name="T14" fmla="*/ 2147483647 w 35"/>
              <a:gd name="T15" fmla="*/ 2147483647 h 76"/>
              <a:gd name="T16" fmla="*/ 2147483647 w 35"/>
              <a:gd name="T17" fmla="*/ 2147483647 h 76"/>
              <a:gd name="T18" fmla="*/ 2147483647 w 35"/>
              <a:gd name="T19" fmla="*/ 2147483647 h 76"/>
              <a:gd name="T20" fmla="*/ 2147483647 w 35"/>
              <a:gd name="T21" fmla="*/ 2147483647 h 76"/>
              <a:gd name="T22" fmla="*/ 2147483647 w 35"/>
              <a:gd name="T23" fmla="*/ 2147483647 h 76"/>
              <a:gd name="T24" fmla="*/ 2147483647 w 35"/>
              <a:gd name="T25" fmla="*/ 2147483647 h 76"/>
              <a:gd name="T26" fmla="*/ 2147483647 w 35"/>
              <a:gd name="T27" fmla="*/ 2147483647 h 76"/>
              <a:gd name="T28" fmla="*/ 2147483647 w 35"/>
              <a:gd name="T29" fmla="*/ 2147483647 h 76"/>
              <a:gd name="T30" fmla="*/ 2147483647 w 35"/>
              <a:gd name="T31" fmla="*/ 0 h 76"/>
              <a:gd name="T32" fmla="*/ 2147483647 w 35"/>
              <a:gd name="T33" fmla="*/ 2147483647 h 76"/>
              <a:gd name="T34" fmla="*/ 2147483647 w 35"/>
              <a:gd name="T35" fmla="*/ 2147483647 h 76"/>
              <a:gd name="T36" fmla="*/ 2147483647 w 35"/>
              <a:gd name="T37" fmla="*/ 2147483647 h 76"/>
              <a:gd name="T38" fmla="*/ 2147483647 w 35"/>
              <a:gd name="T39" fmla="*/ 2147483647 h 76"/>
              <a:gd name="T40" fmla="*/ 2147483647 w 35"/>
              <a:gd name="T41" fmla="*/ 2147483647 h 76"/>
              <a:gd name="T42" fmla="*/ 2147483647 w 35"/>
              <a:gd name="T43" fmla="*/ 2147483647 h 76"/>
              <a:gd name="T44" fmla="*/ 0 w 35"/>
              <a:gd name="T45" fmla="*/ 2147483647 h 76"/>
              <a:gd name="T46" fmla="*/ 2147483647 w 35"/>
              <a:gd name="T47" fmla="*/ 2147483647 h 76"/>
              <a:gd name="T48" fmla="*/ 2147483647 w 35"/>
              <a:gd name="T49" fmla="*/ 2147483647 h 76"/>
              <a:gd name="T50" fmla="*/ 2147483647 w 35"/>
              <a:gd name="T51" fmla="*/ 2147483647 h 76"/>
              <a:gd name="T52" fmla="*/ 2147483647 w 35"/>
              <a:gd name="T53" fmla="*/ 2147483647 h 76"/>
              <a:gd name="T54" fmla="*/ 2147483647 w 35"/>
              <a:gd name="T55" fmla="*/ 2147483647 h 76"/>
              <a:gd name="T56" fmla="*/ 2147483647 w 35"/>
              <a:gd name="T57" fmla="*/ 2147483647 h 76"/>
              <a:gd name="T58" fmla="*/ 2147483647 w 35"/>
              <a:gd name="T59" fmla="*/ 2147483647 h 7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35"/>
              <a:gd name="T91" fmla="*/ 0 h 76"/>
              <a:gd name="T92" fmla="*/ 35 w 35"/>
              <a:gd name="T93" fmla="*/ 76 h 7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35" h="76">
                <a:moveTo>
                  <a:pt x="3" y="76"/>
                </a:moveTo>
                <a:lnTo>
                  <a:pt x="6" y="72"/>
                </a:lnTo>
                <a:lnTo>
                  <a:pt x="11" y="67"/>
                </a:lnTo>
                <a:lnTo>
                  <a:pt x="14" y="60"/>
                </a:lnTo>
                <a:lnTo>
                  <a:pt x="19" y="54"/>
                </a:lnTo>
                <a:lnTo>
                  <a:pt x="24" y="48"/>
                </a:lnTo>
                <a:lnTo>
                  <a:pt x="24" y="45"/>
                </a:lnTo>
                <a:lnTo>
                  <a:pt x="31" y="38"/>
                </a:lnTo>
                <a:lnTo>
                  <a:pt x="30" y="31"/>
                </a:lnTo>
                <a:lnTo>
                  <a:pt x="28" y="16"/>
                </a:lnTo>
                <a:lnTo>
                  <a:pt x="30" y="13"/>
                </a:lnTo>
                <a:lnTo>
                  <a:pt x="31" y="13"/>
                </a:lnTo>
                <a:lnTo>
                  <a:pt x="35" y="10"/>
                </a:lnTo>
                <a:lnTo>
                  <a:pt x="34" y="6"/>
                </a:lnTo>
                <a:lnTo>
                  <a:pt x="35" y="1"/>
                </a:lnTo>
                <a:lnTo>
                  <a:pt x="30" y="0"/>
                </a:lnTo>
                <a:lnTo>
                  <a:pt x="26" y="5"/>
                </a:lnTo>
                <a:lnTo>
                  <a:pt x="19" y="3"/>
                </a:lnTo>
                <a:lnTo>
                  <a:pt x="6" y="20"/>
                </a:lnTo>
                <a:lnTo>
                  <a:pt x="3" y="30"/>
                </a:lnTo>
                <a:lnTo>
                  <a:pt x="1" y="37"/>
                </a:lnTo>
                <a:lnTo>
                  <a:pt x="1" y="43"/>
                </a:lnTo>
                <a:lnTo>
                  <a:pt x="0" y="50"/>
                </a:lnTo>
                <a:lnTo>
                  <a:pt x="1" y="55"/>
                </a:lnTo>
                <a:lnTo>
                  <a:pt x="3" y="59"/>
                </a:lnTo>
                <a:lnTo>
                  <a:pt x="3" y="64"/>
                </a:lnTo>
                <a:lnTo>
                  <a:pt x="6" y="64"/>
                </a:lnTo>
                <a:lnTo>
                  <a:pt x="6" y="68"/>
                </a:lnTo>
                <a:lnTo>
                  <a:pt x="4" y="73"/>
                </a:lnTo>
                <a:lnTo>
                  <a:pt x="3" y="7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 name="Freeform 121"/>
          <xdr:cNvSpPr>
            <a:spLocks noChangeAspect="1"/>
          </xdr:cNvSpPr>
        </xdr:nvSpPr>
        <xdr:spPr bwMode="auto">
          <a:xfrm>
            <a:off x="7130370" y="3292113"/>
            <a:ext cx="31218" cy="125268"/>
          </a:xfrm>
          <a:custGeom>
            <a:avLst/>
            <a:gdLst>
              <a:gd name="T0" fmla="*/ 0 w 26"/>
              <a:gd name="T1" fmla="*/ 2147483647 h 83"/>
              <a:gd name="T2" fmla="*/ 2147483647 w 26"/>
              <a:gd name="T3" fmla="*/ 2147483647 h 83"/>
              <a:gd name="T4" fmla="*/ 2147483647 w 26"/>
              <a:gd name="T5" fmla="*/ 2147483647 h 83"/>
              <a:gd name="T6" fmla="*/ 2147483647 w 26"/>
              <a:gd name="T7" fmla="*/ 2147483647 h 83"/>
              <a:gd name="T8" fmla="*/ 2147483647 w 26"/>
              <a:gd name="T9" fmla="*/ 2147483647 h 83"/>
              <a:gd name="T10" fmla="*/ 2147483647 w 26"/>
              <a:gd name="T11" fmla="*/ 2147483647 h 83"/>
              <a:gd name="T12" fmla="*/ 2147483647 w 26"/>
              <a:gd name="T13" fmla="*/ 2147483647 h 83"/>
              <a:gd name="T14" fmla="*/ 2147483647 w 26"/>
              <a:gd name="T15" fmla="*/ 2147483647 h 83"/>
              <a:gd name="T16" fmla="*/ 2147483647 w 26"/>
              <a:gd name="T17" fmla="*/ 2147483647 h 83"/>
              <a:gd name="T18" fmla="*/ 2147483647 w 26"/>
              <a:gd name="T19" fmla="*/ 0 h 83"/>
              <a:gd name="T20" fmla="*/ 2147483647 w 26"/>
              <a:gd name="T21" fmla="*/ 2147483647 h 83"/>
              <a:gd name="T22" fmla="*/ 2147483647 w 26"/>
              <a:gd name="T23" fmla="*/ 2147483647 h 83"/>
              <a:gd name="T24" fmla="*/ 2147483647 w 26"/>
              <a:gd name="T25" fmla="*/ 2147483647 h 83"/>
              <a:gd name="T26" fmla="*/ 2147483647 w 26"/>
              <a:gd name="T27" fmla="*/ 2147483647 h 83"/>
              <a:gd name="T28" fmla="*/ 2147483647 w 26"/>
              <a:gd name="T29" fmla="*/ 2147483647 h 83"/>
              <a:gd name="T30" fmla="*/ 2147483647 w 26"/>
              <a:gd name="T31" fmla="*/ 2147483647 h 83"/>
              <a:gd name="T32" fmla="*/ 2147483647 w 26"/>
              <a:gd name="T33" fmla="*/ 2147483647 h 83"/>
              <a:gd name="T34" fmla="*/ 0 w 26"/>
              <a:gd name="T35" fmla="*/ 2147483647 h 83"/>
              <a:gd name="T36" fmla="*/ 0 w 26"/>
              <a:gd name="T37" fmla="*/ 2147483647 h 8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6"/>
              <a:gd name="T58" fmla="*/ 0 h 83"/>
              <a:gd name="T59" fmla="*/ 26 w 26"/>
              <a:gd name="T60" fmla="*/ 83 h 8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6" h="83">
                <a:moveTo>
                  <a:pt x="0" y="83"/>
                </a:moveTo>
                <a:lnTo>
                  <a:pt x="6" y="76"/>
                </a:lnTo>
                <a:lnTo>
                  <a:pt x="9" y="66"/>
                </a:lnTo>
                <a:lnTo>
                  <a:pt x="11" y="54"/>
                </a:lnTo>
                <a:lnTo>
                  <a:pt x="14" y="39"/>
                </a:lnTo>
                <a:lnTo>
                  <a:pt x="18" y="30"/>
                </a:lnTo>
                <a:lnTo>
                  <a:pt x="22" y="18"/>
                </a:lnTo>
                <a:lnTo>
                  <a:pt x="23" y="7"/>
                </a:lnTo>
                <a:lnTo>
                  <a:pt x="26" y="2"/>
                </a:lnTo>
                <a:lnTo>
                  <a:pt x="26" y="0"/>
                </a:lnTo>
                <a:lnTo>
                  <a:pt x="23" y="2"/>
                </a:lnTo>
                <a:lnTo>
                  <a:pt x="20" y="9"/>
                </a:lnTo>
                <a:lnTo>
                  <a:pt x="17" y="15"/>
                </a:lnTo>
                <a:lnTo>
                  <a:pt x="12" y="33"/>
                </a:lnTo>
                <a:lnTo>
                  <a:pt x="10" y="39"/>
                </a:lnTo>
                <a:lnTo>
                  <a:pt x="4" y="54"/>
                </a:lnTo>
                <a:lnTo>
                  <a:pt x="2" y="65"/>
                </a:lnTo>
                <a:lnTo>
                  <a:pt x="0" y="79"/>
                </a:lnTo>
                <a:lnTo>
                  <a:pt x="0" y="8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8" name="Freeform 122"/>
          <xdr:cNvSpPr>
            <a:spLocks noChangeAspect="1"/>
          </xdr:cNvSpPr>
        </xdr:nvSpPr>
        <xdr:spPr bwMode="auto">
          <a:xfrm>
            <a:off x="6240629" y="4388208"/>
            <a:ext cx="390238" cy="219219"/>
          </a:xfrm>
          <a:custGeom>
            <a:avLst/>
            <a:gdLst>
              <a:gd name="T0" fmla="*/ 2147483647 w 236"/>
              <a:gd name="T1" fmla="*/ 2147483647 h 136"/>
              <a:gd name="T2" fmla="*/ 2147483647 w 236"/>
              <a:gd name="T3" fmla="*/ 2147483647 h 136"/>
              <a:gd name="T4" fmla="*/ 2147483647 w 236"/>
              <a:gd name="T5" fmla="*/ 2147483647 h 136"/>
              <a:gd name="T6" fmla="*/ 2147483647 w 236"/>
              <a:gd name="T7" fmla="*/ 2147483647 h 136"/>
              <a:gd name="T8" fmla="*/ 2147483647 w 236"/>
              <a:gd name="T9" fmla="*/ 2147483647 h 136"/>
              <a:gd name="T10" fmla="*/ 2147483647 w 236"/>
              <a:gd name="T11" fmla="*/ 2147483647 h 136"/>
              <a:gd name="T12" fmla="*/ 2147483647 w 236"/>
              <a:gd name="T13" fmla="*/ 2147483647 h 136"/>
              <a:gd name="T14" fmla="*/ 2147483647 w 236"/>
              <a:gd name="T15" fmla="*/ 2147483647 h 136"/>
              <a:gd name="T16" fmla="*/ 2147483647 w 236"/>
              <a:gd name="T17" fmla="*/ 2147483647 h 136"/>
              <a:gd name="T18" fmla="*/ 2147483647 w 236"/>
              <a:gd name="T19" fmla="*/ 2147483647 h 136"/>
              <a:gd name="T20" fmla="*/ 2147483647 w 236"/>
              <a:gd name="T21" fmla="*/ 2147483647 h 136"/>
              <a:gd name="T22" fmla="*/ 2147483647 w 236"/>
              <a:gd name="T23" fmla="*/ 2147483647 h 136"/>
              <a:gd name="T24" fmla="*/ 2147483647 w 236"/>
              <a:gd name="T25" fmla="*/ 2147483647 h 136"/>
              <a:gd name="T26" fmla="*/ 2147483647 w 236"/>
              <a:gd name="T27" fmla="*/ 2147483647 h 136"/>
              <a:gd name="T28" fmla="*/ 2147483647 w 236"/>
              <a:gd name="T29" fmla="*/ 2147483647 h 136"/>
              <a:gd name="T30" fmla="*/ 2147483647 w 236"/>
              <a:gd name="T31" fmla="*/ 2147483647 h 136"/>
              <a:gd name="T32" fmla="*/ 2147483647 w 236"/>
              <a:gd name="T33" fmla="*/ 2147483647 h 136"/>
              <a:gd name="T34" fmla="*/ 2147483647 w 236"/>
              <a:gd name="T35" fmla="*/ 2147483647 h 136"/>
              <a:gd name="T36" fmla="*/ 2147483647 w 236"/>
              <a:gd name="T37" fmla="*/ 2147483647 h 136"/>
              <a:gd name="T38" fmla="*/ 2147483647 w 236"/>
              <a:gd name="T39" fmla="*/ 2147483647 h 136"/>
              <a:gd name="T40" fmla="*/ 2147483647 w 236"/>
              <a:gd name="T41" fmla="*/ 2147483647 h 136"/>
              <a:gd name="T42" fmla="*/ 2147483647 w 236"/>
              <a:gd name="T43" fmla="*/ 2147483647 h 136"/>
              <a:gd name="T44" fmla="*/ 2147483647 w 236"/>
              <a:gd name="T45" fmla="*/ 2147483647 h 136"/>
              <a:gd name="T46" fmla="*/ 2147483647 w 236"/>
              <a:gd name="T47" fmla="*/ 2147483647 h 136"/>
              <a:gd name="T48" fmla="*/ 2147483647 w 236"/>
              <a:gd name="T49" fmla="*/ 2147483647 h 136"/>
              <a:gd name="T50" fmla="*/ 2147483647 w 236"/>
              <a:gd name="T51" fmla="*/ 2147483647 h 136"/>
              <a:gd name="T52" fmla="*/ 2147483647 w 236"/>
              <a:gd name="T53" fmla="*/ 2147483647 h 136"/>
              <a:gd name="T54" fmla="*/ 2147483647 w 236"/>
              <a:gd name="T55" fmla="*/ 2147483647 h 136"/>
              <a:gd name="T56" fmla="*/ 2147483647 w 236"/>
              <a:gd name="T57" fmla="*/ 2147483647 h 136"/>
              <a:gd name="T58" fmla="*/ 2147483647 w 236"/>
              <a:gd name="T59" fmla="*/ 2147483647 h 136"/>
              <a:gd name="T60" fmla="*/ 2147483647 w 236"/>
              <a:gd name="T61" fmla="*/ 2147483647 h 136"/>
              <a:gd name="T62" fmla="*/ 0 w 236"/>
              <a:gd name="T63" fmla="*/ 2147483647 h 136"/>
              <a:gd name="T64" fmla="*/ 2147483647 w 236"/>
              <a:gd name="T65" fmla="*/ 2147483647 h 136"/>
              <a:gd name="T66" fmla="*/ 2147483647 w 236"/>
              <a:gd name="T67" fmla="*/ 2147483647 h 136"/>
              <a:gd name="T68" fmla="*/ 2147483647 w 236"/>
              <a:gd name="T69" fmla="*/ 2147483647 h 136"/>
              <a:gd name="T70" fmla="*/ 2147483647 w 236"/>
              <a:gd name="T71" fmla="*/ 2147483647 h 136"/>
              <a:gd name="T72" fmla="*/ 2147483647 w 236"/>
              <a:gd name="T73" fmla="*/ 2147483647 h 136"/>
              <a:gd name="T74" fmla="*/ 2147483647 w 236"/>
              <a:gd name="T75" fmla="*/ 2147483647 h 136"/>
              <a:gd name="T76" fmla="*/ 2147483647 w 236"/>
              <a:gd name="T77" fmla="*/ 2147483647 h 136"/>
              <a:gd name="T78" fmla="*/ 2147483647 w 236"/>
              <a:gd name="T79" fmla="*/ 2147483647 h 136"/>
              <a:gd name="T80" fmla="*/ 2147483647 w 236"/>
              <a:gd name="T81" fmla="*/ 2147483647 h 136"/>
              <a:gd name="T82" fmla="*/ 2147483647 w 236"/>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36"/>
              <a:gd name="T127" fmla="*/ 0 h 136"/>
              <a:gd name="T128" fmla="*/ 236 w 236"/>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36" h="136">
                <a:moveTo>
                  <a:pt x="94" y="0"/>
                </a:moveTo>
                <a:lnTo>
                  <a:pt x="98" y="7"/>
                </a:lnTo>
                <a:lnTo>
                  <a:pt x="107" y="5"/>
                </a:lnTo>
                <a:lnTo>
                  <a:pt x="131" y="5"/>
                </a:lnTo>
                <a:lnTo>
                  <a:pt x="156" y="3"/>
                </a:lnTo>
                <a:lnTo>
                  <a:pt x="165" y="5"/>
                </a:lnTo>
                <a:lnTo>
                  <a:pt x="174" y="11"/>
                </a:lnTo>
                <a:lnTo>
                  <a:pt x="185" y="16"/>
                </a:lnTo>
                <a:lnTo>
                  <a:pt x="190" y="19"/>
                </a:lnTo>
                <a:lnTo>
                  <a:pt x="195" y="25"/>
                </a:lnTo>
                <a:lnTo>
                  <a:pt x="193" y="35"/>
                </a:lnTo>
                <a:lnTo>
                  <a:pt x="191" y="44"/>
                </a:lnTo>
                <a:lnTo>
                  <a:pt x="197" y="55"/>
                </a:lnTo>
                <a:lnTo>
                  <a:pt x="202" y="61"/>
                </a:lnTo>
                <a:lnTo>
                  <a:pt x="213" y="66"/>
                </a:lnTo>
                <a:lnTo>
                  <a:pt x="222" y="68"/>
                </a:lnTo>
                <a:lnTo>
                  <a:pt x="228" y="64"/>
                </a:lnTo>
                <a:lnTo>
                  <a:pt x="233" y="67"/>
                </a:lnTo>
                <a:lnTo>
                  <a:pt x="236" y="69"/>
                </a:lnTo>
                <a:lnTo>
                  <a:pt x="233" y="73"/>
                </a:lnTo>
                <a:lnTo>
                  <a:pt x="232" y="81"/>
                </a:lnTo>
                <a:lnTo>
                  <a:pt x="232" y="87"/>
                </a:lnTo>
                <a:lnTo>
                  <a:pt x="228" y="90"/>
                </a:lnTo>
                <a:lnTo>
                  <a:pt x="218" y="90"/>
                </a:lnTo>
                <a:lnTo>
                  <a:pt x="215" y="93"/>
                </a:lnTo>
                <a:lnTo>
                  <a:pt x="215" y="102"/>
                </a:lnTo>
                <a:lnTo>
                  <a:pt x="218" y="107"/>
                </a:lnTo>
                <a:lnTo>
                  <a:pt x="217" y="111"/>
                </a:lnTo>
                <a:lnTo>
                  <a:pt x="197" y="106"/>
                </a:lnTo>
                <a:lnTo>
                  <a:pt x="185" y="104"/>
                </a:lnTo>
                <a:lnTo>
                  <a:pt x="181" y="99"/>
                </a:lnTo>
                <a:lnTo>
                  <a:pt x="174" y="95"/>
                </a:lnTo>
                <a:lnTo>
                  <a:pt x="170" y="106"/>
                </a:lnTo>
                <a:lnTo>
                  <a:pt x="160" y="122"/>
                </a:lnTo>
                <a:lnTo>
                  <a:pt x="156" y="132"/>
                </a:lnTo>
                <a:lnTo>
                  <a:pt x="154" y="136"/>
                </a:lnTo>
                <a:lnTo>
                  <a:pt x="147" y="132"/>
                </a:lnTo>
                <a:lnTo>
                  <a:pt x="143" y="122"/>
                </a:lnTo>
                <a:lnTo>
                  <a:pt x="131" y="114"/>
                </a:lnTo>
                <a:lnTo>
                  <a:pt x="129" y="101"/>
                </a:lnTo>
                <a:lnTo>
                  <a:pt x="128" y="95"/>
                </a:lnTo>
                <a:lnTo>
                  <a:pt x="118" y="99"/>
                </a:lnTo>
                <a:lnTo>
                  <a:pt x="110" y="106"/>
                </a:lnTo>
                <a:lnTo>
                  <a:pt x="110" y="114"/>
                </a:lnTo>
                <a:lnTo>
                  <a:pt x="106" y="119"/>
                </a:lnTo>
                <a:lnTo>
                  <a:pt x="98" y="123"/>
                </a:lnTo>
                <a:lnTo>
                  <a:pt x="95" y="127"/>
                </a:lnTo>
                <a:lnTo>
                  <a:pt x="82" y="124"/>
                </a:lnTo>
                <a:lnTo>
                  <a:pt x="74" y="124"/>
                </a:lnTo>
                <a:lnTo>
                  <a:pt x="66" y="127"/>
                </a:lnTo>
                <a:lnTo>
                  <a:pt x="58" y="129"/>
                </a:lnTo>
                <a:lnTo>
                  <a:pt x="49" y="127"/>
                </a:lnTo>
                <a:lnTo>
                  <a:pt x="49" y="122"/>
                </a:lnTo>
                <a:lnTo>
                  <a:pt x="48" y="117"/>
                </a:lnTo>
                <a:lnTo>
                  <a:pt x="41" y="114"/>
                </a:lnTo>
                <a:lnTo>
                  <a:pt x="41" y="95"/>
                </a:lnTo>
                <a:lnTo>
                  <a:pt x="42" y="89"/>
                </a:lnTo>
                <a:lnTo>
                  <a:pt x="40" y="87"/>
                </a:lnTo>
                <a:lnTo>
                  <a:pt x="30" y="84"/>
                </a:lnTo>
                <a:lnTo>
                  <a:pt x="22" y="84"/>
                </a:lnTo>
                <a:lnTo>
                  <a:pt x="16" y="91"/>
                </a:lnTo>
                <a:lnTo>
                  <a:pt x="11" y="99"/>
                </a:lnTo>
                <a:lnTo>
                  <a:pt x="3" y="102"/>
                </a:lnTo>
                <a:lnTo>
                  <a:pt x="0" y="99"/>
                </a:lnTo>
                <a:lnTo>
                  <a:pt x="3" y="89"/>
                </a:lnTo>
                <a:lnTo>
                  <a:pt x="5" y="77"/>
                </a:lnTo>
                <a:lnTo>
                  <a:pt x="7" y="72"/>
                </a:lnTo>
                <a:lnTo>
                  <a:pt x="8" y="67"/>
                </a:lnTo>
                <a:lnTo>
                  <a:pt x="14" y="65"/>
                </a:lnTo>
                <a:lnTo>
                  <a:pt x="18" y="59"/>
                </a:lnTo>
                <a:lnTo>
                  <a:pt x="25" y="55"/>
                </a:lnTo>
                <a:lnTo>
                  <a:pt x="26" y="53"/>
                </a:lnTo>
                <a:lnTo>
                  <a:pt x="30" y="44"/>
                </a:lnTo>
                <a:lnTo>
                  <a:pt x="37" y="37"/>
                </a:lnTo>
                <a:lnTo>
                  <a:pt x="42" y="33"/>
                </a:lnTo>
                <a:lnTo>
                  <a:pt x="53" y="22"/>
                </a:lnTo>
                <a:lnTo>
                  <a:pt x="60" y="17"/>
                </a:lnTo>
                <a:lnTo>
                  <a:pt x="62" y="16"/>
                </a:lnTo>
                <a:lnTo>
                  <a:pt x="58" y="11"/>
                </a:lnTo>
                <a:lnTo>
                  <a:pt x="64" y="4"/>
                </a:lnTo>
                <a:lnTo>
                  <a:pt x="69" y="5"/>
                </a:lnTo>
                <a:lnTo>
                  <a:pt x="79" y="7"/>
                </a:lnTo>
                <a:lnTo>
                  <a:pt x="86" y="5"/>
                </a:lnTo>
                <a:lnTo>
                  <a:pt x="94"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9" name="Freeform 123"/>
          <xdr:cNvSpPr>
            <a:spLocks noChangeAspect="1"/>
          </xdr:cNvSpPr>
        </xdr:nvSpPr>
        <xdr:spPr bwMode="auto">
          <a:xfrm>
            <a:off x="5366495" y="3292113"/>
            <a:ext cx="187314" cy="172243"/>
          </a:xfrm>
          <a:custGeom>
            <a:avLst/>
            <a:gdLst>
              <a:gd name="T0" fmla="*/ 2147483647 w 107"/>
              <a:gd name="T1" fmla="*/ 2147483647 h 111"/>
              <a:gd name="T2" fmla="*/ 2147483647 w 107"/>
              <a:gd name="T3" fmla="*/ 2147483647 h 111"/>
              <a:gd name="T4" fmla="*/ 2147483647 w 107"/>
              <a:gd name="T5" fmla="*/ 2147483647 h 111"/>
              <a:gd name="T6" fmla="*/ 2147483647 w 107"/>
              <a:gd name="T7" fmla="*/ 2147483647 h 111"/>
              <a:gd name="T8" fmla="*/ 2147483647 w 107"/>
              <a:gd name="T9" fmla="*/ 2147483647 h 111"/>
              <a:gd name="T10" fmla="*/ 2147483647 w 107"/>
              <a:gd name="T11" fmla="*/ 2147483647 h 111"/>
              <a:gd name="T12" fmla="*/ 0 w 107"/>
              <a:gd name="T13" fmla="*/ 2147483647 h 111"/>
              <a:gd name="T14" fmla="*/ 2147483647 w 107"/>
              <a:gd name="T15" fmla="*/ 2147483647 h 111"/>
              <a:gd name="T16" fmla="*/ 2147483647 w 107"/>
              <a:gd name="T17" fmla="*/ 2147483647 h 111"/>
              <a:gd name="T18" fmla="*/ 2147483647 w 107"/>
              <a:gd name="T19" fmla="*/ 2147483647 h 111"/>
              <a:gd name="T20" fmla="*/ 2147483647 w 107"/>
              <a:gd name="T21" fmla="*/ 2147483647 h 111"/>
              <a:gd name="T22" fmla="*/ 2147483647 w 107"/>
              <a:gd name="T23" fmla="*/ 2147483647 h 111"/>
              <a:gd name="T24" fmla="*/ 2147483647 w 107"/>
              <a:gd name="T25" fmla="*/ 2147483647 h 111"/>
              <a:gd name="T26" fmla="*/ 2147483647 w 107"/>
              <a:gd name="T27" fmla="*/ 2147483647 h 111"/>
              <a:gd name="T28" fmla="*/ 2147483647 w 107"/>
              <a:gd name="T29" fmla="*/ 2147483647 h 111"/>
              <a:gd name="T30" fmla="*/ 2147483647 w 107"/>
              <a:gd name="T31" fmla="*/ 2147483647 h 111"/>
              <a:gd name="T32" fmla="*/ 2147483647 w 107"/>
              <a:gd name="T33" fmla="*/ 2147483647 h 111"/>
              <a:gd name="T34" fmla="*/ 2147483647 w 107"/>
              <a:gd name="T35" fmla="*/ 2147483647 h 111"/>
              <a:gd name="T36" fmla="*/ 2147483647 w 107"/>
              <a:gd name="T37" fmla="*/ 2147483647 h 111"/>
              <a:gd name="T38" fmla="*/ 2147483647 w 107"/>
              <a:gd name="T39" fmla="*/ 2147483647 h 111"/>
              <a:gd name="T40" fmla="*/ 2147483647 w 107"/>
              <a:gd name="T41" fmla="*/ 2147483647 h 111"/>
              <a:gd name="T42" fmla="*/ 2147483647 w 107"/>
              <a:gd name="T43" fmla="*/ 2147483647 h 111"/>
              <a:gd name="T44" fmla="*/ 2147483647 w 107"/>
              <a:gd name="T45" fmla="*/ 2147483647 h 111"/>
              <a:gd name="T46" fmla="*/ 2147483647 w 107"/>
              <a:gd name="T47" fmla="*/ 2147483647 h 111"/>
              <a:gd name="T48" fmla="*/ 2147483647 w 107"/>
              <a:gd name="T49" fmla="*/ 2147483647 h 111"/>
              <a:gd name="T50" fmla="*/ 2147483647 w 107"/>
              <a:gd name="T51" fmla="*/ 2147483647 h 111"/>
              <a:gd name="T52" fmla="*/ 2147483647 w 107"/>
              <a:gd name="T53" fmla="*/ 2147483647 h 111"/>
              <a:gd name="T54" fmla="*/ 2147483647 w 107"/>
              <a:gd name="T55" fmla="*/ 2147483647 h 111"/>
              <a:gd name="T56" fmla="*/ 2147483647 w 107"/>
              <a:gd name="T57" fmla="*/ 2147483647 h 111"/>
              <a:gd name="T58" fmla="*/ 2147483647 w 107"/>
              <a:gd name="T59" fmla="*/ 2147483647 h 111"/>
              <a:gd name="T60" fmla="*/ 2147483647 w 107"/>
              <a:gd name="T61" fmla="*/ 2147483647 h 111"/>
              <a:gd name="T62" fmla="*/ 2147483647 w 107"/>
              <a:gd name="T63" fmla="*/ 2147483647 h 111"/>
              <a:gd name="T64" fmla="*/ 2147483647 w 107"/>
              <a:gd name="T65" fmla="*/ 2147483647 h 111"/>
              <a:gd name="T66" fmla="*/ 2147483647 w 107"/>
              <a:gd name="T67" fmla="*/ 2147483647 h 111"/>
              <a:gd name="T68" fmla="*/ 2147483647 w 107"/>
              <a:gd name="T69" fmla="*/ 2147483647 h 111"/>
              <a:gd name="T70" fmla="*/ 2147483647 w 107"/>
              <a:gd name="T71" fmla="*/ 2147483647 h 111"/>
              <a:gd name="T72" fmla="*/ 2147483647 w 107"/>
              <a:gd name="T73" fmla="*/ 2147483647 h 111"/>
              <a:gd name="T74" fmla="*/ 2147483647 w 107"/>
              <a:gd name="T75" fmla="*/ 2147483647 h 111"/>
              <a:gd name="T76" fmla="*/ 2147483647 w 107"/>
              <a:gd name="T77" fmla="*/ 2147483647 h 111"/>
              <a:gd name="T78" fmla="*/ 2147483647 w 107"/>
              <a:gd name="T79" fmla="*/ 2147483647 h 111"/>
              <a:gd name="T80" fmla="*/ 2147483647 w 107"/>
              <a:gd name="T81" fmla="*/ 2147483647 h 111"/>
              <a:gd name="T82" fmla="*/ 2147483647 w 107"/>
              <a:gd name="T83" fmla="*/ 2147483647 h 111"/>
              <a:gd name="T84" fmla="*/ 2147483647 w 107"/>
              <a:gd name="T85" fmla="*/ 2147483647 h 111"/>
              <a:gd name="T86" fmla="*/ 2147483647 w 107"/>
              <a:gd name="T87" fmla="*/ 2147483647 h 111"/>
              <a:gd name="T88" fmla="*/ 2147483647 w 107"/>
              <a:gd name="T89" fmla="*/ 2147483647 h 111"/>
              <a:gd name="T90" fmla="*/ 2147483647 w 107"/>
              <a:gd name="T91" fmla="*/ 2147483647 h 111"/>
              <a:gd name="T92" fmla="*/ 2147483647 w 107"/>
              <a:gd name="T93" fmla="*/ 2147483647 h 111"/>
              <a:gd name="T94" fmla="*/ 2147483647 w 107"/>
              <a:gd name="T95" fmla="*/ 0 h 111"/>
              <a:gd name="T96" fmla="*/ 2147483647 w 107"/>
              <a:gd name="T97" fmla="*/ 2147483647 h 111"/>
              <a:gd name="T98" fmla="*/ 2147483647 w 107"/>
              <a:gd name="T99" fmla="*/ 2147483647 h 111"/>
              <a:gd name="T100" fmla="*/ 2147483647 w 107"/>
              <a:gd name="T101" fmla="*/ 2147483647 h 111"/>
              <a:gd name="T102" fmla="*/ 2147483647 w 107"/>
              <a:gd name="T103" fmla="*/ 2147483647 h 111"/>
              <a:gd name="T104" fmla="*/ 2147483647 w 107"/>
              <a:gd name="T105" fmla="*/ 2147483647 h 111"/>
              <a:gd name="T106" fmla="*/ 2147483647 w 107"/>
              <a:gd name="T107" fmla="*/ 2147483647 h 111"/>
              <a:gd name="T108" fmla="*/ 2147483647 w 107"/>
              <a:gd name="T109" fmla="*/ 2147483647 h 111"/>
              <a:gd name="T110" fmla="*/ 2147483647 w 107"/>
              <a:gd name="T111" fmla="*/ 2147483647 h 111"/>
              <a:gd name="T112" fmla="*/ 2147483647 w 107"/>
              <a:gd name="T113" fmla="*/ 2147483647 h 1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07"/>
              <a:gd name="T172" fmla="*/ 0 h 111"/>
              <a:gd name="T173" fmla="*/ 107 w 107"/>
              <a:gd name="T174" fmla="*/ 111 h 111"/>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07" h="111">
                <a:moveTo>
                  <a:pt x="32" y="24"/>
                </a:moveTo>
                <a:lnTo>
                  <a:pt x="32" y="25"/>
                </a:lnTo>
                <a:lnTo>
                  <a:pt x="28" y="32"/>
                </a:lnTo>
                <a:lnTo>
                  <a:pt x="22" y="39"/>
                </a:lnTo>
                <a:lnTo>
                  <a:pt x="13" y="36"/>
                </a:lnTo>
                <a:lnTo>
                  <a:pt x="11" y="47"/>
                </a:lnTo>
                <a:lnTo>
                  <a:pt x="0" y="49"/>
                </a:lnTo>
                <a:lnTo>
                  <a:pt x="10" y="62"/>
                </a:lnTo>
                <a:lnTo>
                  <a:pt x="11" y="78"/>
                </a:lnTo>
                <a:lnTo>
                  <a:pt x="17" y="86"/>
                </a:lnTo>
                <a:lnTo>
                  <a:pt x="30" y="80"/>
                </a:lnTo>
                <a:lnTo>
                  <a:pt x="38" y="72"/>
                </a:lnTo>
                <a:lnTo>
                  <a:pt x="52" y="73"/>
                </a:lnTo>
                <a:lnTo>
                  <a:pt x="62" y="73"/>
                </a:lnTo>
                <a:lnTo>
                  <a:pt x="65" y="81"/>
                </a:lnTo>
                <a:lnTo>
                  <a:pt x="68" y="89"/>
                </a:lnTo>
                <a:lnTo>
                  <a:pt x="68" y="96"/>
                </a:lnTo>
                <a:lnTo>
                  <a:pt x="64" y="106"/>
                </a:lnTo>
                <a:lnTo>
                  <a:pt x="65" y="111"/>
                </a:lnTo>
                <a:lnTo>
                  <a:pt x="68" y="111"/>
                </a:lnTo>
                <a:lnTo>
                  <a:pt x="80" y="107"/>
                </a:lnTo>
                <a:lnTo>
                  <a:pt x="84" y="99"/>
                </a:lnTo>
                <a:lnTo>
                  <a:pt x="95" y="100"/>
                </a:lnTo>
                <a:lnTo>
                  <a:pt x="100" y="96"/>
                </a:lnTo>
                <a:lnTo>
                  <a:pt x="99" y="87"/>
                </a:lnTo>
                <a:lnTo>
                  <a:pt x="99" y="80"/>
                </a:lnTo>
                <a:lnTo>
                  <a:pt x="100" y="83"/>
                </a:lnTo>
                <a:lnTo>
                  <a:pt x="102" y="92"/>
                </a:lnTo>
                <a:lnTo>
                  <a:pt x="107" y="83"/>
                </a:lnTo>
                <a:lnTo>
                  <a:pt x="106" y="73"/>
                </a:lnTo>
                <a:lnTo>
                  <a:pt x="102" y="71"/>
                </a:lnTo>
                <a:lnTo>
                  <a:pt x="91" y="69"/>
                </a:lnTo>
                <a:lnTo>
                  <a:pt x="98" y="62"/>
                </a:lnTo>
                <a:lnTo>
                  <a:pt x="102" y="48"/>
                </a:lnTo>
                <a:lnTo>
                  <a:pt x="96" y="36"/>
                </a:lnTo>
                <a:lnTo>
                  <a:pt x="95" y="26"/>
                </a:lnTo>
                <a:lnTo>
                  <a:pt x="88" y="21"/>
                </a:lnTo>
                <a:lnTo>
                  <a:pt x="84" y="19"/>
                </a:lnTo>
                <a:lnTo>
                  <a:pt x="72" y="20"/>
                </a:lnTo>
                <a:lnTo>
                  <a:pt x="64" y="19"/>
                </a:lnTo>
                <a:lnTo>
                  <a:pt x="58" y="21"/>
                </a:lnTo>
                <a:lnTo>
                  <a:pt x="52" y="23"/>
                </a:lnTo>
                <a:lnTo>
                  <a:pt x="52" y="20"/>
                </a:lnTo>
                <a:lnTo>
                  <a:pt x="62" y="12"/>
                </a:lnTo>
                <a:lnTo>
                  <a:pt x="61" y="8"/>
                </a:lnTo>
                <a:lnTo>
                  <a:pt x="58" y="2"/>
                </a:lnTo>
                <a:lnTo>
                  <a:pt x="53" y="1"/>
                </a:lnTo>
                <a:lnTo>
                  <a:pt x="49" y="0"/>
                </a:lnTo>
                <a:lnTo>
                  <a:pt x="49" y="1"/>
                </a:lnTo>
                <a:lnTo>
                  <a:pt x="48" y="2"/>
                </a:lnTo>
                <a:lnTo>
                  <a:pt x="45" y="2"/>
                </a:lnTo>
                <a:lnTo>
                  <a:pt x="42" y="8"/>
                </a:lnTo>
                <a:lnTo>
                  <a:pt x="41" y="14"/>
                </a:lnTo>
                <a:lnTo>
                  <a:pt x="39" y="19"/>
                </a:lnTo>
                <a:lnTo>
                  <a:pt x="36" y="23"/>
                </a:lnTo>
                <a:lnTo>
                  <a:pt x="34" y="24"/>
                </a:lnTo>
                <a:lnTo>
                  <a:pt x="32" y="2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0" name="Freeform 124"/>
          <xdr:cNvSpPr>
            <a:spLocks noChangeAspect="1"/>
          </xdr:cNvSpPr>
        </xdr:nvSpPr>
        <xdr:spPr bwMode="auto">
          <a:xfrm>
            <a:off x="5569420" y="3057234"/>
            <a:ext cx="62438" cy="78292"/>
          </a:xfrm>
          <a:custGeom>
            <a:avLst/>
            <a:gdLst>
              <a:gd name="T0" fmla="*/ 2147483647 w 35"/>
              <a:gd name="T1" fmla="*/ 0 h 51"/>
              <a:gd name="T2" fmla="*/ 2147483647 w 35"/>
              <a:gd name="T3" fmla="*/ 0 h 51"/>
              <a:gd name="T4" fmla="*/ 2147483647 w 35"/>
              <a:gd name="T5" fmla="*/ 2147483647 h 51"/>
              <a:gd name="T6" fmla="*/ 2147483647 w 35"/>
              <a:gd name="T7" fmla="*/ 2147483647 h 51"/>
              <a:gd name="T8" fmla="*/ 2147483647 w 35"/>
              <a:gd name="T9" fmla="*/ 2147483647 h 51"/>
              <a:gd name="T10" fmla="*/ 0 w 35"/>
              <a:gd name="T11" fmla="*/ 2147483647 h 51"/>
              <a:gd name="T12" fmla="*/ 2147483647 w 35"/>
              <a:gd name="T13" fmla="*/ 2147483647 h 51"/>
              <a:gd name="T14" fmla="*/ 2147483647 w 35"/>
              <a:gd name="T15" fmla="*/ 2147483647 h 51"/>
              <a:gd name="T16" fmla="*/ 2147483647 w 35"/>
              <a:gd name="T17" fmla="*/ 2147483647 h 51"/>
              <a:gd name="T18" fmla="*/ 2147483647 w 35"/>
              <a:gd name="T19" fmla="*/ 2147483647 h 51"/>
              <a:gd name="T20" fmla="*/ 2147483647 w 35"/>
              <a:gd name="T21" fmla="*/ 2147483647 h 51"/>
              <a:gd name="T22" fmla="*/ 2147483647 w 35"/>
              <a:gd name="T23" fmla="*/ 2147483647 h 51"/>
              <a:gd name="T24" fmla="*/ 2147483647 w 35"/>
              <a:gd name="T25" fmla="*/ 2147483647 h 51"/>
              <a:gd name="T26" fmla="*/ 2147483647 w 35"/>
              <a:gd name="T27" fmla="*/ 2147483647 h 51"/>
              <a:gd name="T28" fmla="*/ 2147483647 w 35"/>
              <a:gd name="T29" fmla="*/ 2147483647 h 51"/>
              <a:gd name="T30" fmla="*/ 2147483647 w 35"/>
              <a:gd name="T31" fmla="*/ 2147483647 h 51"/>
              <a:gd name="T32" fmla="*/ 2147483647 w 35"/>
              <a:gd name="T33" fmla="*/ 2147483647 h 51"/>
              <a:gd name="T34" fmla="*/ 2147483647 w 35"/>
              <a:gd name="T35" fmla="*/ 2147483647 h 51"/>
              <a:gd name="T36" fmla="*/ 2147483647 w 35"/>
              <a:gd name="T37" fmla="*/ 2147483647 h 51"/>
              <a:gd name="T38" fmla="*/ 2147483647 w 35"/>
              <a:gd name="T39" fmla="*/ 2147483647 h 51"/>
              <a:gd name="T40" fmla="*/ 2147483647 w 35"/>
              <a:gd name="T41" fmla="*/ 2147483647 h 51"/>
              <a:gd name="T42" fmla="*/ 2147483647 w 35"/>
              <a:gd name="T43" fmla="*/ 2147483647 h 51"/>
              <a:gd name="T44" fmla="*/ 2147483647 w 35"/>
              <a:gd name="T45" fmla="*/ 2147483647 h 51"/>
              <a:gd name="T46" fmla="*/ 2147483647 w 35"/>
              <a:gd name="T47" fmla="*/ 2147483647 h 51"/>
              <a:gd name="T48" fmla="*/ 2147483647 w 35"/>
              <a:gd name="T49" fmla="*/ 2147483647 h 51"/>
              <a:gd name="T50" fmla="*/ 2147483647 w 35"/>
              <a:gd name="T51" fmla="*/ 0 h 5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
              <a:gd name="T79" fmla="*/ 0 h 51"/>
              <a:gd name="T80" fmla="*/ 35 w 35"/>
              <a:gd name="T81" fmla="*/ 51 h 5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 h="51">
                <a:moveTo>
                  <a:pt x="22" y="0"/>
                </a:moveTo>
                <a:lnTo>
                  <a:pt x="21" y="0"/>
                </a:lnTo>
                <a:lnTo>
                  <a:pt x="15" y="15"/>
                </a:lnTo>
                <a:lnTo>
                  <a:pt x="12" y="7"/>
                </a:lnTo>
                <a:lnTo>
                  <a:pt x="4" y="13"/>
                </a:lnTo>
                <a:lnTo>
                  <a:pt x="0" y="18"/>
                </a:lnTo>
                <a:lnTo>
                  <a:pt x="3" y="19"/>
                </a:lnTo>
                <a:lnTo>
                  <a:pt x="8" y="22"/>
                </a:lnTo>
                <a:lnTo>
                  <a:pt x="10" y="31"/>
                </a:lnTo>
                <a:lnTo>
                  <a:pt x="12" y="37"/>
                </a:lnTo>
                <a:lnTo>
                  <a:pt x="10" y="41"/>
                </a:lnTo>
                <a:lnTo>
                  <a:pt x="19" y="43"/>
                </a:lnTo>
                <a:lnTo>
                  <a:pt x="24" y="43"/>
                </a:lnTo>
                <a:lnTo>
                  <a:pt x="24" y="46"/>
                </a:lnTo>
                <a:lnTo>
                  <a:pt x="24" y="51"/>
                </a:lnTo>
                <a:lnTo>
                  <a:pt x="29" y="51"/>
                </a:lnTo>
                <a:lnTo>
                  <a:pt x="32" y="43"/>
                </a:lnTo>
                <a:lnTo>
                  <a:pt x="35" y="42"/>
                </a:lnTo>
                <a:lnTo>
                  <a:pt x="30" y="39"/>
                </a:lnTo>
                <a:lnTo>
                  <a:pt x="26" y="38"/>
                </a:lnTo>
                <a:lnTo>
                  <a:pt x="24" y="34"/>
                </a:lnTo>
                <a:lnTo>
                  <a:pt x="26" y="26"/>
                </a:lnTo>
                <a:lnTo>
                  <a:pt x="24" y="18"/>
                </a:lnTo>
                <a:lnTo>
                  <a:pt x="24" y="13"/>
                </a:lnTo>
                <a:lnTo>
                  <a:pt x="24" y="9"/>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1" name="Freeform 125"/>
          <xdr:cNvSpPr>
            <a:spLocks noChangeAspect="1"/>
          </xdr:cNvSpPr>
        </xdr:nvSpPr>
        <xdr:spPr bwMode="auto">
          <a:xfrm>
            <a:off x="5553809" y="3166845"/>
            <a:ext cx="46829" cy="46976"/>
          </a:xfrm>
          <a:custGeom>
            <a:avLst/>
            <a:gdLst>
              <a:gd name="T0" fmla="*/ 0 w 25"/>
              <a:gd name="T1" fmla="*/ 2147483647 h 26"/>
              <a:gd name="T2" fmla="*/ 0 w 25"/>
              <a:gd name="T3" fmla="*/ 2147483647 h 26"/>
              <a:gd name="T4" fmla="*/ 0 w 25"/>
              <a:gd name="T5" fmla="*/ 2147483647 h 26"/>
              <a:gd name="T6" fmla="*/ 2147483647 w 25"/>
              <a:gd name="T7" fmla="*/ 2147483647 h 26"/>
              <a:gd name="T8" fmla="*/ 2147483647 w 25"/>
              <a:gd name="T9" fmla="*/ 2147483647 h 26"/>
              <a:gd name="T10" fmla="*/ 2147483647 w 25"/>
              <a:gd name="T11" fmla="*/ 2147483647 h 26"/>
              <a:gd name="T12" fmla="*/ 2147483647 w 25"/>
              <a:gd name="T13" fmla="*/ 2147483647 h 26"/>
              <a:gd name="T14" fmla="*/ 2147483647 w 25"/>
              <a:gd name="T15" fmla="*/ 2147483647 h 26"/>
              <a:gd name="T16" fmla="*/ 2147483647 w 25"/>
              <a:gd name="T17" fmla="*/ 2147483647 h 26"/>
              <a:gd name="T18" fmla="*/ 2147483647 w 25"/>
              <a:gd name="T19" fmla="*/ 2147483647 h 26"/>
              <a:gd name="T20" fmla="*/ 2147483647 w 25"/>
              <a:gd name="T21" fmla="*/ 2147483647 h 26"/>
              <a:gd name="T22" fmla="*/ 2147483647 w 25"/>
              <a:gd name="T23" fmla="*/ 2147483647 h 26"/>
              <a:gd name="T24" fmla="*/ 2147483647 w 25"/>
              <a:gd name="T25" fmla="*/ 2147483647 h 26"/>
              <a:gd name="T26" fmla="*/ 2147483647 w 25"/>
              <a:gd name="T27" fmla="*/ 2147483647 h 26"/>
              <a:gd name="T28" fmla="*/ 2147483647 w 25"/>
              <a:gd name="T29" fmla="*/ 0 h 26"/>
              <a:gd name="T30" fmla="*/ 2147483647 w 25"/>
              <a:gd name="T31" fmla="*/ 2147483647 h 26"/>
              <a:gd name="T32" fmla="*/ 2147483647 w 25"/>
              <a:gd name="T33" fmla="*/ 2147483647 h 26"/>
              <a:gd name="T34" fmla="*/ 2147483647 w 25"/>
              <a:gd name="T35" fmla="*/ 2147483647 h 26"/>
              <a:gd name="T36" fmla="*/ 2147483647 w 25"/>
              <a:gd name="T37" fmla="*/ 2147483647 h 26"/>
              <a:gd name="T38" fmla="*/ 2147483647 w 25"/>
              <a:gd name="T39" fmla="*/ 2147483647 h 26"/>
              <a:gd name="T40" fmla="*/ 2147483647 w 25"/>
              <a:gd name="T41" fmla="*/ 2147483647 h 26"/>
              <a:gd name="T42" fmla="*/ 2147483647 w 25"/>
              <a:gd name="T43" fmla="*/ 2147483647 h 26"/>
              <a:gd name="T44" fmla="*/ 2147483647 w 25"/>
              <a:gd name="T45" fmla="*/ 2147483647 h 26"/>
              <a:gd name="T46" fmla="*/ 0 w 25"/>
              <a:gd name="T47" fmla="*/ 2147483647 h 2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
              <a:gd name="T73" fmla="*/ 0 h 26"/>
              <a:gd name="T74" fmla="*/ 25 w 25"/>
              <a:gd name="T75" fmla="*/ 26 h 2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 h="26">
                <a:moveTo>
                  <a:pt x="0" y="21"/>
                </a:moveTo>
                <a:lnTo>
                  <a:pt x="0" y="18"/>
                </a:lnTo>
                <a:lnTo>
                  <a:pt x="0" y="21"/>
                </a:lnTo>
                <a:lnTo>
                  <a:pt x="3" y="25"/>
                </a:lnTo>
                <a:lnTo>
                  <a:pt x="9" y="26"/>
                </a:lnTo>
                <a:lnTo>
                  <a:pt x="16" y="25"/>
                </a:lnTo>
                <a:lnTo>
                  <a:pt x="19" y="23"/>
                </a:lnTo>
                <a:lnTo>
                  <a:pt x="21" y="25"/>
                </a:lnTo>
                <a:lnTo>
                  <a:pt x="25" y="25"/>
                </a:lnTo>
                <a:lnTo>
                  <a:pt x="25" y="20"/>
                </a:lnTo>
                <a:lnTo>
                  <a:pt x="23" y="15"/>
                </a:lnTo>
                <a:lnTo>
                  <a:pt x="23" y="14"/>
                </a:lnTo>
                <a:lnTo>
                  <a:pt x="17" y="4"/>
                </a:lnTo>
                <a:lnTo>
                  <a:pt x="17" y="2"/>
                </a:lnTo>
                <a:lnTo>
                  <a:pt x="12" y="0"/>
                </a:lnTo>
                <a:lnTo>
                  <a:pt x="8" y="2"/>
                </a:lnTo>
                <a:lnTo>
                  <a:pt x="8" y="8"/>
                </a:lnTo>
                <a:lnTo>
                  <a:pt x="12" y="10"/>
                </a:lnTo>
                <a:lnTo>
                  <a:pt x="13" y="12"/>
                </a:lnTo>
                <a:lnTo>
                  <a:pt x="11" y="15"/>
                </a:lnTo>
                <a:lnTo>
                  <a:pt x="9" y="17"/>
                </a:lnTo>
                <a:lnTo>
                  <a:pt x="11" y="18"/>
                </a:lnTo>
                <a:lnTo>
                  <a:pt x="8" y="21"/>
                </a:lnTo>
                <a:lnTo>
                  <a:pt x="0"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 name="Freeform 126"/>
          <xdr:cNvSpPr>
            <a:spLocks noChangeAspect="1"/>
          </xdr:cNvSpPr>
        </xdr:nvSpPr>
        <xdr:spPr bwMode="auto">
          <a:xfrm>
            <a:off x="5553809" y="3245137"/>
            <a:ext cx="31218" cy="15659"/>
          </a:xfrm>
          <a:custGeom>
            <a:avLst/>
            <a:gdLst>
              <a:gd name="T0" fmla="*/ 2147483647 w 21"/>
              <a:gd name="T1" fmla="*/ 0 h 18"/>
              <a:gd name="T2" fmla="*/ 2147483647 w 21"/>
              <a:gd name="T3" fmla="*/ 0 h 18"/>
              <a:gd name="T4" fmla="*/ 2147483647 w 21"/>
              <a:gd name="T5" fmla="*/ 0 h 18"/>
              <a:gd name="T6" fmla="*/ 2147483647 w 21"/>
              <a:gd name="T7" fmla="*/ 2147483647 h 18"/>
              <a:gd name="T8" fmla="*/ 2147483647 w 21"/>
              <a:gd name="T9" fmla="*/ 2147483647 h 18"/>
              <a:gd name="T10" fmla="*/ 2147483647 w 21"/>
              <a:gd name="T11" fmla="*/ 2147483647 h 18"/>
              <a:gd name="T12" fmla="*/ 2147483647 w 21"/>
              <a:gd name="T13" fmla="*/ 2147483647 h 18"/>
              <a:gd name="T14" fmla="*/ 0 w 21"/>
              <a:gd name="T15" fmla="*/ 2147483647 h 18"/>
              <a:gd name="T16" fmla="*/ 2147483647 w 21"/>
              <a:gd name="T17" fmla="*/ 2147483647 h 18"/>
              <a:gd name="T18" fmla="*/ 2147483647 w 21"/>
              <a:gd name="T19" fmla="*/ 2147483647 h 18"/>
              <a:gd name="T20" fmla="*/ 2147483647 w 21"/>
              <a:gd name="T21" fmla="*/ 2147483647 h 18"/>
              <a:gd name="T22" fmla="*/ 2147483647 w 21"/>
              <a:gd name="T23" fmla="*/ 2147483647 h 18"/>
              <a:gd name="T24" fmla="*/ 2147483647 w 21"/>
              <a:gd name="T25" fmla="*/ 0 h 1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1"/>
              <a:gd name="T40" fmla="*/ 0 h 18"/>
              <a:gd name="T41" fmla="*/ 21 w 21"/>
              <a:gd name="T42" fmla="*/ 18 h 1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1" h="18">
                <a:moveTo>
                  <a:pt x="19" y="0"/>
                </a:moveTo>
                <a:lnTo>
                  <a:pt x="21" y="0"/>
                </a:lnTo>
                <a:lnTo>
                  <a:pt x="19" y="0"/>
                </a:lnTo>
                <a:lnTo>
                  <a:pt x="12" y="5"/>
                </a:lnTo>
                <a:lnTo>
                  <a:pt x="8" y="7"/>
                </a:lnTo>
                <a:lnTo>
                  <a:pt x="8" y="11"/>
                </a:lnTo>
                <a:lnTo>
                  <a:pt x="3" y="14"/>
                </a:lnTo>
                <a:lnTo>
                  <a:pt x="0" y="18"/>
                </a:lnTo>
                <a:lnTo>
                  <a:pt x="5" y="18"/>
                </a:lnTo>
                <a:lnTo>
                  <a:pt x="8" y="14"/>
                </a:lnTo>
                <a:lnTo>
                  <a:pt x="16" y="9"/>
                </a:lnTo>
                <a:lnTo>
                  <a:pt x="19" y="1"/>
                </a:lnTo>
                <a:lnTo>
                  <a:pt x="1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 name="Freeform 127"/>
          <xdr:cNvSpPr>
            <a:spLocks noChangeAspect="1"/>
          </xdr:cNvSpPr>
        </xdr:nvSpPr>
        <xdr:spPr bwMode="auto">
          <a:xfrm>
            <a:off x="5522591" y="3260796"/>
            <a:ext cx="31218" cy="31317"/>
          </a:xfrm>
          <a:custGeom>
            <a:avLst/>
            <a:gdLst>
              <a:gd name="T0" fmla="*/ 2147483647 w 20"/>
              <a:gd name="T1" fmla="*/ 2147483647 h 20"/>
              <a:gd name="T2" fmla="*/ 2147483647 w 20"/>
              <a:gd name="T3" fmla="*/ 0 h 20"/>
              <a:gd name="T4" fmla="*/ 2147483647 w 20"/>
              <a:gd name="T5" fmla="*/ 2147483647 h 20"/>
              <a:gd name="T6" fmla="*/ 2147483647 w 20"/>
              <a:gd name="T7" fmla="*/ 2147483647 h 20"/>
              <a:gd name="T8" fmla="*/ 0 w 20"/>
              <a:gd name="T9" fmla="*/ 2147483647 h 20"/>
              <a:gd name="T10" fmla="*/ 0 w 20"/>
              <a:gd name="T11" fmla="*/ 2147483647 h 20"/>
              <a:gd name="T12" fmla="*/ 2147483647 w 20"/>
              <a:gd name="T13" fmla="*/ 2147483647 h 20"/>
              <a:gd name="T14" fmla="*/ 2147483647 w 20"/>
              <a:gd name="T15" fmla="*/ 2147483647 h 20"/>
              <a:gd name="T16" fmla="*/ 2147483647 w 20"/>
              <a:gd name="T17" fmla="*/ 2147483647 h 20"/>
              <a:gd name="T18" fmla="*/ 2147483647 w 20"/>
              <a:gd name="T19" fmla="*/ 2147483647 h 20"/>
              <a:gd name="T20" fmla="*/ 2147483647 w 20"/>
              <a:gd name="T21" fmla="*/ 2147483647 h 20"/>
              <a:gd name="T22" fmla="*/ 2147483647 w 20"/>
              <a:gd name="T23" fmla="*/ 2147483647 h 20"/>
              <a:gd name="T24" fmla="*/ 2147483647 w 20"/>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20"/>
              <a:gd name="T41" fmla="*/ 20 w 2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20">
                <a:moveTo>
                  <a:pt x="18" y="2"/>
                </a:moveTo>
                <a:lnTo>
                  <a:pt x="18" y="0"/>
                </a:lnTo>
                <a:lnTo>
                  <a:pt x="14" y="4"/>
                </a:lnTo>
                <a:lnTo>
                  <a:pt x="7" y="4"/>
                </a:lnTo>
                <a:lnTo>
                  <a:pt x="0" y="11"/>
                </a:lnTo>
                <a:lnTo>
                  <a:pt x="0" y="12"/>
                </a:lnTo>
                <a:lnTo>
                  <a:pt x="7" y="8"/>
                </a:lnTo>
                <a:lnTo>
                  <a:pt x="8" y="11"/>
                </a:lnTo>
                <a:lnTo>
                  <a:pt x="8" y="20"/>
                </a:lnTo>
                <a:lnTo>
                  <a:pt x="17" y="19"/>
                </a:lnTo>
                <a:lnTo>
                  <a:pt x="20" y="12"/>
                </a:lnTo>
                <a:lnTo>
                  <a:pt x="18" y="5"/>
                </a:lnTo>
                <a:lnTo>
                  <a:pt x="18"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4" name="Freeform 128"/>
          <xdr:cNvSpPr>
            <a:spLocks noChangeAspect="1"/>
          </xdr:cNvSpPr>
        </xdr:nvSpPr>
        <xdr:spPr bwMode="auto">
          <a:xfrm>
            <a:off x="5600638" y="3292113"/>
            <a:ext cx="15609" cy="31317"/>
          </a:xfrm>
          <a:custGeom>
            <a:avLst/>
            <a:gdLst>
              <a:gd name="T0" fmla="*/ 2147483647 w 12"/>
              <a:gd name="T1" fmla="*/ 0 h 19"/>
              <a:gd name="T2" fmla="*/ 2147483647 w 12"/>
              <a:gd name="T3" fmla="*/ 2147483647 h 19"/>
              <a:gd name="T4" fmla="*/ 0 w 12"/>
              <a:gd name="T5" fmla="*/ 2147483647 h 19"/>
              <a:gd name="T6" fmla="*/ 2147483647 w 12"/>
              <a:gd name="T7" fmla="*/ 2147483647 h 19"/>
              <a:gd name="T8" fmla="*/ 2147483647 w 12"/>
              <a:gd name="T9" fmla="*/ 2147483647 h 19"/>
              <a:gd name="T10" fmla="*/ 2147483647 w 12"/>
              <a:gd name="T11" fmla="*/ 2147483647 h 19"/>
              <a:gd name="T12" fmla="*/ 2147483647 w 12"/>
              <a:gd name="T13" fmla="*/ 2147483647 h 19"/>
              <a:gd name="T14" fmla="*/ 2147483647 w 12"/>
              <a:gd name="T15" fmla="*/ 0 h 19"/>
              <a:gd name="T16" fmla="*/ 2147483647 w 12"/>
              <a:gd name="T17" fmla="*/ 0 h 1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2"/>
              <a:gd name="T28" fmla="*/ 0 h 19"/>
              <a:gd name="T29" fmla="*/ 12 w 12"/>
              <a:gd name="T30" fmla="*/ 19 h 1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2" h="19">
                <a:moveTo>
                  <a:pt x="5" y="0"/>
                </a:moveTo>
                <a:lnTo>
                  <a:pt x="2" y="5"/>
                </a:lnTo>
                <a:lnTo>
                  <a:pt x="0" y="13"/>
                </a:lnTo>
                <a:lnTo>
                  <a:pt x="2" y="19"/>
                </a:lnTo>
                <a:lnTo>
                  <a:pt x="6" y="19"/>
                </a:lnTo>
                <a:lnTo>
                  <a:pt x="10" y="9"/>
                </a:lnTo>
                <a:lnTo>
                  <a:pt x="12" y="1"/>
                </a:lnTo>
                <a:lnTo>
                  <a:pt x="10" y="0"/>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5" name="Freeform 129"/>
          <xdr:cNvSpPr>
            <a:spLocks noChangeAspect="1"/>
          </xdr:cNvSpPr>
        </xdr:nvSpPr>
        <xdr:spPr bwMode="auto">
          <a:xfrm>
            <a:off x="5585029" y="3464356"/>
            <a:ext cx="31218" cy="15659"/>
          </a:xfrm>
          <a:custGeom>
            <a:avLst/>
            <a:gdLst>
              <a:gd name="T0" fmla="*/ 2147483647 w 21"/>
              <a:gd name="T1" fmla="*/ 0 h 16"/>
              <a:gd name="T2" fmla="*/ 2147483647 w 21"/>
              <a:gd name="T3" fmla="*/ 2147483647 h 16"/>
              <a:gd name="T4" fmla="*/ 0 w 21"/>
              <a:gd name="T5" fmla="*/ 2147483647 h 16"/>
              <a:gd name="T6" fmla="*/ 2147483647 w 21"/>
              <a:gd name="T7" fmla="*/ 2147483647 h 16"/>
              <a:gd name="T8" fmla="*/ 2147483647 w 21"/>
              <a:gd name="T9" fmla="*/ 2147483647 h 16"/>
              <a:gd name="T10" fmla="*/ 2147483647 w 21"/>
              <a:gd name="T11" fmla="*/ 2147483647 h 16"/>
              <a:gd name="T12" fmla="*/ 2147483647 w 21"/>
              <a:gd name="T13" fmla="*/ 2147483647 h 16"/>
              <a:gd name="T14" fmla="*/ 2147483647 w 21"/>
              <a:gd name="T15" fmla="*/ 2147483647 h 16"/>
              <a:gd name="T16" fmla="*/ 2147483647 w 21"/>
              <a:gd name="T17" fmla="*/ 0 h 1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
              <a:gd name="T28" fmla="*/ 0 h 16"/>
              <a:gd name="T29" fmla="*/ 21 w 21"/>
              <a:gd name="T30" fmla="*/ 16 h 1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 h="16">
                <a:moveTo>
                  <a:pt x="17" y="0"/>
                </a:moveTo>
                <a:lnTo>
                  <a:pt x="9" y="7"/>
                </a:lnTo>
                <a:lnTo>
                  <a:pt x="0" y="15"/>
                </a:lnTo>
                <a:lnTo>
                  <a:pt x="5" y="16"/>
                </a:lnTo>
                <a:lnTo>
                  <a:pt x="13" y="15"/>
                </a:lnTo>
                <a:lnTo>
                  <a:pt x="17" y="10"/>
                </a:lnTo>
                <a:lnTo>
                  <a:pt x="20" y="7"/>
                </a:lnTo>
                <a:lnTo>
                  <a:pt x="21" y="2"/>
                </a:lnTo>
                <a:lnTo>
                  <a:pt x="17"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6" name="Freeform 130"/>
          <xdr:cNvSpPr>
            <a:spLocks noChangeAspect="1"/>
          </xdr:cNvSpPr>
        </xdr:nvSpPr>
        <xdr:spPr bwMode="auto">
          <a:xfrm>
            <a:off x="5585029" y="3464356"/>
            <a:ext cx="46829" cy="31317"/>
          </a:xfrm>
          <a:custGeom>
            <a:avLst/>
            <a:gdLst>
              <a:gd name="T0" fmla="*/ 2147483647 w 26"/>
              <a:gd name="T1" fmla="*/ 0 h 21"/>
              <a:gd name="T2" fmla="*/ 2147483647 w 26"/>
              <a:gd name="T3" fmla="*/ 2147483647 h 21"/>
              <a:gd name="T4" fmla="*/ 0 w 26"/>
              <a:gd name="T5" fmla="*/ 2147483647 h 21"/>
              <a:gd name="T6" fmla="*/ 2147483647 w 26"/>
              <a:gd name="T7" fmla="*/ 2147483647 h 21"/>
              <a:gd name="T8" fmla="*/ 2147483647 w 26"/>
              <a:gd name="T9" fmla="*/ 2147483647 h 21"/>
              <a:gd name="T10" fmla="*/ 2147483647 w 26"/>
              <a:gd name="T11" fmla="*/ 2147483647 h 21"/>
              <a:gd name="T12" fmla="*/ 2147483647 w 26"/>
              <a:gd name="T13" fmla="*/ 2147483647 h 21"/>
              <a:gd name="T14" fmla="*/ 2147483647 w 26"/>
              <a:gd name="T15" fmla="*/ 2147483647 h 21"/>
              <a:gd name="T16" fmla="*/ 2147483647 w 26"/>
              <a:gd name="T17" fmla="*/ 0 h 2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6"/>
              <a:gd name="T28" fmla="*/ 0 h 21"/>
              <a:gd name="T29" fmla="*/ 26 w 26"/>
              <a:gd name="T30" fmla="*/ 21 h 2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6" h="21">
                <a:moveTo>
                  <a:pt x="22" y="0"/>
                </a:moveTo>
                <a:lnTo>
                  <a:pt x="12" y="9"/>
                </a:lnTo>
                <a:lnTo>
                  <a:pt x="0" y="20"/>
                </a:lnTo>
                <a:lnTo>
                  <a:pt x="7" y="21"/>
                </a:lnTo>
                <a:lnTo>
                  <a:pt x="17" y="18"/>
                </a:lnTo>
                <a:lnTo>
                  <a:pt x="22" y="14"/>
                </a:lnTo>
                <a:lnTo>
                  <a:pt x="25" y="9"/>
                </a:lnTo>
                <a:lnTo>
                  <a:pt x="26" y="3"/>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7" name="Freeform 131"/>
          <xdr:cNvSpPr>
            <a:spLocks noChangeAspect="1"/>
          </xdr:cNvSpPr>
        </xdr:nvSpPr>
        <xdr:spPr bwMode="auto">
          <a:xfrm>
            <a:off x="5585029" y="3573966"/>
            <a:ext cx="15609" cy="15659"/>
          </a:xfrm>
          <a:custGeom>
            <a:avLst/>
            <a:gdLst>
              <a:gd name="T0" fmla="*/ 2147483647 w 10"/>
              <a:gd name="T1" fmla="*/ 2147483647 h 16"/>
              <a:gd name="T2" fmla="*/ 2147483647 w 10"/>
              <a:gd name="T3" fmla="*/ 2147483647 h 16"/>
              <a:gd name="T4" fmla="*/ 2147483647 w 10"/>
              <a:gd name="T5" fmla="*/ 2147483647 h 16"/>
              <a:gd name="T6" fmla="*/ 2147483647 w 10"/>
              <a:gd name="T7" fmla="*/ 2147483647 h 16"/>
              <a:gd name="T8" fmla="*/ 0 w 10"/>
              <a:gd name="T9" fmla="*/ 0 h 16"/>
              <a:gd name="T10" fmla="*/ 2147483647 w 10"/>
              <a:gd name="T11" fmla="*/ 2147483647 h 16"/>
              <a:gd name="T12" fmla="*/ 0 60000 65536"/>
              <a:gd name="T13" fmla="*/ 0 60000 65536"/>
              <a:gd name="T14" fmla="*/ 0 60000 65536"/>
              <a:gd name="T15" fmla="*/ 0 60000 65536"/>
              <a:gd name="T16" fmla="*/ 0 60000 65536"/>
              <a:gd name="T17" fmla="*/ 0 60000 65536"/>
              <a:gd name="T18" fmla="*/ 0 w 10"/>
              <a:gd name="T19" fmla="*/ 0 h 16"/>
              <a:gd name="T20" fmla="*/ 10 w 10"/>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10" h="16">
                <a:moveTo>
                  <a:pt x="5" y="16"/>
                </a:moveTo>
                <a:lnTo>
                  <a:pt x="10" y="12"/>
                </a:lnTo>
                <a:lnTo>
                  <a:pt x="7" y="7"/>
                </a:lnTo>
                <a:lnTo>
                  <a:pt x="4" y="3"/>
                </a:lnTo>
                <a:lnTo>
                  <a:pt x="0" y="0"/>
                </a:lnTo>
                <a:lnTo>
                  <a:pt x="5" y="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8" name="Freeform 132"/>
          <xdr:cNvSpPr>
            <a:spLocks noChangeAspect="1"/>
          </xdr:cNvSpPr>
        </xdr:nvSpPr>
        <xdr:spPr bwMode="auto">
          <a:xfrm>
            <a:off x="5725515" y="3934112"/>
            <a:ext cx="31218" cy="15659"/>
          </a:xfrm>
          <a:custGeom>
            <a:avLst/>
            <a:gdLst>
              <a:gd name="T0" fmla="*/ 2147483647 w 17"/>
              <a:gd name="T1" fmla="*/ 2147483647 h 11"/>
              <a:gd name="T2" fmla="*/ 2147483647 w 17"/>
              <a:gd name="T3" fmla="*/ 0 h 11"/>
              <a:gd name="T4" fmla="*/ 2147483647 w 17"/>
              <a:gd name="T5" fmla="*/ 2147483647 h 11"/>
              <a:gd name="T6" fmla="*/ 2147483647 w 17"/>
              <a:gd name="T7" fmla="*/ 0 h 11"/>
              <a:gd name="T8" fmla="*/ 2147483647 w 17"/>
              <a:gd name="T9" fmla="*/ 2147483647 h 11"/>
              <a:gd name="T10" fmla="*/ 0 w 17"/>
              <a:gd name="T11" fmla="*/ 2147483647 h 11"/>
              <a:gd name="T12" fmla="*/ 0 w 17"/>
              <a:gd name="T13" fmla="*/ 2147483647 h 11"/>
              <a:gd name="T14" fmla="*/ 2147483647 w 17"/>
              <a:gd name="T15" fmla="*/ 2147483647 h 11"/>
              <a:gd name="T16" fmla="*/ 2147483647 w 17"/>
              <a:gd name="T17" fmla="*/ 2147483647 h 11"/>
              <a:gd name="T18" fmla="*/ 2147483647 w 17"/>
              <a:gd name="T19" fmla="*/ 2147483647 h 11"/>
              <a:gd name="T20" fmla="*/ 2147483647 w 17"/>
              <a:gd name="T21" fmla="*/ 2147483647 h 11"/>
              <a:gd name="T22" fmla="*/ 2147483647 w 17"/>
              <a:gd name="T23" fmla="*/ 2147483647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7"/>
              <a:gd name="T37" fmla="*/ 0 h 11"/>
              <a:gd name="T38" fmla="*/ 17 w 17"/>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7" h="11">
                <a:moveTo>
                  <a:pt x="12" y="3"/>
                </a:moveTo>
                <a:lnTo>
                  <a:pt x="11" y="0"/>
                </a:lnTo>
                <a:lnTo>
                  <a:pt x="6" y="2"/>
                </a:lnTo>
                <a:lnTo>
                  <a:pt x="6" y="0"/>
                </a:lnTo>
                <a:lnTo>
                  <a:pt x="2" y="2"/>
                </a:lnTo>
                <a:lnTo>
                  <a:pt x="0" y="6"/>
                </a:lnTo>
                <a:lnTo>
                  <a:pt x="0" y="7"/>
                </a:lnTo>
                <a:lnTo>
                  <a:pt x="7" y="11"/>
                </a:lnTo>
                <a:lnTo>
                  <a:pt x="12" y="11"/>
                </a:lnTo>
                <a:lnTo>
                  <a:pt x="17" y="7"/>
                </a:lnTo>
                <a:lnTo>
                  <a:pt x="17" y="6"/>
                </a:lnTo>
                <a:lnTo>
                  <a:pt x="12"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9" name="Freeform 133"/>
          <xdr:cNvSpPr>
            <a:spLocks noChangeAspect="1"/>
          </xdr:cNvSpPr>
        </xdr:nvSpPr>
        <xdr:spPr bwMode="auto">
          <a:xfrm>
            <a:off x="5382103" y="2978942"/>
            <a:ext cx="639990" cy="970827"/>
          </a:xfrm>
          <a:custGeom>
            <a:avLst/>
            <a:gdLst>
              <a:gd name="T0" fmla="*/ 2147483647 w 381"/>
              <a:gd name="T1" fmla="*/ 2147483647 h 624"/>
              <a:gd name="T2" fmla="*/ 2147483647 w 381"/>
              <a:gd name="T3" fmla="*/ 2147483647 h 624"/>
              <a:gd name="T4" fmla="*/ 2147483647 w 381"/>
              <a:gd name="T5" fmla="*/ 2147483647 h 624"/>
              <a:gd name="T6" fmla="*/ 2147483647 w 381"/>
              <a:gd name="T7" fmla="*/ 2147483647 h 624"/>
              <a:gd name="T8" fmla="*/ 2147483647 w 381"/>
              <a:gd name="T9" fmla="*/ 2147483647 h 624"/>
              <a:gd name="T10" fmla="*/ 2147483647 w 381"/>
              <a:gd name="T11" fmla="*/ 2147483647 h 624"/>
              <a:gd name="T12" fmla="*/ 2147483647 w 381"/>
              <a:gd name="T13" fmla="*/ 2147483647 h 624"/>
              <a:gd name="T14" fmla="*/ 2147483647 w 381"/>
              <a:gd name="T15" fmla="*/ 2147483647 h 624"/>
              <a:gd name="T16" fmla="*/ 2147483647 w 381"/>
              <a:gd name="T17" fmla="*/ 2147483647 h 624"/>
              <a:gd name="T18" fmla="*/ 2147483647 w 381"/>
              <a:gd name="T19" fmla="*/ 2147483647 h 624"/>
              <a:gd name="T20" fmla="*/ 2147483647 w 381"/>
              <a:gd name="T21" fmla="*/ 2147483647 h 624"/>
              <a:gd name="T22" fmla="*/ 2147483647 w 381"/>
              <a:gd name="T23" fmla="*/ 2147483647 h 624"/>
              <a:gd name="T24" fmla="*/ 2147483647 w 381"/>
              <a:gd name="T25" fmla="*/ 2147483647 h 624"/>
              <a:gd name="T26" fmla="*/ 2147483647 w 381"/>
              <a:gd name="T27" fmla="*/ 2147483647 h 624"/>
              <a:gd name="T28" fmla="*/ 2147483647 w 381"/>
              <a:gd name="T29" fmla="*/ 2147483647 h 624"/>
              <a:gd name="T30" fmla="*/ 2147483647 w 381"/>
              <a:gd name="T31" fmla="*/ 2147483647 h 624"/>
              <a:gd name="T32" fmla="*/ 2147483647 w 381"/>
              <a:gd name="T33" fmla="*/ 2147483647 h 624"/>
              <a:gd name="T34" fmla="*/ 2147483647 w 381"/>
              <a:gd name="T35" fmla="*/ 2147483647 h 624"/>
              <a:gd name="T36" fmla="*/ 2147483647 w 381"/>
              <a:gd name="T37" fmla="*/ 2147483647 h 624"/>
              <a:gd name="T38" fmla="*/ 2147483647 w 381"/>
              <a:gd name="T39" fmla="*/ 2147483647 h 624"/>
              <a:gd name="T40" fmla="*/ 2147483647 w 381"/>
              <a:gd name="T41" fmla="*/ 2147483647 h 624"/>
              <a:gd name="T42" fmla="*/ 2147483647 w 381"/>
              <a:gd name="T43" fmla="*/ 2147483647 h 624"/>
              <a:gd name="T44" fmla="*/ 2147483647 w 381"/>
              <a:gd name="T45" fmla="*/ 2147483647 h 624"/>
              <a:gd name="T46" fmla="*/ 2147483647 w 381"/>
              <a:gd name="T47" fmla="*/ 2147483647 h 624"/>
              <a:gd name="T48" fmla="*/ 2147483647 w 381"/>
              <a:gd name="T49" fmla="*/ 2147483647 h 624"/>
              <a:gd name="T50" fmla="*/ 2147483647 w 381"/>
              <a:gd name="T51" fmla="*/ 2147483647 h 624"/>
              <a:gd name="T52" fmla="*/ 2147483647 w 381"/>
              <a:gd name="T53" fmla="*/ 2147483647 h 624"/>
              <a:gd name="T54" fmla="*/ 2147483647 w 381"/>
              <a:gd name="T55" fmla="*/ 2147483647 h 624"/>
              <a:gd name="T56" fmla="*/ 2147483647 w 381"/>
              <a:gd name="T57" fmla="*/ 2147483647 h 624"/>
              <a:gd name="T58" fmla="*/ 2147483647 w 381"/>
              <a:gd name="T59" fmla="*/ 2147483647 h 624"/>
              <a:gd name="T60" fmla="*/ 2147483647 w 381"/>
              <a:gd name="T61" fmla="*/ 2147483647 h 624"/>
              <a:gd name="T62" fmla="*/ 2147483647 w 381"/>
              <a:gd name="T63" fmla="*/ 2147483647 h 624"/>
              <a:gd name="T64" fmla="*/ 2147483647 w 381"/>
              <a:gd name="T65" fmla="*/ 2147483647 h 624"/>
              <a:gd name="T66" fmla="*/ 2147483647 w 381"/>
              <a:gd name="T67" fmla="*/ 2147483647 h 624"/>
              <a:gd name="T68" fmla="*/ 2147483647 w 381"/>
              <a:gd name="T69" fmla="*/ 2147483647 h 624"/>
              <a:gd name="T70" fmla="*/ 2147483647 w 381"/>
              <a:gd name="T71" fmla="*/ 2147483647 h 624"/>
              <a:gd name="T72" fmla="*/ 2147483647 w 381"/>
              <a:gd name="T73" fmla="*/ 2147483647 h 624"/>
              <a:gd name="T74" fmla="*/ 2147483647 w 381"/>
              <a:gd name="T75" fmla="*/ 2147483647 h 624"/>
              <a:gd name="T76" fmla="*/ 2147483647 w 381"/>
              <a:gd name="T77" fmla="*/ 2147483647 h 624"/>
              <a:gd name="T78" fmla="*/ 2147483647 w 381"/>
              <a:gd name="T79" fmla="*/ 2147483647 h 624"/>
              <a:gd name="T80" fmla="*/ 2147483647 w 381"/>
              <a:gd name="T81" fmla="*/ 2147483647 h 624"/>
              <a:gd name="T82" fmla="*/ 2147483647 w 381"/>
              <a:gd name="T83" fmla="*/ 2147483647 h 624"/>
              <a:gd name="T84" fmla="*/ 2147483647 w 381"/>
              <a:gd name="T85" fmla="*/ 2147483647 h 624"/>
              <a:gd name="T86" fmla="*/ 2147483647 w 381"/>
              <a:gd name="T87" fmla="*/ 2147483647 h 624"/>
              <a:gd name="T88" fmla="*/ 2147483647 w 381"/>
              <a:gd name="T89" fmla="*/ 2147483647 h 624"/>
              <a:gd name="T90" fmla="*/ 2147483647 w 381"/>
              <a:gd name="T91" fmla="*/ 2147483647 h 624"/>
              <a:gd name="T92" fmla="*/ 2147483647 w 381"/>
              <a:gd name="T93" fmla="*/ 2147483647 h 624"/>
              <a:gd name="T94" fmla="*/ 2147483647 w 381"/>
              <a:gd name="T95" fmla="*/ 2147483647 h 624"/>
              <a:gd name="T96" fmla="*/ 2147483647 w 381"/>
              <a:gd name="T97" fmla="*/ 2147483647 h 624"/>
              <a:gd name="T98" fmla="*/ 2147483647 w 381"/>
              <a:gd name="T99" fmla="*/ 2147483647 h 624"/>
              <a:gd name="T100" fmla="*/ 2147483647 w 381"/>
              <a:gd name="T101" fmla="*/ 2147483647 h 624"/>
              <a:gd name="T102" fmla="*/ 2147483647 w 381"/>
              <a:gd name="T103" fmla="*/ 2147483647 h 624"/>
              <a:gd name="T104" fmla="*/ 2147483647 w 381"/>
              <a:gd name="T105" fmla="*/ 2147483647 h 624"/>
              <a:gd name="T106" fmla="*/ 2147483647 w 381"/>
              <a:gd name="T107" fmla="*/ 2147483647 h 624"/>
              <a:gd name="T108" fmla="*/ 2147483647 w 381"/>
              <a:gd name="T109" fmla="*/ 2147483647 h 624"/>
              <a:gd name="T110" fmla="*/ 2147483647 w 381"/>
              <a:gd name="T111" fmla="*/ 2147483647 h 624"/>
              <a:gd name="T112" fmla="*/ 2147483647 w 381"/>
              <a:gd name="T113" fmla="*/ 2147483647 h 624"/>
              <a:gd name="T114" fmla="*/ 2147483647 w 381"/>
              <a:gd name="T115" fmla="*/ 2147483647 h 624"/>
              <a:gd name="T116" fmla="*/ 2147483647 w 381"/>
              <a:gd name="T117" fmla="*/ 2147483647 h 624"/>
              <a:gd name="T118" fmla="*/ 2147483647 w 381"/>
              <a:gd name="T119" fmla="*/ 2147483647 h 624"/>
              <a:gd name="T120" fmla="*/ 2147483647 w 381"/>
              <a:gd name="T121" fmla="*/ 2147483647 h 624"/>
              <a:gd name="T122" fmla="*/ 2147483647 w 381"/>
              <a:gd name="T123" fmla="*/ 2147483647 h 624"/>
              <a:gd name="T124" fmla="*/ 2147483647 w 381"/>
              <a:gd name="T125" fmla="*/ 2147483647 h 6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81"/>
              <a:gd name="T190" fmla="*/ 0 h 624"/>
              <a:gd name="T191" fmla="*/ 381 w 381"/>
              <a:gd name="T192" fmla="*/ 624 h 6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81" h="624">
                <a:moveTo>
                  <a:pt x="113" y="516"/>
                </a:moveTo>
                <a:lnTo>
                  <a:pt x="111" y="516"/>
                </a:lnTo>
                <a:lnTo>
                  <a:pt x="104" y="518"/>
                </a:lnTo>
                <a:lnTo>
                  <a:pt x="94" y="516"/>
                </a:lnTo>
                <a:lnTo>
                  <a:pt x="91" y="512"/>
                </a:lnTo>
                <a:lnTo>
                  <a:pt x="93" y="505"/>
                </a:lnTo>
                <a:lnTo>
                  <a:pt x="91" y="500"/>
                </a:lnTo>
                <a:lnTo>
                  <a:pt x="90" y="498"/>
                </a:lnTo>
                <a:lnTo>
                  <a:pt x="82" y="500"/>
                </a:lnTo>
                <a:lnTo>
                  <a:pt x="73" y="505"/>
                </a:lnTo>
                <a:lnTo>
                  <a:pt x="65" y="506"/>
                </a:lnTo>
                <a:lnTo>
                  <a:pt x="60" y="504"/>
                </a:lnTo>
                <a:lnTo>
                  <a:pt x="60" y="502"/>
                </a:lnTo>
                <a:lnTo>
                  <a:pt x="59" y="500"/>
                </a:lnTo>
                <a:lnTo>
                  <a:pt x="59" y="496"/>
                </a:lnTo>
                <a:lnTo>
                  <a:pt x="57" y="490"/>
                </a:lnTo>
                <a:lnTo>
                  <a:pt x="57" y="486"/>
                </a:lnTo>
                <a:lnTo>
                  <a:pt x="56" y="484"/>
                </a:lnTo>
                <a:lnTo>
                  <a:pt x="63" y="482"/>
                </a:lnTo>
                <a:lnTo>
                  <a:pt x="75" y="478"/>
                </a:lnTo>
                <a:lnTo>
                  <a:pt x="85" y="476"/>
                </a:lnTo>
                <a:lnTo>
                  <a:pt x="114" y="466"/>
                </a:lnTo>
                <a:lnTo>
                  <a:pt x="123" y="458"/>
                </a:lnTo>
                <a:lnTo>
                  <a:pt x="129" y="450"/>
                </a:lnTo>
                <a:lnTo>
                  <a:pt x="124" y="447"/>
                </a:lnTo>
                <a:lnTo>
                  <a:pt x="124" y="442"/>
                </a:lnTo>
                <a:lnTo>
                  <a:pt x="127" y="436"/>
                </a:lnTo>
                <a:lnTo>
                  <a:pt x="129" y="426"/>
                </a:lnTo>
                <a:lnTo>
                  <a:pt x="129" y="418"/>
                </a:lnTo>
                <a:lnTo>
                  <a:pt x="119" y="418"/>
                </a:lnTo>
                <a:lnTo>
                  <a:pt x="107" y="422"/>
                </a:lnTo>
                <a:lnTo>
                  <a:pt x="102" y="419"/>
                </a:lnTo>
                <a:lnTo>
                  <a:pt x="127" y="405"/>
                </a:lnTo>
                <a:lnTo>
                  <a:pt x="139" y="399"/>
                </a:lnTo>
                <a:lnTo>
                  <a:pt x="151" y="395"/>
                </a:lnTo>
                <a:lnTo>
                  <a:pt x="165" y="400"/>
                </a:lnTo>
                <a:lnTo>
                  <a:pt x="176" y="402"/>
                </a:lnTo>
                <a:lnTo>
                  <a:pt x="183" y="405"/>
                </a:lnTo>
                <a:lnTo>
                  <a:pt x="188" y="399"/>
                </a:lnTo>
                <a:lnTo>
                  <a:pt x="192" y="399"/>
                </a:lnTo>
                <a:lnTo>
                  <a:pt x="188" y="395"/>
                </a:lnTo>
                <a:lnTo>
                  <a:pt x="187" y="392"/>
                </a:lnTo>
                <a:lnTo>
                  <a:pt x="189" y="387"/>
                </a:lnTo>
                <a:lnTo>
                  <a:pt x="193" y="380"/>
                </a:lnTo>
                <a:lnTo>
                  <a:pt x="201" y="375"/>
                </a:lnTo>
                <a:lnTo>
                  <a:pt x="193" y="371"/>
                </a:lnTo>
                <a:lnTo>
                  <a:pt x="198" y="362"/>
                </a:lnTo>
                <a:lnTo>
                  <a:pt x="204" y="360"/>
                </a:lnTo>
                <a:lnTo>
                  <a:pt x="207" y="351"/>
                </a:lnTo>
                <a:lnTo>
                  <a:pt x="209" y="346"/>
                </a:lnTo>
                <a:lnTo>
                  <a:pt x="213" y="342"/>
                </a:lnTo>
                <a:lnTo>
                  <a:pt x="209" y="339"/>
                </a:lnTo>
                <a:lnTo>
                  <a:pt x="202" y="344"/>
                </a:lnTo>
                <a:lnTo>
                  <a:pt x="189" y="344"/>
                </a:lnTo>
                <a:lnTo>
                  <a:pt x="189" y="339"/>
                </a:lnTo>
                <a:lnTo>
                  <a:pt x="188" y="335"/>
                </a:lnTo>
                <a:lnTo>
                  <a:pt x="188" y="332"/>
                </a:lnTo>
                <a:lnTo>
                  <a:pt x="185" y="335"/>
                </a:lnTo>
                <a:lnTo>
                  <a:pt x="184" y="334"/>
                </a:lnTo>
                <a:lnTo>
                  <a:pt x="184" y="327"/>
                </a:lnTo>
                <a:lnTo>
                  <a:pt x="180" y="319"/>
                </a:lnTo>
                <a:lnTo>
                  <a:pt x="180" y="312"/>
                </a:lnTo>
                <a:lnTo>
                  <a:pt x="183" y="306"/>
                </a:lnTo>
                <a:lnTo>
                  <a:pt x="188" y="301"/>
                </a:lnTo>
                <a:lnTo>
                  <a:pt x="193" y="294"/>
                </a:lnTo>
                <a:lnTo>
                  <a:pt x="198" y="289"/>
                </a:lnTo>
                <a:lnTo>
                  <a:pt x="202" y="288"/>
                </a:lnTo>
                <a:lnTo>
                  <a:pt x="207" y="285"/>
                </a:lnTo>
                <a:lnTo>
                  <a:pt x="209" y="286"/>
                </a:lnTo>
                <a:lnTo>
                  <a:pt x="213" y="285"/>
                </a:lnTo>
                <a:lnTo>
                  <a:pt x="207" y="283"/>
                </a:lnTo>
                <a:lnTo>
                  <a:pt x="196" y="278"/>
                </a:lnTo>
                <a:lnTo>
                  <a:pt x="189" y="279"/>
                </a:lnTo>
                <a:lnTo>
                  <a:pt x="188" y="283"/>
                </a:lnTo>
                <a:lnTo>
                  <a:pt x="183" y="283"/>
                </a:lnTo>
                <a:lnTo>
                  <a:pt x="174" y="285"/>
                </a:lnTo>
                <a:lnTo>
                  <a:pt x="163" y="281"/>
                </a:lnTo>
                <a:lnTo>
                  <a:pt x="158" y="278"/>
                </a:lnTo>
                <a:lnTo>
                  <a:pt x="157" y="277"/>
                </a:lnTo>
                <a:lnTo>
                  <a:pt x="155" y="284"/>
                </a:lnTo>
                <a:lnTo>
                  <a:pt x="151" y="288"/>
                </a:lnTo>
                <a:lnTo>
                  <a:pt x="147" y="285"/>
                </a:lnTo>
                <a:lnTo>
                  <a:pt x="141" y="276"/>
                </a:lnTo>
                <a:lnTo>
                  <a:pt x="137" y="272"/>
                </a:lnTo>
                <a:lnTo>
                  <a:pt x="134" y="272"/>
                </a:lnTo>
                <a:lnTo>
                  <a:pt x="133" y="274"/>
                </a:lnTo>
                <a:lnTo>
                  <a:pt x="131" y="285"/>
                </a:lnTo>
                <a:lnTo>
                  <a:pt x="129" y="285"/>
                </a:lnTo>
                <a:lnTo>
                  <a:pt x="127" y="281"/>
                </a:lnTo>
                <a:lnTo>
                  <a:pt x="125" y="262"/>
                </a:lnTo>
                <a:lnTo>
                  <a:pt x="129" y="258"/>
                </a:lnTo>
                <a:lnTo>
                  <a:pt x="132" y="263"/>
                </a:lnTo>
                <a:lnTo>
                  <a:pt x="133" y="256"/>
                </a:lnTo>
                <a:lnTo>
                  <a:pt x="137" y="251"/>
                </a:lnTo>
                <a:lnTo>
                  <a:pt x="146" y="243"/>
                </a:lnTo>
                <a:lnTo>
                  <a:pt x="151" y="233"/>
                </a:lnTo>
                <a:lnTo>
                  <a:pt x="158" y="228"/>
                </a:lnTo>
                <a:lnTo>
                  <a:pt x="158" y="220"/>
                </a:lnTo>
                <a:lnTo>
                  <a:pt x="155" y="215"/>
                </a:lnTo>
                <a:lnTo>
                  <a:pt x="154" y="211"/>
                </a:lnTo>
                <a:lnTo>
                  <a:pt x="157" y="204"/>
                </a:lnTo>
                <a:lnTo>
                  <a:pt x="158" y="199"/>
                </a:lnTo>
                <a:lnTo>
                  <a:pt x="163" y="193"/>
                </a:lnTo>
                <a:lnTo>
                  <a:pt x="167" y="193"/>
                </a:lnTo>
                <a:lnTo>
                  <a:pt x="167" y="191"/>
                </a:lnTo>
                <a:lnTo>
                  <a:pt x="163" y="187"/>
                </a:lnTo>
                <a:lnTo>
                  <a:pt x="161" y="183"/>
                </a:lnTo>
                <a:lnTo>
                  <a:pt x="158" y="182"/>
                </a:lnTo>
                <a:lnTo>
                  <a:pt x="157" y="191"/>
                </a:lnTo>
                <a:lnTo>
                  <a:pt x="155" y="191"/>
                </a:lnTo>
                <a:lnTo>
                  <a:pt x="154" y="190"/>
                </a:lnTo>
                <a:lnTo>
                  <a:pt x="150" y="187"/>
                </a:lnTo>
                <a:lnTo>
                  <a:pt x="149" y="187"/>
                </a:lnTo>
                <a:lnTo>
                  <a:pt x="146" y="191"/>
                </a:lnTo>
                <a:lnTo>
                  <a:pt x="144" y="191"/>
                </a:lnTo>
                <a:lnTo>
                  <a:pt x="141" y="193"/>
                </a:lnTo>
                <a:lnTo>
                  <a:pt x="141" y="190"/>
                </a:lnTo>
                <a:lnTo>
                  <a:pt x="143" y="185"/>
                </a:lnTo>
                <a:lnTo>
                  <a:pt x="152" y="174"/>
                </a:lnTo>
                <a:lnTo>
                  <a:pt x="155" y="169"/>
                </a:lnTo>
                <a:lnTo>
                  <a:pt x="154" y="169"/>
                </a:lnTo>
                <a:lnTo>
                  <a:pt x="141" y="178"/>
                </a:lnTo>
                <a:lnTo>
                  <a:pt x="138" y="178"/>
                </a:lnTo>
                <a:lnTo>
                  <a:pt x="138" y="183"/>
                </a:lnTo>
                <a:lnTo>
                  <a:pt x="139" y="189"/>
                </a:lnTo>
                <a:lnTo>
                  <a:pt x="138" y="193"/>
                </a:lnTo>
                <a:lnTo>
                  <a:pt x="137" y="199"/>
                </a:lnTo>
                <a:lnTo>
                  <a:pt x="133" y="204"/>
                </a:lnTo>
                <a:lnTo>
                  <a:pt x="129" y="207"/>
                </a:lnTo>
                <a:lnTo>
                  <a:pt x="123" y="216"/>
                </a:lnTo>
                <a:lnTo>
                  <a:pt x="117" y="225"/>
                </a:lnTo>
                <a:lnTo>
                  <a:pt x="113" y="228"/>
                </a:lnTo>
                <a:lnTo>
                  <a:pt x="109" y="225"/>
                </a:lnTo>
                <a:lnTo>
                  <a:pt x="109" y="224"/>
                </a:lnTo>
                <a:lnTo>
                  <a:pt x="116" y="213"/>
                </a:lnTo>
                <a:lnTo>
                  <a:pt x="120" y="207"/>
                </a:lnTo>
                <a:lnTo>
                  <a:pt x="127" y="202"/>
                </a:lnTo>
                <a:lnTo>
                  <a:pt x="129" y="198"/>
                </a:lnTo>
                <a:lnTo>
                  <a:pt x="132" y="193"/>
                </a:lnTo>
                <a:lnTo>
                  <a:pt x="131" y="190"/>
                </a:lnTo>
                <a:lnTo>
                  <a:pt x="127" y="190"/>
                </a:lnTo>
                <a:lnTo>
                  <a:pt x="129" y="183"/>
                </a:lnTo>
                <a:lnTo>
                  <a:pt x="132" y="176"/>
                </a:lnTo>
                <a:lnTo>
                  <a:pt x="136" y="172"/>
                </a:lnTo>
                <a:lnTo>
                  <a:pt x="136" y="168"/>
                </a:lnTo>
                <a:lnTo>
                  <a:pt x="138" y="165"/>
                </a:lnTo>
                <a:lnTo>
                  <a:pt x="141" y="160"/>
                </a:lnTo>
                <a:lnTo>
                  <a:pt x="141" y="158"/>
                </a:lnTo>
                <a:lnTo>
                  <a:pt x="149" y="152"/>
                </a:lnTo>
                <a:lnTo>
                  <a:pt x="151" y="147"/>
                </a:lnTo>
                <a:lnTo>
                  <a:pt x="157" y="141"/>
                </a:lnTo>
                <a:lnTo>
                  <a:pt x="158" y="137"/>
                </a:lnTo>
                <a:lnTo>
                  <a:pt x="158" y="136"/>
                </a:lnTo>
                <a:lnTo>
                  <a:pt x="155" y="136"/>
                </a:lnTo>
                <a:lnTo>
                  <a:pt x="147" y="139"/>
                </a:lnTo>
                <a:lnTo>
                  <a:pt x="139" y="142"/>
                </a:lnTo>
                <a:lnTo>
                  <a:pt x="138" y="142"/>
                </a:lnTo>
                <a:lnTo>
                  <a:pt x="134" y="136"/>
                </a:lnTo>
                <a:lnTo>
                  <a:pt x="131" y="135"/>
                </a:lnTo>
                <a:lnTo>
                  <a:pt x="132" y="129"/>
                </a:lnTo>
                <a:lnTo>
                  <a:pt x="133" y="127"/>
                </a:lnTo>
                <a:lnTo>
                  <a:pt x="131" y="125"/>
                </a:lnTo>
                <a:lnTo>
                  <a:pt x="127" y="123"/>
                </a:lnTo>
                <a:lnTo>
                  <a:pt x="127" y="121"/>
                </a:lnTo>
                <a:lnTo>
                  <a:pt x="131" y="119"/>
                </a:lnTo>
                <a:lnTo>
                  <a:pt x="139" y="119"/>
                </a:lnTo>
                <a:lnTo>
                  <a:pt x="141" y="114"/>
                </a:lnTo>
                <a:lnTo>
                  <a:pt x="141" y="111"/>
                </a:lnTo>
                <a:lnTo>
                  <a:pt x="141" y="110"/>
                </a:lnTo>
                <a:lnTo>
                  <a:pt x="146" y="106"/>
                </a:lnTo>
                <a:lnTo>
                  <a:pt x="149" y="105"/>
                </a:lnTo>
                <a:lnTo>
                  <a:pt x="150" y="100"/>
                </a:lnTo>
                <a:lnTo>
                  <a:pt x="154" y="97"/>
                </a:lnTo>
                <a:lnTo>
                  <a:pt x="155" y="97"/>
                </a:lnTo>
                <a:lnTo>
                  <a:pt x="157" y="92"/>
                </a:lnTo>
                <a:lnTo>
                  <a:pt x="157" y="91"/>
                </a:lnTo>
                <a:lnTo>
                  <a:pt x="158" y="89"/>
                </a:lnTo>
                <a:lnTo>
                  <a:pt x="163" y="87"/>
                </a:lnTo>
                <a:lnTo>
                  <a:pt x="163" y="85"/>
                </a:lnTo>
                <a:lnTo>
                  <a:pt x="159" y="84"/>
                </a:lnTo>
                <a:lnTo>
                  <a:pt x="159" y="83"/>
                </a:lnTo>
                <a:lnTo>
                  <a:pt x="163" y="81"/>
                </a:lnTo>
                <a:lnTo>
                  <a:pt x="165" y="79"/>
                </a:lnTo>
                <a:lnTo>
                  <a:pt x="158" y="77"/>
                </a:lnTo>
                <a:lnTo>
                  <a:pt x="152" y="76"/>
                </a:lnTo>
                <a:lnTo>
                  <a:pt x="152" y="73"/>
                </a:lnTo>
                <a:lnTo>
                  <a:pt x="155" y="65"/>
                </a:lnTo>
                <a:lnTo>
                  <a:pt x="158" y="64"/>
                </a:lnTo>
                <a:lnTo>
                  <a:pt x="163" y="65"/>
                </a:lnTo>
                <a:lnTo>
                  <a:pt x="159" y="62"/>
                </a:lnTo>
                <a:lnTo>
                  <a:pt x="161" y="59"/>
                </a:lnTo>
                <a:lnTo>
                  <a:pt x="163" y="55"/>
                </a:lnTo>
                <a:lnTo>
                  <a:pt x="163" y="51"/>
                </a:lnTo>
                <a:lnTo>
                  <a:pt x="163" y="46"/>
                </a:lnTo>
                <a:lnTo>
                  <a:pt x="167" y="45"/>
                </a:lnTo>
                <a:lnTo>
                  <a:pt x="171" y="45"/>
                </a:lnTo>
                <a:lnTo>
                  <a:pt x="176" y="42"/>
                </a:lnTo>
                <a:lnTo>
                  <a:pt x="183" y="42"/>
                </a:lnTo>
                <a:lnTo>
                  <a:pt x="187" y="42"/>
                </a:lnTo>
                <a:lnTo>
                  <a:pt x="183" y="34"/>
                </a:lnTo>
                <a:lnTo>
                  <a:pt x="183" y="31"/>
                </a:lnTo>
                <a:lnTo>
                  <a:pt x="187" y="30"/>
                </a:lnTo>
                <a:lnTo>
                  <a:pt x="189" y="20"/>
                </a:lnTo>
                <a:lnTo>
                  <a:pt x="192" y="20"/>
                </a:lnTo>
                <a:lnTo>
                  <a:pt x="197" y="22"/>
                </a:lnTo>
                <a:lnTo>
                  <a:pt x="198" y="20"/>
                </a:lnTo>
                <a:lnTo>
                  <a:pt x="200" y="17"/>
                </a:lnTo>
                <a:lnTo>
                  <a:pt x="201" y="11"/>
                </a:lnTo>
                <a:lnTo>
                  <a:pt x="206" y="6"/>
                </a:lnTo>
                <a:lnTo>
                  <a:pt x="213" y="0"/>
                </a:lnTo>
                <a:lnTo>
                  <a:pt x="218" y="1"/>
                </a:lnTo>
                <a:lnTo>
                  <a:pt x="220" y="0"/>
                </a:lnTo>
                <a:lnTo>
                  <a:pt x="226" y="4"/>
                </a:lnTo>
                <a:lnTo>
                  <a:pt x="227" y="4"/>
                </a:lnTo>
                <a:lnTo>
                  <a:pt x="232" y="8"/>
                </a:lnTo>
                <a:lnTo>
                  <a:pt x="233" y="8"/>
                </a:lnTo>
                <a:lnTo>
                  <a:pt x="241" y="9"/>
                </a:lnTo>
                <a:lnTo>
                  <a:pt x="245" y="9"/>
                </a:lnTo>
                <a:lnTo>
                  <a:pt x="252" y="12"/>
                </a:lnTo>
                <a:lnTo>
                  <a:pt x="274" y="12"/>
                </a:lnTo>
                <a:lnTo>
                  <a:pt x="282" y="16"/>
                </a:lnTo>
                <a:lnTo>
                  <a:pt x="278" y="23"/>
                </a:lnTo>
                <a:lnTo>
                  <a:pt x="276" y="34"/>
                </a:lnTo>
                <a:lnTo>
                  <a:pt x="264" y="38"/>
                </a:lnTo>
                <a:lnTo>
                  <a:pt x="257" y="46"/>
                </a:lnTo>
                <a:lnTo>
                  <a:pt x="239" y="51"/>
                </a:lnTo>
                <a:lnTo>
                  <a:pt x="230" y="59"/>
                </a:lnTo>
                <a:lnTo>
                  <a:pt x="230" y="57"/>
                </a:lnTo>
                <a:lnTo>
                  <a:pt x="227" y="62"/>
                </a:lnTo>
                <a:lnTo>
                  <a:pt x="235" y="65"/>
                </a:lnTo>
                <a:lnTo>
                  <a:pt x="238" y="65"/>
                </a:lnTo>
                <a:lnTo>
                  <a:pt x="230" y="71"/>
                </a:lnTo>
                <a:lnTo>
                  <a:pt x="219" y="71"/>
                </a:lnTo>
                <a:lnTo>
                  <a:pt x="218" y="75"/>
                </a:lnTo>
                <a:lnTo>
                  <a:pt x="224" y="75"/>
                </a:lnTo>
                <a:lnTo>
                  <a:pt x="223" y="77"/>
                </a:lnTo>
                <a:lnTo>
                  <a:pt x="220" y="81"/>
                </a:lnTo>
                <a:lnTo>
                  <a:pt x="223" y="85"/>
                </a:lnTo>
                <a:lnTo>
                  <a:pt x="230" y="81"/>
                </a:lnTo>
                <a:lnTo>
                  <a:pt x="257" y="80"/>
                </a:lnTo>
                <a:lnTo>
                  <a:pt x="265" y="85"/>
                </a:lnTo>
                <a:lnTo>
                  <a:pt x="274" y="85"/>
                </a:lnTo>
                <a:lnTo>
                  <a:pt x="282" y="88"/>
                </a:lnTo>
                <a:lnTo>
                  <a:pt x="290" y="91"/>
                </a:lnTo>
                <a:lnTo>
                  <a:pt x="299" y="92"/>
                </a:lnTo>
                <a:lnTo>
                  <a:pt x="307" y="95"/>
                </a:lnTo>
                <a:lnTo>
                  <a:pt x="311" y="97"/>
                </a:lnTo>
                <a:lnTo>
                  <a:pt x="311" y="105"/>
                </a:lnTo>
                <a:lnTo>
                  <a:pt x="308" y="117"/>
                </a:lnTo>
                <a:lnTo>
                  <a:pt x="304" y="119"/>
                </a:lnTo>
                <a:lnTo>
                  <a:pt x="300" y="123"/>
                </a:lnTo>
                <a:lnTo>
                  <a:pt x="295" y="127"/>
                </a:lnTo>
                <a:lnTo>
                  <a:pt x="293" y="133"/>
                </a:lnTo>
                <a:lnTo>
                  <a:pt x="291" y="139"/>
                </a:lnTo>
                <a:lnTo>
                  <a:pt x="284" y="145"/>
                </a:lnTo>
                <a:lnTo>
                  <a:pt x="282" y="153"/>
                </a:lnTo>
                <a:lnTo>
                  <a:pt x="281" y="153"/>
                </a:lnTo>
                <a:lnTo>
                  <a:pt x="279" y="156"/>
                </a:lnTo>
                <a:lnTo>
                  <a:pt x="277" y="157"/>
                </a:lnTo>
                <a:lnTo>
                  <a:pt x="269" y="165"/>
                </a:lnTo>
                <a:lnTo>
                  <a:pt x="265" y="169"/>
                </a:lnTo>
                <a:lnTo>
                  <a:pt x="260" y="175"/>
                </a:lnTo>
                <a:lnTo>
                  <a:pt x="256" y="178"/>
                </a:lnTo>
                <a:lnTo>
                  <a:pt x="248" y="175"/>
                </a:lnTo>
                <a:lnTo>
                  <a:pt x="248" y="178"/>
                </a:lnTo>
                <a:lnTo>
                  <a:pt x="251" y="182"/>
                </a:lnTo>
                <a:lnTo>
                  <a:pt x="254" y="190"/>
                </a:lnTo>
                <a:lnTo>
                  <a:pt x="257" y="195"/>
                </a:lnTo>
                <a:lnTo>
                  <a:pt x="248" y="197"/>
                </a:lnTo>
                <a:lnTo>
                  <a:pt x="241" y="195"/>
                </a:lnTo>
                <a:lnTo>
                  <a:pt x="235" y="195"/>
                </a:lnTo>
                <a:lnTo>
                  <a:pt x="228" y="198"/>
                </a:lnTo>
                <a:lnTo>
                  <a:pt x="226" y="204"/>
                </a:lnTo>
                <a:lnTo>
                  <a:pt x="226" y="206"/>
                </a:lnTo>
                <a:lnTo>
                  <a:pt x="231" y="207"/>
                </a:lnTo>
                <a:lnTo>
                  <a:pt x="235" y="211"/>
                </a:lnTo>
                <a:lnTo>
                  <a:pt x="244" y="209"/>
                </a:lnTo>
                <a:lnTo>
                  <a:pt x="250" y="209"/>
                </a:lnTo>
                <a:lnTo>
                  <a:pt x="254" y="211"/>
                </a:lnTo>
                <a:lnTo>
                  <a:pt x="265" y="223"/>
                </a:lnTo>
                <a:lnTo>
                  <a:pt x="272" y="229"/>
                </a:lnTo>
                <a:lnTo>
                  <a:pt x="276" y="239"/>
                </a:lnTo>
                <a:lnTo>
                  <a:pt x="281" y="250"/>
                </a:lnTo>
                <a:lnTo>
                  <a:pt x="286" y="255"/>
                </a:lnTo>
                <a:lnTo>
                  <a:pt x="284" y="266"/>
                </a:lnTo>
                <a:lnTo>
                  <a:pt x="283" y="277"/>
                </a:lnTo>
                <a:lnTo>
                  <a:pt x="282" y="286"/>
                </a:lnTo>
                <a:lnTo>
                  <a:pt x="282" y="294"/>
                </a:lnTo>
                <a:lnTo>
                  <a:pt x="284" y="306"/>
                </a:lnTo>
                <a:lnTo>
                  <a:pt x="288" y="316"/>
                </a:lnTo>
                <a:lnTo>
                  <a:pt x="288" y="327"/>
                </a:lnTo>
                <a:lnTo>
                  <a:pt x="291" y="331"/>
                </a:lnTo>
                <a:lnTo>
                  <a:pt x="302" y="335"/>
                </a:lnTo>
                <a:lnTo>
                  <a:pt x="308" y="342"/>
                </a:lnTo>
                <a:lnTo>
                  <a:pt x="314" y="353"/>
                </a:lnTo>
                <a:lnTo>
                  <a:pt x="316" y="362"/>
                </a:lnTo>
                <a:lnTo>
                  <a:pt x="316" y="364"/>
                </a:lnTo>
                <a:lnTo>
                  <a:pt x="321" y="372"/>
                </a:lnTo>
                <a:lnTo>
                  <a:pt x="321" y="384"/>
                </a:lnTo>
                <a:lnTo>
                  <a:pt x="326" y="395"/>
                </a:lnTo>
                <a:lnTo>
                  <a:pt x="330" y="402"/>
                </a:lnTo>
                <a:lnTo>
                  <a:pt x="330" y="415"/>
                </a:lnTo>
                <a:lnTo>
                  <a:pt x="329" y="416"/>
                </a:lnTo>
                <a:lnTo>
                  <a:pt x="318" y="412"/>
                </a:lnTo>
                <a:lnTo>
                  <a:pt x="316" y="408"/>
                </a:lnTo>
                <a:lnTo>
                  <a:pt x="311" y="402"/>
                </a:lnTo>
                <a:lnTo>
                  <a:pt x="307" y="403"/>
                </a:lnTo>
                <a:lnTo>
                  <a:pt x="313" y="411"/>
                </a:lnTo>
                <a:lnTo>
                  <a:pt x="316" y="416"/>
                </a:lnTo>
                <a:lnTo>
                  <a:pt x="321" y="419"/>
                </a:lnTo>
                <a:lnTo>
                  <a:pt x="324" y="425"/>
                </a:lnTo>
                <a:lnTo>
                  <a:pt x="326" y="430"/>
                </a:lnTo>
                <a:lnTo>
                  <a:pt x="330" y="437"/>
                </a:lnTo>
                <a:lnTo>
                  <a:pt x="332" y="441"/>
                </a:lnTo>
                <a:lnTo>
                  <a:pt x="330" y="450"/>
                </a:lnTo>
                <a:lnTo>
                  <a:pt x="327" y="455"/>
                </a:lnTo>
                <a:lnTo>
                  <a:pt x="321" y="462"/>
                </a:lnTo>
                <a:lnTo>
                  <a:pt x="314" y="465"/>
                </a:lnTo>
                <a:lnTo>
                  <a:pt x="310" y="470"/>
                </a:lnTo>
                <a:lnTo>
                  <a:pt x="316" y="474"/>
                </a:lnTo>
                <a:lnTo>
                  <a:pt x="321" y="476"/>
                </a:lnTo>
                <a:lnTo>
                  <a:pt x="324" y="480"/>
                </a:lnTo>
                <a:lnTo>
                  <a:pt x="329" y="476"/>
                </a:lnTo>
                <a:lnTo>
                  <a:pt x="334" y="470"/>
                </a:lnTo>
                <a:lnTo>
                  <a:pt x="342" y="470"/>
                </a:lnTo>
                <a:lnTo>
                  <a:pt x="353" y="470"/>
                </a:lnTo>
                <a:lnTo>
                  <a:pt x="362" y="474"/>
                </a:lnTo>
                <a:lnTo>
                  <a:pt x="370" y="478"/>
                </a:lnTo>
                <a:lnTo>
                  <a:pt x="376" y="484"/>
                </a:lnTo>
                <a:lnTo>
                  <a:pt x="381" y="496"/>
                </a:lnTo>
                <a:lnTo>
                  <a:pt x="381" y="510"/>
                </a:lnTo>
                <a:lnTo>
                  <a:pt x="380" y="522"/>
                </a:lnTo>
                <a:lnTo>
                  <a:pt x="371" y="539"/>
                </a:lnTo>
                <a:lnTo>
                  <a:pt x="362" y="546"/>
                </a:lnTo>
                <a:lnTo>
                  <a:pt x="355" y="547"/>
                </a:lnTo>
                <a:lnTo>
                  <a:pt x="352" y="547"/>
                </a:lnTo>
                <a:lnTo>
                  <a:pt x="352" y="555"/>
                </a:lnTo>
                <a:lnTo>
                  <a:pt x="350" y="559"/>
                </a:lnTo>
                <a:lnTo>
                  <a:pt x="342" y="559"/>
                </a:lnTo>
                <a:lnTo>
                  <a:pt x="338" y="556"/>
                </a:lnTo>
                <a:lnTo>
                  <a:pt x="333" y="557"/>
                </a:lnTo>
                <a:lnTo>
                  <a:pt x="327" y="559"/>
                </a:lnTo>
                <a:lnTo>
                  <a:pt x="331" y="562"/>
                </a:lnTo>
                <a:lnTo>
                  <a:pt x="333" y="566"/>
                </a:lnTo>
                <a:lnTo>
                  <a:pt x="327" y="570"/>
                </a:lnTo>
                <a:lnTo>
                  <a:pt x="325" y="574"/>
                </a:lnTo>
                <a:lnTo>
                  <a:pt x="316" y="575"/>
                </a:lnTo>
                <a:lnTo>
                  <a:pt x="318" y="581"/>
                </a:lnTo>
                <a:lnTo>
                  <a:pt x="318" y="589"/>
                </a:lnTo>
                <a:lnTo>
                  <a:pt x="329" y="592"/>
                </a:lnTo>
                <a:lnTo>
                  <a:pt x="337" y="592"/>
                </a:lnTo>
                <a:lnTo>
                  <a:pt x="350" y="596"/>
                </a:lnTo>
                <a:lnTo>
                  <a:pt x="350" y="600"/>
                </a:lnTo>
                <a:lnTo>
                  <a:pt x="346" y="608"/>
                </a:lnTo>
                <a:lnTo>
                  <a:pt x="337" y="613"/>
                </a:lnTo>
                <a:lnTo>
                  <a:pt x="326" y="619"/>
                </a:lnTo>
                <a:lnTo>
                  <a:pt x="324" y="622"/>
                </a:lnTo>
                <a:lnTo>
                  <a:pt x="316" y="623"/>
                </a:lnTo>
                <a:lnTo>
                  <a:pt x="306" y="623"/>
                </a:lnTo>
                <a:lnTo>
                  <a:pt x="290" y="624"/>
                </a:lnTo>
                <a:lnTo>
                  <a:pt x="279" y="624"/>
                </a:lnTo>
                <a:lnTo>
                  <a:pt x="271" y="619"/>
                </a:lnTo>
                <a:lnTo>
                  <a:pt x="263" y="619"/>
                </a:lnTo>
                <a:lnTo>
                  <a:pt x="237" y="618"/>
                </a:lnTo>
                <a:lnTo>
                  <a:pt x="233" y="612"/>
                </a:lnTo>
                <a:lnTo>
                  <a:pt x="232" y="608"/>
                </a:lnTo>
                <a:lnTo>
                  <a:pt x="224" y="608"/>
                </a:lnTo>
                <a:lnTo>
                  <a:pt x="219" y="606"/>
                </a:lnTo>
                <a:lnTo>
                  <a:pt x="215" y="601"/>
                </a:lnTo>
                <a:lnTo>
                  <a:pt x="214" y="605"/>
                </a:lnTo>
                <a:lnTo>
                  <a:pt x="213" y="608"/>
                </a:lnTo>
                <a:lnTo>
                  <a:pt x="207" y="610"/>
                </a:lnTo>
                <a:lnTo>
                  <a:pt x="202" y="612"/>
                </a:lnTo>
                <a:lnTo>
                  <a:pt x="191" y="610"/>
                </a:lnTo>
                <a:lnTo>
                  <a:pt x="180" y="608"/>
                </a:lnTo>
                <a:lnTo>
                  <a:pt x="182" y="615"/>
                </a:lnTo>
                <a:lnTo>
                  <a:pt x="177" y="615"/>
                </a:lnTo>
                <a:lnTo>
                  <a:pt x="169" y="610"/>
                </a:lnTo>
                <a:lnTo>
                  <a:pt x="159" y="610"/>
                </a:lnTo>
                <a:lnTo>
                  <a:pt x="157" y="613"/>
                </a:lnTo>
                <a:lnTo>
                  <a:pt x="157" y="615"/>
                </a:lnTo>
                <a:lnTo>
                  <a:pt x="155" y="613"/>
                </a:lnTo>
                <a:lnTo>
                  <a:pt x="155" y="610"/>
                </a:lnTo>
                <a:lnTo>
                  <a:pt x="146" y="594"/>
                </a:lnTo>
                <a:lnTo>
                  <a:pt x="141" y="596"/>
                </a:lnTo>
                <a:lnTo>
                  <a:pt x="131" y="596"/>
                </a:lnTo>
                <a:lnTo>
                  <a:pt x="121" y="598"/>
                </a:lnTo>
                <a:lnTo>
                  <a:pt x="116" y="596"/>
                </a:lnTo>
                <a:lnTo>
                  <a:pt x="112" y="596"/>
                </a:lnTo>
                <a:lnTo>
                  <a:pt x="104" y="613"/>
                </a:lnTo>
                <a:lnTo>
                  <a:pt x="95" y="620"/>
                </a:lnTo>
                <a:lnTo>
                  <a:pt x="93" y="620"/>
                </a:lnTo>
                <a:lnTo>
                  <a:pt x="89" y="618"/>
                </a:lnTo>
                <a:lnTo>
                  <a:pt x="85" y="613"/>
                </a:lnTo>
                <a:lnTo>
                  <a:pt x="74" y="606"/>
                </a:lnTo>
                <a:lnTo>
                  <a:pt x="69" y="605"/>
                </a:lnTo>
                <a:lnTo>
                  <a:pt x="63" y="603"/>
                </a:lnTo>
                <a:lnTo>
                  <a:pt x="56" y="602"/>
                </a:lnTo>
                <a:lnTo>
                  <a:pt x="50" y="600"/>
                </a:lnTo>
                <a:lnTo>
                  <a:pt x="42" y="608"/>
                </a:lnTo>
                <a:lnTo>
                  <a:pt x="31" y="610"/>
                </a:lnTo>
                <a:lnTo>
                  <a:pt x="25" y="618"/>
                </a:lnTo>
                <a:lnTo>
                  <a:pt x="21" y="619"/>
                </a:lnTo>
                <a:lnTo>
                  <a:pt x="20" y="615"/>
                </a:lnTo>
                <a:lnTo>
                  <a:pt x="14" y="615"/>
                </a:lnTo>
                <a:lnTo>
                  <a:pt x="12" y="610"/>
                </a:lnTo>
                <a:lnTo>
                  <a:pt x="8" y="606"/>
                </a:lnTo>
                <a:lnTo>
                  <a:pt x="5" y="606"/>
                </a:lnTo>
                <a:lnTo>
                  <a:pt x="0" y="612"/>
                </a:lnTo>
                <a:lnTo>
                  <a:pt x="1" y="608"/>
                </a:lnTo>
                <a:lnTo>
                  <a:pt x="6" y="603"/>
                </a:lnTo>
                <a:lnTo>
                  <a:pt x="12" y="600"/>
                </a:lnTo>
                <a:lnTo>
                  <a:pt x="21" y="598"/>
                </a:lnTo>
                <a:lnTo>
                  <a:pt x="29" y="593"/>
                </a:lnTo>
                <a:lnTo>
                  <a:pt x="67" y="570"/>
                </a:lnTo>
                <a:lnTo>
                  <a:pt x="77" y="559"/>
                </a:lnTo>
                <a:lnTo>
                  <a:pt x="85" y="556"/>
                </a:lnTo>
                <a:lnTo>
                  <a:pt x="91" y="551"/>
                </a:lnTo>
                <a:lnTo>
                  <a:pt x="91" y="550"/>
                </a:lnTo>
                <a:lnTo>
                  <a:pt x="107" y="550"/>
                </a:lnTo>
                <a:lnTo>
                  <a:pt x="117" y="552"/>
                </a:lnTo>
                <a:lnTo>
                  <a:pt x="132" y="557"/>
                </a:lnTo>
                <a:lnTo>
                  <a:pt x="141" y="559"/>
                </a:lnTo>
                <a:lnTo>
                  <a:pt x="143" y="557"/>
                </a:lnTo>
                <a:lnTo>
                  <a:pt x="147" y="555"/>
                </a:lnTo>
                <a:lnTo>
                  <a:pt x="150" y="550"/>
                </a:lnTo>
                <a:lnTo>
                  <a:pt x="158" y="543"/>
                </a:lnTo>
                <a:lnTo>
                  <a:pt x="167" y="536"/>
                </a:lnTo>
                <a:lnTo>
                  <a:pt x="174" y="532"/>
                </a:lnTo>
                <a:lnTo>
                  <a:pt x="174" y="525"/>
                </a:lnTo>
                <a:lnTo>
                  <a:pt x="159" y="532"/>
                </a:lnTo>
                <a:lnTo>
                  <a:pt x="154" y="534"/>
                </a:lnTo>
                <a:lnTo>
                  <a:pt x="147" y="536"/>
                </a:lnTo>
                <a:lnTo>
                  <a:pt x="141" y="541"/>
                </a:lnTo>
                <a:lnTo>
                  <a:pt x="136" y="542"/>
                </a:lnTo>
                <a:lnTo>
                  <a:pt x="129" y="541"/>
                </a:lnTo>
                <a:lnTo>
                  <a:pt x="124" y="536"/>
                </a:lnTo>
                <a:lnTo>
                  <a:pt x="121" y="532"/>
                </a:lnTo>
                <a:lnTo>
                  <a:pt x="117" y="522"/>
                </a:lnTo>
                <a:lnTo>
                  <a:pt x="116" y="517"/>
                </a:lnTo>
                <a:lnTo>
                  <a:pt x="113" y="5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0" name="Freeform 134"/>
          <xdr:cNvSpPr>
            <a:spLocks noChangeAspect="1"/>
          </xdr:cNvSpPr>
        </xdr:nvSpPr>
        <xdr:spPr bwMode="auto">
          <a:xfrm>
            <a:off x="5850389" y="2963285"/>
            <a:ext cx="0" cy="15659"/>
          </a:xfrm>
          <a:custGeom>
            <a:avLst/>
            <a:gdLst>
              <a:gd name="T0" fmla="*/ 0 w 7"/>
              <a:gd name="T1" fmla="*/ 2147483647 h 8"/>
              <a:gd name="T2" fmla="*/ 0 w 7"/>
              <a:gd name="T3" fmla="*/ 2147483647 h 8"/>
              <a:gd name="T4" fmla="*/ 0 w 7"/>
              <a:gd name="T5" fmla="*/ 2147483647 h 8"/>
              <a:gd name="T6" fmla="*/ 0 w 7"/>
              <a:gd name="T7" fmla="*/ 0 h 8"/>
              <a:gd name="T8" fmla="*/ 0 w 7"/>
              <a:gd name="T9" fmla="*/ 0 h 8"/>
              <a:gd name="T10" fmla="*/ 0 w 7"/>
              <a:gd name="T11" fmla="*/ 2147483647 h 8"/>
              <a:gd name="T12" fmla="*/ 0 w 7"/>
              <a:gd name="T13" fmla="*/ 2147483647 h 8"/>
              <a:gd name="T14" fmla="*/ 0 w 7"/>
              <a:gd name="T15" fmla="*/ 2147483647 h 8"/>
              <a:gd name="T16" fmla="*/ 0 w 7"/>
              <a:gd name="T17" fmla="*/ 2147483647 h 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7"/>
              <a:gd name="T28" fmla="*/ 0 h 8"/>
              <a:gd name="T29" fmla="*/ 0 w 7"/>
              <a:gd name="T30" fmla="*/ 8 h 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7" h="8">
                <a:moveTo>
                  <a:pt x="7" y="7"/>
                </a:moveTo>
                <a:lnTo>
                  <a:pt x="7" y="4"/>
                </a:lnTo>
                <a:lnTo>
                  <a:pt x="6" y="1"/>
                </a:lnTo>
                <a:lnTo>
                  <a:pt x="4" y="0"/>
                </a:lnTo>
                <a:lnTo>
                  <a:pt x="1" y="0"/>
                </a:lnTo>
                <a:lnTo>
                  <a:pt x="0" y="3"/>
                </a:lnTo>
                <a:lnTo>
                  <a:pt x="1" y="7"/>
                </a:lnTo>
                <a:lnTo>
                  <a:pt x="5" y="8"/>
                </a:lnTo>
                <a:lnTo>
                  <a:pt x="7" y="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1" name="Freeform 135"/>
          <xdr:cNvSpPr>
            <a:spLocks noChangeAspect="1"/>
          </xdr:cNvSpPr>
        </xdr:nvSpPr>
        <xdr:spPr bwMode="auto">
          <a:xfrm>
            <a:off x="5850389" y="2931967"/>
            <a:ext cx="46829" cy="31317"/>
          </a:xfrm>
          <a:custGeom>
            <a:avLst/>
            <a:gdLst>
              <a:gd name="T0" fmla="*/ 2147483647 w 24"/>
              <a:gd name="T1" fmla="*/ 2147483647 h 21"/>
              <a:gd name="T2" fmla="*/ 2147483647 w 24"/>
              <a:gd name="T3" fmla="*/ 2147483647 h 21"/>
              <a:gd name="T4" fmla="*/ 2147483647 w 24"/>
              <a:gd name="T5" fmla="*/ 2147483647 h 21"/>
              <a:gd name="T6" fmla="*/ 2147483647 w 24"/>
              <a:gd name="T7" fmla="*/ 2147483647 h 21"/>
              <a:gd name="T8" fmla="*/ 2147483647 w 24"/>
              <a:gd name="T9" fmla="*/ 2147483647 h 21"/>
              <a:gd name="T10" fmla="*/ 2147483647 w 24"/>
              <a:gd name="T11" fmla="*/ 2147483647 h 21"/>
              <a:gd name="T12" fmla="*/ 2147483647 w 24"/>
              <a:gd name="T13" fmla="*/ 2147483647 h 21"/>
              <a:gd name="T14" fmla="*/ 2147483647 w 24"/>
              <a:gd name="T15" fmla="*/ 2147483647 h 21"/>
              <a:gd name="T16" fmla="*/ 2147483647 w 24"/>
              <a:gd name="T17" fmla="*/ 0 h 21"/>
              <a:gd name="T18" fmla="*/ 2147483647 w 24"/>
              <a:gd name="T19" fmla="*/ 0 h 21"/>
              <a:gd name="T20" fmla="*/ 2147483647 w 24"/>
              <a:gd name="T21" fmla="*/ 2147483647 h 21"/>
              <a:gd name="T22" fmla="*/ 0 w 24"/>
              <a:gd name="T23" fmla="*/ 2147483647 h 21"/>
              <a:gd name="T24" fmla="*/ 2147483647 w 24"/>
              <a:gd name="T25" fmla="*/ 2147483647 h 21"/>
              <a:gd name="T26" fmla="*/ 2147483647 w 24"/>
              <a:gd name="T27" fmla="*/ 2147483647 h 21"/>
              <a:gd name="T28" fmla="*/ 2147483647 w 24"/>
              <a:gd name="T29" fmla="*/ 2147483647 h 21"/>
              <a:gd name="T30" fmla="*/ 2147483647 w 24"/>
              <a:gd name="T31" fmla="*/ 2147483647 h 21"/>
              <a:gd name="T32" fmla="*/ 2147483647 w 24"/>
              <a:gd name="T33" fmla="*/ 2147483647 h 2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4"/>
              <a:gd name="T52" fmla="*/ 0 h 21"/>
              <a:gd name="T53" fmla="*/ 24 w 24"/>
              <a:gd name="T54" fmla="*/ 21 h 21"/>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4" h="21">
                <a:moveTo>
                  <a:pt x="22" y="21"/>
                </a:moveTo>
                <a:lnTo>
                  <a:pt x="24" y="20"/>
                </a:lnTo>
                <a:lnTo>
                  <a:pt x="22" y="19"/>
                </a:lnTo>
                <a:lnTo>
                  <a:pt x="22" y="18"/>
                </a:lnTo>
                <a:lnTo>
                  <a:pt x="17" y="18"/>
                </a:lnTo>
                <a:lnTo>
                  <a:pt x="14" y="14"/>
                </a:lnTo>
                <a:lnTo>
                  <a:pt x="11" y="13"/>
                </a:lnTo>
                <a:lnTo>
                  <a:pt x="11" y="6"/>
                </a:lnTo>
                <a:lnTo>
                  <a:pt x="8" y="0"/>
                </a:lnTo>
                <a:lnTo>
                  <a:pt x="4" y="0"/>
                </a:lnTo>
                <a:lnTo>
                  <a:pt x="2" y="6"/>
                </a:lnTo>
                <a:lnTo>
                  <a:pt x="0" y="12"/>
                </a:lnTo>
                <a:lnTo>
                  <a:pt x="2" y="16"/>
                </a:lnTo>
                <a:lnTo>
                  <a:pt x="8" y="18"/>
                </a:lnTo>
                <a:lnTo>
                  <a:pt x="13" y="18"/>
                </a:lnTo>
                <a:lnTo>
                  <a:pt x="20" y="21"/>
                </a:lnTo>
                <a:lnTo>
                  <a:pt x="22"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2" name="Freeform 136"/>
          <xdr:cNvSpPr>
            <a:spLocks noChangeAspect="1"/>
          </xdr:cNvSpPr>
        </xdr:nvSpPr>
        <xdr:spPr bwMode="auto">
          <a:xfrm>
            <a:off x="5538202" y="3041575"/>
            <a:ext cx="31218" cy="15659"/>
          </a:xfrm>
          <a:custGeom>
            <a:avLst/>
            <a:gdLst>
              <a:gd name="T0" fmla="*/ 2147483647 w 18"/>
              <a:gd name="T1" fmla="*/ 2147483647 h 10"/>
              <a:gd name="T2" fmla="*/ 2147483647 w 18"/>
              <a:gd name="T3" fmla="*/ 2147483647 h 10"/>
              <a:gd name="T4" fmla="*/ 2147483647 w 18"/>
              <a:gd name="T5" fmla="*/ 2147483647 h 10"/>
              <a:gd name="T6" fmla="*/ 2147483647 w 18"/>
              <a:gd name="T7" fmla="*/ 0 h 10"/>
              <a:gd name="T8" fmla="*/ 0 w 18"/>
              <a:gd name="T9" fmla="*/ 2147483647 h 10"/>
              <a:gd name="T10" fmla="*/ 2147483647 w 18"/>
              <a:gd name="T11" fmla="*/ 2147483647 h 10"/>
              <a:gd name="T12" fmla="*/ 2147483647 w 18"/>
              <a:gd name="T13" fmla="*/ 2147483647 h 10"/>
              <a:gd name="T14" fmla="*/ 2147483647 w 18"/>
              <a:gd name="T15" fmla="*/ 2147483647 h 10"/>
              <a:gd name="T16" fmla="*/ 2147483647 w 18"/>
              <a:gd name="T17" fmla="*/ 2147483647 h 10"/>
              <a:gd name="T18" fmla="*/ 2147483647 w 18"/>
              <a:gd name="T19" fmla="*/ 2147483647 h 10"/>
              <a:gd name="T20" fmla="*/ 2147483647 w 18"/>
              <a:gd name="T21" fmla="*/ 2147483647 h 1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10"/>
              <a:gd name="T35" fmla="*/ 18 w 18"/>
              <a:gd name="T36" fmla="*/ 10 h 1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10">
                <a:moveTo>
                  <a:pt x="15" y="4"/>
                </a:moveTo>
                <a:lnTo>
                  <a:pt x="18" y="4"/>
                </a:lnTo>
                <a:lnTo>
                  <a:pt x="15" y="1"/>
                </a:lnTo>
                <a:lnTo>
                  <a:pt x="1" y="0"/>
                </a:lnTo>
                <a:lnTo>
                  <a:pt x="0" y="1"/>
                </a:lnTo>
                <a:lnTo>
                  <a:pt x="1" y="3"/>
                </a:lnTo>
                <a:lnTo>
                  <a:pt x="4" y="7"/>
                </a:lnTo>
                <a:lnTo>
                  <a:pt x="12" y="10"/>
                </a:lnTo>
                <a:lnTo>
                  <a:pt x="12" y="8"/>
                </a:lnTo>
                <a:lnTo>
                  <a:pt x="15" y="5"/>
                </a:lnTo>
                <a:lnTo>
                  <a:pt x="15"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5" name="Freeform 137"/>
          <xdr:cNvSpPr>
            <a:spLocks noChangeAspect="1"/>
          </xdr:cNvSpPr>
        </xdr:nvSpPr>
        <xdr:spPr bwMode="auto">
          <a:xfrm>
            <a:off x="5569420" y="2963285"/>
            <a:ext cx="78048" cy="62635"/>
          </a:xfrm>
          <a:custGeom>
            <a:avLst/>
            <a:gdLst>
              <a:gd name="T0" fmla="*/ 2147483647 w 47"/>
              <a:gd name="T1" fmla="*/ 2147483647 h 42"/>
              <a:gd name="T2" fmla="*/ 2147483647 w 47"/>
              <a:gd name="T3" fmla="*/ 0 h 42"/>
              <a:gd name="T4" fmla="*/ 2147483647 w 47"/>
              <a:gd name="T5" fmla="*/ 0 h 42"/>
              <a:gd name="T6" fmla="*/ 2147483647 w 47"/>
              <a:gd name="T7" fmla="*/ 2147483647 h 42"/>
              <a:gd name="T8" fmla="*/ 2147483647 w 47"/>
              <a:gd name="T9" fmla="*/ 2147483647 h 42"/>
              <a:gd name="T10" fmla="*/ 2147483647 w 47"/>
              <a:gd name="T11" fmla="*/ 2147483647 h 42"/>
              <a:gd name="T12" fmla="*/ 2147483647 w 47"/>
              <a:gd name="T13" fmla="*/ 2147483647 h 42"/>
              <a:gd name="T14" fmla="*/ 2147483647 w 47"/>
              <a:gd name="T15" fmla="*/ 2147483647 h 42"/>
              <a:gd name="T16" fmla="*/ 2147483647 w 47"/>
              <a:gd name="T17" fmla="*/ 2147483647 h 42"/>
              <a:gd name="T18" fmla="*/ 2147483647 w 47"/>
              <a:gd name="T19" fmla="*/ 2147483647 h 42"/>
              <a:gd name="T20" fmla="*/ 2147483647 w 47"/>
              <a:gd name="T21" fmla="*/ 2147483647 h 42"/>
              <a:gd name="T22" fmla="*/ 2147483647 w 47"/>
              <a:gd name="T23" fmla="*/ 2147483647 h 42"/>
              <a:gd name="T24" fmla="*/ 2147483647 w 47"/>
              <a:gd name="T25" fmla="*/ 2147483647 h 42"/>
              <a:gd name="T26" fmla="*/ 2147483647 w 47"/>
              <a:gd name="T27" fmla="*/ 2147483647 h 42"/>
              <a:gd name="T28" fmla="*/ 2147483647 w 47"/>
              <a:gd name="T29" fmla="*/ 2147483647 h 42"/>
              <a:gd name="T30" fmla="*/ 0 w 47"/>
              <a:gd name="T31" fmla="*/ 2147483647 h 42"/>
              <a:gd name="T32" fmla="*/ 2147483647 w 47"/>
              <a:gd name="T33" fmla="*/ 2147483647 h 42"/>
              <a:gd name="T34" fmla="*/ 2147483647 w 47"/>
              <a:gd name="T35" fmla="*/ 2147483647 h 42"/>
              <a:gd name="T36" fmla="*/ 2147483647 w 47"/>
              <a:gd name="T37" fmla="*/ 2147483647 h 42"/>
              <a:gd name="T38" fmla="*/ 2147483647 w 47"/>
              <a:gd name="T39" fmla="*/ 2147483647 h 42"/>
              <a:gd name="T40" fmla="*/ 2147483647 w 47"/>
              <a:gd name="T41" fmla="*/ 2147483647 h 42"/>
              <a:gd name="T42" fmla="*/ 2147483647 w 47"/>
              <a:gd name="T43" fmla="*/ 2147483647 h 42"/>
              <a:gd name="T44" fmla="*/ 2147483647 w 47"/>
              <a:gd name="T45" fmla="*/ 2147483647 h 42"/>
              <a:gd name="T46" fmla="*/ 2147483647 w 47"/>
              <a:gd name="T47" fmla="*/ 2147483647 h 42"/>
              <a:gd name="T48" fmla="*/ 2147483647 w 47"/>
              <a:gd name="T49" fmla="*/ 2147483647 h 42"/>
              <a:gd name="T50" fmla="*/ 2147483647 w 47"/>
              <a:gd name="T51" fmla="*/ 2147483647 h 42"/>
              <a:gd name="T52" fmla="*/ 2147483647 w 47"/>
              <a:gd name="T53" fmla="*/ 2147483647 h 42"/>
              <a:gd name="T54" fmla="*/ 2147483647 w 47"/>
              <a:gd name="T55" fmla="*/ 2147483647 h 42"/>
              <a:gd name="T56" fmla="*/ 2147483647 w 47"/>
              <a:gd name="T57" fmla="*/ 2147483647 h 42"/>
              <a:gd name="T58" fmla="*/ 2147483647 w 47"/>
              <a:gd name="T59" fmla="*/ 2147483647 h 42"/>
              <a:gd name="T60" fmla="*/ 2147483647 w 47"/>
              <a:gd name="T61" fmla="*/ 2147483647 h 42"/>
              <a:gd name="T62" fmla="*/ 2147483647 w 47"/>
              <a:gd name="T63" fmla="*/ 2147483647 h 42"/>
              <a:gd name="T64" fmla="*/ 2147483647 w 47"/>
              <a:gd name="T65" fmla="*/ 2147483647 h 42"/>
              <a:gd name="T66" fmla="*/ 2147483647 w 47"/>
              <a:gd name="T67" fmla="*/ 2147483647 h 42"/>
              <a:gd name="T68" fmla="*/ 2147483647 w 47"/>
              <a:gd name="T69" fmla="*/ 2147483647 h 42"/>
              <a:gd name="T70" fmla="*/ 2147483647 w 47"/>
              <a:gd name="T71" fmla="*/ 2147483647 h 42"/>
              <a:gd name="T72" fmla="*/ 2147483647 w 47"/>
              <a:gd name="T73" fmla="*/ 2147483647 h 4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47"/>
              <a:gd name="T112" fmla="*/ 0 h 42"/>
              <a:gd name="T113" fmla="*/ 47 w 47"/>
              <a:gd name="T114" fmla="*/ 42 h 42"/>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47" h="42">
                <a:moveTo>
                  <a:pt x="47" y="1"/>
                </a:moveTo>
                <a:lnTo>
                  <a:pt x="45" y="0"/>
                </a:lnTo>
                <a:lnTo>
                  <a:pt x="43" y="0"/>
                </a:lnTo>
                <a:lnTo>
                  <a:pt x="33" y="2"/>
                </a:lnTo>
                <a:lnTo>
                  <a:pt x="27" y="4"/>
                </a:lnTo>
                <a:lnTo>
                  <a:pt x="22" y="7"/>
                </a:lnTo>
                <a:lnTo>
                  <a:pt x="20" y="9"/>
                </a:lnTo>
                <a:lnTo>
                  <a:pt x="20" y="13"/>
                </a:lnTo>
                <a:lnTo>
                  <a:pt x="17" y="13"/>
                </a:lnTo>
                <a:lnTo>
                  <a:pt x="13" y="8"/>
                </a:lnTo>
                <a:lnTo>
                  <a:pt x="7" y="14"/>
                </a:lnTo>
                <a:lnTo>
                  <a:pt x="5" y="24"/>
                </a:lnTo>
                <a:lnTo>
                  <a:pt x="7" y="31"/>
                </a:lnTo>
                <a:lnTo>
                  <a:pt x="2" y="36"/>
                </a:lnTo>
                <a:lnTo>
                  <a:pt x="2" y="37"/>
                </a:lnTo>
                <a:lnTo>
                  <a:pt x="0" y="42"/>
                </a:lnTo>
                <a:lnTo>
                  <a:pt x="6" y="42"/>
                </a:lnTo>
                <a:lnTo>
                  <a:pt x="10" y="41"/>
                </a:lnTo>
                <a:lnTo>
                  <a:pt x="11" y="37"/>
                </a:lnTo>
                <a:lnTo>
                  <a:pt x="15" y="37"/>
                </a:lnTo>
                <a:lnTo>
                  <a:pt x="19" y="33"/>
                </a:lnTo>
                <a:lnTo>
                  <a:pt x="23" y="36"/>
                </a:lnTo>
                <a:lnTo>
                  <a:pt x="27" y="34"/>
                </a:lnTo>
                <a:lnTo>
                  <a:pt x="30" y="31"/>
                </a:lnTo>
                <a:lnTo>
                  <a:pt x="32" y="28"/>
                </a:lnTo>
                <a:lnTo>
                  <a:pt x="32" y="26"/>
                </a:lnTo>
                <a:lnTo>
                  <a:pt x="30" y="26"/>
                </a:lnTo>
                <a:lnTo>
                  <a:pt x="32" y="21"/>
                </a:lnTo>
                <a:lnTo>
                  <a:pt x="33" y="20"/>
                </a:lnTo>
                <a:lnTo>
                  <a:pt x="36" y="19"/>
                </a:lnTo>
                <a:lnTo>
                  <a:pt x="40" y="20"/>
                </a:lnTo>
                <a:lnTo>
                  <a:pt x="44" y="17"/>
                </a:lnTo>
                <a:lnTo>
                  <a:pt x="43" y="17"/>
                </a:lnTo>
                <a:lnTo>
                  <a:pt x="41" y="13"/>
                </a:lnTo>
                <a:lnTo>
                  <a:pt x="44" y="9"/>
                </a:lnTo>
                <a:lnTo>
                  <a:pt x="45" y="3"/>
                </a:lnTo>
                <a:lnTo>
                  <a:pt x="47"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6" name="Freeform 138"/>
          <xdr:cNvSpPr>
            <a:spLocks noChangeAspect="1"/>
          </xdr:cNvSpPr>
        </xdr:nvSpPr>
        <xdr:spPr bwMode="auto">
          <a:xfrm>
            <a:off x="6958666" y="3573966"/>
            <a:ext cx="811693" cy="657657"/>
          </a:xfrm>
          <a:custGeom>
            <a:avLst/>
            <a:gdLst>
              <a:gd name="T0" fmla="*/ 2147483647 w 474"/>
              <a:gd name="T1" fmla="*/ 2147483647 h 420"/>
              <a:gd name="T2" fmla="*/ 2147483647 w 474"/>
              <a:gd name="T3" fmla="*/ 2147483647 h 420"/>
              <a:gd name="T4" fmla="*/ 2147483647 w 474"/>
              <a:gd name="T5" fmla="*/ 2147483647 h 420"/>
              <a:gd name="T6" fmla="*/ 2147483647 w 474"/>
              <a:gd name="T7" fmla="*/ 2147483647 h 420"/>
              <a:gd name="T8" fmla="*/ 2147483647 w 474"/>
              <a:gd name="T9" fmla="*/ 2147483647 h 420"/>
              <a:gd name="T10" fmla="*/ 2147483647 w 474"/>
              <a:gd name="T11" fmla="*/ 2147483647 h 420"/>
              <a:gd name="T12" fmla="*/ 2147483647 w 474"/>
              <a:gd name="T13" fmla="*/ 2147483647 h 420"/>
              <a:gd name="T14" fmla="*/ 2147483647 w 474"/>
              <a:gd name="T15" fmla="*/ 0 h 420"/>
              <a:gd name="T16" fmla="*/ 2147483647 w 474"/>
              <a:gd name="T17" fmla="*/ 2147483647 h 420"/>
              <a:gd name="T18" fmla="*/ 2147483647 w 474"/>
              <a:gd name="T19" fmla="*/ 2147483647 h 420"/>
              <a:gd name="T20" fmla="*/ 2147483647 w 474"/>
              <a:gd name="T21" fmla="*/ 2147483647 h 420"/>
              <a:gd name="T22" fmla="*/ 2147483647 w 474"/>
              <a:gd name="T23" fmla="*/ 2147483647 h 420"/>
              <a:gd name="T24" fmla="*/ 2147483647 w 474"/>
              <a:gd name="T25" fmla="*/ 2147483647 h 420"/>
              <a:gd name="T26" fmla="*/ 2147483647 w 474"/>
              <a:gd name="T27" fmla="*/ 2147483647 h 420"/>
              <a:gd name="T28" fmla="*/ 2147483647 w 474"/>
              <a:gd name="T29" fmla="*/ 2147483647 h 420"/>
              <a:gd name="T30" fmla="*/ 2147483647 w 474"/>
              <a:gd name="T31" fmla="*/ 2147483647 h 420"/>
              <a:gd name="T32" fmla="*/ 2147483647 w 474"/>
              <a:gd name="T33" fmla="*/ 2147483647 h 420"/>
              <a:gd name="T34" fmla="*/ 2147483647 w 474"/>
              <a:gd name="T35" fmla="*/ 2147483647 h 420"/>
              <a:gd name="T36" fmla="*/ 2147483647 w 474"/>
              <a:gd name="T37" fmla="*/ 2147483647 h 420"/>
              <a:gd name="T38" fmla="*/ 2147483647 w 474"/>
              <a:gd name="T39" fmla="*/ 2147483647 h 420"/>
              <a:gd name="T40" fmla="*/ 2147483647 w 474"/>
              <a:gd name="T41" fmla="*/ 2147483647 h 420"/>
              <a:gd name="T42" fmla="*/ 2147483647 w 474"/>
              <a:gd name="T43" fmla="*/ 2147483647 h 420"/>
              <a:gd name="T44" fmla="*/ 2147483647 w 474"/>
              <a:gd name="T45" fmla="*/ 2147483647 h 420"/>
              <a:gd name="T46" fmla="*/ 2147483647 w 474"/>
              <a:gd name="T47" fmla="*/ 2147483647 h 420"/>
              <a:gd name="T48" fmla="*/ 2147483647 w 474"/>
              <a:gd name="T49" fmla="*/ 2147483647 h 420"/>
              <a:gd name="T50" fmla="*/ 2147483647 w 474"/>
              <a:gd name="T51" fmla="*/ 2147483647 h 420"/>
              <a:gd name="T52" fmla="*/ 2147483647 w 474"/>
              <a:gd name="T53" fmla="*/ 2147483647 h 420"/>
              <a:gd name="T54" fmla="*/ 2147483647 w 474"/>
              <a:gd name="T55" fmla="*/ 2147483647 h 420"/>
              <a:gd name="T56" fmla="*/ 2147483647 w 474"/>
              <a:gd name="T57" fmla="*/ 2147483647 h 420"/>
              <a:gd name="T58" fmla="*/ 2147483647 w 474"/>
              <a:gd name="T59" fmla="*/ 2147483647 h 420"/>
              <a:gd name="T60" fmla="*/ 2147483647 w 474"/>
              <a:gd name="T61" fmla="*/ 2147483647 h 420"/>
              <a:gd name="T62" fmla="*/ 2147483647 w 474"/>
              <a:gd name="T63" fmla="*/ 2147483647 h 420"/>
              <a:gd name="T64" fmla="*/ 2147483647 w 474"/>
              <a:gd name="T65" fmla="*/ 2147483647 h 420"/>
              <a:gd name="T66" fmla="*/ 2147483647 w 474"/>
              <a:gd name="T67" fmla="*/ 2147483647 h 420"/>
              <a:gd name="T68" fmla="*/ 2147483647 w 474"/>
              <a:gd name="T69" fmla="*/ 2147483647 h 420"/>
              <a:gd name="T70" fmla="*/ 2147483647 w 474"/>
              <a:gd name="T71" fmla="*/ 2147483647 h 420"/>
              <a:gd name="T72" fmla="*/ 2147483647 w 474"/>
              <a:gd name="T73" fmla="*/ 2147483647 h 420"/>
              <a:gd name="T74" fmla="*/ 2147483647 w 474"/>
              <a:gd name="T75" fmla="*/ 2147483647 h 420"/>
              <a:gd name="T76" fmla="*/ 2147483647 w 474"/>
              <a:gd name="T77" fmla="*/ 2147483647 h 420"/>
              <a:gd name="T78" fmla="*/ 2147483647 w 474"/>
              <a:gd name="T79" fmla="*/ 2147483647 h 420"/>
              <a:gd name="T80" fmla="*/ 2147483647 w 474"/>
              <a:gd name="T81" fmla="*/ 2147483647 h 420"/>
              <a:gd name="T82" fmla="*/ 2147483647 w 474"/>
              <a:gd name="T83" fmla="*/ 2147483647 h 420"/>
              <a:gd name="T84" fmla="*/ 2147483647 w 474"/>
              <a:gd name="T85" fmla="*/ 2147483647 h 420"/>
              <a:gd name="T86" fmla="*/ 2147483647 w 474"/>
              <a:gd name="T87" fmla="*/ 2147483647 h 420"/>
              <a:gd name="T88" fmla="*/ 2147483647 w 474"/>
              <a:gd name="T89" fmla="*/ 2147483647 h 420"/>
              <a:gd name="T90" fmla="*/ 2147483647 w 474"/>
              <a:gd name="T91" fmla="*/ 2147483647 h 420"/>
              <a:gd name="T92" fmla="*/ 2147483647 w 474"/>
              <a:gd name="T93" fmla="*/ 2147483647 h 420"/>
              <a:gd name="T94" fmla="*/ 2147483647 w 474"/>
              <a:gd name="T95" fmla="*/ 2147483647 h 420"/>
              <a:gd name="T96" fmla="*/ 2147483647 w 474"/>
              <a:gd name="T97" fmla="*/ 2147483647 h 420"/>
              <a:gd name="T98" fmla="*/ 2147483647 w 474"/>
              <a:gd name="T99" fmla="*/ 2147483647 h 420"/>
              <a:gd name="T100" fmla="*/ 0 w 474"/>
              <a:gd name="T101" fmla="*/ 2147483647 h 420"/>
              <a:gd name="T102" fmla="*/ 2147483647 w 474"/>
              <a:gd name="T103" fmla="*/ 2147483647 h 420"/>
              <a:gd name="T104" fmla="*/ 2147483647 w 474"/>
              <a:gd name="T105" fmla="*/ 2147483647 h 42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74"/>
              <a:gd name="T160" fmla="*/ 0 h 420"/>
              <a:gd name="T161" fmla="*/ 474 w 474"/>
              <a:gd name="T162" fmla="*/ 420 h 42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74" h="420">
                <a:moveTo>
                  <a:pt x="2" y="84"/>
                </a:moveTo>
                <a:lnTo>
                  <a:pt x="10" y="89"/>
                </a:lnTo>
                <a:lnTo>
                  <a:pt x="15" y="92"/>
                </a:lnTo>
                <a:lnTo>
                  <a:pt x="18" y="86"/>
                </a:lnTo>
                <a:lnTo>
                  <a:pt x="18" y="80"/>
                </a:lnTo>
                <a:lnTo>
                  <a:pt x="10" y="78"/>
                </a:lnTo>
                <a:lnTo>
                  <a:pt x="7" y="78"/>
                </a:lnTo>
                <a:lnTo>
                  <a:pt x="14" y="72"/>
                </a:lnTo>
                <a:lnTo>
                  <a:pt x="20" y="70"/>
                </a:lnTo>
                <a:lnTo>
                  <a:pt x="23" y="72"/>
                </a:lnTo>
                <a:lnTo>
                  <a:pt x="32" y="62"/>
                </a:lnTo>
                <a:lnTo>
                  <a:pt x="42" y="55"/>
                </a:lnTo>
                <a:lnTo>
                  <a:pt x="57" y="53"/>
                </a:lnTo>
                <a:lnTo>
                  <a:pt x="82" y="46"/>
                </a:lnTo>
                <a:lnTo>
                  <a:pt x="92" y="38"/>
                </a:lnTo>
                <a:lnTo>
                  <a:pt x="100" y="29"/>
                </a:lnTo>
                <a:lnTo>
                  <a:pt x="108" y="22"/>
                </a:lnTo>
                <a:lnTo>
                  <a:pt x="120" y="19"/>
                </a:lnTo>
                <a:lnTo>
                  <a:pt x="129" y="12"/>
                </a:lnTo>
                <a:lnTo>
                  <a:pt x="138" y="8"/>
                </a:lnTo>
                <a:lnTo>
                  <a:pt x="151" y="6"/>
                </a:lnTo>
                <a:lnTo>
                  <a:pt x="160" y="2"/>
                </a:lnTo>
                <a:lnTo>
                  <a:pt x="171" y="0"/>
                </a:lnTo>
                <a:lnTo>
                  <a:pt x="182" y="0"/>
                </a:lnTo>
                <a:lnTo>
                  <a:pt x="191" y="2"/>
                </a:lnTo>
                <a:lnTo>
                  <a:pt x="198" y="4"/>
                </a:lnTo>
                <a:lnTo>
                  <a:pt x="205" y="9"/>
                </a:lnTo>
                <a:lnTo>
                  <a:pt x="203" y="16"/>
                </a:lnTo>
                <a:lnTo>
                  <a:pt x="198" y="12"/>
                </a:lnTo>
                <a:lnTo>
                  <a:pt x="193" y="9"/>
                </a:lnTo>
                <a:lnTo>
                  <a:pt x="189" y="7"/>
                </a:lnTo>
                <a:lnTo>
                  <a:pt x="189" y="12"/>
                </a:lnTo>
                <a:lnTo>
                  <a:pt x="194" y="22"/>
                </a:lnTo>
                <a:lnTo>
                  <a:pt x="198" y="32"/>
                </a:lnTo>
                <a:lnTo>
                  <a:pt x="202" y="38"/>
                </a:lnTo>
                <a:lnTo>
                  <a:pt x="206" y="40"/>
                </a:lnTo>
                <a:lnTo>
                  <a:pt x="208" y="38"/>
                </a:lnTo>
                <a:lnTo>
                  <a:pt x="210" y="33"/>
                </a:lnTo>
                <a:lnTo>
                  <a:pt x="223" y="32"/>
                </a:lnTo>
                <a:lnTo>
                  <a:pt x="232" y="30"/>
                </a:lnTo>
                <a:lnTo>
                  <a:pt x="241" y="25"/>
                </a:lnTo>
                <a:lnTo>
                  <a:pt x="253" y="29"/>
                </a:lnTo>
                <a:lnTo>
                  <a:pt x="266" y="29"/>
                </a:lnTo>
                <a:lnTo>
                  <a:pt x="278" y="32"/>
                </a:lnTo>
                <a:lnTo>
                  <a:pt x="289" y="32"/>
                </a:lnTo>
                <a:lnTo>
                  <a:pt x="305" y="32"/>
                </a:lnTo>
                <a:lnTo>
                  <a:pt x="319" y="32"/>
                </a:lnTo>
                <a:lnTo>
                  <a:pt x="330" y="32"/>
                </a:lnTo>
                <a:lnTo>
                  <a:pt x="343" y="29"/>
                </a:lnTo>
                <a:lnTo>
                  <a:pt x="363" y="21"/>
                </a:lnTo>
                <a:lnTo>
                  <a:pt x="381" y="17"/>
                </a:lnTo>
                <a:lnTo>
                  <a:pt x="395" y="22"/>
                </a:lnTo>
                <a:lnTo>
                  <a:pt x="410" y="32"/>
                </a:lnTo>
                <a:lnTo>
                  <a:pt x="415" y="40"/>
                </a:lnTo>
                <a:lnTo>
                  <a:pt x="418" y="53"/>
                </a:lnTo>
                <a:lnTo>
                  <a:pt x="428" y="77"/>
                </a:lnTo>
                <a:lnTo>
                  <a:pt x="440" y="110"/>
                </a:lnTo>
                <a:lnTo>
                  <a:pt x="442" y="123"/>
                </a:lnTo>
                <a:lnTo>
                  <a:pt x="444" y="136"/>
                </a:lnTo>
                <a:lnTo>
                  <a:pt x="435" y="152"/>
                </a:lnTo>
                <a:lnTo>
                  <a:pt x="425" y="161"/>
                </a:lnTo>
                <a:lnTo>
                  <a:pt x="417" y="173"/>
                </a:lnTo>
                <a:lnTo>
                  <a:pt x="422" y="182"/>
                </a:lnTo>
                <a:lnTo>
                  <a:pt x="435" y="191"/>
                </a:lnTo>
                <a:lnTo>
                  <a:pt x="437" y="202"/>
                </a:lnTo>
                <a:lnTo>
                  <a:pt x="437" y="224"/>
                </a:lnTo>
                <a:lnTo>
                  <a:pt x="444" y="237"/>
                </a:lnTo>
                <a:lnTo>
                  <a:pt x="446" y="246"/>
                </a:lnTo>
                <a:lnTo>
                  <a:pt x="453" y="257"/>
                </a:lnTo>
                <a:lnTo>
                  <a:pt x="453" y="262"/>
                </a:lnTo>
                <a:lnTo>
                  <a:pt x="456" y="265"/>
                </a:lnTo>
                <a:lnTo>
                  <a:pt x="467" y="272"/>
                </a:lnTo>
                <a:lnTo>
                  <a:pt x="467" y="283"/>
                </a:lnTo>
                <a:lnTo>
                  <a:pt x="474" y="295"/>
                </a:lnTo>
                <a:lnTo>
                  <a:pt x="470" y="309"/>
                </a:lnTo>
                <a:lnTo>
                  <a:pt x="457" y="324"/>
                </a:lnTo>
                <a:lnTo>
                  <a:pt x="440" y="337"/>
                </a:lnTo>
                <a:lnTo>
                  <a:pt x="429" y="355"/>
                </a:lnTo>
                <a:lnTo>
                  <a:pt x="418" y="390"/>
                </a:lnTo>
                <a:lnTo>
                  <a:pt x="418" y="404"/>
                </a:lnTo>
                <a:lnTo>
                  <a:pt x="420" y="415"/>
                </a:lnTo>
                <a:lnTo>
                  <a:pt x="411" y="418"/>
                </a:lnTo>
                <a:lnTo>
                  <a:pt x="407" y="416"/>
                </a:lnTo>
                <a:lnTo>
                  <a:pt x="399" y="415"/>
                </a:lnTo>
                <a:lnTo>
                  <a:pt x="387" y="408"/>
                </a:lnTo>
                <a:lnTo>
                  <a:pt x="380" y="401"/>
                </a:lnTo>
                <a:lnTo>
                  <a:pt x="370" y="397"/>
                </a:lnTo>
                <a:lnTo>
                  <a:pt x="357" y="397"/>
                </a:lnTo>
                <a:lnTo>
                  <a:pt x="347" y="399"/>
                </a:lnTo>
                <a:lnTo>
                  <a:pt x="338" y="404"/>
                </a:lnTo>
                <a:lnTo>
                  <a:pt x="331" y="410"/>
                </a:lnTo>
                <a:lnTo>
                  <a:pt x="323" y="404"/>
                </a:lnTo>
                <a:lnTo>
                  <a:pt x="305" y="405"/>
                </a:lnTo>
                <a:lnTo>
                  <a:pt x="297" y="415"/>
                </a:lnTo>
                <a:lnTo>
                  <a:pt x="289" y="420"/>
                </a:lnTo>
                <a:lnTo>
                  <a:pt x="281" y="418"/>
                </a:lnTo>
                <a:lnTo>
                  <a:pt x="275" y="410"/>
                </a:lnTo>
                <a:lnTo>
                  <a:pt x="266" y="401"/>
                </a:lnTo>
                <a:lnTo>
                  <a:pt x="257" y="396"/>
                </a:lnTo>
                <a:lnTo>
                  <a:pt x="249" y="401"/>
                </a:lnTo>
                <a:lnTo>
                  <a:pt x="239" y="404"/>
                </a:lnTo>
                <a:lnTo>
                  <a:pt x="225" y="397"/>
                </a:lnTo>
                <a:lnTo>
                  <a:pt x="210" y="393"/>
                </a:lnTo>
                <a:lnTo>
                  <a:pt x="201" y="379"/>
                </a:lnTo>
                <a:lnTo>
                  <a:pt x="193" y="369"/>
                </a:lnTo>
                <a:lnTo>
                  <a:pt x="185" y="364"/>
                </a:lnTo>
                <a:lnTo>
                  <a:pt x="180" y="366"/>
                </a:lnTo>
                <a:lnTo>
                  <a:pt x="172" y="361"/>
                </a:lnTo>
                <a:lnTo>
                  <a:pt x="171" y="353"/>
                </a:lnTo>
                <a:lnTo>
                  <a:pt x="171" y="348"/>
                </a:lnTo>
                <a:lnTo>
                  <a:pt x="164" y="344"/>
                </a:lnTo>
                <a:lnTo>
                  <a:pt x="155" y="344"/>
                </a:lnTo>
                <a:lnTo>
                  <a:pt x="147" y="342"/>
                </a:lnTo>
                <a:lnTo>
                  <a:pt x="138" y="339"/>
                </a:lnTo>
                <a:lnTo>
                  <a:pt x="132" y="338"/>
                </a:lnTo>
                <a:lnTo>
                  <a:pt x="131" y="343"/>
                </a:lnTo>
                <a:lnTo>
                  <a:pt x="133" y="348"/>
                </a:lnTo>
                <a:lnTo>
                  <a:pt x="124" y="356"/>
                </a:lnTo>
                <a:lnTo>
                  <a:pt x="117" y="353"/>
                </a:lnTo>
                <a:lnTo>
                  <a:pt x="108" y="344"/>
                </a:lnTo>
                <a:lnTo>
                  <a:pt x="100" y="338"/>
                </a:lnTo>
                <a:lnTo>
                  <a:pt x="103" y="335"/>
                </a:lnTo>
                <a:lnTo>
                  <a:pt x="104" y="327"/>
                </a:lnTo>
                <a:lnTo>
                  <a:pt x="104" y="325"/>
                </a:lnTo>
                <a:lnTo>
                  <a:pt x="103" y="324"/>
                </a:lnTo>
                <a:lnTo>
                  <a:pt x="92" y="322"/>
                </a:lnTo>
                <a:lnTo>
                  <a:pt x="84" y="311"/>
                </a:lnTo>
                <a:lnTo>
                  <a:pt x="75" y="310"/>
                </a:lnTo>
                <a:lnTo>
                  <a:pt x="66" y="309"/>
                </a:lnTo>
                <a:lnTo>
                  <a:pt x="59" y="309"/>
                </a:lnTo>
                <a:lnTo>
                  <a:pt x="54" y="300"/>
                </a:lnTo>
                <a:lnTo>
                  <a:pt x="45" y="295"/>
                </a:lnTo>
                <a:lnTo>
                  <a:pt x="40" y="301"/>
                </a:lnTo>
                <a:lnTo>
                  <a:pt x="33" y="309"/>
                </a:lnTo>
                <a:lnTo>
                  <a:pt x="27" y="305"/>
                </a:lnTo>
                <a:lnTo>
                  <a:pt x="28" y="303"/>
                </a:lnTo>
                <a:lnTo>
                  <a:pt x="31" y="298"/>
                </a:lnTo>
                <a:lnTo>
                  <a:pt x="33" y="283"/>
                </a:lnTo>
                <a:lnTo>
                  <a:pt x="34" y="265"/>
                </a:lnTo>
                <a:lnTo>
                  <a:pt x="33" y="262"/>
                </a:lnTo>
                <a:lnTo>
                  <a:pt x="31" y="259"/>
                </a:lnTo>
                <a:lnTo>
                  <a:pt x="25" y="252"/>
                </a:lnTo>
                <a:lnTo>
                  <a:pt x="20" y="245"/>
                </a:lnTo>
                <a:lnTo>
                  <a:pt x="19" y="233"/>
                </a:lnTo>
                <a:lnTo>
                  <a:pt x="18" y="224"/>
                </a:lnTo>
                <a:lnTo>
                  <a:pt x="19" y="216"/>
                </a:lnTo>
                <a:lnTo>
                  <a:pt x="18" y="202"/>
                </a:lnTo>
                <a:lnTo>
                  <a:pt x="15" y="195"/>
                </a:lnTo>
                <a:lnTo>
                  <a:pt x="14" y="184"/>
                </a:lnTo>
                <a:lnTo>
                  <a:pt x="14" y="173"/>
                </a:lnTo>
                <a:lnTo>
                  <a:pt x="11" y="166"/>
                </a:lnTo>
                <a:lnTo>
                  <a:pt x="5" y="161"/>
                </a:lnTo>
                <a:lnTo>
                  <a:pt x="0" y="157"/>
                </a:lnTo>
                <a:lnTo>
                  <a:pt x="0" y="150"/>
                </a:lnTo>
                <a:lnTo>
                  <a:pt x="4" y="140"/>
                </a:lnTo>
                <a:lnTo>
                  <a:pt x="9" y="130"/>
                </a:lnTo>
                <a:lnTo>
                  <a:pt x="10" y="121"/>
                </a:lnTo>
                <a:lnTo>
                  <a:pt x="10" y="107"/>
                </a:lnTo>
                <a:lnTo>
                  <a:pt x="7" y="101"/>
                </a:lnTo>
                <a:lnTo>
                  <a:pt x="2" y="84"/>
                </a:lnTo>
                <a:close/>
              </a:path>
            </a:pathLst>
          </a:custGeom>
          <a:solidFill>
            <a:srgbClr val="968C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7" name="Freeform 139"/>
          <xdr:cNvSpPr>
            <a:spLocks noChangeAspect="1"/>
          </xdr:cNvSpPr>
        </xdr:nvSpPr>
        <xdr:spPr bwMode="auto">
          <a:xfrm>
            <a:off x="5741123" y="4904939"/>
            <a:ext cx="31218" cy="31317"/>
          </a:xfrm>
          <a:custGeom>
            <a:avLst/>
            <a:gdLst>
              <a:gd name="T0" fmla="*/ 0 w 18"/>
              <a:gd name="T1" fmla="*/ 0 h 17"/>
              <a:gd name="T2" fmla="*/ 2147483647 w 18"/>
              <a:gd name="T3" fmla="*/ 2147483647 h 17"/>
              <a:gd name="T4" fmla="*/ 2147483647 w 18"/>
              <a:gd name="T5" fmla="*/ 2147483647 h 17"/>
              <a:gd name="T6" fmla="*/ 2147483647 w 18"/>
              <a:gd name="T7" fmla="*/ 2147483647 h 17"/>
              <a:gd name="T8" fmla="*/ 2147483647 w 18"/>
              <a:gd name="T9" fmla="*/ 2147483647 h 17"/>
              <a:gd name="T10" fmla="*/ 2147483647 w 18"/>
              <a:gd name="T11" fmla="*/ 2147483647 h 17"/>
              <a:gd name="T12" fmla="*/ 2147483647 w 18"/>
              <a:gd name="T13" fmla="*/ 2147483647 h 17"/>
              <a:gd name="T14" fmla="*/ 2147483647 w 18"/>
              <a:gd name="T15" fmla="*/ 2147483647 h 17"/>
              <a:gd name="T16" fmla="*/ 0 w 18"/>
              <a:gd name="T17" fmla="*/ 0 h 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
              <a:gd name="T28" fmla="*/ 0 h 17"/>
              <a:gd name="T29" fmla="*/ 18 w 18"/>
              <a:gd name="T30" fmla="*/ 17 h 1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 h="17">
                <a:moveTo>
                  <a:pt x="0" y="0"/>
                </a:moveTo>
                <a:lnTo>
                  <a:pt x="5" y="8"/>
                </a:lnTo>
                <a:lnTo>
                  <a:pt x="7" y="15"/>
                </a:lnTo>
                <a:lnTo>
                  <a:pt x="13" y="17"/>
                </a:lnTo>
                <a:lnTo>
                  <a:pt x="18" y="17"/>
                </a:lnTo>
                <a:lnTo>
                  <a:pt x="18" y="11"/>
                </a:lnTo>
                <a:lnTo>
                  <a:pt x="13" y="4"/>
                </a:lnTo>
                <a:lnTo>
                  <a:pt x="5" y="4"/>
                </a:lnTo>
                <a:lnTo>
                  <a:pt x="0"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8" name="Freeform 140"/>
          <xdr:cNvSpPr>
            <a:spLocks noChangeAspect="1"/>
          </xdr:cNvSpPr>
        </xdr:nvSpPr>
        <xdr:spPr bwMode="auto">
          <a:xfrm>
            <a:off x="7489388" y="3104212"/>
            <a:ext cx="93657" cy="93951"/>
          </a:xfrm>
          <a:custGeom>
            <a:avLst/>
            <a:gdLst>
              <a:gd name="T0" fmla="*/ 2147483647 w 53"/>
              <a:gd name="T1" fmla="*/ 0 h 54"/>
              <a:gd name="T2" fmla="*/ 2147483647 w 53"/>
              <a:gd name="T3" fmla="*/ 0 h 54"/>
              <a:gd name="T4" fmla="*/ 2147483647 w 53"/>
              <a:gd name="T5" fmla="*/ 2147483647 h 54"/>
              <a:gd name="T6" fmla="*/ 2147483647 w 53"/>
              <a:gd name="T7" fmla="*/ 2147483647 h 54"/>
              <a:gd name="T8" fmla="*/ 2147483647 w 53"/>
              <a:gd name="T9" fmla="*/ 2147483647 h 54"/>
              <a:gd name="T10" fmla="*/ 2147483647 w 53"/>
              <a:gd name="T11" fmla="*/ 2147483647 h 54"/>
              <a:gd name="T12" fmla="*/ 2147483647 w 53"/>
              <a:gd name="T13" fmla="*/ 2147483647 h 54"/>
              <a:gd name="T14" fmla="*/ 0 w 53"/>
              <a:gd name="T15" fmla="*/ 2147483647 h 54"/>
              <a:gd name="T16" fmla="*/ 2147483647 w 53"/>
              <a:gd name="T17" fmla="*/ 2147483647 h 54"/>
              <a:gd name="T18" fmla="*/ 2147483647 w 53"/>
              <a:gd name="T19" fmla="*/ 2147483647 h 54"/>
              <a:gd name="T20" fmla="*/ 2147483647 w 53"/>
              <a:gd name="T21" fmla="*/ 2147483647 h 54"/>
              <a:gd name="T22" fmla="*/ 2147483647 w 53"/>
              <a:gd name="T23" fmla="*/ 2147483647 h 54"/>
              <a:gd name="T24" fmla="*/ 2147483647 w 53"/>
              <a:gd name="T25" fmla="*/ 2147483647 h 54"/>
              <a:gd name="T26" fmla="*/ 2147483647 w 53"/>
              <a:gd name="T27" fmla="*/ 2147483647 h 54"/>
              <a:gd name="T28" fmla="*/ 2147483647 w 53"/>
              <a:gd name="T29" fmla="*/ 2147483647 h 54"/>
              <a:gd name="T30" fmla="*/ 2147483647 w 53"/>
              <a:gd name="T31" fmla="*/ 2147483647 h 54"/>
              <a:gd name="T32" fmla="*/ 2147483647 w 53"/>
              <a:gd name="T33" fmla="*/ 2147483647 h 54"/>
              <a:gd name="T34" fmla="*/ 2147483647 w 53"/>
              <a:gd name="T35" fmla="*/ 2147483647 h 54"/>
              <a:gd name="T36" fmla="*/ 2147483647 w 53"/>
              <a:gd name="T37" fmla="*/ 2147483647 h 54"/>
              <a:gd name="T38" fmla="*/ 2147483647 w 53"/>
              <a:gd name="T39" fmla="*/ 2147483647 h 54"/>
              <a:gd name="T40" fmla="*/ 2147483647 w 53"/>
              <a:gd name="T41" fmla="*/ 2147483647 h 54"/>
              <a:gd name="T42" fmla="*/ 2147483647 w 53"/>
              <a:gd name="T43" fmla="*/ 2147483647 h 54"/>
              <a:gd name="T44" fmla="*/ 2147483647 w 53"/>
              <a:gd name="T45" fmla="*/ 2147483647 h 54"/>
              <a:gd name="T46" fmla="*/ 2147483647 w 53"/>
              <a:gd name="T47" fmla="*/ 2147483647 h 54"/>
              <a:gd name="T48" fmla="*/ 2147483647 w 53"/>
              <a:gd name="T49" fmla="*/ 2147483647 h 54"/>
              <a:gd name="T50" fmla="*/ 2147483647 w 53"/>
              <a:gd name="T51" fmla="*/ 2147483647 h 54"/>
              <a:gd name="T52" fmla="*/ 2147483647 w 53"/>
              <a:gd name="T53" fmla="*/ 2147483647 h 54"/>
              <a:gd name="T54" fmla="*/ 2147483647 w 53"/>
              <a:gd name="T55" fmla="*/ 2147483647 h 54"/>
              <a:gd name="T56" fmla="*/ 2147483647 w 53"/>
              <a:gd name="T57" fmla="*/ 2147483647 h 54"/>
              <a:gd name="T58" fmla="*/ 2147483647 w 53"/>
              <a:gd name="T59" fmla="*/ 2147483647 h 54"/>
              <a:gd name="T60" fmla="*/ 2147483647 w 53"/>
              <a:gd name="T61" fmla="*/ 2147483647 h 54"/>
              <a:gd name="T62" fmla="*/ 2147483647 w 53"/>
              <a:gd name="T63" fmla="*/ 2147483647 h 54"/>
              <a:gd name="T64" fmla="*/ 2147483647 w 53"/>
              <a:gd name="T65" fmla="*/ 0 h 5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3"/>
              <a:gd name="T100" fmla="*/ 0 h 54"/>
              <a:gd name="T101" fmla="*/ 53 w 53"/>
              <a:gd name="T102" fmla="*/ 54 h 5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3" h="54">
                <a:moveTo>
                  <a:pt x="44" y="0"/>
                </a:moveTo>
                <a:lnTo>
                  <a:pt x="39" y="0"/>
                </a:lnTo>
                <a:lnTo>
                  <a:pt x="28" y="3"/>
                </a:lnTo>
                <a:lnTo>
                  <a:pt x="19" y="4"/>
                </a:lnTo>
                <a:lnTo>
                  <a:pt x="15" y="12"/>
                </a:lnTo>
                <a:lnTo>
                  <a:pt x="11" y="12"/>
                </a:lnTo>
                <a:lnTo>
                  <a:pt x="7" y="14"/>
                </a:lnTo>
                <a:lnTo>
                  <a:pt x="0" y="12"/>
                </a:lnTo>
                <a:lnTo>
                  <a:pt x="1" y="20"/>
                </a:lnTo>
                <a:lnTo>
                  <a:pt x="2" y="24"/>
                </a:lnTo>
                <a:lnTo>
                  <a:pt x="1" y="26"/>
                </a:lnTo>
                <a:lnTo>
                  <a:pt x="2" y="29"/>
                </a:lnTo>
                <a:lnTo>
                  <a:pt x="7" y="34"/>
                </a:lnTo>
                <a:lnTo>
                  <a:pt x="11" y="36"/>
                </a:lnTo>
                <a:lnTo>
                  <a:pt x="13" y="42"/>
                </a:lnTo>
                <a:lnTo>
                  <a:pt x="9" y="50"/>
                </a:lnTo>
                <a:lnTo>
                  <a:pt x="9" y="54"/>
                </a:lnTo>
                <a:lnTo>
                  <a:pt x="14" y="45"/>
                </a:lnTo>
                <a:lnTo>
                  <a:pt x="19" y="36"/>
                </a:lnTo>
                <a:lnTo>
                  <a:pt x="19" y="29"/>
                </a:lnTo>
                <a:lnTo>
                  <a:pt x="20" y="27"/>
                </a:lnTo>
                <a:lnTo>
                  <a:pt x="23" y="28"/>
                </a:lnTo>
                <a:lnTo>
                  <a:pt x="28" y="29"/>
                </a:lnTo>
                <a:lnTo>
                  <a:pt x="32" y="29"/>
                </a:lnTo>
                <a:lnTo>
                  <a:pt x="36" y="27"/>
                </a:lnTo>
                <a:lnTo>
                  <a:pt x="37" y="22"/>
                </a:lnTo>
                <a:lnTo>
                  <a:pt x="44" y="17"/>
                </a:lnTo>
                <a:lnTo>
                  <a:pt x="47" y="12"/>
                </a:lnTo>
                <a:lnTo>
                  <a:pt x="53" y="10"/>
                </a:lnTo>
                <a:lnTo>
                  <a:pt x="52" y="7"/>
                </a:lnTo>
                <a:lnTo>
                  <a:pt x="45" y="3"/>
                </a:lnTo>
                <a:lnTo>
                  <a:pt x="44" y="2"/>
                </a:lnTo>
                <a:lnTo>
                  <a:pt x="4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9" name="Freeform 141"/>
          <xdr:cNvSpPr>
            <a:spLocks noChangeAspect="1"/>
          </xdr:cNvSpPr>
        </xdr:nvSpPr>
        <xdr:spPr bwMode="auto">
          <a:xfrm>
            <a:off x="7489388" y="3057234"/>
            <a:ext cx="62438" cy="46976"/>
          </a:xfrm>
          <a:custGeom>
            <a:avLst/>
            <a:gdLst>
              <a:gd name="T0" fmla="*/ 2147483647 w 37"/>
              <a:gd name="T1" fmla="*/ 2147483647 h 29"/>
              <a:gd name="T2" fmla="*/ 2147483647 w 37"/>
              <a:gd name="T3" fmla="*/ 2147483647 h 29"/>
              <a:gd name="T4" fmla="*/ 2147483647 w 37"/>
              <a:gd name="T5" fmla="*/ 2147483647 h 29"/>
              <a:gd name="T6" fmla="*/ 2147483647 w 37"/>
              <a:gd name="T7" fmla="*/ 2147483647 h 29"/>
              <a:gd name="T8" fmla="*/ 2147483647 w 37"/>
              <a:gd name="T9" fmla="*/ 2147483647 h 29"/>
              <a:gd name="T10" fmla="*/ 0 w 37"/>
              <a:gd name="T11" fmla="*/ 2147483647 h 29"/>
              <a:gd name="T12" fmla="*/ 2147483647 w 37"/>
              <a:gd name="T13" fmla="*/ 2147483647 h 29"/>
              <a:gd name="T14" fmla="*/ 2147483647 w 37"/>
              <a:gd name="T15" fmla="*/ 2147483647 h 29"/>
              <a:gd name="T16" fmla="*/ 2147483647 w 37"/>
              <a:gd name="T17" fmla="*/ 2147483647 h 29"/>
              <a:gd name="T18" fmla="*/ 2147483647 w 37"/>
              <a:gd name="T19" fmla="*/ 2147483647 h 29"/>
              <a:gd name="T20" fmla="*/ 2147483647 w 37"/>
              <a:gd name="T21" fmla="*/ 2147483647 h 29"/>
              <a:gd name="T22" fmla="*/ 2147483647 w 37"/>
              <a:gd name="T23" fmla="*/ 2147483647 h 29"/>
              <a:gd name="T24" fmla="*/ 2147483647 w 37"/>
              <a:gd name="T25" fmla="*/ 2147483647 h 29"/>
              <a:gd name="T26" fmla="*/ 2147483647 w 37"/>
              <a:gd name="T27" fmla="*/ 2147483647 h 29"/>
              <a:gd name="T28" fmla="*/ 2147483647 w 37"/>
              <a:gd name="T29" fmla="*/ 2147483647 h 29"/>
              <a:gd name="T30" fmla="*/ 2147483647 w 37"/>
              <a:gd name="T31" fmla="*/ 2147483647 h 29"/>
              <a:gd name="T32" fmla="*/ 2147483647 w 37"/>
              <a:gd name="T33" fmla="*/ 0 h 29"/>
              <a:gd name="T34" fmla="*/ 2147483647 w 37"/>
              <a:gd name="T35" fmla="*/ 0 h 29"/>
              <a:gd name="T36" fmla="*/ 2147483647 w 37"/>
              <a:gd name="T37" fmla="*/ 2147483647 h 29"/>
              <a:gd name="T38" fmla="*/ 2147483647 w 37"/>
              <a:gd name="T39" fmla="*/ 2147483647 h 2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37"/>
              <a:gd name="T61" fmla="*/ 0 h 29"/>
              <a:gd name="T62" fmla="*/ 37 w 37"/>
              <a:gd name="T63" fmla="*/ 29 h 29"/>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37" h="29">
                <a:moveTo>
                  <a:pt x="16" y="6"/>
                </a:moveTo>
                <a:lnTo>
                  <a:pt x="15" y="11"/>
                </a:lnTo>
                <a:lnTo>
                  <a:pt x="12" y="13"/>
                </a:lnTo>
                <a:lnTo>
                  <a:pt x="8" y="13"/>
                </a:lnTo>
                <a:lnTo>
                  <a:pt x="3" y="13"/>
                </a:lnTo>
                <a:lnTo>
                  <a:pt x="0" y="16"/>
                </a:lnTo>
                <a:lnTo>
                  <a:pt x="3" y="17"/>
                </a:lnTo>
                <a:lnTo>
                  <a:pt x="10" y="17"/>
                </a:lnTo>
                <a:lnTo>
                  <a:pt x="13" y="22"/>
                </a:lnTo>
                <a:lnTo>
                  <a:pt x="16" y="29"/>
                </a:lnTo>
                <a:lnTo>
                  <a:pt x="20" y="28"/>
                </a:lnTo>
                <a:lnTo>
                  <a:pt x="25" y="21"/>
                </a:lnTo>
                <a:lnTo>
                  <a:pt x="30" y="17"/>
                </a:lnTo>
                <a:lnTo>
                  <a:pt x="37" y="14"/>
                </a:lnTo>
                <a:lnTo>
                  <a:pt x="36" y="8"/>
                </a:lnTo>
                <a:lnTo>
                  <a:pt x="28" y="4"/>
                </a:lnTo>
                <a:lnTo>
                  <a:pt x="22" y="0"/>
                </a:lnTo>
                <a:lnTo>
                  <a:pt x="20" y="0"/>
                </a:lnTo>
                <a:lnTo>
                  <a:pt x="17" y="4"/>
                </a:lnTo>
                <a:lnTo>
                  <a:pt x="16" y="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0" name="Freeform 142"/>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1" name="Freeform 143"/>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2" name="Freeform 144"/>
          <xdr:cNvSpPr>
            <a:spLocks noChangeAspect="1"/>
          </xdr:cNvSpPr>
        </xdr:nvSpPr>
        <xdr:spPr bwMode="auto">
          <a:xfrm>
            <a:off x="7598655" y="2963285"/>
            <a:ext cx="327800" cy="250536"/>
          </a:xfrm>
          <a:custGeom>
            <a:avLst/>
            <a:gdLst>
              <a:gd name="T0" fmla="*/ 2147483647 w 188"/>
              <a:gd name="T1" fmla="*/ 2147483647 h 163"/>
              <a:gd name="T2" fmla="*/ 2147483647 w 188"/>
              <a:gd name="T3" fmla="*/ 2147483647 h 163"/>
              <a:gd name="T4" fmla="*/ 2147483647 w 188"/>
              <a:gd name="T5" fmla="*/ 2147483647 h 163"/>
              <a:gd name="T6" fmla="*/ 2147483647 w 188"/>
              <a:gd name="T7" fmla="*/ 2147483647 h 163"/>
              <a:gd name="T8" fmla="*/ 2147483647 w 188"/>
              <a:gd name="T9" fmla="*/ 2147483647 h 163"/>
              <a:gd name="T10" fmla="*/ 2147483647 w 188"/>
              <a:gd name="T11" fmla="*/ 2147483647 h 163"/>
              <a:gd name="T12" fmla="*/ 2147483647 w 188"/>
              <a:gd name="T13" fmla="*/ 2147483647 h 163"/>
              <a:gd name="T14" fmla="*/ 2147483647 w 188"/>
              <a:gd name="T15" fmla="*/ 2147483647 h 163"/>
              <a:gd name="T16" fmla="*/ 2147483647 w 188"/>
              <a:gd name="T17" fmla="*/ 2147483647 h 163"/>
              <a:gd name="T18" fmla="*/ 2147483647 w 188"/>
              <a:gd name="T19" fmla="*/ 2147483647 h 163"/>
              <a:gd name="T20" fmla="*/ 2147483647 w 188"/>
              <a:gd name="T21" fmla="*/ 2147483647 h 163"/>
              <a:gd name="T22" fmla="*/ 2147483647 w 188"/>
              <a:gd name="T23" fmla="*/ 2147483647 h 163"/>
              <a:gd name="T24" fmla="*/ 2147483647 w 188"/>
              <a:gd name="T25" fmla="*/ 2147483647 h 163"/>
              <a:gd name="T26" fmla="*/ 2147483647 w 188"/>
              <a:gd name="T27" fmla="*/ 2147483647 h 163"/>
              <a:gd name="T28" fmla="*/ 2147483647 w 188"/>
              <a:gd name="T29" fmla="*/ 2147483647 h 163"/>
              <a:gd name="T30" fmla="*/ 2147483647 w 188"/>
              <a:gd name="T31" fmla="*/ 2147483647 h 163"/>
              <a:gd name="T32" fmla="*/ 2147483647 w 188"/>
              <a:gd name="T33" fmla="*/ 2147483647 h 163"/>
              <a:gd name="T34" fmla="*/ 2147483647 w 188"/>
              <a:gd name="T35" fmla="*/ 2147483647 h 163"/>
              <a:gd name="T36" fmla="*/ 2147483647 w 188"/>
              <a:gd name="T37" fmla="*/ 2147483647 h 163"/>
              <a:gd name="T38" fmla="*/ 2147483647 w 188"/>
              <a:gd name="T39" fmla="*/ 2147483647 h 163"/>
              <a:gd name="T40" fmla="*/ 2147483647 w 188"/>
              <a:gd name="T41" fmla="*/ 2147483647 h 163"/>
              <a:gd name="T42" fmla="*/ 2147483647 w 188"/>
              <a:gd name="T43" fmla="*/ 2147483647 h 163"/>
              <a:gd name="T44" fmla="*/ 2147483647 w 188"/>
              <a:gd name="T45" fmla="*/ 2147483647 h 163"/>
              <a:gd name="T46" fmla="*/ 2147483647 w 188"/>
              <a:gd name="T47" fmla="*/ 2147483647 h 163"/>
              <a:gd name="T48" fmla="*/ 0 w 188"/>
              <a:gd name="T49" fmla="*/ 2147483647 h 163"/>
              <a:gd name="T50" fmla="*/ 2147483647 w 188"/>
              <a:gd name="T51" fmla="*/ 2147483647 h 163"/>
              <a:gd name="T52" fmla="*/ 2147483647 w 188"/>
              <a:gd name="T53" fmla="*/ 2147483647 h 163"/>
              <a:gd name="T54" fmla="*/ 2147483647 w 188"/>
              <a:gd name="T55" fmla="*/ 2147483647 h 163"/>
              <a:gd name="T56" fmla="*/ 2147483647 w 188"/>
              <a:gd name="T57" fmla="*/ 2147483647 h 163"/>
              <a:gd name="T58" fmla="*/ 2147483647 w 188"/>
              <a:gd name="T59" fmla="*/ 2147483647 h 163"/>
              <a:gd name="T60" fmla="*/ 2147483647 w 188"/>
              <a:gd name="T61" fmla="*/ 2147483647 h 163"/>
              <a:gd name="T62" fmla="*/ 2147483647 w 188"/>
              <a:gd name="T63" fmla="*/ 2147483647 h 163"/>
              <a:gd name="T64" fmla="*/ 2147483647 w 188"/>
              <a:gd name="T65" fmla="*/ 2147483647 h 163"/>
              <a:gd name="T66" fmla="*/ 2147483647 w 188"/>
              <a:gd name="T67" fmla="*/ 2147483647 h 163"/>
              <a:gd name="T68" fmla="*/ 2147483647 w 188"/>
              <a:gd name="T69" fmla="*/ 2147483647 h 163"/>
              <a:gd name="T70" fmla="*/ 2147483647 w 188"/>
              <a:gd name="T71" fmla="*/ 2147483647 h 163"/>
              <a:gd name="T72" fmla="*/ 2147483647 w 188"/>
              <a:gd name="T73" fmla="*/ 2147483647 h 163"/>
              <a:gd name="T74" fmla="*/ 2147483647 w 188"/>
              <a:gd name="T75" fmla="*/ 2147483647 h 163"/>
              <a:gd name="T76" fmla="*/ 2147483647 w 188"/>
              <a:gd name="T77" fmla="*/ 2147483647 h 163"/>
              <a:gd name="T78" fmla="*/ 2147483647 w 188"/>
              <a:gd name="T79" fmla="*/ 2147483647 h 163"/>
              <a:gd name="T80" fmla="*/ 2147483647 w 188"/>
              <a:gd name="T81" fmla="*/ 0 h 163"/>
              <a:gd name="T82" fmla="*/ 2147483647 w 188"/>
              <a:gd name="T83" fmla="*/ 2147483647 h 163"/>
              <a:gd name="T84" fmla="*/ 2147483647 w 188"/>
              <a:gd name="T85" fmla="*/ 2147483647 h 163"/>
              <a:gd name="T86" fmla="*/ 2147483647 w 188"/>
              <a:gd name="T87" fmla="*/ 2147483647 h 163"/>
              <a:gd name="T88" fmla="*/ 2147483647 w 188"/>
              <a:gd name="T89" fmla="*/ 2147483647 h 163"/>
              <a:gd name="T90" fmla="*/ 2147483647 w 188"/>
              <a:gd name="T91" fmla="*/ 2147483647 h 163"/>
              <a:gd name="T92" fmla="*/ 2147483647 w 188"/>
              <a:gd name="T93" fmla="*/ 2147483647 h 163"/>
              <a:gd name="T94" fmla="*/ 2147483647 w 188"/>
              <a:gd name="T95" fmla="*/ 2147483647 h 163"/>
              <a:gd name="T96" fmla="*/ 2147483647 w 188"/>
              <a:gd name="T97" fmla="*/ 2147483647 h 163"/>
              <a:gd name="T98" fmla="*/ 2147483647 w 188"/>
              <a:gd name="T99" fmla="*/ 2147483647 h 16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88"/>
              <a:gd name="T151" fmla="*/ 0 h 163"/>
              <a:gd name="T152" fmla="*/ 188 w 188"/>
              <a:gd name="T153" fmla="*/ 163 h 16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88" h="163">
                <a:moveTo>
                  <a:pt x="178" y="149"/>
                </a:moveTo>
                <a:lnTo>
                  <a:pt x="180" y="156"/>
                </a:lnTo>
                <a:lnTo>
                  <a:pt x="178" y="156"/>
                </a:lnTo>
                <a:lnTo>
                  <a:pt x="173" y="155"/>
                </a:lnTo>
                <a:lnTo>
                  <a:pt x="166" y="153"/>
                </a:lnTo>
                <a:lnTo>
                  <a:pt x="161" y="156"/>
                </a:lnTo>
                <a:lnTo>
                  <a:pt x="156" y="157"/>
                </a:lnTo>
                <a:lnTo>
                  <a:pt x="150" y="161"/>
                </a:lnTo>
                <a:lnTo>
                  <a:pt x="144" y="163"/>
                </a:lnTo>
                <a:lnTo>
                  <a:pt x="127" y="149"/>
                </a:lnTo>
                <a:lnTo>
                  <a:pt x="126" y="147"/>
                </a:lnTo>
                <a:lnTo>
                  <a:pt x="122" y="144"/>
                </a:lnTo>
                <a:lnTo>
                  <a:pt x="117" y="144"/>
                </a:lnTo>
                <a:lnTo>
                  <a:pt x="110" y="143"/>
                </a:lnTo>
                <a:lnTo>
                  <a:pt x="106" y="138"/>
                </a:lnTo>
                <a:lnTo>
                  <a:pt x="100" y="135"/>
                </a:lnTo>
                <a:lnTo>
                  <a:pt x="93" y="135"/>
                </a:lnTo>
                <a:lnTo>
                  <a:pt x="87" y="135"/>
                </a:lnTo>
                <a:lnTo>
                  <a:pt x="81" y="137"/>
                </a:lnTo>
                <a:lnTo>
                  <a:pt x="76" y="138"/>
                </a:lnTo>
                <a:lnTo>
                  <a:pt x="69" y="141"/>
                </a:lnTo>
                <a:lnTo>
                  <a:pt x="63" y="144"/>
                </a:lnTo>
                <a:lnTo>
                  <a:pt x="60" y="147"/>
                </a:lnTo>
                <a:lnTo>
                  <a:pt x="49" y="152"/>
                </a:lnTo>
                <a:lnTo>
                  <a:pt x="47" y="152"/>
                </a:lnTo>
                <a:lnTo>
                  <a:pt x="46" y="144"/>
                </a:lnTo>
                <a:lnTo>
                  <a:pt x="47" y="135"/>
                </a:lnTo>
                <a:lnTo>
                  <a:pt x="47" y="117"/>
                </a:lnTo>
                <a:lnTo>
                  <a:pt x="49" y="108"/>
                </a:lnTo>
                <a:lnTo>
                  <a:pt x="47" y="105"/>
                </a:lnTo>
                <a:lnTo>
                  <a:pt x="42" y="103"/>
                </a:lnTo>
                <a:lnTo>
                  <a:pt x="36" y="105"/>
                </a:lnTo>
                <a:lnTo>
                  <a:pt x="36" y="110"/>
                </a:lnTo>
                <a:lnTo>
                  <a:pt x="31" y="115"/>
                </a:lnTo>
                <a:lnTo>
                  <a:pt x="25" y="108"/>
                </a:lnTo>
                <a:lnTo>
                  <a:pt x="21" y="110"/>
                </a:lnTo>
                <a:lnTo>
                  <a:pt x="15" y="108"/>
                </a:lnTo>
                <a:lnTo>
                  <a:pt x="11" y="100"/>
                </a:lnTo>
                <a:lnTo>
                  <a:pt x="6" y="96"/>
                </a:lnTo>
                <a:lnTo>
                  <a:pt x="4" y="88"/>
                </a:lnTo>
                <a:lnTo>
                  <a:pt x="6" y="80"/>
                </a:lnTo>
                <a:lnTo>
                  <a:pt x="9" y="80"/>
                </a:lnTo>
                <a:lnTo>
                  <a:pt x="13" y="79"/>
                </a:lnTo>
                <a:lnTo>
                  <a:pt x="12" y="76"/>
                </a:lnTo>
                <a:lnTo>
                  <a:pt x="2" y="76"/>
                </a:lnTo>
                <a:lnTo>
                  <a:pt x="2" y="67"/>
                </a:lnTo>
                <a:lnTo>
                  <a:pt x="4" y="65"/>
                </a:lnTo>
                <a:lnTo>
                  <a:pt x="2" y="61"/>
                </a:lnTo>
                <a:lnTo>
                  <a:pt x="0" y="61"/>
                </a:lnTo>
                <a:lnTo>
                  <a:pt x="0" y="46"/>
                </a:lnTo>
                <a:lnTo>
                  <a:pt x="2" y="43"/>
                </a:lnTo>
                <a:lnTo>
                  <a:pt x="10" y="41"/>
                </a:lnTo>
                <a:lnTo>
                  <a:pt x="15" y="37"/>
                </a:lnTo>
                <a:lnTo>
                  <a:pt x="21" y="36"/>
                </a:lnTo>
                <a:lnTo>
                  <a:pt x="21" y="31"/>
                </a:lnTo>
                <a:lnTo>
                  <a:pt x="23" y="28"/>
                </a:lnTo>
                <a:lnTo>
                  <a:pt x="29" y="26"/>
                </a:lnTo>
                <a:lnTo>
                  <a:pt x="34" y="21"/>
                </a:lnTo>
                <a:lnTo>
                  <a:pt x="47" y="20"/>
                </a:lnTo>
                <a:lnTo>
                  <a:pt x="47" y="13"/>
                </a:lnTo>
                <a:lnTo>
                  <a:pt x="50" y="14"/>
                </a:lnTo>
                <a:lnTo>
                  <a:pt x="55" y="16"/>
                </a:lnTo>
                <a:lnTo>
                  <a:pt x="62" y="13"/>
                </a:lnTo>
                <a:lnTo>
                  <a:pt x="69" y="12"/>
                </a:lnTo>
                <a:lnTo>
                  <a:pt x="72" y="9"/>
                </a:lnTo>
                <a:lnTo>
                  <a:pt x="70" y="6"/>
                </a:lnTo>
                <a:lnTo>
                  <a:pt x="74" y="4"/>
                </a:lnTo>
                <a:lnTo>
                  <a:pt x="77" y="6"/>
                </a:lnTo>
                <a:lnTo>
                  <a:pt x="77" y="4"/>
                </a:lnTo>
                <a:lnTo>
                  <a:pt x="78" y="1"/>
                </a:lnTo>
                <a:lnTo>
                  <a:pt x="85" y="6"/>
                </a:lnTo>
                <a:lnTo>
                  <a:pt x="85" y="3"/>
                </a:lnTo>
                <a:lnTo>
                  <a:pt x="89" y="3"/>
                </a:lnTo>
                <a:lnTo>
                  <a:pt x="89" y="2"/>
                </a:lnTo>
                <a:lnTo>
                  <a:pt x="94" y="2"/>
                </a:lnTo>
                <a:lnTo>
                  <a:pt x="104" y="4"/>
                </a:lnTo>
                <a:lnTo>
                  <a:pt x="118" y="4"/>
                </a:lnTo>
                <a:lnTo>
                  <a:pt x="122" y="8"/>
                </a:lnTo>
                <a:lnTo>
                  <a:pt x="131" y="9"/>
                </a:lnTo>
                <a:lnTo>
                  <a:pt x="151" y="6"/>
                </a:lnTo>
                <a:lnTo>
                  <a:pt x="161" y="4"/>
                </a:lnTo>
                <a:lnTo>
                  <a:pt x="168" y="0"/>
                </a:lnTo>
                <a:lnTo>
                  <a:pt x="170" y="0"/>
                </a:lnTo>
                <a:lnTo>
                  <a:pt x="178" y="6"/>
                </a:lnTo>
                <a:lnTo>
                  <a:pt x="184" y="11"/>
                </a:lnTo>
                <a:lnTo>
                  <a:pt x="185" y="21"/>
                </a:lnTo>
                <a:lnTo>
                  <a:pt x="174" y="42"/>
                </a:lnTo>
                <a:lnTo>
                  <a:pt x="170" y="46"/>
                </a:lnTo>
                <a:lnTo>
                  <a:pt x="149" y="54"/>
                </a:lnTo>
                <a:lnTo>
                  <a:pt x="144" y="59"/>
                </a:lnTo>
                <a:lnTo>
                  <a:pt x="144" y="65"/>
                </a:lnTo>
                <a:lnTo>
                  <a:pt x="157" y="80"/>
                </a:lnTo>
                <a:lnTo>
                  <a:pt x="161" y="96"/>
                </a:lnTo>
                <a:lnTo>
                  <a:pt x="168" y="97"/>
                </a:lnTo>
                <a:lnTo>
                  <a:pt x="171" y="108"/>
                </a:lnTo>
                <a:lnTo>
                  <a:pt x="185" y="120"/>
                </a:lnTo>
                <a:lnTo>
                  <a:pt x="186" y="125"/>
                </a:lnTo>
                <a:lnTo>
                  <a:pt x="188" y="130"/>
                </a:lnTo>
                <a:lnTo>
                  <a:pt x="184" y="133"/>
                </a:lnTo>
                <a:lnTo>
                  <a:pt x="178" y="1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3" name="Freeform 145"/>
          <xdr:cNvSpPr>
            <a:spLocks noChangeAspect="1"/>
          </xdr:cNvSpPr>
        </xdr:nvSpPr>
        <xdr:spPr bwMode="auto">
          <a:xfrm>
            <a:off x="7661093" y="3354747"/>
            <a:ext cx="718037" cy="595024"/>
          </a:xfrm>
          <a:custGeom>
            <a:avLst/>
            <a:gdLst>
              <a:gd name="T0" fmla="*/ 2147483647 w 423"/>
              <a:gd name="T1" fmla="*/ 2147483647 h 380"/>
              <a:gd name="T2" fmla="*/ 2147483647 w 423"/>
              <a:gd name="T3" fmla="*/ 2147483647 h 380"/>
              <a:gd name="T4" fmla="*/ 2147483647 w 423"/>
              <a:gd name="T5" fmla="*/ 2147483647 h 380"/>
              <a:gd name="T6" fmla="*/ 2147483647 w 423"/>
              <a:gd name="T7" fmla="*/ 2147483647 h 380"/>
              <a:gd name="T8" fmla="*/ 2147483647 w 423"/>
              <a:gd name="T9" fmla="*/ 2147483647 h 380"/>
              <a:gd name="T10" fmla="*/ 2147483647 w 423"/>
              <a:gd name="T11" fmla="*/ 2147483647 h 380"/>
              <a:gd name="T12" fmla="*/ 2147483647 w 423"/>
              <a:gd name="T13" fmla="*/ 2147483647 h 380"/>
              <a:gd name="T14" fmla="*/ 2147483647 w 423"/>
              <a:gd name="T15" fmla="*/ 2147483647 h 380"/>
              <a:gd name="T16" fmla="*/ 2147483647 w 423"/>
              <a:gd name="T17" fmla="*/ 2147483647 h 380"/>
              <a:gd name="T18" fmla="*/ 2147483647 w 423"/>
              <a:gd name="T19" fmla="*/ 2147483647 h 380"/>
              <a:gd name="T20" fmla="*/ 2147483647 w 423"/>
              <a:gd name="T21" fmla="*/ 2147483647 h 380"/>
              <a:gd name="T22" fmla="*/ 2147483647 w 423"/>
              <a:gd name="T23" fmla="*/ 2147483647 h 380"/>
              <a:gd name="T24" fmla="*/ 2147483647 w 423"/>
              <a:gd name="T25" fmla="*/ 2147483647 h 380"/>
              <a:gd name="T26" fmla="*/ 2147483647 w 423"/>
              <a:gd name="T27" fmla="*/ 2147483647 h 380"/>
              <a:gd name="T28" fmla="*/ 2147483647 w 423"/>
              <a:gd name="T29" fmla="*/ 2147483647 h 380"/>
              <a:gd name="T30" fmla="*/ 2147483647 w 423"/>
              <a:gd name="T31" fmla="*/ 2147483647 h 380"/>
              <a:gd name="T32" fmla="*/ 2147483647 w 423"/>
              <a:gd name="T33" fmla="*/ 2147483647 h 380"/>
              <a:gd name="T34" fmla="*/ 2147483647 w 423"/>
              <a:gd name="T35" fmla="*/ 2147483647 h 380"/>
              <a:gd name="T36" fmla="*/ 2147483647 w 423"/>
              <a:gd name="T37" fmla="*/ 2147483647 h 380"/>
              <a:gd name="T38" fmla="*/ 2147483647 w 423"/>
              <a:gd name="T39" fmla="*/ 2147483647 h 380"/>
              <a:gd name="T40" fmla="*/ 2147483647 w 423"/>
              <a:gd name="T41" fmla="*/ 2147483647 h 380"/>
              <a:gd name="T42" fmla="*/ 2147483647 w 423"/>
              <a:gd name="T43" fmla="*/ 2147483647 h 380"/>
              <a:gd name="T44" fmla="*/ 2147483647 w 423"/>
              <a:gd name="T45" fmla="*/ 2147483647 h 380"/>
              <a:gd name="T46" fmla="*/ 2147483647 w 423"/>
              <a:gd name="T47" fmla="*/ 2147483647 h 380"/>
              <a:gd name="T48" fmla="*/ 2147483647 w 423"/>
              <a:gd name="T49" fmla="*/ 2147483647 h 380"/>
              <a:gd name="T50" fmla="*/ 2147483647 w 423"/>
              <a:gd name="T51" fmla="*/ 2147483647 h 380"/>
              <a:gd name="T52" fmla="*/ 2147483647 w 423"/>
              <a:gd name="T53" fmla="*/ 2147483647 h 380"/>
              <a:gd name="T54" fmla="*/ 2147483647 w 423"/>
              <a:gd name="T55" fmla="*/ 2147483647 h 380"/>
              <a:gd name="T56" fmla="*/ 2147483647 w 423"/>
              <a:gd name="T57" fmla="*/ 2147483647 h 380"/>
              <a:gd name="T58" fmla="*/ 2147483647 w 423"/>
              <a:gd name="T59" fmla="*/ 2147483647 h 380"/>
              <a:gd name="T60" fmla="*/ 2147483647 w 423"/>
              <a:gd name="T61" fmla="*/ 2147483647 h 380"/>
              <a:gd name="T62" fmla="*/ 2147483647 w 423"/>
              <a:gd name="T63" fmla="*/ 2147483647 h 380"/>
              <a:gd name="T64" fmla="*/ 2147483647 w 423"/>
              <a:gd name="T65" fmla="*/ 2147483647 h 380"/>
              <a:gd name="T66" fmla="*/ 2147483647 w 423"/>
              <a:gd name="T67" fmla="*/ 2147483647 h 380"/>
              <a:gd name="T68" fmla="*/ 2147483647 w 423"/>
              <a:gd name="T69" fmla="*/ 0 h 380"/>
              <a:gd name="T70" fmla="*/ 2147483647 w 423"/>
              <a:gd name="T71" fmla="*/ 2147483647 h 380"/>
              <a:gd name="T72" fmla="*/ 2147483647 w 423"/>
              <a:gd name="T73" fmla="*/ 2147483647 h 380"/>
              <a:gd name="T74" fmla="*/ 2147483647 w 423"/>
              <a:gd name="T75" fmla="*/ 2147483647 h 380"/>
              <a:gd name="T76" fmla="*/ 2147483647 w 423"/>
              <a:gd name="T77" fmla="*/ 2147483647 h 380"/>
              <a:gd name="T78" fmla="*/ 2147483647 w 423"/>
              <a:gd name="T79" fmla="*/ 2147483647 h 380"/>
              <a:gd name="T80" fmla="*/ 2147483647 w 423"/>
              <a:gd name="T81" fmla="*/ 2147483647 h 380"/>
              <a:gd name="T82" fmla="*/ 2147483647 w 423"/>
              <a:gd name="T83" fmla="*/ 2147483647 h 380"/>
              <a:gd name="T84" fmla="*/ 2147483647 w 423"/>
              <a:gd name="T85" fmla="*/ 2147483647 h 380"/>
              <a:gd name="T86" fmla="*/ 2147483647 w 423"/>
              <a:gd name="T87" fmla="*/ 2147483647 h 380"/>
              <a:gd name="T88" fmla="*/ 2147483647 w 423"/>
              <a:gd name="T89" fmla="*/ 2147483647 h 380"/>
              <a:gd name="T90" fmla="*/ 2147483647 w 423"/>
              <a:gd name="T91" fmla="*/ 2147483647 h 380"/>
              <a:gd name="T92" fmla="*/ 2147483647 w 423"/>
              <a:gd name="T93" fmla="*/ 2147483647 h 380"/>
              <a:gd name="T94" fmla="*/ 2147483647 w 423"/>
              <a:gd name="T95" fmla="*/ 2147483647 h 380"/>
              <a:gd name="T96" fmla="*/ 2147483647 w 423"/>
              <a:gd name="T97" fmla="*/ 2147483647 h 380"/>
              <a:gd name="T98" fmla="*/ 2147483647 w 423"/>
              <a:gd name="T99" fmla="*/ 2147483647 h 380"/>
              <a:gd name="T100" fmla="*/ 2147483647 w 423"/>
              <a:gd name="T101" fmla="*/ 2147483647 h 38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23"/>
              <a:gd name="T154" fmla="*/ 0 h 380"/>
              <a:gd name="T155" fmla="*/ 423 w 423"/>
              <a:gd name="T156" fmla="*/ 380 h 38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23" h="380">
                <a:moveTo>
                  <a:pt x="405" y="263"/>
                </a:moveTo>
                <a:lnTo>
                  <a:pt x="403" y="264"/>
                </a:lnTo>
                <a:lnTo>
                  <a:pt x="401" y="264"/>
                </a:lnTo>
                <a:lnTo>
                  <a:pt x="394" y="266"/>
                </a:lnTo>
                <a:lnTo>
                  <a:pt x="388" y="266"/>
                </a:lnTo>
                <a:lnTo>
                  <a:pt x="383" y="271"/>
                </a:lnTo>
                <a:lnTo>
                  <a:pt x="376" y="272"/>
                </a:lnTo>
                <a:lnTo>
                  <a:pt x="370" y="276"/>
                </a:lnTo>
                <a:lnTo>
                  <a:pt x="366" y="283"/>
                </a:lnTo>
                <a:lnTo>
                  <a:pt x="363" y="290"/>
                </a:lnTo>
                <a:lnTo>
                  <a:pt x="359" y="296"/>
                </a:lnTo>
                <a:lnTo>
                  <a:pt x="358" y="302"/>
                </a:lnTo>
                <a:lnTo>
                  <a:pt x="359" y="309"/>
                </a:lnTo>
                <a:lnTo>
                  <a:pt x="359" y="315"/>
                </a:lnTo>
                <a:lnTo>
                  <a:pt x="360" y="323"/>
                </a:lnTo>
                <a:lnTo>
                  <a:pt x="364" y="329"/>
                </a:lnTo>
                <a:lnTo>
                  <a:pt x="362" y="336"/>
                </a:lnTo>
                <a:lnTo>
                  <a:pt x="356" y="338"/>
                </a:lnTo>
                <a:lnTo>
                  <a:pt x="350" y="335"/>
                </a:lnTo>
                <a:lnTo>
                  <a:pt x="344" y="333"/>
                </a:lnTo>
                <a:lnTo>
                  <a:pt x="336" y="335"/>
                </a:lnTo>
                <a:lnTo>
                  <a:pt x="324" y="339"/>
                </a:lnTo>
                <a:lnTo>
                  <a:pt x="316" y="340"/>
                </a:lnTo>
                <a:lnTo>
                  <a:pt x="312" y="346"/>
                </a:lnTo>
                <a:lnTo>
                  <a:pt x="306" y="343"/>
                </a:lnTo>
                <a:lnTo>
                  <a:pt x="302" y="337"/>
                </a:lnTo>
                <a:lnTo>
                  <a:pt x="295" y="335"/>
                </a:lnTo>
                <a:lnTo>
                  <a:pt x="288" y="331"/>
                </a:lnTo>
                <a:lnTo>
                  <a:pt x="282" y="342"/>
                </a:lnTo>
                <a:lnTo>
                  <a:pt x="279" y="348"/>
                </a:lnTo>
                <a:lnTo>
                  <a:pt x="272" y="346"/>
                </a:lnTo>
                <a:lnTo>
                  <a:pt x="266" y="340"/>
                </a:lnTo>
                <a:lnTo>
                  <a:pt x="260" y="343"/>
                </a:lnTo>
                <a:lnTo>
                  <a:pt x="253" y="343"/>
                </a:lnTo>
                <a:lnTo>
                  <a:pt x="248" y="340"/>
                </a:lnTo>
                <a:lnTo>
                  <a:pt x="243" y="346"/>
                </a:lnTo>
                <a:lnTo>
                  <a:pt x="235" y="347"/>
                </a:lnTo>
                <a:lnTo>
                  <a:pt x="230" y="352"/>
                </a:lnTo>
                <a:lnTo>
                  <a:pt x="226" y="356"/>
                </a:lnTo>
                <a:lnTo>
                  <a:pt x="219" y="354"/>
                </a:lnTo>
                <a:lnTo>
                  <a:pt x="217" y="346"/>
                </a:lnTo>
                <a:lnTo>
                  <a:pt x="210" y="347"/>
                </a:lnTo>
                <a:lnTo>
                  <a:pt x="204" y="350"/>
                </a:lnTo>
                <a:lnTo>
                  <a:pt x="199" y="346"/>
                </a:lnTo>
                <a:lnTo>
                  <a:pt x="195" y="340"/>
                </a:lnTo>
                <a:lnTo>
                  <a:pt x="188" y="337"/>
                </a:lnTo>
                <a:lnTo>
                  <a:pt x="182" y="337"/>
                </a:lnTo>
                <a:lnTo>
                  <a:pt x="176" y="335"/>
                </a:lnTo>
                <a:lnTo>
                  <a:pt x="169" y="337"/>
                </a:lnTo>
                <a:lnTo>
                  <a:pt x="155" y="337"/>
                </a:lnTo>
                <a:lnTo>
                  <a:pt x="149" y="336"/>
                </a:lnTo>
                <a:lnTo>
                  <a:pt x="142" y="333"/>
                </a:lnTo>
                <a:lnTo>
                  <a:pt x="136" y="331"/>
                </a:lnTo>
                <a:lnTo>
                  <a:pt x="129" y="333"/>
                </a:lnTo>
                <a:lnTo>
                  <a:pt x="121" y="335"/>
                </a:lnTo>
                <a:lnTo>
                  <a:pt x="115" y="336"/>
                </a:lnTo>
                <a:lnTo>
                  <a:pt x="109" y="335"/>
                </a:lnTo>
                <a:lnTo>
                  <a:pt x="101" y="336"/>
                </a:lnTo>
                <a:lnTo>
                  <a:pt x="95" y="338"/>
                </a:lnTo>
                <a:lnTo>
                  <a:pt x="88" y="338"/>
                </a:lnTo>
                <a:lnTo>
                  <a:pt x="82" y="342"/>
                </a:lnTo>
                <a:lnTo>
                  <a:pt x="75" y="343"/>
                </a:lnTo>
                <a:lnTo>
                  <a:pt x="69" y="347"/>
                </a:lnTo>
                <a:lnTo>
                  <a:pt x="68" y="354"/>
                </a:lnTo>
                <a:lnTo>
                  <a:pt x="63" y="359"/>
                </a:lnTo>
                <a:lnTo>
                  <a:pt x="53" y="366"/>
                </a:lnTo>
                <a:lnTo>
                  <a:pt x="44" y="366"/>
                </a:lnTo>
                <a:lnTo>
                  <a:pt x="38" y="369"/>
                </a:lnTo>
                <a:lnTo>
                  <a:pt x="28" y="380"/>
                </a:lnTo>
                <a:lnTo>
                  <a:pt x="27" y="377"/>
                </a:lnTo>
                <a:lnTo>
                  <a:pt x="20" y="364"/>
                </a:lnTo>
                <a:lnTo>
                  <a:pt x="20" y="342"/>
                </a:lnTo>
                <a:lnTo>
                  <a:pt x="18" y="331"/>
                </a:lnTo>
                <a:lnTo>
                  <a:pt x="5" y="322"/>
                </a:lnTo>
                <a:lnTo>
                  <a:pt x="0" y="313"/>
                </a:lnTo>
                <a:lnTo>
                  <a:pt x="8" y="301"/>
                </a:lnTo>
                <a:lnTo>
                  <a:pt x="18" y="292"/>
                </a:lnTo>
                <a:lnTo>
                  <a:pt x="27" y="276"/>
                </a:lnTo>
                <a:lnTo>
                  <a:pt x="25" y="263"/>
                </a:lnTo>
                <a:lnTo>
                  <a:pt x="23" y="250"/>
                </a:lnTo>
                <a:lnTo>
                  <a:pt x="11" y="217"/>
                </a:lnTo>
                <a:lnTo>
                  <a:pt x="2" y="196"/>
                </a:lnTo>
                <a:lnTo>
                  <a:pt x="6" y="196"/>
                </a:lnTo>
                <a:lnTo>
                  <a:pt x="12" y="198"/>
                </a:lnTo>
                <a:lnTo>
                  <a:pt x="18" y="198"/>
                </a:lnTo>
                <a:lnTo>
                  <a:pt x="25" y="196"/>
                </a:lnTo>
                <a:lnTo>
                  <a:pt x="32" y="193"/>
                </a:lnTo>
                <a:lnTo>
                  <a:pt x="44" y="195"/>
                </a:lnTo>
                <a:lnTo>
                  <a:pt x="50" y="191"/>
                </a:lnTo>
                <a:lnTo>
                  <a:pt x="53" y="187"/>
                </a:lnTo>
                <a:lnTo>
                  <a:pt x="61" y="188"/>
                </a:lnTo>
                <a:lnTo>
                  <a:pt x="66" y="187"/>
                </a:lnTo>
                <a:lnTo>
                  <a:pt x="62" y="174"/>
                </a:lnTo>
                <a:lnTo>
                  <a:pt x="68" y="172"/>
                </a:lnTo>
                <a:lnTo>
                  <a:pt x="74" y="172"/>
                </a:lnTo>
                <a:lnTo>
                  <a:pt x="78" y="166"/>
                </a:lnTo>
                <a:lnTo>
                  <a:pt x="83" y="161"/>
                </a:lnTo>
                <a:lnTo>
                  <a:pt x="89" y="162"/>
                </a:lnTo>
                <a:lnTo>
                  <a:pt x="93" y="168"/>
                </a:lnTo>
                <a:lnTo>
                  <a:pt x="100" y="169"/>
                </a:lnTo>
                <a:lnTo>
                  <a:pt x="105" y="166"/>
                </a:lnTo>
                <a:lnTo>
                  <a:pt x="104" y="160"/>
                </a:lnTo>
                <a:lnTo>
                  <a:pt x="99" y="156"/>
                </a:lnTo>
                <a:lnTo>
                  <a:pt x="95" y="149"/>
                </a:lnTo>
                <a:lnTo>
                  <a:pt x="95" y="144"/>
                </a:lnTo>
                <a:lnTo>
                  <a:pt x="99" y="138"/>
                </a:lnTo>
                <a:lnTo>
                  <a:pt x="101" y="131"/>
                </a:lnTo>
                <a:lnTo>
                  <a:pt x="100" y="125"/>
                </a:lnTo>
                <a:lnTo>
                  <a:pt x="100" y="119"/>
                </a:lnTo>
                <a:lnTo>
                  <a:pt x="99" y="112"/>
                </a:lnTo>
                <a:lnTo>
                  <a:pt x="100" y="105"/>
                </a:lnTo>
                <a:lnTo>
                  <a:pt x="105" y="101"/>
                </a:lnTo>
                <a:lnTo>
                  <a:pt x="110" y="100"/>
                </a:lnTo>
                <a:lnTo>
                  <a:pt x="114" y="94"/>
                </a:lnTo>
                <a:lnTo>
                  <a:pt x="119" y="90"/>
                </a:lnTo>
                <a:lnTo>
                  <a:pt x="125" y="89"/>
                </a:lnTo>
                <a:lnTo>
                  <a:pt x="129" y="89"/>
                </a:lnTo>
                <a:lnTo>
                  <a:pt x="135" y="74"/>
                </a:lnTo>
                <a:lnTo>
                  <a:pt x="128" y="72"/>
                </a:lnTo>
                <a:lnTo>
                  <a:pt x="121" y="73"/>
                </a:lnTo>
                <a:lnTo>
                  <a:pt x="120" y="68"/>
                </a:lnTo>
                <a:lnTo>
                  <a:pt x="119" y="60"/>
                </a:lnTo>
                <a:lnTo>
                  <a:pt x="124" y="57"/>
                </a:lnTo>
                <a:lnTo>
                  <a:pt x="128" y="53"/>
                </a:lnTo>
                <a:lnTo>
                  <a:pt x="128" y="50"/>
                </a:lnTo>
                <a:lnTo>
                  <a:pt x="127" y="48"/>
                </a:lnTo>
                <a:lnTo>
                  <a:pt x="131" y="50"/>
                </a:lnTo>
                <a:lnTo>
                  <a:pt x="136" y="46"/>
                </a:lnTo>
                <a:lnTo>
                  <a:pt x="136" y="39"/>
                </a:lnTo>
                <a:lnTo>
                  <a:pt x="141" y="33"/>
                </a:lnTo>
                <a:lnTo>
                  <a:pt x="147" y="33"/>
                </a:lnTo>
                <a:lnTo>
                  <a:pt x="154" y="37"/>
                </a:lnTo>
                <a:lnTo>
                  <a:pt x="159" y="33"/>
                </a:lnTo>
                <a:lnTo>
                  <a:pt x="163" y="30"/>
                </a:lnTo>
                <a:lnTo>
                  <a:pt x="164" y="23"/>
                </a:lnTo>
                <a:lnTo>
                  <a:pt x="165" y="16"/>
                </a:lnTo>
                <a:lnTo>
                  <a:pt x="169" y="10"/>
                </a:lnTo>
                <a:lnTo>
                  <a:pt x="173" y="6"/>
                </a:lnTo>
                <a:lnTo>
                  <a:pt x="177" y="0"/>
                </a:lnTo>
                <a:lnTo>
                  <a:pt x="184" y="0"/>
                </a:lnTo>
                <a:lnTo>
                  <a:pt x="185" y="0"/>
                </a:lnTo>
                <a:lnTo>
                  <a:pt x="187" y="6"/>
                </a:lnTo>
                <a:lnTo>
                  <a:pt x="199" y="0"/>
                </a:lnTo>
                <a:lnTo>
                  <a:pt x="206" y="2"/>
                </a:lnTo>
                <a:lnTo>
                  <a:pt x="210" y="7"/>
                </a:lnTo>
                <a:lnTo>
                  <a:pt x="228" y="2"/>
                </a:lnTo>
                <a:lnTo>
                  <a:pt x="235" y="6"/>
                </a:lnTo>
                <a:lnTo>
                  <a:pt x="238" y="7"/>
                </a:lnTo>
                <a:lnTo>
                  <a:pt x="239" y="23"/>
                </a:lnTo>
                <a:lnTo>
                  <a:pt x="245" y="18"/>
                </a:lnTo>
                <a:lnTo>
                  <a:pt x="251" y="15"/>
                </a:lnTo>
                <a:lnTo>
                  <a:pt x="256" y="12"/>
                </a:lnTo>
                <a:lnTo>
                  <a:pt x="259" y="7"/>
                </a:lnTo>
                <a:lnTo>
                  <a:pt x="265" y="6"/>
                </a:lnTo>
                <a:lnTo>
                  <a:pt x="271" y="5"/>
                </a:lnTo>
                <a:lnTo>
                  <a:pt x="278" y="4"/>
                </a:lnTo>
                <a:lnTo>
                  <a:pt x="284" y="6"/>
                </a:lnTo>
                <a:lnTo>
                  <a:pt x="298" y="17"/>
                </a:lnTo>
                <a:lnTo>
                  <a:pt x="304" y="16"/>
                </a:lnTo>
                <a:lnTo>
                  <a:pt x="308" y="25"/>
                </a:lnTo>
                <a:lnTo>
                  <a:pt x="308" y="31"/>
                </a:lnTo>
                <a:lnTo>
                  <a:pt x="308" y="38"/>
                </a:lnTo>
                <a:lnTo>
                  <a:pt x="313" y="42"/>
                </a:lnTo>
                <a:lnTo>
                  <a:pt x="316" y="47"/>
                </a:lnTo>
                <a:lnTo>
                  <a:pt x="316" y="59"/>
                </a:lnTo>
                <a:lnTo>
                  <a:pt x="313" y="65"/>
                </a:lnTo>
                <a:lnTo>
                  <a:pt x="313" y="72"/>
                </a:lnTo>
                <a:lnTo>
                  <a:pt x="316" y="77"/>
                </a:lnTo>
                <a:lnTo>
                  <a:pt x="326" y="84"/>
                </a:lnTo>
                <a:lnTo>
                  <a:pt x="330" y="89"/>
                </a:lnTo>
                <a:lnTo>
                  <a:pt x="345" y="110"/>
                </a:lnTo>
                <a:lnTo>
                  <a:pt x="350" y="115"/>
                </a:lnTo>
                <a:lnTo>
                  <a:pt x="358" y="118"/>
                </a:lnTo>
                <a:lnTo>
                  <a:pt x="363" y="119"/>
                </a:lnTo>
                <a:lnTo>
                  <a:pt x="368" y="123"/>
                </a:lnTo>
                <a:lnTo>
                  <a:pt x="371" y="127"/>
                </a:lnTo>
                <a:lnTo>
                  <a:pt x="372" y="135"/>
                </a:lnTo>
                <a:lnTo>
                  <a:pt x="376" y="141"/>
                </a:lnTo>
                <a:lnTo>
                  <a:pt x="388" y="135"/>
                </a:lnTo>
                <a:lnTo>
                  <a:pt x="394" y="133"/>
                </a:lnTo>
                <a:lnTo>
                  <a:pt x="401" y="135"/>
                </a:lnTo>
                <a:lnTo>
                  <a:pt x="408" y="136"/>
                </a:lnTo>
                <a:lnTo>
                  <a:pt x="406" y="144"/>
                </a:lnTo>
                <a:lnTo>
                  <a:pt x="412" y="147"/>
                </a:lnTo>
                <a:lnTo>
                  <a:pt x="418" y="146"/>
                </a:lnTo>
                <a:lnTo>
                  <a:pt x="423" y="156"/>
                </a:lnTo>
                <a:lnTo>
                  <a:pt x="418" y="162"/>
                </a:lnTo>
                <a:lnTo>
                  <a:pt x="416" y="169"/>
                </a:lnTo>
                <a:lnTo>
                  <a:pt x="403" y="184"/>
                </a:lnTo>
                <a:lnTo>
                  <a:pt x="390" y="186"/>
                </a:lnTo>
                <a:lnTo>
                  <a:pt x="379" y="179"/>
                </a:lnTo>
                <a:lnTo>
                  <a:pt x="372" y="180"/>
                </a:lnTo>
                <a:lnTo>
                  <a:pt x="366" y="184"/>
                </a:lnTo>
                <a:lnTo>
                  <a:pt x="367" y="191"/>
                </a:lnTo>
                <a:lnTo>
                  <a:pt x="362" y="195"/>
                </a:lnTo>
                <a:lnTo>
                  <a:pt x="364" y="201"/>
                </a:lnTo>
                <a:lnTo>
                  <a:pt x="370" y="204"/>
                </a:lnTo>
                <a:lnTo>
                  <a:pt x="376" y="208"/>
                </a:lnTo>
                <a:lnTo>
                  <a:pt x="379" y="214"/>
                </a:lnTo>
                <a:lnTo>
                  <a:pt x="379" y="220"/>
                </a:lnTo>
                <a:lnTo>
                  <a:pt x="384" y="224"/>
                </a:lnTo>
                <a:lnTo>
                  <a:pt x="384" y="230"/>
                </a:lnTo>
                <a:lnTo>
                  <a:pt x="390" y="233"/>
                </a:lnTo>
                <a:lnTo>
                  <a:pt x="394" y="240"/>
                </a:lnTo>
                <a:lnTo>
                  <a:pt x="395" y="244"/>
                </a:lnTo>
                <a:lnTo>
                  <a:pt x="405" y="26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4" name="Freeform 146"/>
          <xdr:cNvSpPr>
            <a:spLocks noChangeAspect="1"/>
          </xdr:cNvSpPr>
        </xdr:nvSpPr>
        <xdr:spPr bwMode="auto">
          <a:xfrm>
            <a:off x="8035720" y="4247281"/>
            <a:ext cx="327800" cy="344487"/>
          </a:xfrm>
          <a:custGeom>
            <a:avLst/>
            <a:gdLst>
              <a:gd name="T0" fmla="*/ 2147483647 w 196"/>
              <a:gd name="T1" fmla="*/ 2147483647 h 215"/>
              <a:gd name="T2" fmla="*/ 2147483647 w 196"/>
              <a:gd name="T3" fmla="*/ 2147483647 h 215"/>
              <a:gd name="T4" fmla="*/ 2147483647 w 196"/>
              <a:gd name="T5" fmla="*/ 2147483647 h 215"/>
              <a:gd name="T6" fmla="*/ 2147483647 w 196"/>
              <a:gd name="T7" fmla="*/ 2147483647 h 215"/>
              <a:gd name="T8" fmla="*/ 2147483647 w 196"/>
              <a:gd name="T9" fmla="*/ 2147483647 h 215"/>
              <a:gd name="T10" fmla="*/ 2147483647 w 196"/>
              <a:gd name="T11" fmla="*/ 2147483647 h 215"/>
              <a:gd name="T12" fmla="*/ 2147483647 w 196"/>
              <a:gd name="T13" fmla="*/ 2147483647 h 215"/>
              <a:gd name="T14" fmla="*/ 2147483647 w 196"/>
              <a:gd name="T15" fmla="*/ 2147483647 h 215"/>
              <a:gd name="T16" fmla="*/ 0 w 196"/>
              <a:gd name="T17" fmla="*/ 2147483647 h 215"/>
              <a:gd name="T18" fmla="*/ 2147483647 w 196"/>
              <a:gd name="T19" fmla="*/ 2147483647 h 215"/>
              <a:gd name="T20" fmla="*/ 2147483647 w 196"/>
              <a:gd name="T21" fmla="*/ 2147483647 h 215"/>
              <a:gd name="T22" fmla="*/ 2147483647 w 196"/>
              <a:gd name="T23" fmla="*/ 2147483647 h 215"/>
              <a:gd name="T24" fmla="*/ 2147483647 w 196"/>
              <a:gd name="T25" fmla="*/ 2147483647 h 215"/>
              <a:gd name="T26" fmla="*/ 2147483647 w 196"/>
              <a:gd name="T27" fmla="*/ 2147483647 h 215"/>
              <a:gd name="T28" fmla="*/ 2147483647 w 196"/>
              <a:gd name="T29" fmla="*/ 2147483647 h 215"/>
              <a:gd name="T30" fmla="*/ 2147483647 w 196"/>
              <a:gd name="T31" fmla="*/ 2147483647 h 215"/>
              <a:gd name="T32" fmla="*/ 2147483647 w 196"/>
              <a:gd name="T33" fmla="*/ 2147483647 h 215"/>
              <a:gd name="T34" fmla="*/ 2147483647 w 196"/>
              <a:gd name="T35" fmla="*/ 2147483647 h 215"/>
              <a:gd name="T36" fmla="*/ 2147483647 w 196"/>
              <a:gd name="T37" fmla="*/ 2147483647 h 215"/>
              <a:gd name="T38" fmla="*/ 2147483647 w 196"/>
              <a:gd name="T39" fmla="*/ 2147483647 h 215"/>
              <a:gd name="T40" fmla="*/ 2147483647 w 196"/>
              <a:gd name="T41" fmla="*/ 2147483647 h 215"/>
              <a:gd name="T42" fmla="*/ 2147483647 w 196"/>
              <a:gd name="T43" fmla="*/ 2147483647 h 215"/>
              <a:gd name="T44" fmla="*/ 2147483647 w 196"/>
              <a:gd name="T45" fmla="*/ 2147483647 h 215"/>
              <a:gd name="T46" fmla="*/ 2147483647 w 196"/>
              <a:gd name="T47" fmla="*/ 2147483647 h 215"/>
              <a:gd name="T48" fmla="*/ 2147483647 w 196"/>
              <a:gd name="T49" fmla="*/ 2147483647 h 215"/>
              <a:gd name="T50" fmla="*/ 2147483647 w 196"/>
              <a:gd name="T51" fmla="*/ 2147483647 h 215"/>
              <a:gd name="T52" fmla="*/ 2147483647 w 196"/>
              <a:gd name="T53" fmla="*/ 2147483647 h 215"/>
              <a:gd name="T54" fmla="*/ 2147483647 w 196"/>
              <a:gd name="T55" fmla="*/ 2147483647 h 215"/>
              <a:gd name="T56" fmla="*/ 2147483647 w 196"/>
              <a:gd name="T57" fmla="*/ 2147483647 h 215"/>
              <a:gd name="T58" fmla="*/ 2147483647 w 196"/>
              <a:gd name="T59" fmla="*/ 2147483647 h 215"/>
              <a:gd name="T60" fmla="*/ 2147483647 w 196"/>
              <a:gd name="T61" fmla="*/ 2147483647 h 215"/>
              <a:gd name="T62" fmla="*/ 2147483647 w 196"/>
              <a:gd name="T63" fmla="*/ 2147483647 h 215"/>
              <a:gd name="T64" fmla="*/ 2147483647 w 196"/>
              <a:gd name="T65" fmla="*/ 2147483647 h 215"/>
              <a:gd name="T66" fmla="*/ 2147483647 w 196"/>
              <a:gd name="T67" fmla="*/ 2147483647 h 215"/>
              <a:gd name="T68" fmla="*/ 2147483647 w 196"/>
              <a:gd name="T69" fmla="*/ 2147483647 h 215"/>
              <a:gd name="T70" fmla="*/ 2147483647 w 196"/>
              <a:gd name="T71" fmla="*/ 2147483647 h 21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96"/>
              <a:gd name="T109" fmla="*/ 0 h 215"/>
              <a:gd name="T110" fmla="*/ 196 w 196"/>
              <a:gd name="T111" fmla="*/ 215 h 21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96" h="215">
                <a:moveTo>
                  <a:pt x="126" y="215"/>
                </a:moveTo>
                <a:lnTo>
                  <a:pt x="123" y="213"/>
                </a:lnTo>
                <a:lnTo>
                  <a:pt x="115" y="206"/>
                </a:lnTo>
                <a:lnTo>
                  <a:pt x="107" y="208"/>
                </a:lnTo>
                <a:lnTo>
                  <a:pt x="107" y="203"/>
                </a:lnTo>
                <a:lnTo>
                  <a:pt x="105" y="191"/>
                </a:lnTo>
                <a:lnTo>
                  <a:pt x="97" y="169"/>
                </a:lnTo>
                <a:lnTo>
                  <a:pt x="95" y="153"/>
                </a:lnTo>
                <a:lnTo>
                  <a:pt x="92" y="135"/>
                </a:lnTo>
                <a:lnTo>
                  <a:pt x="83" y="109"/>
                </a:lnTo>
                <a:lnTo>
                  <a:pt x="67" y="92"/>
                </a:lnTo>
                <a:lnTo>
                  <a:pt x="52" y="75"/>
                </a:lnTo>
                <a:lnTo>
                  <a:pt x="38" y="58"/>
                </a:lnTo>
                <a:lnTo>
                  <a:pt x="33" y="42"/>
                </a:lnTo>
                <a:lnTo>
                  <a:pt x="22" y="31"/>
                </a:lnTo>
                <a:lnTo>
                  <a:pt x="8" y="21"/>
                </a:lnTo>
                <a:lnTo>
                  <a:pt x="0" y="18"/>
                </a:lnTo>
                <a:lnTo>
                  <a:pt x="0" y="17"/>
                </a:lnTo>
                <a:lnTo>
                  <a:pt x="8" y="11"/>
                </a:lnTo>
                <a:lnTo>
                  <a:pt x="16" y="11"/>
                </a:lnTo>
                <a:lnTo>
                  <a:pt x="24" y="8"/>
                </a:lnTo>
                <a:lnTo>
                  <a:pt x="29" y="3"/>
                </a:lnTo>
                <a:lnTo>
                  <a:pt x="37" y="0"/>
                </a:lnTo>
                <a:lnTo>
                  <a:pt x="44" y="1"/>
                </a:lnTo>
                <a:lnTo>
                  <a:pt x="52" y="3"/>
                </a:lnTo>
                <a:lnTo>
                  <a:pt x="60" y="5"/>
                </a:lnTo>
                <a:lnTo>
                  <a:pt x="65" y="8"/>
                </a:lnTo>
                <a:lnTo>
                  <a:pt x="72" y="13"/>
                </a:lnTo>
                <a:lnTo>
                  <a:pt x="79" y="16"/>
                </a:lnTo>
                <a:lnTo>
                  <a:pt x="87" y="17"/>
                </a:lnTo>
                <a:lnTo>
                  <a:pt x="93" y="15"/>
                </a:lnTo>
                <a:lnTo>
                  <a:pt x="101" y="12"/>
                </a:lnTo>
                <a:lnTo>
                  <a:pt x="109" y="12"/>
                </a:lnTo>
                <a:lnTo>
                  <a:pt x="114" y="16"/>
                </a:lnTo>
                <a:lnTo>
                  <a:pt x="121" y="19"/>
                </a:lnTo>
                <a:lnTo>
                  <a:pt x="127" y="17"/>
                </a:lnTo>
                <a:lnTo>
                  <a:pt x="133" y="23"/>
                </a:lnTo>
                <a:lnTo>
                  <a:pt x="134" y="29"/>
                </a:lnTo>
                <a:lnTo>
                  <a:pt x="136" y="37"/>
                </a:lnTo>
                <a:lnTo>
                  <a:pt x="136" y="53"/>
                </a:lnTo>
                <a:lnTo>
                  <a:pt x="143" y="57"/>
                </a:lnTo>
                <a:lnTo>
                  <a:pt x="147" y="62"/>
                </a:lnTo>
                <a:lnTo>
                  <a:pt x="154" y="62"/>
                </a:lnTo>
                <a:lnTo>
                  <a:pt x="160" y="68"/>
                </a:lnTo>
                <a:lnTo>
                  <a:pt x="159" y="77"/>
                </a:lnTo>
                <a:lnTo>
                  <a:pt x="164" y="82"/>
                </a:lnTo>
                <a:lnTo>
                  <a:pt x="169" y="88"/>
                </a:lnTo>
                <a:lnTo>
                  <a:pt x="175" y="91"/>
                </a:lnTo>
                <a:lnTo>
                  <a:pt x="183" y="92"/>
                </a:lnTo>
                <a:lnTo>
                  <a:pt x="189" y="97"/>
                </a:lnTo>
                <a:lnTo>
                  <a:pt x="190" y="105"/>
                </a:lnTo>
                <a:lnTo>
                  <a:pt x="191" y="113"/>
                </a:lnTo>
                <a:lnTo>
                  <a:pt x="196" y="119"/>
                </a:lnTo>
                <a:lnTo>
                  <a:pt x="195" y="127"/>
                </a:lnTo>
                <a:lnTo>
                  <a:pt x="189" y="133"/>
                </a:lnTo>
                <a:lnTo>
                  <a:pt x="181" y="131"/>
                </a:lnTo>
                <a:lnTo>
                  <a:pt x="173" y="133"/>
                </a:lnTo>
                <a:lnTo>
                  <a:pt x="166" y="131"/>
                </a:lnTo>
                <a:lnTo>
                  <a:pt x="160" y="137"/>
                </a:lnTo>
                <a:lnTo>
                  <a:pt x="154" y="131"/>
                </a:lnTo>
                <a:lnTo>
                  <a:pt x="148" y="136"/>
                </a:lnTo>
                <a:lnTo>
                  <a:pt x="145" y="144"/>
                </a:lnTo>
                <a:lnTo>
                  <a:pt x="147" y="152"/>
                </a:lnTo>
                <a:lnTo>
                  <a:pt x="147" y="159"/>
                </a:lnTo>
                <a:lnTo>
                  <a:pt x="148" y="167"/>
                </a:lnTo>
                <a:lnTo>
                  <a:pt x="141" y="173"/>
                </a:lnTo>
                <a:lnTo>
                  <a:pt x="139" y="179"/>
                </a:lnTo>
                <a:lnTo>
                  <a:pt x="139" y="185"/>
                </a:lnTo>
                <a:lnTo>
                  <a:pt x="131" y="191"/>
                </a:lnTo>
                <a:lnTo>
                  <a:pt x="131" y="201"/>
                </a:lnTo>
                <a:lnTo>
                  <a:pt x="131" y="206"/>
                </a:lnTo>
                <a:lnTo>
                  <a:pt x="126" y="21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5" name="Freeform 147"/>
          <xdr:cNvSpPr>
            <a:spLocks noChangeAspect="1"/>
          </xdr:cNvSpPr>
        </xdr:nvSpPr>
        <xdr:spPr bwMode="auto">
          <a:xfrm>
            <a:off x="7676704" y="1585334"/>
            <a:ext cx="1467293" cy="2896824"/>
          </a:xfrm>
          <a:custGeom>
            <a:avLst/>
            <a:gdLst>
              <a:gd name="T0" fmla="*/ 2147483647 w 867"/>
              <a:gd name="T1" fmla="*/ 2147483647 h 1869"/>
              <a:gd name="T2" fmla="*/ 2147483647 w 867"/>
              <a:gd name="T3" fmla="*/ 2147483647 h 1869"/>
              <a:gd name="T4" fmla="*/ 2147483647 w 867"/>
              <a:gd name="T5" fmla="*/ 2147483647 h 1869"/>
              <a:gd name="T6" fmla="*/ 2147483647 w 867"/>
              <a:gd name="T7" fmla="*/ 2147483647 h 1869"/>
              <a:gd name="T8" fmla="*/ 2147483647 w 867"/>
              <a:gd name="T9" fmla="*/ 2147483647 h 1869"/>
              <a:gd name="T10" fmla="*/ 2147483647 w 867"/>
              <a:gd name="T11" fmla="*/ 2147483647 h 1869"/>
              <a:gd name="T12" fmla="*/ 2147483647 w 867"/>
              <a:gd name="T13" fmla="*/ 2147483647 h 1869"/>
              <a:gd name="T14" fmla="*/ 2147483647 w 867"/>
              <a:gd name="T15" fmla="*/ 2147483647 h 1869"/>
              <a:gd name="T16" fmla="*/ 2147483647 w 867"/>
              <a:gd name="T17" fmla="*/ 2147483647 h 1869"/>
              <a:gd name="T18" fmla="*/ 2147483647 w 867"/>
              <a:gd name="T19" fmla="*/ 2147483647 h 1869"/>
              <a:gd name="T20" fmla="*/ 2147483647 w 867"/>
              <a:gd name="T21" fmla="*/ 2147483647 h 1869"/>
              <a:gd name="T22" fmla="*/ 2147483647 w 867"/>
              <a:gd name="T23" fmla="*/ 2147483647 h 1869"/>
              <a:gd name="T24" fmla="*/ 2147483647 w 867"/>
              <a:gd name="T25" fmla="*/ 2147483647 h 1869"/>
              <a:gd name="T26" fmla="*/ 2147483647 w 867"/>
              <a:gd name="T27" fmla="*/ 2147483647 h 1869"/>
              <a:gd name="T28" fmla="*/ 2147483647 w 867"/>
              <a:gd name="T29" fmla="*/ 2147483647 h 1869"/>
              <a:gd name="T30" fmla="*/ 2147483647 w 867"/>
              <a:gd name="T31" fmla="*/ 2147483647 h 1869"/>
              <a:gd name="T32" fmla="*/ 2147483647 w 867"/>
              <a:gd name="T33" fmla="*/ 2147483647 h 1869"/>
              <a:gd name="T34" fmla="*/ 2147483647 w 867"/>
              <a:gd name="T35" fmla="*/ 2147483647 h 1869"/>
              <a:gd name="T36" fmla="*/ 2147483647 w 867"/>
              <a:gd name="T37" fmla="*/ 2147483647 h 1869"/>
              <a:gd name="T38" fmla="*/ 2147483647 w 867"/>
              <a:gd name="T39" fmla="*/ 2147483647 h 1869"/>
              <a:gd name="T40" fmla="*/ 2147483647 w 867"/>
              <a:gd name="T41" fmla="*/ 2147483647 h 1869"/>
              <a:gd name="T42" fmla="*/ 2147483647 w 867"/>
              <a:gd name="T43" fmla="*/ 2147483647 h 1869"/>
              <a:gd name="T44" fmla="*/ 2147483647 w 867"/>
              <a:gd name="T45" fmla="*/ 2147483647 h 1869"/>
              <a:gd name="T46" fmla="*/ 2147483647 w 867"/>
              <a:gd name="T47" fmla="*/ 2147483647 h 1869"/>
              <a:gd name="T48" fmla="*/ 2147483647 w 867"/>
              <a:gd name="T49" fmla="*/ 2147483647 h 1869"/>
              <a:gd name="T50" fmla="*/ 2147483647 w 867"/>
              <a:gd name="T51" fmla="*/ 2147483647 h 1869"/>
              <a:gd name="T52" fmla="*/ 2147483647 w 867"/>
              <a:gd name="T53" fmla="*/ 2147483647 h 1869"/>
              <a:gd name="T54" fmla="*/ 2147483647 w 867"/>
              <a:gd name="T55" fmla="*/ 2147483647 h 1869"/>
              <a:gd name="T56" fmla="*/ 2147483647 w 867"/>
              <a:gd name="T57" fmla="*/ 2147483647 h 1869"/>
              <a:gd name="T58" fmla="*/ 2147483647 w 867"/>
              <a:gd name="T59" fmla="*/ 2147483647 h 1869"/>
              <a:gd name="T60" fmla="*/ 2147483647 w 867"/>
              <a:gd name="T61" fmla="*/ 2147483647 h 1869"/>
              <a:gd name="T62" fmla="*/ 2147483647 w 867"/>
              <a:gd name="T63" fmla="*/ 2147483647 h 1869"/>
              <a:gd name="T64" fmla="*/ 2147483647 w 867"/>
              <a:gd name="T65" fmla="*/ 2147483647 h 1869"/>
              <a:gd name="T66" fmla="*/ 2147483647 w 867"/>
              <a:gd name="T67" fmla="*/ 2147483647 h 1869"/>
              <a:gd name="T68" fmla="*/ 2147483647 w 867"/>
              <a:gd name="T69" fmla="*/ 2147483647 h 1869"/>
              <a:gd name="T70" fmla="*/ 2147483647 w 867"/>
              <a:gd name="T71" fmla="*/ 2147483647 h 1869"/>
              <a:gd name="T72" fmla="*/ 2147483647 w 867"/>
              <a:gd name="T73" fmla="*/ 2147483647 h 1869"/>
              <a:gd name="T74" fmla="*/ 0 w 867"/>
              <a:gd name="T75" fmla="*/ 2147483647 h 1869"/>
              <a:gd name="T76" fmla="*/ 2147483647 w 867"/>
              <a:gd name="T77" fmla="*/ 2147483647 h 1869"/>
              <a:gd name="T78" fmla="*/ 2147483647 w 867"/>
              <a:gd name="T79" fmla="*/ 2147483647 h 1869"/>
              <a:gd name="T80" fmla="*/ 2147483647 w 867"/>
              <a:gd name="T81" fmla="*/ 2147483647 h 1869"/>
              <a:gd name="T82" fmla="*/ 2147483647 w 867"/>
              <a:gd name="T83" fmla="*/ 2147483647 h 1869"/>
              <a:gd name="T84" fmla="*/ 2147483647 w 867"/>
              <a:gd name="T85" fmla="*/ 2147483647 h 1869"/>
              <a:gd name="T86" fmla="*/ 2147483647 w 867"/>
              <a:gd name="T87" fmla="*/ 2147483647 h 1869"/>
              <a:gd name="T88" fmla="*/ 2147483647 w 867"/>
              <a:gd name="T89" fmla="*/ 2147483647 h 1869"/>
              <a:gd name="T90" fmla="*/ 2147483647 w 867"/>
              <a:gd name="T91" fmla="*/ 2147483647 h 1869"/>
              <a:gd name="T92" fmla="*/ 2147483647 w 867"/>
              <a:gd name="T93" fmla="*/ 2147483647 h 1869"/>
              <a:gd name="T94" fmla="*/ 2147483647 w 867"/>
              <a:gd name="T95" fmla="*/ 2147483647 h 1869"/>
              <a:gd name="T96" fmla="*/ 2147483647 w 867"/>
              <a:gd name="T97" fmla="*/ 2147483647 h 1869"/>
              <a:gd name="T98" fmla="*/ 2147483647 w 867"/>
              <a:gd name="T99" fmla="*/ 2147483647 h 1869"/>
              <a:gd name="T100" fmla="*/ 2147483647 w 867"/>
              <a:gd name="T101" fmla="*/ 2147483647 h 1869"/>
              <a:gd name="T102" fmla="*/ 2147483647 w 867"/>
              <a:gd name="T103" fmla="*/ 2147483647 h 1869"/>
              <a:gd name="T104" fmla="*/ 2147483647 w 867"/>
              <a:gd name="T105" fmla="*/ 2147483647 h 1869"/>
              <a:gd name="T106" fmla="*/ 2147483647 w 867"/>
              <a:gd name="T107" fmla="*/ 2147483647 h 1869"/>
              <a:gd name="T108" fmla="*/ 2147483647 w 867"/>
              <a:gd name="T109" fmla="*/ 2147483647 h 1869"/>
              <a:gd name="T110" fmla="*/ 2147483647 w 867"/>
              <a:gd name="T111" fmla="*/ 2147483647 h 1869"/>
              <a:gd name="T112" fmla="*/ 2147483647 w 867"/>
              <a:gd name="T113" fmla="*/ 2147483647 h 1869"/>
              <a:gd name="T114" fmla="*/ 2147483647 w 867"/>
              <a:gd name="T115" fmla="*/ 2147483647 h 1869"/>
              <a:gd name="T116" fmla="*/ 2147483647 w 867"/>
              <a:gd name="T117" fmla="*/ 2147483647 h 1869"/>
              <a:gd name="T118" fmla="*/ 2147483647 w 867"/>
              <a:gd name="T119" fmla="*/ 2147483647 h 1869"/>
              <a:gd name="T120" fmla="*/ 2147483647 w 867"/>
              <a:gd name="T121" fmla="*/ 2147483647 h 1869"/>
              <a:gd name="T122" fmla="*/ 2147483647 w 867"/>
              <a:gd name="T123" fmla="*/ 2147483647 h 18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67"/>
              <a:gd name="T187" fmla="*/ 0 h 1869"/>
              <a:gd name="T188" fmla="*/ 867 w 867"/>
              <a:gd name="T189" fmla="*/ 1869 h 186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67" h="1869">
                <a:moveTo>
                  <a:pt x="436" y="1386"/>
                </a:moveTo>
                <a:lnTo>
                  <a:pt x="443" y="1384"/>
                </a:lnTo>
                <a:lnTo>
                  <a:pt x="449" y="1380"/>
                </a:lnTo>
                <a:lnTo>
                  <a:pt x="454" y="1376"/>
                </a:lnTo>
                <a:lnTo>
                  <a:pt x="461" y="1376"/>
                </a:lnTo>
                <a:lnTo>
                  <a:pt x="469" y="1374"/>
                </a:lnTo>
                <a:lnTo>
                  <a:pt x="474" y="1370"/>
                </a:lnTo>
                <a:lnTo>
                  <a:pt x="480" y="1368"/>
                </a:lnTo>
                <a:lnTo>
                  <a:pt x="493" y="1374"/>
                </a:lnTo>
                <a:lnTo>
                  <a:pt x="499" y="1380"/>
                </a:lnTo>
                <a:lnTo>
                  <a:pt x="499" y="1386"/>
                </a:lnTo>
                <a:lnTo>
                  <a:pt x="519" y="1396"/>
                </a:lnTo>
                <a:lnTo>
                  <a:pt x="520" y="1404"/>
                </a:lnTo>
                <a:lnTo>
                  <a:pt x="515" y="1410"/>
                </a:lnTo>
                <a:lnTo>
                  <a:pt x="508" y="1411"/>
                </a:lnTo>
                <a:lnTo>
                  <a:pt x="512" y="1416"/>
                </a:lnTo>
                <a:lnTo>
                  <a:pt x="521" y="1434"/>
                </a:lnTo>
                <a:lnTo>
                  <a:pt x="529" y="1437"/>
                </a:lnTo>
                <a:lnTo>
                  <a:pt x="549" y="1439"/>
                </a:lnTo>
                <a:lnTo>
                  <a:pt x="556" y="1434"/>
                </a:lnTo>
                <a:lnTo>
                  <a:pt x="563" y="1433"/>
                </a:lnTo>
                <a:lnTo>
                  <a:pt x="567" y="1437"/>
                </a:lnTo>
                <a:lnTo>
                  <a:pt x="573" y="1440"/>
                </a:lnTo>
                <a:lnTo>
                  <a:pt x="577" y="1445"/>
                </a:lnTo>
                <a:lnTo>
                  <a:pt x="593" y="1466"/>
                </a:lnTo>
                <a:lnTo>
                  <a:pt x="593" y="1473"/>
                </a:lnTo>
                <a:lnTo>
                  <a:pt x="596" y="1479"/>
                </a:lnTo>
                <a:lnTo>
                  <a:pt x="610" y="1483"/>
                </a:lnTo>
                <a:lnTo>
                  <a:pt x="615" y="1479"/>
                </a:lnTo>
                <a:lnTo>
                  <a:pt x="622" y="1475"/>
                </a:lnTo>
                <a:lnTo>
                  <a:pt x="627" y="1475"/>
                </a:lnTo>
                <a:lnTo>
                  <a:pt x="641" y="1481"/>
                </a:lnTo>
                <a:lnTo>
                  <a:pt x="647" y="1475"/>
                </a:lnTo>
                <a:lnTo>
                  <a:pt x="653" y="1477"/>
                </a:lnTo>
                <a:lnTo>
                  <a:pt x="661" y="1473"/>
                </a:lnTo>
                <a:lnTo>
                  <a:pt x="683" y="1454"/>
                </a:lnTo>
                <a:lnTo>
                  <a:pt x="691" y="1454"/>
                </a:lnTo>
                <a:lnTo>
                  <a:pt x="712" y="1475"/>
                </a:lnTo>
                <a:lnTo>
                  <a:pt x="724" y="1481"/>
                </a:lnTo>
                <a:lnTo>
                  <a:pt x="731" y="1479"/>
                </a:lnTo>
                <a:lnTo>
                  <a:pt x="732" y="1470"/>
                </a:lnTo>
                <a:lnTo>
                  <a:pt x="739" y="1470"/>
                </a:lnTo>
                <a:lnTo>
                  <a:pt x="745" y="1473"/>
                </a:lnTo>
                <a:lnTo>
                  <a:pt x="751" y="1472"/>
                </a:lnTo>
                <a:lnTo>
                  <a:pt x="759" y="1472"/>
                </a:lnTo>
                <a:lnTo>
                  <a:pt x="766" y="1475"/>
                </a:lnTo>
                <a:lnTo>
                  <a:pt x="772" y="1473"/>
                </a:lnTo>
                <a:lnTo>
                  <a:pt x="778" y="1470"/>
                </a:lnTo>
                <a:lnTo>
                  <a:pt x="793" y="1475"/>
                </a:lnTo>
                <a:lnTo>
                  <a:pt x="798" y="1470"/>
                </a:lnTo>
                <a:lnTo>
                  <a:pt x="814" y="1475"/>
                </a:lnTo>
                <a:lnTo>
                  <a:pt x="821" y="1475"/>
                </a:lnTo>
                <a:lnTo>
                  <a:pt x="827" y="1472"/>
                </a:lnTo>
                <a:lnTo>
                  <a:pt x="834" y="1473"/>
                </a:lnTo>
                <a:lnTo>
                  <a:pt x="828" y="1480"/>
                </a:lnTo>
                <a:lnTo>
                  <a:pt x="844" y="1496"/>
                </a:lnTo>
                <a:lnTo>
                  <a:pt x="840" y="1511"/>
                </a:lnTo>
                <a:lnTo>
                  <a:pt x="834" y="1516"/>
                </a:lnTo>
                <a:lnTo>
                  <a:pt x="828" y="1520"/>
                </a:lnTo>
                <a:lnTo>
                  <a:pt x="835" y="1525"/>
                </a:lnTo>
                <a:lnTo>
                  <a:pt x="844" y="1524"/>
                </a:lnTo>
                <a:lnTo>
                  <a:pt x="848" y="1528"/>
                </a:lnTo>
                <a:lnTo>
                  <a:pt x="844" y="1532"/>
                </a:lnTo>
                <a:lnTo>
                  <a:pt x="836" y="1536"/>
                </a:lnTo>
                <a:lnTo>
                  <a:pt x="838" y="1551"/>
                </a:lnTo>
                <a:lnTo>
                  <a:pt x="844" y="1554"/>
                </a:lnTo>
                <a:lnTo>
                  <a:pt x="848" y="1559"/>
                </a:lnTo>
                <a:lnTo>
                  <a:pt x="848" y="1567"/>
                </a:lnTo>
                <a:lnTo>
                  <a:pt x="857" y="1568"/>
                </a:lnTo>
                <a:lnTo>
                  <a:pt x="861" y="1606"/>
                </a:lnTo>
                <a:lnTo>
                  <a:pt x="854" y="1611"/>
                </a:lnTo>
                <a:lnTo>
                  <a:pt x="848" y="1611"/>
                </a:lnTo>
                <a:lnTo>
                  <a:pt x="840" y="1613"/>
                </a:lnTo>
                <a:lnTo>
                  <a:pt x="834" y="1617"/>
                </a:lnTo>
                <a:lnTo>
                  <a:pt x="826" y="1616"/>
                </a:lnTo>
                <a:lnTo>
                  <a:pt x="819" y="1615"/>
                </a:lnTo>
                <a:lnTo>
                  <a:pt x="812" y="1636"/>
                </a:lnTo>
                <a:lnTo>
                  <a:pt x="806" y="1640"/>
                </a:lnTo>
                <a:lnTo>
                  <a:pt x="798" y="1645"/>
                </a:lnTo>
                <a:lnTo>
                  <a:pt x="797" y="1661"/>
                </a:lnTo>
                <a:lnTo>
                  <a:pt x="801" y="1668"/>
                </a:lnTo>
                <a:lnTo>
                  <a:pt x="835" y="1650"/>
                </a:lnTo>
                <a:lnTo>
                  <a:pt x="856" y="1655"/>
                </a:lnTo>
                <a:lnTo>
                  <a:pt x="828" y="1672"/>
                </a:lnTo>
                <a:lnTo>
                  <a:pt x="808" y="1705"/>
                </a:lnTo>
                <a:lnTo>
                  <a:pt x="784" y="1715"/>
                </a:lnTo>
                <a:lnTo>
                  <a:pt x="802" y="1729"/>
                </a:lnTo>
                <a:lnTo>
                  <a:pt x="822" y="1734"/>
                </a:lnTo>
                <a:lnTo>
                  <a:pt x="808" y="1772"/>
                </a:lnTo>
                <a:lnTo>
                  <a:pt x="798" y="1816"/>
                </a:lnTo>
                <a:lnTo>
                  <a:pt x="776" y="1817"/>
                </a:lnTo>
                <a:lnTo>
                  <a:pt x="772" y="1818"/>
                </a:lnTo>
                <a:lnTo>
                  <a:pt x="771" y="1824"/>
                </a:lnTo>
                <a:lnTo>
                  <a:pt x="772" y="1829"/>
                </a:lnTo>
                <a:lnTo>
                  <a:pt x="766" y="1835"/>
                </a:lnTo>
                <a:lnTo>
                  <a:pt x="771" y="1844"/>
                </a:lnTo>
                <a:lnTo>
                  <a:pt x="788" y="1839"/>
                </a:lnTo>
                <a:lnTo>
                  <a:pt x="808" y="1859"/>
                </a:lnTo>
                <a:lnTo>
                  <a:pt x="834" y="1863"/>
                </a:lnTo>
                <a:lnTo>
                  <a:pt x="856" y="1869"/>
                </a:lnTo>
                <a:lnTo>
                  <a:pt x="867" y="1869"/>
                </a:lnTo>
                <a:lnTo>
                  <a:pt x="867" y="0"/>
                </a:lnTo>
                <a:lnTo>
                  <a:pt x="608" y="0"/>
                </a:lnTo>
                <a:lnTo>
                  <a:pt x="598" y="34"/>
                </a:lnTo>
                <a:lnTo>
                  <a:pt x="573" y="71"/>
                </a:lnTo>
                <a:lnTo>
                  <a:pt x="579" y="81"/>
                </a:lnTo>
                <a:lnTo>
                  <a:pt x="559" y="99"/>
                </a:lnTo>
                <a:lnTo>
                  <a:pt x="573" y="140"/>
                </a:lnTo>
                <a:lnTo>
                  <a:pt x="559" y="162"/>
                </a:lnTo>
                <a:lnTo>
                  <a:pt x="539" y="170"/>
                </a:lnTo>
                <a:lnTo>
                  <a:pt x="524" y="170"/>
                </a:lnTo>
                <a:lnTo>
                  <a:pt x="515" y="162"/>
                </a:lnTo>
                <a:lnTo>
                  <a:pt x="499" y="157"/>
                </a:lnTo>
                <a:lnTo>
                  <a:pt x="481" y="143"/>
                </a:lnTo>
                <a:lnTo>
                  <a:pt x="487" y="122"/>
                </a:lnTo>
                <a:lnTo>
                  <a:pt x="515" y="97"/>
                </a:lnTo>
                <a:lnTo>
                  <a:pt x="509" y="92"/>
                </a:lnTo>
                <a:lnTo>
                  <a:pt x="481" y="71"/>
                </a:lnTo>
                <a:lnTo>
                  <a:pt x="468" y="66"/>
                </a:lnTo>
                <a:lnTo>
                  <a:pt x="436" y="79"/>
                </a:lnTo>
                <a:lnTo>
                  <a:pt x="426" y="83"/>
                </a:lnTo>
                <a:lnTo>
                  <a:pt x="400" y="82"/>
                </a:lnTo>
                <a:lnTo>
                  <a:pt x="404" y="88"/>
                </a:lnTo>
                <a:lnTo>
                  <a:pt x="436" y="100"/>
                </a:lnTo>
                <a:lnTo>
                  <a:pt x="452" y="141"/>
                </a:lnTo>
                <a:lnTo>
                  <a:pt x="452" y="162"/>
                </a:lnTo>
                <a:lnTo>
                  <a:pt x="459" y="180"/>
                </a:lnTo>
                <a:lnTo>
                  <a:pt x="478" y="178"/>
                </a:lnTo>
                <a:lnTo>
                  <a:pt x="499" y="216"/>
                </a:lnTo>
                <a:lnTo>
                  <a:pt x="496" y="237"/>
                </a:lnTo>
                <a:lnTo>
                  <a:pt x="507" y="257"/>
                </a:lnTo>
                <a:lnTo>
                  <a:pt x="506" y="263"/>
                </a:lnTo>
                <a:lnTo>
                  <a:pt x="493" y="248"/>
                </a:lnTo>
                <a:lnTo>
                  <a:pt x="482" y="258"/>
                </a:lnTo>
                <a:lnTo>
                  <a:pt x="480" y="245"/>
                </a:lnTo>
                <a:lnTo>
                  <a:pt x="465" y="241"/>
                </a:lnTo>
                <a:lnTo>
                  <a:pt x="439" y="244"/>
                </a:lnTo>
                <a:lnTo>
                  <a:pt x="436" y="252"/>
                </a:lnTo>
                <a:lnTo>
                  <a:pt x="425" y="282"/>
                </a:lnTo>
                <a:lnTo>
                  <a:pt x="407" y="302"/>
                </a:lnTo>
                <a:lnTo>
                  <a:pt x="404" y="316"/>
                </a:lnTo>
                <a:lnTo>
                  <a:pt x="390" y="336"/>
                </a:lnTo>
                <a:lnTo>
                  <a:pt x="400" y="355"/>
                </a:lnTo>
                <a:lnTo>
                  <a:pt x="413" y="368"/>
                </a:lnTo>
                <a:lnTo>
                  <a:pt x="444" y="393"/>
                </a:lnTo>
                <a:lnTo>
                  <a:pt x="439" y="402"/>
                </a:lnTo>
                <a:lnTo>
                  <a:pt x="412" y="412"/>
                </a:lnTo>
                <a:lnTo>
                  <a:pt x="367" y="407"/>
                </a:lnTo>
                <a:lnTo>
                  <a:pt x="347" y="408"/>
                </a:lnTo>
                <a:lnTo>
                  <a:pt x="345" y="401"/>
                </a:lnTo>
                <a:lnTo>
                  <a:pt x="332" y="398"/>
                </a:lnTo>
                <a:lnTo>
                  <a:pt x="312" y="397"/>
                </a:lnTo>
                <a:lnTo>
                  <a:pt x="314" y="405"/>
                </a:lnTo>
                <a:lnTo>
                  <a:pt x="313" y="420"/>
                </a:lnTo>
                <a:lnTo>
                  <a:pt x="306" y="424"/>
                </a:lnTo>
                <a:lnTo>
                  <a:pt x="345" y="451"/>
                </a:lnTo>
                <a:lnTo>
                  <a:pt x="363" y="440"/>
                </a:lnTo>
                <a:lnTo>
                  <a:pt x="384" y="474"/>
                </a:lnTo>
                <a:lnTo>
                  <a:pt x="373" y="474"/>
                </a:lnTo>
                <a:lnTo>
                  <a:pt x="365" y="489"/>
                </a:lnTo>
                <a:lnTo>
                  <a:pt x="320" y="486"/>
                </a:lnTo>
                <a:lnTo>
                  <a:pt x="296" y="469"/>
                </a:lnTo>
                <a:lnTo>
                  <a:pt x="287" y="474"/>
                </a:lnTo>
                <a:lnTo>
                  <a:pt x="275" y="472"/>
                </a:lnTo>
                <a:lnTo>
                  <a:pt x="266" y="465"/>
                </a:lnTo>
                <a:lnTo>
                  <a:pt x="255" y="439"/>
                </a:lnTo>
                <a:lnTo>
                  <a:pt x="231" y="410"/>
                </a:lnTo>
                <a:lnTo>
                  <a:pt x="231" y="404"/>
                </a:lnTo>
                <a:lnTo>
                  <a:pt x="240" y="398"/>
                </a:lnTo>
                <a:lnTo>
                  <a:pt x="231" y="368"/>
                </a:lnTo>
                <a:lnTo>
                  <a:pt x="226" y="358"/>
                </a:lnTo>
                <a:lnTo>
                  <a:pt x="202" y="346"/>
                </a:lnTo>
                <a:lnTo>
                  <a:pt x="187" y="345"/>
                </a:lnTo>
                <a:lnTo>
                  <a:pt x="181" y="334"/>
                </a:lnTo>
                <a:lnTo>
                  <a:pt x="174" y="334"/>
                </a:lnTo>
                <a:lnTo>
                  <a:pt x="157" y="324"/>
                </a:lnTo>
                <a:lnTo>
                  <a:pt x="126" y="302"/>
                </a:lnTo>
                <a:lnTo>
                  <a:pt x="130" y="291"/>
                </a:lnTo>
                <a:lnTo>
                  <a:pt x="164" y="309"/>
                </a:lnTo>
                <a:lnTo>
                  <a:pt x="201" y="312"/>
                </a:lnTo>
                <a:lnTo>
                  <a:pt x="236" y="321"/>
                </a:lnTo>
                <a:lnTo>
                  <a:pt x="266" y="320"/>
                </a:lnTo>
                <a:lnTo>
                  <a:pt x="296" y="316"/>
                </a:lnTo>
                <a:lnTo>
                  <a:pt x="332" y="316"/>
                </a:lnTo>
                <a:lnTo>
                  <a:pt x="364" y="300"/>
                </a:lnTo>
                <a:lnTo>
                  <a:pt x="389" y="270"/>
                </a:lnTo>
                <a:lnTo>
                  <a:pt x="400" y="238"/>
                </a:lnTo>
                <a:lnTo>
                  <a:pt x="385" y="202"/>
                </a:lnTo>
                <a:lnTo>
                  <a:pt x="364" y="177"/>
                </a:lnTo>
                <a:lnTo>
                  <a:pt x="331" y="163"/>
                </a:lnTo>
                <a:lnTo>
                  <a:pt x="296" y="155"/>
                </a:lnTo>
                <a:lnTo>
                  <a:pt x="282" y="158"/>
                </a:lnTo>
                <a:lnTo>
                  <a:pt x="261" y="141"/>
                </a:lnTo>
                <a:lnTo>
                  <a:pt x="227" y="125"/>
                </a:lnTo>
                <a:lnTo>
                  <a:pt x="189" y="117"/>
                </a:lnTo>
                <a:lnTo>
                  <a:pt x="173" y="119"/>
                </a:lnTo>
                <a:lnTo>
                  <a:pt x="174" y="121"/>
                </a:lnTo>
                <a:lnTo>
                  <a:pt x="174" y="124"/>
                </a:lnTo>
                <a:lnTo>
                  <a:pt x="167" y="124"/>
                </a:lnTo>
                <a:lnTo>
                  <a:pt x="161" y="122"/>
                </a:lnTo>
                <a:lnTo>
                  <a:pt x="156" y="124"/>
                </a:lnTo>
                <a:lnTo>
                  <a:pt x="143" y="124"/>
                </a:lnTo>
                <a:lnTo>
                  <a:pt x="136" y="122"/>
                </a:lnTo>
                <a:lnTo>
                  <a:pt x="134" y="127"/>
                </a:lnTo>
                <a:lnTo>
                  <a:pt x="130" y="128"/>
                </a:lnTo>
                <a:lnTo>
                  <a:pt x="127" y="130"/>
                </a:lnTo>
                <a:lnTo>
                  <a:pt x="124" y="134"/>
                </a:lnTo>
                <a:lnTo>
                  <a:pt x="123" y="132"/>
                </a:lnTo>
                <a:lnTo>
                  <a:pt x="120" y="130"/>
                </a:lnTo>
                <a:lnTo>
                  <a:pt x="117" y="128"/>
                </a:lnTo>
                <a:lnTo>
                  <a:pt x="117" y="121"/>
                </a:lnTo>
                <a:lnTo>
                  <a:pt x="114" y="121"/>
                </a:lnTo>
                <a:lnTo>
                  <a:pt x="112" y="127"/>
                </a:lnTo>
                <a:lnTo>
                  <a:pt x="108" y="132"/>
                </a:lnTo>
                <a:lnTo>
                  <a:pt x="107" y="121"/>
                </a:lnTo>
                <a:lnTo>
                  <a:pt x="104" y="122"/>
                </a:lnTo>
                <a:lnTo>
                  <a:pt x="103" y="125"/>
                </a:lnTo>
                <a:lnTo>
                  <a:pt x="103" y="120"/>
                </a:lnTo>
                <a:lnTo>
                  <a:pt x="101" y="120"/>
                </a:lnTo>
                <a:lnTo>
                  <a:pt x="97" y="121"/>
                </a:lnTo>
                <a:lnTo>
                  <a:pt x="96" y="122"/>
                </a:lnTo>
                <a:lnTo>
                  <a:pt x="92" y="125"/>
                </a:lnTo>
                <a:lnTo>
                  <a:pt x="92" y="121"/>
                </a:lnTo>
                <a:lnTo>
                  <a:pt x="91" y="119"/>
                </a:lnTo>
                <a:lnTo>
                  <a:pt x="87" y="117"/>
                </a:lnTo>
                <a:lnTo>
                  <a:pt x="80" y="119"/>
                </a:lnTo>
                <a:lnTo>
                  <a:pt x="80" y="105"/>
                </a:lnTo>
                <a:lnTo>
                  <a:pt x="83" y="110"/>
                </a:lnTo>
                <a:lnTo>
                  <a:pt x="87" y="112"/>
                </a:lnTo>
                <a:lnTo>
                  <a:pt x="89" y="110"/>
                </a:lnTo>
                <a:lnTo>
                  <a:pt x="93" y="113"/>
                </a:lnTo>
                <a:lnTo>
                  <a:pt x="100" y="112"/>
                </a:lnTo>
                <a:lnTo>
                  <a:pt x="103" y="113"/>
                </a:lnTo>
                <a:lnTo>
                  <a:pt x="106" y="104"/>
                </a:lnTo>
                <a:lnTo>
                  <a:pt x="104" y="99"/>
                </a:lnTo>
                <a:lnTo>
                  <a:pt x="103" y="97"/>
                </a:lnTo>
                <a:lnTo>
                  <a:pt x="101" y="99"/>
                </a:lnTo>
                <a:lnTo>
                  <a:pt x="99" y="99"/>
                </a:lnTo>
                <a:lnTo>
                  <a:pt x="96" y="97"/>
                </a:lnTo>
                <a:lnTo>
                  <a:pt x="92" y="100"/>
                </a:lnTo>
                <a:lnTo>
                  <a:pt x="87" y="97"/>
                </a:lnTo>
                <a:lnTo>
                  <a:pt x="87" y="94"/>
                </a:lnTo>
                <a:lnTo>
                  <a:pt x="78" y="92"/>
                </a:lnTo>
                <a:lnTo>
                  <a:pt x="70" y="92"/>
                </a:lnTo>
                <a:lnTo>
                  <a:pt x="73" y="94"/>
                </a:lnTo>
                <a:lnTo>
                  <a:pt x="75" y="102"/>
                </a:lnTo>
                <a:lnTo>
                  <a:pt x="71" y="104"/>
                </a:lnTo>
                <a:lnTo>
                  <a:pt x="67" y="102"/>
                </a:lnTo>
                <a:lnTo>
                  <a:pt x="67" y="105"/>
                </a:lnTo>
                <a:lnTo>
                  <a:pt x="70" y="110"/>
                </a:lnTo>
                <a:lnTo>
                  <a:pt x="69" y="115"/>
                </a:lnTo>
                <a:lnTo>
                  <a:pt x="63" y="116"/>
                </a:lnTo>
                <a:lnTo>
                  <a:pt x="61" y="113"/>
                </a:lnTo>
                <a:lnTo>
                  <a:pt x="57" y="112"/>
                </a:lnTo>
                <a:lnTo>
                  <a:pt x="53" y="112"/>
                </a:lnTo>
                <a:lnTo>
                  <a:pt x="47" y="109"/>
                </a:lnTo>
                <a:lnTo>
                  <a:pt x="47" y="110"/>
                </a:lnTo>
                <a:lnTo>
                  <a:pt x="49" y="112"/>
                </a:lnTo>
                <a:lnTo>
                  <a:pt x="45" y="127"/>
                </a:lnTo>
                <a:lnTo>
                  <a:pt x="37" y="127"/>
                </a:lnTo>
                <a:lnTo>
                  <a:pt x="30" y="128"/>
                </a:lnTo>
                <a:lnTo>
                  <a:pt x="27" y="143"/>
                </a:lnTo>
                <a:lnTo>
                  <a:pt x="13" y="157"/>
                </a:lnTo>
                <a:lnTo>
                  <a:pt x="7" y="172"/>
                </a:lnTo>
                <a:lnTo>
                  <a:pt x="0" y="185"/>
                </a:lnTo>
                <a:lnTo>
                  <a:pt x="0" y="208"/>
                </a:lnTo>
                <a:lnTo>
                  <a:pt x="6" y="234"/>
                </a:lnTo>
                <a:lnTo>
                  <a:pt x="24" y="238"/>
                </a:lnTo>
                <a:lnTo>
                  <a:pt x="39" y="251"/>
                </a:lnTo>
                <a:lnTo>
                  <a:pt x="53" y="264"/>
                </a:lnTo>
                <a:lnTo>
                  <a:pt x="53" y="296"/>
                </a:lnTo>
                <a:lnTo>
                  <a:pt x="47" y="322"/>
                </a:lnTo>
                <a:lnTo>
                  <a:pt x="55" y="351"/>
                </a:lnTo>
                <a:lnTo>
                  <a:pt x="65" y="368"/>
                </a:lnTo>
                <a:lnTo>
                  <a:pt x="77" y="380"/>
                </a:lnTo>
                <a:lnTo>
                  <a:pt x="87" y="398"/>
                </a:lnTo>
                <a:lnTo>
                  <a:pt x="87" y="446"/>
                </a:lnTo>
                <a:lnTo>
                  <a:pt x="92" y="469"/>
                </a:lnTo>
                <a:lnTo>
                  <a:pt x="104" y="481"/>
                </a:lnTo>
                <a:lnTo>
                  <a:pt x="112" y="502"/>
                </a:lnTo>
                <a:lnTo>
                  <a:pt x="130" y="516"/>
                </a:lnTo>
                <a:lnTo>
                  <a:pt x="133" y="539"/>
                </a:lnTo>
                <a:lnTo>
                  <a:pt x="128" y="561"/>
                </a:lnTo>
                <a:lnTo>
                  <a:pt x="141" y="576"/>
                </a:lnTo>
                <a:lnTo>
                  <a:pt x="156" y="583"/>
                </a:lnTo>
                <a:lnTo>
                  <a:pt x="168" y="595"/>
                </a:lnTo>
                <a:lnTo>
                  <a:pt x="177" y="602"/>
                </a:lnTo>
                <a:lnTo>
                  <a:pt x="183" y="625"/>
                </a:lnTo>
                <a:lnTo>
                  <a:pt x="177" y="651"/>
                </a:lnTo>
                <a:lnTo>
                  <a:pt x="165" y="682"/>
                </a:lnTo>
                <a:lnTo>
                  <a:pt x="159" y="698"/>
                </a:lnTo>
                <a:lnTo>
                  <a:pt x="150" y="715"/>
                </a:lnTo>
                <a:lnTo>
                  <a:pt x="141" y="734"/>
                </a:lnTo>
                <a:lnTo>
                  <a:pt x="130" y="750"/>
                </a:lnTo>
                <a:lnTo>
                  <a:pt x="104" y="788"/>
                </a:lnTo>
                <a:lnTo>
                  <a:pt x="94" y="803"/>
                </a:lnTo>
                <a:lnTo>
                  <a:pt x="83" y="811"/>
                </a:lnTo>
                <a:lnTo>
                  <a:pt x="101" y="811"/>
                </a:lnTo>
                <a:lnTo>
                  <a:pt x="106" y="800"/>
                </a:lnTo>
                <a:lnTo>
                  <a:pt x="117" y="792"/>
                </a:lnTo>
                <a:lnTo>
                  <a:pt x="119" y="796"/>
                </a:lnTo>
                <a:lnTo>
                  <a:pt x="120" y="813"/>
                </a:lnTo>
                <a:lnTo>
                  <a:pt x="116" y="807"/>
                </a:lnTo>
                <a:lnTo>
                  <a:pt x="113" y="807"/>
                </a:lnTo>
                <a:lnTo>
                  <a:pt x="114" y="817"/>
                </a:lnTo>
                <a:lnTo>
                  <a:pt x="120" y="822"/>
                </a:lnTo>
                <a:lnTo>
                  <a:pt x="124" y="822"/>
                </a:lnTo>
                <a:lnTo>
                  <a:pt x="142" y="830"/>
                </a:lnTo>
                <a:lnTo>
                  <a:pt x="161" y="823"/>
                </a:lnTo>
                <a:lnTo>
                  <a:pt x="169" y="825"/>
                </a:lnTo>
                <a:lnTo>
                  <a:pt x="177" y="827"/>
                </a:lnTo>
                <a:lnTo>
                  <a:pt x="177" y="834"/>
                </a:lnTo>
                <a:lnTo>
                  <a:pt x="187" y="835"/>
                </a:lnTo>
                <a:lnTo>
                  <a:pt x="188" y="840"/>
                </a:lnTo>
                <a:lnTo>
                  <a:pt x="185" y="843"/>
                </a:lnTo>
                <a:lnTo>
                  <a:pt x="159" y="843"/>
                </a:lnTo>
                <a:lnTo>
                  <a:pt x="147" y="845"/>
                </a:lnTo>
                <a:lnTo>
                  <a:pt x="143" y="855"/>
                </a:lnTo>
                <a:lnTo>
                  <a:pt x="134" y="863"/>
                </a:lnTo>
                <a:lnTo>
                  <a:pt x="129" y="860"/>
                </a:lnTo>
                <a:lnTo>
                  <a:pt x="126" y="863"/>
                </a:lnTo>
                <a:lnTo>
                  <a:pt x="124" y="870"/>
                </a:lnTo>
                <a:lnTo>
                  <a:pt x="120" y="872"/>
                </a:lnTo>
                <a:lnTo>
                  <a:pt x="114" y="869"/>
                </a:lnTo>
                <a:lnTo>
                  <a:pt x="109" y="869"/>
                </a:lnTo>
                <a:lnTo>
                  <a:pt x="108" y="875"/>
                </a:lnTo>
                <a:lnTo>
                  <a:pt x="112" y="885"/>
                </a:lnTo>
                <a:lnTo>
                  <a:pt x="111" y="890"/>
                </a:lnTo>
                <a:lnTo>
                  <a:pt x="113" y="890"/>
                </a:lnTo>
                <a:lnTo>
                  <a:pt x="121" y="896"/>
                </a:lnTo>
                <a:lnTo>
                  <a:pt x="127" y="901"/>
                </a:lnTo>
                <a:lnTo>
                  <a:pt x="128" y="911"/>
                </a:lnTo>
                <a:lnTo>
                  <a:pt x="117" y="932"/>
                </a:lnTo>
                <a:lnTo>
                  <a:pt x="113" y="936"/>
                </a:lnTo>
                <a:lnTo>
                  <a:pt x="92" y="944"/>
                </a:lnTo>
                <a:lnTo>
                  <a:pt x="87" y="949"/>
                </a:lnTo>
                <a:lnTo>
                  <a:pt x="87" y="955"/>
                </a:lnTo>
                <a:lnTo>
                  <a:pt x="100" y="970"/>
                </a:lnTo>
                <a:lnTo>
                  <a:pt x="104" y="986"/>
                </a:lnTo>
                <a:lnTo>
                  <a:pt x="111" y="987"/>
                </a:lnTo>
                <a:lnTo>
                  <a:pt x="114" y="998"/>
                </a:lnTo>
                <a:lnTo>
                  <a:pt x="128" y="1010"/>
                </a:lnTo>
                <a:lnTo>
                  <a:pt x="129" y="1015"/>
                </a:lnTo>
                <a:lnTo>
                  <a:pt x="131" y="1020"/>
                </a:lnTo>
                <a:lnTo>
                  <a:pt x="127" y="1023"/>
                </a:lnTo>
                <a:lnTo>
                  <a:pt x="121" y="1039"/>
                </a:lnTo>
                <a:lnTo>
                  <a:pt x="123" y="1046"/>
                </a:lnTo>
                <a:lnTo>
                  <a:pt x="128" y="1050"/>
                </a:lnTo>
                <a:lnTo>
                  <a:pt x="131" y="1055"/>
                </a:lnTo>
                <a:lnTo>
                  <a:pt x="138" y="1056"/>
                </a:lnTo>
                <a:lnTo>
                  <a:pt x="142" y="1061"/>
                </a:lnTo>
                <a:lnTo>
                  <a:pt x="143" y="1066"/>
                </a:lnTo>
                <a:lnTo>
                  <a:pt x="143" y="1080"/>
                </a:lnTo>
                <a:lnTo>
                  <a:pt x="142" y="1091"/>
                </a:lnTo>
                <a:lnTo>
                  <a:pt x="149" y="1093"/>
                </a:lnTo>
                <a:lnTo>
                  <a:pt x="153" y="1095"/>
                </a:lnTo>
                <a:lnTo>
                  <a:pt x="155" y="1102"/>
                </a:lnTo>
                <a:lnTo>
                  <a:pt x="168" y="1114"/>
                </a:lnTo>
                <a:lnTo>
                  <a:pt x="170" y="1121"/>
                </a:lnTo>
                <a:lnTo>
                  <a:pt x="174" y="1126"/>
                </a:lnTo>
                <a:lnTo>
                  <a:pt x="177" y="1144"/>
                </a:lnTo>
                <a:lnTo>
                  <a:pt x="179" y="1150"/>
                </a:lnTo>
                <a:lnTo>
                  <a:pt x="191" y="1144"/>
                </a:lnTo>
                <a:lnTo>
                  <a:pt x="198" y="1146"/>
                </a:lnTo>
                <a:lnTo>
                  <a:pt x="202" y="1151"/>
                </a:lnTo>
                <a:lnTo>
                  <a:pt x="220" y="1146"/>
                </a:lnTo>
                <a:lnTo>
                  <a:pt x="227" y="1150"/>
                </a:lnTo>
                <a:lnTo>
                  <a:pt x="230" y="1151"/>
                </a:lnTo>
                <a:lnTo>
                  <a:pt x="231" y="1167"/>
                </a:lnTo>
                <a:lnTo>
                  <a:pt x="237" y="1162"/>
                </a:lnTo>
                <a:lnTo>
                  <a:pt x="243" y="1159"/>
                </a:lnTo>
                <a:lnTo>
                  <a:pt x="248" y="1156"/>
                </a:lnTo>
                <a:lnTo>
                  <a:pt x="251" y="1151"/>
                </a:lnTo>
                <a:lnTo>
                  <a:pt x="257" y="1150"/>
                </a:lnTo>
                <a:lnTo>
                  <a:pt x="263" y="1149"/>
                </a:lnTo>
                <a:lnTo>
                  <a:pt x="270" y="1148"/>
                </a:lnTo>
                <a:lnTo>
                  <a:pt x="276" y="1150"/>
                </a:lnTo>
                <a:lnTo>
                  <a:pt x="290" y="1161"/>
                </a:lnTo>
                <a:lnTo>
                  <a:pt x="296" y="1160"/>
                </a:lnTo>
                <a:lnTo>
                  <a:pt x="300" y="1169"/>
                </a:lnTo>
                <a:lnTo>
                  <a:pt x="300" y="1175"/>
                </a:lnTo>
                <a:lnTo>
                  <a:pt x="300" y="1182"/>
                </a:lnTo>
                <a:lnTo>
                  <a:pt x="305" y="1186"/>
                </a:lnTo>
                <a:lnTo>
                  <a:pt x="308" y="1191"/>
                </a:lnTo>
                <a:lnTo>
                  <a:pt x="308" y="1203"/>
                </a:lnTo>
                <a:lnTo>
                  <a:pt x="305" y="1209"/>
                </a:lnTo>
                <a:lnTo>
                  <a:pt x="305" y="1216"/>
                </a:lnTo>
                <a:lnTo>
                  <a:pt x="308" y="1221"/>
                </a:lnTo>
                <a:lnTo>
                  <a:pt x="318" y="1228"/>
                </a:lnTo>
                <a:lnTo>
                  <a:pt x="322" y="1233"/>
                </a:lnTo>
                <a:lnTo>
                  <a:pt x="337" y="1254"/>
                </a:lnTo>
                <a:lnTo>
                  <a:pt x="342" y="1259"/>
                </a:lnTo>
                <a:lnTo>
                  <a:pt x="350" y="1262"/>
                </a:lnTo>
                <a:lnTo>
                  <a:pt x="355" y="1263"/>
                </a:lnTo>
                <a:lnTo>
                  <a:pt x="360" y="1267"/>
                </a:lnTo>
                <a:lnTo>
                  <a:pt x="363" y="1271"/>
                </a:lnTo>
                <a:lnTo>
                  <a:pt x="364" y="1279"/>
                </a:lnTo>
                <a:lnTo>
                  <a:pt x="368" y="1285"/>
                </a:lnTo>
                <a:lnTo>
                  <a:pt x="380" y="1279"/>
                </a:lnTo>
                <a:lnTo>
                  <a:pt x="386" y="1277"/>
                </a:lnTo>
                <a:lnTo>
                  <a:pt x="393" y="1279"/>
                </a:lnTo>
                <a:lnTo>
                  <a:pt x="400" y="1280"/>
                </a:lnTo>
                <a:lnTo>
                  <a:pt x="398" y="1288"/>
                </a:lnTo>
                <a:lnTo>
                  <a:pt x="404" y="1291"/>
                </a:lnTo>
                <a:lnTo>
                  <a:pt x="410" y="1290"/>
                </a:lnTo>
                <a:lnTo>
                  <a:pt x="415" y="1300"/>
                </a:lnTo>
                <a:lnTo>
                  <a:pt x="410" y="1306"/>
                </a:lnTo>
                <a:lnTo>
                  <a:pt x="408" y="1313"/>
                </a:lnTo>
                <a:lnTo>
                  <a:pt x="395" y="1328"/>
                </a:lnTo>
                <a:lnTo>
                  <a:pt x="382" y="1330"/>
                </a:lnTo>
                <a:lnTo>
                  <a:pt x="371" y="1323"/>
                </a:lnTo>
                <a:lnTo>
                  <a:pt x="364" y="1324"/>
                </a:lnTo>
                <a:lnTo>
                  <a:pt x="358" y="1328"/>
                </a:lnTo>
                <a:lnTo>
                  <a:pt x="359" y="1335"/>
                </a:lnTo>
                <a:lnTo>
                  <a:pt x="354" y="1339"/>
                </a:lnTo>
                <a:lnTo>
                  <a:pt x="356" y="1345"/>
                </a:lnTo>
                <a:lnTo>
                  <a:pt x="362" y="1348"/>
                </a:lnTo>
                <a:lnTo>
                  <a:pt x="368" y="1352"/>
                </a:lnTo>
                <a:lnTo>
                  <a:pt x="371" y="1358"/>
                </a:lnTo>
                <a:lnTo>
                  <a:pt x="371" y="1364"/>
                </a:lnTo>
                <a:lnTo>
                  <a:pt x="376" y="1368"/>
                </a:lnTo>
                <a:lnTo>
                  <a:pt x="376" y="1374"/>
                </a:lnTo>
                <a:lnTo>
                  <a:pt x="382" y="1377"/>
                </a:lnTo>
                <a:lnTo>
                  <a:pt x="386" y="1384"/>
                </a:lnTo>
                <a:lnTo>
                  <a:pt x="387" y="1388"/>
                </a:lnTo>
                <a:lnTo>
                  <a:pt x="397" y="1407"/>
                </a:lnTo>
                <a:lnTo>
                  <a:pt x="401" y="1410"/>
                </a:lnTo>
                <a:lnTo>
                  <a:pt x="408" y="1410"/>
                </a:lnTo>
                <a:lnTo>
                  <a:pt x="413" y="1405"/>
                </a:lnTo>
                <a:lnTo>
                  <a:pt x="417" y="1398"/>
                </a:lnTo>
                <a:lnTo>
                  <a:pt x="417" y="1392"/>
                </a:lnTo>
                <a:lnTo>
                  <a:pt x="421" y="1386"/>
                </a:lnTo>
                <a:lnTo>
                  <a:pt x="436" y="138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 name="Freeform 148"/>
          <xdr:cNvSpPr>
            <a:spLocks noChangeAspect="1"/>
          </xdr:cNvSpPr>
        </xdr:nvSpPr>
        <xdr:spPr bwMode="auto">
          <a:xfrm>
            <a:off x="7629878" y="3699234"/>
            <a:ext cx="1498512" cy="892535"/>
          </a:xfrm>
          <a:custGeom>
            <a:avLst/>
            <a:gdLst>
              <a:gd name="T0" fmla="*/ 2147483647 w 889"/>
              <a:gd name="T1" fmla="*/ 2147483647 h 573"/>
              <a:gd name="T2" fmla="*/ 2147483647 w 889"/>
              <a:gd name="T3" fmla="*/ 2147483647 h 573"/>
              <a:gd name="T4" fmla="*/ 2147483647 w 889"/>
              <a:gd name="T5" fmla="*/ 2147483647 h 573"/>
              <a:gd name="T6" fmla="*/ 2147483647 w 889"/>
              <a:gd name="T7" fmla="*/ 2147483647 h 573"/>
              <a:gd name="T8" fmla="*/ 2147483647 w 889"/>
              <a:gd name="T9" fmla="*/ 2147483647 h 573"/>
              <a:gd name="T10" fmla="*/ 2147483647 w 889"/>
              <a:gd name="T11" fmla="*/ 2147483647 h 573"/>
              <a:gd name="T12" fmla="*/ 2147483647 w 889"/>
              <a:gd name="T13" fmla="*/ 2147483647 h 573"/>
              <a:gd name="T14" fmla="*/ 2147483647 w 889"/>
              <a:gd name="T15" fmla="*/ 2147483647 h 573"/>
              <a:gd name="T16" fmla="*/ 2147483647 w 889"/>
              <a:gd name="T17" fmla="*/ 2147483647 h 573"/>
              <a:gd name="T18" fmla="*/ 2147483647 w 889"/>
              <a:gd name="T19" fmla="*/ 2147483647 h 573"/>
              <a:gd name="T20" fmla="*/ 2147483647 w 889"/>
              <a:gd name="T21" fmla="*/ 2147483647 h 573"/>
              <a:gd name="T22" fmla="*/ 2147483647 w 889"/>
              <a:gd name="T23" fmla="*/ 2147483647 h 573"/>
              <a:gd name="T24" fmla="*/ 2147483647 w 889"/>
              <a:gd name="T25" fmla="*/ 2147483647 h 573"/>
              <a:gd name="T26" fmla="*/ 2147483647 w 889"/>
              <a:gd name="T27" fmla="*/ 2147483647 h 573"/>
              <a:gd name="T28" fmla="*/ 2147483647 w 889"/>
              <a:gd name="T29" fmla="*/ 2147483647 h 573"/>
              <a:gd name="T30" fmla="*/ 2147483647 w 889"/>
              <a:gd name="T31" fmla="*/ 2147483647 h 573"/>
              <a:gd name="T32" fmla="*/ 2147483647 w 889"/>
              <a:gd name="T33" fmla="*/ 2147483647 h 573"/>
              <a:gd name="T34" fmla="*/ 2147483647 w 889"/>
              <a:gd name="T35" fmla="*/ 2147483647 h 573"/>
              <a:gd name="T36" fmla="*/ 2147483647 w 889"/>
              <a:gd name="T37" fmla="*/ 2147483647 h 573"/>
              <a:gd name="T38" fmla="*/ 2147483647 w 889"/>
              <a:gd name="T39" fmla="*/ 2147483647 h 573"/>
              <a:gd name="T40" fmla="*/ 2147483647 w 889"/>
              <a:gd name="T41" fmla="*/ 2147483647 h 573"/>
              <a:gd name="T42" fmla="*/ 2147483647 w 889"/>
              <a:gd name="T43" fmla="*/ 2147483647 h 573"/>
              <a:gd name="T44" fmla="*/ 2147483647 w 889"/>
              <a:gd name="T45" fmla="*/ 2147483647 h 573"/>
              <a:gd name="T46" fmla="*/ 2147483647 w 889"/>
              <a:gd name="T47" fmla="*/ 2147483647 h 573"/>
              <a:gd name="T48" fmla="*/ 2147483647 w 889"/>
              <a:gd name="T49" fmla="*/ 2147483647 h 573"/>
              <a:gd name="T50" fmla="*/ 2147483647 w 889"/>
              <a:gd name="T51" fmla="*/ 2147483647 h 573"/>
              <a:gd name="T52" fmla="*/ 2147483647 w 889"/>
              <a:gd name="T53" fmla="*/ 2147483647 h 573"/>
              <a:gd name="T54" fmla="*/ 2147483647 w 889"/>
              <a:gd name="T55" fmla="*/ 2147483647 h 573"/>
              <a:gd name="T56" fmla="*/ 2147483647 w 889"/>
              <a:gd name="T57" fmla="*/ 2147483647 h 573"/>
              <a:gd name="T58" fmla="*/ 2147483647 w 889"/>
              <a:gd name="T59" fmla="*/ 2147483647 h 573"/>
              <a:gd name="T60" fmla="*/ 2147483647 w 889"/>
              <a:gd name="T61" fmla="*/ 2147483647 h 573"/>
              <a:gd name="T62" fmla="*/ 2147483647 w 889"/>
              <a:gd name="T63" fmla="*/ 2147483647 h 573"/>
              <a:gd name="T64" fmla="*/ 2147483647 w 889"/>
              <a:gd name="T65" fmla="*/ 2147483647 h 573"/>
              <a:gd name="T66" fmla="*/ 2147483647 w 889"/>
              <a:gd name="T67" fmla="*/ 2147483647 h 573"/>
              <a:gd name="T68" fmla="*/ 2147483647 w 889"/>
              <a:gd name="T69" fmla="*/ 2147483647 h 573"/>
              <a:gd name="T70" fmla="*/ 2147483647 w 889"/>
              <a:gd name="T71" fmla="*/ 2147483647 h 573"/>
              <a:gd name="T72" fmla="*/ 2147483647 w 889"/>
              <a:gd name="T73" fmla="*/ 2147483647 h 573"/>
              <a:gd name="T74" fmla="*/ 2147483647 w 889"/>
              <a:gd name="T75" fmla="*/ 2147483647 h 573"/>
              <a:gd name="T76" fmla="*/ 2147483647 w 889"/>
              <a:gd name="T77" fmla="*/ 2147483647 h 573"/>
              <a:gd name="T78" fmla="*/ 2147483647 w 889"/>
              <a:gd name="T79" fmla="*/ 2147483647 h 573"/>
              <a:gd name="T80" fmla="*/ 2147483647 w 889"/>
              <a:gd name="T81" fmla="*/ 2147483647 h 573"/>
              <a:gd name="T82" fmla="*/ 2147483647 w 889"/>
              <a:gd name="T83" fmla="*/ 2147483647 h 573"/>
              <a:gd name="T84" fmla="*/ 2147483647 w 889"/>
              <a:gd name="T85" fmla="*/ 2147483647 h 573"/>
              <a:gd name="T86" fmla="*/ 2147483647 w 889"/>
              <a:gd name="T87" fmla="*/ 2147483647 h 573"/>
              <a:gd name="T88" fmla="*/ 2147483647 w 889"/>
              <a:gd name="T89" fmla="*/ 2147483647 h 573"/>
              <a:gd name="T90" fmla="*/ 2147483647 w 889"/>
              <a:gd name="T91" fmla="*/ 2147483647 h 573"/>
              <a:gd name="T92" fmla="*/ 2147483647 w 889"/>
              <a:gd name="T93" fmla="*/ 2147483647 h 573"/>
              <a:gd name="T94" fmla="*/ 2147483647 w 889"/>
              <a:gd name="T95" fmla="*/ 2147483647 h 573"/>
              <a:gd name="T96" fmla="*/ 2147483647 w 889"/>
              <a:gd name="T97" fmla="*/ 2147483647 h 573"/>
              <a:gd name="T98" fmla="*/ 2147483647 w 889"/>
              <a:gd name="T99" fmla="*/ 2147483647 h 573"/>
              <a:gd name="T100" fmla="*/ 2147483647 w 889"/>
              <a:gd name="T101" fmla="*/ 2147483647 h 573"/>
              <a:gd name="T102" fmla="*/ 2147483647 w 889"/>
              <a:gd name="T103" fmla="*/ 2147483647 h 573"/>
              <a:gd name="T104" fmla="*/ 2147483647 w 889"/>
              <a:gd name="T105" fmla="*/ 2147483647 h 573"/>
              <a:gd name="T106" fmla="*/ 2147483647 w 889"/>
              <a:gd name="T107" fmla="*/ 2147483647 h 573"/>
              <a:gd name="T108" fmla="*/ 2147483647 w 889"/>
              <a:gd name="T109" fmla="*/ 2147483647 h 573"/>
              <a:gd name="T110" fmla="*/ 2147483647 w 889"/>
              <a:gd name="T111" fmla="*/ 2147483647 h 573"/>
              <a:gd name="T112" fmla="*/ 2147483647 w 889"/>
              <a:gd name="T113" fmla="*/ 2147483647 h 5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9"/>
              <a:gd name="T172" fmla="*/ 0 h 573"/>
              <a:gd name="T173" fmla="*/ 889 w 889"/>
              <a:gd name="T174" fmla="*/ 573 h 5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9" h="573">
                <a:moveTo>
                  <a:pt x="669" y="113"/>
                </a:moveTo>
                <a:lnTo>
                  <a:pt x="675" y="107"/>
                </a:lnTo>
                <a:lnTo>
                  <a:pt x="681" y="109"/>
                </a:lnTo>
                <a:lnTo>
                  <a:pt x="689" y="105"/>
                </a:lnTo>
                <a:lnTo>
                  <a:pt x="711" y="86"/>
                </a:lnTo>
                <a:lnTo>
                  <a:pt x="719" y="86"/>
                </a:lnTo>
                <a:lnTo>
                  <a:pt x="740" y="107"/>
                </a:lnTo>
                <a:lnTo>
                  <a:pt x="752" y="113"/>
                </a:lnTo>
                <a:lnTo>
                  <a:pt x="759" y="111"/>
                </a:lnTo>
                <a:lnTo>
                  <a:pt x="760" y="102"/>
                </a:lnTo>
                <a:lnTo>
                  <a:pt x="767" y="102"/>
                </a:lnTo>
                <a:lnTo>
                  <a:pt x="773" y="105"/>
                </a:lnTo>
                <a:lnTo>
                  <a:pt x="779" y="104"/>
                </a:lnTo>
                <a:lnTo>
                  <a:pt x="787" y="104"/>
                </a:lnTo>
                <a:lnTo>
                  <a:pt x="794" y="107"/>
                </a:lnTo>
                <a:lnTo>
                  <a:pt x="800" y="105"/>
                </a:lnTo>
                <a:lnTo>
                  <a:pt x="806" y="102"/>
                </a:lnTo>
                <a:lnTo>
                  <a:pt x="821" y="107"/>
                </a:lnTo>
                <a:lnTo>
                  <a:pt x="826" y="102"/>
                </a:lnTo>
                <a:lnTo>
                  <a:pt x="842" y="107"/>
                </a:lnTo>
                <a:lnTo>
                  <a:pt x="849" y="107"/>
                </a:lnTo>
                <a:lnTo>
                  <a:pt x="855" y="104"/>
                </a:lnTo>
                <a:lnTo>
                  <a:pt x="862" y="105"/>
                </a:lnTo>
                <a:lnTo>
                  <a:pt x="856" y="112"/>
                </a:lnTo>
                <a:lnTo>
                  <a:pt x="872" y="128"/>
                </a:lnTo>
                <a:lnTo>
                  <a:pt x="868" y="143"/>
                </a:lnTo>
                <a:lnTo>
                  <a:pt x="862" y="148"/>
                </a:lnTo>
                <a:lnTo>
                  <a:pt x="856" y="152"/>
                </a:lnTo>
                <a:lnTo>
                  <a:pt x="863" y="157"/>
                </a:lnTo>
                <a:lnTo>
                  <a:pt x="872" y="156"/>
                </a:lnTo>
                <a:lnTo>
                  <a:pt x="876" y="160"/>
                </a:lnTo>
                <a:lnTo>
                  <a:pt x="872" y="164"/>
                </a:lnTo>
                <a:lnTo>
                  <a:pt x="864" y="168"/>
                </a:lnTo>
                <a:lnTo>
                  <a:pt x="866" y="183"/>
                </a:lnTo>
                <a:lnTo>
                  <a:pt x="872" y="186"/>
                </a:lnTo>
                <a:lnTo>
                  <a:pt x="876" y="191"/>
                </a:lnTo>
                <a:lnTo>
                  <a:pt x="876" y="199"/>
                </a:lnTo>
                <a:lnTo>
                  <a:pt x="885" y="200"/>
                </a:lnTo>
                <a:lnTo>
                  <a:pt x="889" y="238"/>
                </a:lnTo>
                <a:lnTo>
                  <a:pt x="882" y="243"/>
                </a:lnTo>
                <a:lnTo>
                  <a:pt x="876" y="243"/>
                </a:lnTo>
                <a:lnTo>
                  <a:pt x="868" y="245"/>
                </a:lnTo>
                <a:lnTo>
                  <a:pt x="862" y="249"/>
                </a:lnTo>
                <a:lnTo>
                  <a:pt x="854" y="248"/>
                </a:lnTo>
                <a:lnTo>
                  <a:pt x="847" y="247"/>
                </a:lnTo>
                <a:lnTo>
                  <a:pt x="840" y="268"/>
                </a:lnTo>
                <a:lnTo>
                  <a:pt x="834" y="272"/>
                </a:lnTo>
                <a:lnTo>
                  <a:pt x="826" y="277"/>
                </a:lnTo>
                <a:lnTo>
                  <a:pt x="825" y="293"/>
                </a:lnTo>
                <a:lnTo>
                  <a:pt x="829" y="300"/>
                </a:lnTo>
                <a:lnTo>
                  <a:pt x="804" y="315"/>
                </a:lnTo>
                <a:lnTo>
                  <a:pt x="796" y="320"/>
                </a:lnTo>
                <a:lnTo>
                  <a:pt x="791" y="331"/>
                </a:lnTo>
                <a:lnTo>
                  <a:pt x="783" y="332"/>
                </a:lnTo>
                <a:lnTo>
                  <a:pt x="778" y="339"/>
                </a:lnTo>
                <a:lnTo>
                  <a:pt x="770" y="345"/>
                </a:lnTo>
                <a:lnTo>
                  <a:pt x="770" y="355"/>
                </a:lnTo>
                <a:lnTo>
                  <a:pt x="757" y="352"/>
                </a:lnTo>
                <a:lnTo>
                  <a:pt x="740" y="370"/>
                </a:lnTo>
                <a:lnTo>
                  <a:pt x="738" y="374"/>
                </a:lnTo>
                <a:lnTo>
                  <a:pt x="736" y="370"/>
                </a:lnTo>
                <a:lnTo>
                  <a:pt x="727" y="377"/>
                </a:lnTo>
                <a:lnTo>
                  <a:pt x="720" y="379"/>
                </a:lnTo>
                <a:lnTo>
                  <a:pt x="715" y="386"/>
                </a:lnTo>
                <a:lnTo>
                  <a:pt x="710" y="398"/>
                </a:lnTo>
                <a:lnTo>
                  <a:pt x="706" y="399"/>
                </a:lnTo>
                <a:lnTo>
                  <a:pt x="705" y="411"/>
                </a:lnTo>
                <a:lnTo>
                  <a:pt x="700" y="422"/>
                </a:lnTo>
                <a:lnTo>
                  <a:pt x="694" y="428"/>
                </a:lnTo>
                <a:lnTo>
                  <a:pt x="696" y="422"/>
                </a:lnTo>
                <a:lnTo>
                  <a:pt x="700" y="417"/>
                </a:lnTo>
                <a:lnTo>
                  <a:pt x="701" y="412"/>
                </a:lnTo>
                <a:lnTo>
                  <a:pt x="699" y="404"/>
                </a:lnTo>
                <a:lnTo>
                  <a:pt x="694" y="399"/>
                </a:lnTo>
                <a:lnTo>
                  <a:pt x="691" y="400"/>
                </a:lnTo>
                <a:lnTo>
                  <a:pt x="691" y="405"/>
                </a:lnTo>
                <a:lnTo>
                  <a:pt x="689" y="416"/>
                </a:lnTo>
                <a:lnTo>
                  <a:pt x="685" y="420"/>
                </a:lnTo>
                <a:lnTo>
                  <a:pt x="683" y="428"/>
                </a:lnTo>
                <a:lnTo>
                  <a:pt x="689" y="441"/>
                </a:lnTo>
                <a:lnTo>
                  <a:pt x="692" y="448"/>
                </a:lnTo>
                <a:lnTo>
                  <a:pt x="688" y="450"/>
                </a:lnTo>
                <a:lnTo>
                  <a:pt x="687" y="446"/>
                </a:lnTo>
                <a:lnTo>
                  <a:pt x="679" y="438"/>
                </a:lnTo>
                <a:lnTo>
                  <a:pt x="679" y="433"/>
                </a:lnTo>
                <a:lnTo>
                  <a:pt x="675" y="430"/>
                </a:lnTo>
                <a:lnTo>
                  <a:pt x="671" y="436"/>
                </a:lnTo>
                <a:lnTo>
                  <a:pt x="669" y="443"/>
                </a:lnTo>
                <a:lnTo>
                  <a:pt x="666" y="442"/>
                </a:lnTo>
                <a:lnTo>
                  <a:pt x="668" y="436"/>
                </a:lnTo>
                <a:lnTo>
                  <a:pt x="664" y="433"/>
                </a:lnTo>
                <a:lnTo>
                  <a:pt x="657" y="436"/>
                </a:lnTo>
                <a:lnTo>
                  <a:pt x="651" y="438"/>
                </a:lnTo>
                <a:lnTo>
                  <a:pt x="650" y="435"/>
                </a:lnTo>
                <a:lnTo>
                  <a:pt x="647" y="428"/>
                </a:lnTo>
                <a:lnTo>
                  <a:pt x="642" y="423"/>
                </a:lnTo>
                <a:lnTo>
                  <a:pt x="644" y="438"/>
                </a:lnTo>
                <a:lnTo>
                  <a:pt x="642" y="439"/>
                </a:lnTo>
                <a:lnTo>
                  <a:pt x="638" y="441"/>
                </a:lnTo>
                <a:lnTo>
                  <a:pt x="626" y="438"/>
                </a:lnTo>
                <a:lnTo>
                  <a:pt x="624" y="439"/>
                </a:lnTo>
                <a:lnTo>
                  <a:pt x="629" y="442"/>
                </a:lnTo>
                <a:lnTo>
                  <a:pt x="635" y="445"/>
                </a:lnTo>
                <a:lnTo>
                  <a:pt x="639" y="442"/>
                </a:lnTo>
                <a:lnTo>
                  <a:pt x="642" y="443"/>
                </a:lnTo>
                <a:lnTo>
                  <a:pt x="646" y="448"/>
                </a:lnTo>
                <a:lnTo>
                  <a:pt x="649" y="453"/>
                </a:lnTo>
                <a:lnTo>
                  <a:pt x="653" y="457"/>
                </a:lnTo>
                <a:lnTo>
                  <a:pt x="655" y="453"/>
                </a:lnTo>
                <a:lnTo>
                  <a:pt x="653" y="446"/>
                </a:lnTo>
                <a:lnTo>
                  <a:pt x="659" y="448"/>
                </a:lnTo>
                <a:lnTo>
                  <a:pt x="662" y="446"/>
                </a:lnTo>
                <a:lnTo>
                  <a:pt x="668" y="449"/>
                </a:lnTo>
                <a:lnTo>
                  <a:pt x="673" y="446"/>
                </a:lnTo>
                <a:lnTo>
                  <a:pt x="673" y="459"/>
                </a:lnTo>
                <a:lnTo>
                  <a:pt x="674" y="461"/>
                </a:lnTo>
                <a:lnTo>
                  <a:pt x="680" y="457"/>
                </a:lnTo>
                <a:lnTo>
                  <a:pt x="683" y="457"/>
                </a:lnTo>
                <a:lnTo>
                  <a:pt x="683" y="465"/>
                </a:lnTo>
                <a:lnTo>
                  <a:pt x="689" y="462"/>
                </a:lnTo>
                <a:lnTo>
                  <a:pt x="694" y="461"/>
                </a:lnTo>
                <a:lnTo>
                  <a:pt x="701" y="465"/>
                </a:lnTo>
                <a:lnTo>
                  <a:pt x="706" y="477"/>
                </a:lnTo>
                <a:lnTo>
                  <a:pt x="711" y="485"/>
                </a:lnTo>
                <a:lnTo>
                  <a:pt x="712" y="480"/>
                </a:lnTo>
                <a:lnTo>
                  <a:pt x="730" y="480"/>
                </a:lnTo>
                <a:lnTo>
                  <a:pt x="730" y="473"/>
                </a:lnTo>
                <a:lnTo>
                  <a:pt x="743" y="479"/>
                </a:lnTo>
                <a:lnTo>
                  <a:pt x="750" y="463"/>
                </a:lnTo>
                <a:lnTo>
                  <a:pt x="755" y="461"/>
                </a:lnTo>
                <a:lnTo>
                  <a:pt x="757" y="465"/>
                </a:lnTo>
                <a:lnTo>
                  <a:pt x="764" y="459"/>
                </a:lnTo>
                <a:lnTo>
                  <a:pt x="775" y="453"/>
                </a:lnTo>
                <a:lnTo>
                  <a:pt x="787" y="450"/>
                </a:lnTo>
                <a:lnTo>
                  <a:pt x="787" y="459"/>
                </a:lnTo>
                <a:lnTo>
                  <a:pt x="785" y="463"/>
                </a:lnTo>
                <a:lnTo>
                  <a:pt x="786" y="471"/>
                </a:lnTo>
                <a:lnTo>
                  <a:pt x="788" y="477"/>
                </a:lnTo>
                <a:lnTo>
                  <a:pt x="788" y="481"/>
                </a:lnTo>
                <a:lnTo>
                  <a:pt x="787" y="483"/>
                </a:lnTo>
                <a:lnTo>
                  <a:pt x="773" y="488"/>
                </a:lnTo>
                <a:lnTo>
                  <a:pt x="770" y="489"/>
                </a:lnTo>
                <a:lnTo>
                  <a:pt x="770" y="491"/>
                </a:lnTo>
                <a:lnTo>
                  <a:pt x="760" y="492"/>
                </a:lnTo>
                <a:lnTo>
                  <a:pt x="751" y="491"/>
                </a:lnTo>
                <a:lnTo>
                  <a:pt x="737" y="491"/>
                </a:lnTo>
                <a:lnTo>
                  <a:pt x="730" y="503"/>
                </a:lnTo>
                <a:lnTo>
                  <a:pt x="725" y="513"/>
                </a:lnTo>
                <a:lnTo>
                  <a:pt x="720" y="523"/>
                </a:lnTo>
                <a:lnTo>
                  <a:pt x="707" y="525"/>
                </a:lnTo>
                <a:lnTo>
                  <a:pt x="700" y="530"/>
                </a:lnTo>
                <a:lnTo>
                  <a:pt x="694" y="533"/>
                </a:lnTo>
                <a:lnTo>
                  <a:pt x="701" y="536"/>
                </a:lnTo>
                <a:lnTo>
                  <a:pt x="694" y="537"/>
                </a:lnTo>
                <a:lnTo>
                  <a:pt x="692" y="545"/>
                </a:lnTo>
                <a:lnTo>
                  <a:pt x="692" y="550"/>
                </a:lnTo>
                <a:lnTo>
                  <a:pt x="691" y="555"/>
                </a:lnTo>
                <a:lnTo>
                  <a:pt x="684" y="557"/>
                </a:lnTo>
                <a:lnTo>
                  <a:pt x="675" y="567"/>
                </a:lnTo>
                <a:lnTo>
                  <a:pt x="659" y="569"/>
                </a:lnTo>
                <a:lnTo>
                  <a:pt x="655" y="569"/>
                </a:lnTo>
                <a:lnTo>
                  <a:pt x="642" y="565"/>
                </a:lnTo>
                <a:lnTo>
                  <a:pt x="644" y="556"/>
                </a:lnTo>
                <a:lnTo>
                  <a:pt x="642" y="547"/>
                </a:lnTo>
                <a:lnTo>
                  <a:pt x="642" y="537"/>
                </a:lnTo>
                <a:lnTo>
                  <a:pt x="638" y="530"/>
                </a:lnTo>
                <a:lnTo>
                  <a:pt x="630" y="519"/>
                </a:lnTo>
                <a:lnTo>
                  <a:pt x="624" y="519"/>
                </a:lnTo>
                <a:lnTo>
                  <a:pt x="617" y="523"/>
                </a:lnTo>
                <a:lnTo>
                  <a:pt x="608" y="517"/>
                </a:lnTo>
                <a:lnTo>
                  <a:pt x="596" y="513"/>
                </a:lnTo>
                <a:lnTo>
                  <a:pt x="591" y="515"/>
                </a:lnTo>
                <a:lnTo>
                  <a:pt x="579" y="517"/>
                </a:lnTo>
                <a:lnTo>
                  <a:pt x="578" y="514"/>
                </a:lnTo>
                <a:lnTo>
                  <a:pt x="581" y="509"/>
                </a:lnTo>
                <a:lnTo>
                  <a:pt x="589" y="501"/>
                </a:lnTo>
                <a:lnTo>
                  <a:pt x="591" y="497"/>
                </a:lnTo>
                <a:lnTo>
                  <a:pt x="597" y="485"/>
                </a:lnTo>
                <a:lnTo>
                  <a:pt x="604" y="477"/>
                </a:lnTo>
                <a:lnTo>
                  <a:pt x="608" y="475"/>
                </a:lnTo>
                <a:lnTo>
                  <a:pt x="621" y="468"/>
                </a:lnTo>
                <a:lnTo>
                  <a:pt x="629" y="463"/>
                </a:lnTo>
                <a:lnTo>
                  <a:pt x="631" y="459"/>
                </a:lnTo>
                <a:lnTo>
                  <a:pt x="626" y="459"/>
                </a:lnTo>
                <a:lnTo>
                  <a:pt x="626" y="450"/>
                </a:lnTo>
                <a:lnTo>
                  <a:pt x="616" y="446"/>
                </a:lnTo>
                <a:lnTo>
                  <a:pt x="613" y="455"/>
                </a:lnTo>
                <a:lnTo>
                  <a:pt x="607" y="453"/>
                </a:lnTo>
                <a:lnTo>
                  <a:pt x="603" y="451"/>
                </a:lnTo>
                <a:lnTo>
                  <a:pt x="601" y="448"/>
                </a:lnTo>
                <a:lnTo>
                  <a:pt x="597" y="450"/>
                </a:lnTo>
                <a:lnTo>
                  <a:pt x="595" y="451"/>
                </a:lnTo>
                <a:lnTo>
                  <a:pt x="593" y="456"/>
                </a:lnTo>
                <a:lnTo>
                  <a:pt x="587" y="457"/>
                </a:lnTo>
                <a:lnTo>
                  <a:pt x="571" y="464"/>
                </a:lnTo>
                <a:lnTo>
                  <a:pt x="567" y="467"/>
                </a:lnTo>
                <a:lnTo>
                  <a:pt x="557" y="467"/>
                </a:lnTo>
                <a:lnTo>
                  <a:pt x="551" y="465"/>
                </a:lnTo>
                <a:lnTo>
                  <a:pt x="548" y="463"/>
                </a:lnTo>
                <a:lnTo>
                  <a:pt x="543" y="461"/>
                </a:lnTo>
                <a:lnTo>
                  <a:pt x="537" y="461"/>
                </a:lnTo>
                <a:lnTo>
                  <a:pt x="527" y="464"/>
                </a:lnTo>
                <a:lnTo>
                  <a:pt x="525" y="461"/>
                </a:lnTo>
                <a:lnTo>
                  <a:pt x="535" y="449"/>
                </a:lnTo>
                <a:lnTo>
                  <a:pt x="532" y="446"/>
                </a:lnTo>
                <a:lnTo>
                  <a:pt x="517" y="448"/>
                </a:lnTo>
                <a:lnTo>
                  <a:pt x="512" y="446"/>
                </a:lnTo>
                <a:lnTo>
                  <a:pt x="519" y="442"/>
                </a:lnTo>
                <a:lnTo>
                  <a:pt x="532" y="442"/>
                </a:lnTo>
                <a:lnTo>
                  <a:pt x="543" y="441"/>
                </a:lnTo>
                <a:lnTo>
                  <a:pt x="542" y="435"/>
                </a:lnTo>
                <a:lnTo>
                  <a:pt x="535" y="436"/>
                </a:lnTo>
                <a:lnTo>
                  <a:pt x="527" y="429"/>
                </a:lnTo>
                <a:lnTo>
                  <a:pt x="521" y="420"/>
                </a:lnTo>
                <a:lnTo>
                  <a:pt x="519" y="429"/>
                </a:lnTo>
                <a:lnTo>
                  <a:pt x="514" y="433"/>
                </a:lnTo>
                <a:lnTo>
                  <a:pt x="506" y="438"/>
                </a:lnTo>
                <a:lnTo>
                  <a:pt x="504" y="429"/>
                </a:lnTo>
                <a:lnTo>
                  <a:pt x="501" y="433"/>
                </a:lnTo>
                <a:lnTo>
                  <a:pt x="491" y="442"/>
                </a:lnTo>
                <a:lnTo>
                  <a:pt x="484" y="445"/>
                </a:lnTo>
                <a:lnTo>
                  <a:pt x="477" y="449"/>
                </a:lnTo>
                <a:lnTo>
                  <a:pt x="471" y="453"/>
                </a:lnTo>
                <a:lnTo>
                  <a:pt x="464" y="457"/>
                </a:lnTo>
                <a:lnTo>
                  <a:pt x="466" y="464"/>
                </a:lnTo>
                <a:lnTo>
                  <a:pt x="462" y="476"/>
                </a:lnTo>
                <a:lnTo>
                  <a:pt x="458" y="484"/>
                </a:lnTo>
                <a:lnTo>
                  <a:pt x="454" y="484"/>
                </a:lnTo>
                <a:lnTo>
                  <a:pt x="451" y="476"/>
                </a:lnTo>
                <a:lnTo>
                  <a:pt x="445" y="475"/>
                </a:lnTo>
                <a:lnTo>
                  <a:pt x="441" y="476"/>
                </a:lnTo>
                <a:lnTo>
                  <a:pt x="438" y="473"/>
                </a:lnTo>
                <a:lnTo>
                  <a:pt x="441" y="480"/>
                </a:lnTo>
                <a:lnTo>
                  <a:pt x="451" y="485"/>
                </a:lnTo>
                <a:lnTo>
                  <a:pt x="455" y="493"/>
                </a:lnTo>
                <a:lnTo>
                  <a:pt x="451" y="506"/>
                </a:lnTo>
                <a:lnTo>
                  <a:pt x="448" y="512"/>
                </a:lnTo>
                <a:lnTo>
                  <a:pt x="441" y="514"/>
                </a:lnTo>
                <a:lnTo>
                  <a:pt x="435" y="515"/>
                </a:lnTo>
                <a:lnTo>
                  <a:pt x="434" y="521"/>
                </a:lnTo>
                <a:lnTo>
                  <a:pt x="428" y="525"/>
                </a:lnTo>
                <a:lnTo>
                  <a:pt x="429" y="531"/>
                </a:lnTo>
                <a:lnTo>
                  <a:pt x="425" y="530"/>
                </a:lnTo>
                <a:lnTo>
                  <a:pt x="422" y="521"/>
                </a:lnTo>
                <a:lnTo>
                  <a:pt x="418" y="518"/>
                </a:lnTo>
                <a:lnTo>
                  <a:pt x="422" y="536"/>
                </a:lnTo>
                <a:lnTo>
                  <a:pt x="425" y="543"/>
                </a:lnTo>
                <a:lnTo>
                  <a:pt x="428" y="550"/>
                </a:lnTo>
                <a:lnTo>
                  <a:pt x="425" y="552"/>
                </a:lnTo>
                <a:lnTo>
                  <a:pt x="418" y="550"/>
                </a:lnTo>
                <a:lnTo>
                  <a:pt x="410" y="552"/>
                </a:lnTo>
                <a:lnTo>
                  <a:pt x="403" y="557"/>
                </a:lnTo>
                <a:lnTo>
                  <a:pt x="388" y="562"/>
                </a:lnTo>
                <a:lnTo>
                  <a:pt x="380" y="570"/>
                </a:lnTo>
                <a:lnTo>
                  <a:pt x="370" y="573"/>
                </a:lnTo>
                <a:lnTo>
                  <a:pt x="365" y="569"/>
                </a:lnTo>
                <a:lnTo>
                  <a:pt x="370" y="560"/>
                </a:lnTo>
                <a:lnTo>
                  <a:pt x="370" y="555"/>
                </a:lnTo>
                <a:lnTo>
                  <a:pt x="370" y="545"/>
                </a:lnTo>
                <a:lnTo>
                  <a:pt x="378" y="539"/>
                </a:lnTo>
                <a:lnTo>
                  <a:pt x="378" y="533"/>
                </a:lnTo>
                <a:lnTo>
                  <a:pt x="380" y="527"/>
                </a:lnTo>
                <a:lnTo>
                  <a:pt x="387" y="521"/>
                </a:lnTo>
                <a:lnTo>
                  <a:pt x="386" y="513"/>
                </a:lnTo>
                <a:lnTo>
                  <a:pt x="386" y="506"/>
                </a:lnTo>
                <a:lnTo>
                  <a:pt x="384" y="498"/>
                </a:lnTo>
                <a:lnTo>
                  <a:pt x="387" y="490"/>
                </a:lnTo>
                <a:lnTo>
                  <a:pt x="393" y="485"/>
                </a:lnTo>
                <a:lnTo>
                  <a:pt x="399" y="491"/>
                </a:lnTo>
                <a:lnTo>
                  <a:pt x="405" y="485"/>
                </a:lnTo>
                <a:lnTo>
                  <a:pt x="412" y="487"/>
                </a:lnTo>
                <a:lnTo>
                  <a:pt x="420" y="485"/>
                </a:lnTo>
                <a:lnTo>
                  <a:pt x="428" y="487"/>
                </a:lnTo>
                <a:lnTo>
                  <a:pt x="434" y="481"/>
                </a:lnTo>
                <a:lnTo>
                  <a:pt x="435" y="473"/>
                </a:lnTo>
                <a:lnTo>
                  <a:pt x="430" y="467"/>
                </a:lnTo>
                <a:lnTo>
                  <a:pt x="429" y="459"/>
                </a:lnTo>
                <a:lnTo>
                  <a:pt x="428" y="451"/>
                </a:lnTo>
                <a:lnTo>
                  <a:pt x="422" y="446"/>
                </a:lnTo>
                <a:lnTo>
                  <a:pt x="414" y="445"/>
                </a:lnTo>
                <a:lnTo>
                  <a:pt x="408" y="442"/>
                </a:lnTo>
                <a:lnTo>
                  <a:pt x="403" y="436"/>
                </a:lnTo>
                <a:lnTo>
                  <a:pt x="398" y="431"/>
                </a:lnTo>
                <a:lnTo>
                  <a:pt x="399" y="422"/>
                </a:lnTo>
                <a:lnTo>
                  <a:pt x="393" y="416"/>
                </a:lnTo>
                <a:lnTo>
                  <a:pt x="386" y="416"/>
                </a:lnTo>
                <a:lnTo>
                  <a:pt x="382" y="411"/>
                </a:lnTo>
                <a:lnTo>
                  <a:pt x="375" y="407"/>
                </a:lnTo>
                <a:lnTo>
                  <a:pt x="375" y="391"/>
                </a:lnTo>
                <a:lnTo>
                  <a:pt x="373" y="383"/>
                </a:lnTo>
                <a:lnTo>
                  <a:pt x="372" y="377"/>
                </a:lnTo>
                <a:lnTo>
                  <a:pt x="366" y="371"/>
                </a:lnTo>
                <a:lnTo>
                  <a:pt x="360" y="373"/>
                </a:lnTo>
                <a:lnTo>
                  <a:pt x="353" y="370"/>
                </a:lnTo>
                <a:lnTo>
                  <a:pt x="348" y="366"/>
                </a:lnTo>
                <a:lnTo>
                  <a:pt x="340" y="366"/>
                </a:lnTo>
                <a:lnTo>
                  <a:pt x="332" y="369"/>
                </a:lnTo>
                <a:lnTo>
                  <a:pt x="326" y="371"/>
                </a:lnTo>
                <a:lnTo>
                  <a:pt x="318" y="370"/>
                </a:lnTo>
                <a:lnTo>
                  <a:pt x="311" y="367"/>
                </a:lnTo>
                <a:lnTo>
                  <a:pt x="304" y="362"/>
                </a:lnTo>
                <a:lnTo>
                  <a:pt x="299" y="359"/>
                </a:lnTo>
                <a:lnTo>
                  <a:pt x="291" y="357"/>
                </a:lnTo>
                <a:lnTo>
                  <a:pt x="283" y="355"/>
                </a:lnTo>
                <a:lnTo>
                  <a:pt x="276" y="354"/>
                </a:lnTo>
                <a:lnTo>
                  <a:pt x="268" y="357"/>
                </a:lnTo>
                <a:lnTo>
                  <a:pt x="263" y="362"/>
                </a:lnTo>
                <a:lnTo>
                  <a:pt x="255" y="365"/>
                </a:lnTo>
                <a:lnTo>
                  <a:pt x="247" y="365"/>
                </a:lnTo>
                <a:lnTo>
                  <a:pt x="239" y="371"/>
                </a:lnTo>
                <a:lnTo>
                  <a:pt x="239" y="372"/>
                </a:lnTo>
                <a:lnTo>
                  <a:pt x="234" y="369"/>
                </a:lnTo>
                <a:lnTo>
                  <a:pt x="222" y="370"/>
                </a:lnTo>
                <a:lnTo>
                  <a:pt x="193" y="394"/>
                </a:lnTo>
                <a:lnTo>
                  <a:pt x="177" y="396"/>
                </a:lnTo>
                <a:lnTo>
                  <a:pt x="162" y="403"/>
                </a:lnTo>
                <a:lnTo>
                  <a:pt x="149" y="416"/>
                </a:lnTo>
                <a:lnTo>
                  <a:pt x="139" y="412"/>
                </a:lnTo>
                <a:lnTo>
                  <a:pt x="129" y="404"/>
                </a:lnTo>
                <a:lnTo>
                  <a:pt x="115" y="407"/>
                </a:lnTo>
                <a:lnTo>
                  <a:pt x="101" y="412"/>
                </a:lnTo>
                <a:lnTo>
                  <a:pt x="79" y="413"/>
                </a:lnTo>
                <a:lnTo>
                  <a:pt x="61" y="413"/>
                </a:lnTo>
                <a:lnTo>
                  <a:pt x="47" y="415"/>
                </a:lnTo>
                <a:lnTo>
                  <a:pt x="38" y="418"/>
                </a:lnTo>
                <a:lnTo>
                  <a:pt x="33" y="408"/>
                </a:lnTo>
                <a:lnTo>
                  <a:pt x="26" y="401"/>
                </a:lnTo>
                <a:lnTo>
                  <a:pt x="14" y="394"/>
                </a:lnTo>
                <a:lnTo>
                  <a:pt x="0" y="389"/>
                </a:lnTo>
                <a:lnTo>
                  <a:pt x="1" y="383"/>
                </a:lnTo>
                <a:lnTo>
                  <a:pt x="2" y="375"/>
                </a:lnTo>
                <a:lnTo>
                  <a:pt x="3" y="367"/>
                </a:lnTo>
                <a:lnTo>
                  <a:pt x="5" y="357"/>
                </a:lnTo>
                <a:lnTo>
                  <a:pt x="7" y="348"/>
                </a:lnTo>
                <a:lnTo>
                  <a:pt x="10" y="339"/>
                </a:lnTo>
                <a:lnTo>
                  <a:pt x="10" y="332"/>
                </a:lnTo>
                <a:lnTo>
                  <a:pt x="14" y="334"/>
                </a:lnTo>
                <a:lnTo>
                  <a:pt x="23" y="331"/>
                </a:lnTo>
                <a:lnTo>
                  <a:pt x="21" y="320"/>
                </a:lnTo>
                <a:lnTo>
                  <a:pt x="21" y="306"/>
                </a:lnTo>
                <a:lnTo>
                  <a:pt x="32" y="271"/>
                </a:lnTo>
                <a:lnTo>
                  <a:pt x="43" y="253"/>
                </a:lnTo>
                <a:lnTo>
                  <a:pt x="60" y="240"/>
                </a:lnTo>
                <a:lnTo>
                  <a:pt x="73" y="225"/>
                </a:lnTo>
                <a:lnTo>
                  <a:pt x="77" y="211"/>
                </a:lnTo>
                <a:lnTo>
                  <a:pt x="70" y="199"/>
                </a:lnTo>
                <a:lnTo>
                  <a:pt x="70" y="188"/>
                </a:lnTo>
                <a:lnTo>
                  <a:pt x="59" y="181"/>
                </a:lnTo>
                <a:lnTo>
                  <a:pt x="56" y="178"/>
                </a:lnTo>
                <a:lnTo>
                  <a:pt x="56" y="173"/>
                </a:lnTo>
                <a:lnTo>
                  <a:pt x="49" y="162"/>
                </a:lnTo>
                <a:lnTo>
                  <a:pt x="48" y="156"/>
                </a:lnTo>
                <a:lnTo>
                  <a:pt x="58" y="145"/>
                </a:lnTo>
                <a:lnTo>
                  <a:pt x="64" y="142"/>
                </a:lnTo>
                <a:lnTo>
                  <a:pt x="73" y="142"/>
                </a:lnTo>
                <a:lnTo>
                  <a:pt x="83" y="135"/>
                </a:lnTo>
                <a:lnTo>
                  <a:pt x="88" y="130"/>
                </a:lnTo>
                <a:lnTo>
                  <a:pt x="89" y="123"/>
                </a:lnTo>
                <a:lnTo>
                  <a:pt x="95" y="119"/>
                </a:lnTo>
                <a:lnTo>
                  <a:pt x="102" y="118"/>
                </a:lnTo>
                <a:lnTo>
                  <a:pt x="108" y="114"/>
                </a:lnTo>
                <a:lnTo>
                  <a:pt x="115" y="114"/>
                </a:lnTo>
                <a:lnTo>
                  <a:pt x="121" y="112"/>
                </a:lnTo>
                <a:lnTo>
                  <a:pt x="129" y="111"/>
                </a:lnTo>
                <a:lnTo>
                  <a:pt x="135" y="112"/>
                </a:lnTo>
                <a:lnTo>
                  <a:pt x="141" y="111"/>
                </a:lnTo>
                <a:lnTo>
                  <a:pt x="149" y="109"/>
                </a:lnTo>
                <a:lnTo>
                  <a:pt x="156" y="107"/>
                </a:lnTo>
                <a:lnTo>
                  <a:pt x="162" y="109"/>
                </a:lnTo>
                <a:lnTo>
                  <a:pt x="169" y="112"/>
                </a:lnTo>
                <a:lnTo>
                  <a:pt x="175" y="113"/>
                </a:lnTo>
                <a:lnTo>
                  <a:pt x="189" y="113"/>
                </a:lnTo>
                <a:lnTo>
                  <a:pt x="196" y="111"/>
                </a:lnTo>
                <a:lnTo>
                  <a:pt x="202" y="113"/>
                </a:lnTo>
                <a:lnTo>
                  <a:pt x="208" y="113"/>
                </a:lnTo>
                <a:lnTo>
                  <a:pt x="215" y="116"/>
                </a:lnTo>
                <a:lnTo>
                  <a:pt x="219" y="122"/>
                </a:lnTo>
                <a:lnTo>
                  <a:pt x="224" y="126"/>
                </a:lnTo>
                <a:lnTo>
                  <a:pt x="230" y="123"/>
                </a:lnTo>
                <a:lnTo>
                  <a:pt x="237" y="122"/>
                </a:lnTo>
                <a:lnTo>
                  <a:pt x="239" y="130"/>
                </a:lnTo>
                <a:lnTo>
                  <a:pt x="246" y="132"/>
                </a:lnTo>
                <a:lnTo>
                  <a:pt x="250" y="128"/>
                </a:lnTo>
                <a:lnTo>
                  <a:pt x="255" y="123"/>
                </a:lnTo>
                <a:lnTo>
                  <a:pt x="263" y="122"/>
                </a:lnTo>
                <a:lnTo>
                  <a:pt x="268" y="116"/>
                </a:lnTo>
                <a:lnTo>
                  <a:pt x="273" y="119"/>
                </a:lnTo>
                <a:lnTo>
                  <a:pt x="280" y="119"/>
                </a:lnTo>
                <a:lnTo>
                  <a:pt x="286" y="116"/>
                </a:lnTo>
                <a:lnTo>
                  <a:pt x="292" y="122"/>
                </a:lnTo>
                <a:lnTo>
                  <a:pt x="299" y="124"/>
                </a:lnTo>
                <a:lnTo>
                  <a:pt x="302" y="118"/>
                </a:lnTo>
                <a:lnTo>
                  <a:pt x="308" y="107"/>
                </a:lnTo>
                <a:lnTo>
                  <a:pt x="315" y="111"/>
                </a:lnTo>
                <a:lnTo>
                  <a:pt x="322" y="113"/>
                </a:lnTo>
                <a:lnTo>
                  <a:pt x="326" y="119"/>
                </a:lnTo>
                <a:lnTo>
                  <a:pt x="332" y="122"/>
                </a:lnTo>
                <a:lnTo>
                  <a:pt x="336" y="116"/>
                </a:lnTo>
                <a:lnTo>
                  <a:pt x="344" y="115"/>
                </a:lnTo>
                <a:lnTo>
                  <a:pt x="356" y="111"/>
                </a:lnTo>
                <a:lnTo>
                  <a:pt x="364" y="109"/>
                </a:lnTo>
                <a:lnTo>
                  <a:pt x="370" y="111"/>
                </a:lnTo>
                <a:lnTo>
                  <a:pt x="376" y="114"/>
                </a:lnTo>
                <a:lnTo>
                  <a:pt x="382" y="112"/>
                </a:lnTo>
                <a:lnTo>
                  <a:pt x="384" y="105"/>
                </a:lnTo>
                <a:lnTo>
                  <a:pt x="380" y="99"/>
                </a:lnTo>
                <a:lnTo>
                  <a:pt x="379" y="91"/>
                </a:lnTo>
                <a:lnTo>
                  <a:pt x="379" y="85"/>
                </a:lnTo>
                <a:lnTo>
                  <a:pt x="378" y="78"/>
                </a:lnTo>
                <a:lnTo>
                  <a:pt x="379" y="72"/>
                </a:lnTo>
                <a:lnTo>
                  <a:pt x="383" y="66"/>
                </a:lnTo>
                <a:lnTo>
                  <a:pt x="386" y="59"/>
                </a:lnTo>
                <a:lnTo>
                  <a:pt x="390" y="52"/>
                </a:lnTo>
                <a:lnTo>
                  <a:pt x="396" y="48"/>
                </a:lnTo>
                <a:lnTo>
                  <a:pt x="403" y="47"/>
                </a:lnTo>
                <a:lnTo>
                  <a:pt x="408" y="42"/>
                </a:lnTo>
                <a:lnTo>
                  <a:pt x="414" y="42"/>
                </a:lnTo>
                <a:lnTo>
                  <a:pt x="421" y="40"/>
                </a:lnTo>
                <a:lnTo>
                  <a:pt x="423" y="40"/>
                </a:lnTo>
                <a:lnTo>
                  <a:pt x="425" y="39"/>
                </a:lnTo>
                <a:lnTo>
                  <a:pt x="429" y="42"/>
                </a:lnTo>
                <a:lnTo>
                  <a:pt x="436" y="42"/>
                </a:lnTo>
                <a:lnTo>
                  <a:pt x="441" y="37"/>
                </a:lnTo>
                <a:lnTo>
                  <a:pt x="445" y="30"/>
                </a:lnTo>
                <a:lnTo>
                  <a:pt x="445" y="24"/>
                </a:lnTo>
                <a:lnTo>
                  <a:pt x="449" y="18"/>
                </a:lnTo>
                <a:lnTo>
                  <a:pt x="464" y="18"/>
                </a:lnTo>
                <a:lnTo>
                  <a:pt x="471" y="16"/>
                </a:lnTo>
                <a:lnTo>
                  <a:pt x="477" y="12"/>
                </a:lnTo>
                <a:lnTo>
                  <a:pt x="482" y="8"/>
                </a:lnTo>
                <a:lnTo>
                  <a:pt x="489" y="8"/>
                </a:lnTo>
                <a:lnTo>
                  <a:pt x="497" y="6"/>
                </a:lnTo>
                <a:lnTo>
                  <a:pt x="502" y="2"/>
                </a:lnTo>
                <a:lnTo>
                  <a:pt x="508" y="0"/>
                </a:lnTo>
                <a:lnTo>
                  <a:pt x="521" y="6"/>
                </a:lnTo>
                <a:lnTo>
                  <a:pt x="527" y="12"/>
                </a:lnTo>
                <a:lnTo>
                  <a:pt x="527" y="18"/>
                </a:lnTo>
                <a:lnTo>
                  <a:pt x="547" y="28"/>
                </a:lnTo>
                <a:lnTo>
                  <a:pt x="548" y="36"/>
                </a:lnTo>
                <a:lnTo>
                  <a:pt x="543" y="42"/>
                </a:lnTo>
                <a:lnTo>
                  <a:pt x="536" y="43"/>
                </a:lnTo>
                <a:lnTo>
                  <a:pt x="540" y="48"/>
                </a:lnTo>
                <a:lnTo>
                  <a:pt x="549" y="66"/>
                </a:lnTo>
                <a:lnTo>
                  <a:pt x="557" y="69"/>
                </a:lnTo>
                <a:lnTo>
                  <a:pt x="577" y="71"/>
                </a:lnTo>
                <a:lnTo>
                  <a:pt x="584" y="66"/>
                </a:lnTo>
                <a:lnTo>
                  <a:pt x="591" y="65"/>
                </a:lnTo>
                <a:lnTo>
                  <a:pt x="595" y="69"/>
                </a:lnTo>
                <a:lnTo>
                  <a:pt x="601" y="72"/>
                </a:lnTo>
                <a:lnTo>
                  <a:pt x="605" y="77"/>
                </a:lnTo>
                <a:lnTo>
                  <a:pt x="621" y="98"/>
                </a:lnTo>
                <a:lnTo>
                  <a:pt x="621" y="105"/>
                </a:lnTo>
                <a:lnTo>
                  <a:pt x="624" y="111"/>
                </a:lnTo>
                <a:lnTo>
                  <a:pt x="638" y="115"/>
                </a:lnTo>
                <a:lnTo>
                  <a:pt x="643" y="111"/>
                </a:lnTo>
                <a:lnTo>
                  <a:pt x="650" y="107"/>
                </a:lnTo>
                <a:lnTo>
                  <a:pt x="655" y="107"/>
                </a:lnTo>
                <a:lnTo>
                  <a:pt x="669" y="11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7" name="Freeform 149"/>
          <xdr:cNvSpPr>
            <a:spLocks noChangeAspect="1"/>
          </xdr:cNvSpPr>
        </xdr:nvSpPr>
        <xdr:spPr bwMode="auto">
          <a:xfrm>
            <a:off x="7302078" y="1741920"/>
            <a:ext cx="686818" cy="1221363"/>
          </a:xfrm>
          <a:custGeom>
            <a:avLst/>
            <a:gdLst>
              <a:gd name="T0" fmla="*/ 2147483647 w 410"/>
              <a:gd name="T1" fmla="*/ 2147483647 h 787"/>
              <a:gd name="T2" fmla="*/ 2147483647 w 410"/>
              <a:gd name="T3" fmla="*/ 2147483647 h 787"/>
              <a:gd name="T4" fmla="*/ 2147483647 w 410"/>
              <a:gd name="T5" fmla="*/ 2147483647 h 787"/>
              <a:gd name="T6" fmla="*/ 2147483647 w 410"/>
              <a:gd name="T7" fmla="*/ 2147483647 h 787"/>
              <a:gd name="T8" fmla="*/ 2147483647 w 410"/>
              <a:gd name="T9" fmla="*/ 2147483647 h 787"/>
              <a:gd name="T10" fmla="*/ 2147483647 w 410"/>
              <a:gd name="T11" fmla="*/ 2147483647 h 787"/>
              <a:gd name="T12" fmla="*/ 2147483647 w 410"/>
              <a:gd name="T13" fmla="*/ 2147483647 h 787"/>
              <a:gd name="T14" fmla="*/ 2147483647 w 410"/>
              <a:gd name="T15" fmla="*/ 2147483647 h 787"/>
              <a:gd name="T16" fmla="*/ 2147483647 w 410"/>
              <a:gd name="T17" fmla="*/ 2147483647 h 787"/>
              <a:gd name="T18" fmla="*/ 2147483647 w 410"/>
              <a:gd name="T19" fmla="*/ 2147483647 h 787"/>
              <a:gd name="T20" fmla="*/ 2147483647 w 410"/>
              <a:gd name="T21" fmla="*/ 2147483647 h 787"/>
              <a:gd name="T22" fmla="*/ 2147483647 w 410"/>
              <a:gd name="T23" fmla="*/ 2147483647 h 787"/>
              <a:gd name="T24" fmla="*/ 2147483647 w 410"/>
              <a:gd name="T25" fmla="*/ 2147483647 h 787"/>
              <a:gd name="T26" fmla="*/ 2147483647 w 410"/>
              <a:gd name="T27" fmla="*/ 2147483647 h 787"/>
              <a:gd name="T28" fmla="*/ 2147483647 w 410"/>
              <a:gd name="T29" fmla="*/ 2147483647 h 787"/>
              <a:gd name="T30" fmla="*/ 2147483647 w 410"/>
              <a:gd name="T31" fmla="*/ 2147483647 h 787"/>
              <a:gd name="T32" fmla="*/ 2147483647 w 410"/>
              <a:gd name="T33" fmla="*/ 2147483647 h 787"/>
              <a:gd name="T34" fmla="*/ 2147483647 w 410"/>
              <a:gd name="T35" fmla="*/ 2147483647 h 787"/>
              <a:gd name="T36" fmla="*/ 2147483647 w 410"/>
              <a:gd name="T37" fmla="*/ 2147483647 h 787"/>
              <a:gd name="T38" fmla="*/ 2147483647 w 410"/>
              <a:gd name="T39" fmla="*/ 2147483647 h 787"/>
              <a:gd name="T40" fmla="*/ 2147483647 w 410"/>
              <a:gd name="T41" fmla="*/ 2147483647 h 787"/>
              <a:gd name="T42" fmla="*/ 2147483647 w 410"/>
              <a:gd name="T43" fmla="*/ 2147483647 h 787"/>
              <a:gd name="T44" fmla="*/ 2147483647 w 410"/>
              <a:gd name="T45" fmla="*/ 2147483647 h 787"/>
              <a:gd name="T46" fmla="*/ 2147483647 w 410"/>
              <a:gd name="T47" fmla="*/ 2147483647 h 787"/>
              <a:gd name="T48" fmla="*/ 2147483647 w 410"/>
              <a:gd name="T49" fmla="*/ 2147483647 h 787"/>
              <a:gd name="T50" fmla="*/ 2147483647 w 410"/>
              <a:gd name="T51" fmla="*/ 2147483647 h 787"/>
              <a:gd name="T52" fmla="*/ 2147483647 w 410"/>
              <a:gd name="T53" fmla="*/ 2147483647 h 787"/>
              <a:gd name="T54" fmla="*/ 2147483647 w 410"/>
              <a:gd name="T55" fmla="*/ 2147483647 h 787"/>
              <a:gd name="T56" fmla="*/ 2147483647 w 410"/>
              <a:gd name="T57" fmla="*/ 2147483647 h 787"/>
              <a:gd name="T58" fmla="*/ 2147483647 w 410"/>
              <a:gd name="T59" fmla="*/ 2147483647 h 787"/>
              <a:gd name="T60" fmla="*/ 2147483647 w 410"/>
              <a:gd name="T61" fmla="*/ 2147483647 h 787"/>
              <a:gd name="T62" fmla="*/ 2147483647 w 410"/>
              <a:gd name="T63" fmla="*/ 2147483647 h 787"/>
              <a:gd name="T64" fmla="*/ 2147483647 w 410"/>
              <a:gd name="T65" fmla="*/ 2147483647 h 787"/>
              <a:gd name="T66" fmla="*/ 2147483647 w 410"/>
              <a:gd name="T67" fmla="*/ 2147483647 h 787"/>
              <a:gd name="T68" fmla="*/ 2147483647 w 410"/>
              <a:gd name="T69" fmla="*/ 2147483647 h 787"/>
              <a:gd name="T70" fmla="*/ 2147483647 w 410"/>
              <a:gd name="T71" fmla="*/ 2147483647 h 787"/>
              <a:gd name="T72" fmla="*/ 2147483647 w 410"/>
              <a:gd name="T73" fmla="*/ 2147483647 h 787"/>
              <a:gd name="T74" fmla="*/ 2147483647 w 410"/>
              <a:gd name="T75" fmla="*/ 2147483647 h 787"/>
              <a:gd name="T76" fmla="*/ 2147483647 w 410"/>
              <a:gd name="T77" fmla="*/ 2147483647 h 787"/>
              <a:gd name="T78" fmla="*/ 2147483647 w 410"/>
              <a:gd name="T79" fmla="*/ 2147483647 h 787"/>
              <a:gd name="T80" fmla="*/ 2147483647 w 410"/>
              <a:gd name="T81" fmla="*/ 2147483647 h 787"/>
              <a:gd name="T82" fmla="*/ 2147483647 w 410"/>
              <a:gd name="T83" fmla="*/ 2147483647 h 787"/>
              <a:gd name="T84" fmla="*/ 2147483647 w 410"/>
              <a:gd name="T85" fmla="*/ 2147483647 h 787"/>
              <a:gd name="T86" fmla="*/ 2147483647 w 410"/>
              <a:gd name="T87" fmla="*/ 2147483647 h 787"/>
              <a:gd name="T88" fmla="*/ 2147483647 w 410"/>
              <a:gd name="T89" fmla="*/ 2147483647 h 787"/>
              <a:gd name="T90" fmla="*/ 2147483647 w 410"/>
              <a:gd name="T91" fmla="*/ 2147483647 h 787"/>
              <a:gd name="T92" fmla="*/ 2147483647 w 410"/>
              <a:gd name="T93" fmla="*/ 2147483647 h 787"/>
              <a:gd name="T94" fmla="*/ 2147483647 w 410"/>
              <a:gd name="T95" fmla="*/ 2147483647 h 787"/>
              <a:gd name="T96" fmla="*/ 2147483647 w 410"/>
              <a:gd name="T97" fmla="*/ 2147483647 h 787"/>
              <a:gd name="T98" fmla="*/ 2147483647 w 410"/>
              <a:gd name="T99" fmla="*/ 2147483647 h 787"/>
              <a:gd name="T100" fmla="*/ 2147483647 w 410"/>
              <a:gd name="T101" fmla="*/ 2147483647 h 787"/>
              <a:gd name="T102" fmla="*/ 2147483647 w 410"/>
              <a:gd name="T103" fmla="*/ 2147483647 h 787"/>
              <a:gd name="T104" fmla="*/ 2147483647 w 410"/>
              <a:gd name="T105" fmla="*/ 2147483647 h 787"/>
              <a:gd name="T106" fmla="*/ 2147483647 w 410"/>
              <a:gd name="T107" fmla="*/ 2147483647 h 787"/>
              <a:gd name="T108" fmla="*/ 2147483647 w 410"/>
              <a:gd name="T109" fmla="*/ 2147483647 h 787"/>
              <a:gd name="T110" fmla="*/ 2147483647 w 410"/>
              <a:gd name="T111" fmla="*/ 2147483647 h 787"/>
              <a:gd name="T112" fmla="*/ 2147483647 w 410"/>
              <a:gd name="T113" fmla="*/ 2147483647 h 78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10"/>
              <a:gd name="T172" fmla="*/ 0 h 787"/>
              <a:gd name="T173" fmla="*/ 410 w 410"/>
              <a:gd name="T174" fmla="*/ 787 h 787"/>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10" h="787">
                <a:moveTo>
                  <a:pt x="234" y="67"/>
                </a:moveTo>
                <a:lnTo>
                  <a:pt x="227" y="80"/>
                </a:lnTo>
                <a:lnTo>
                  <a:pt x="227" y="103"/>
                </a:lnTo>
                <a:lnTo>
                  <a:pt x="233" y="129"/>
                </a:lnTo>
                <a:lnTo>
                  <a:pt x="251" y="133"/>
                </a:lnTo>
                <a:lnTo>
                  <a:pt x="266" y="146"/>
                </a:lnTo>
                <a:lnTo>
                  <a:pt x="280" y="159"/>
                </a:lnTo>
                <a:lnTo>
                  <a:pt x="280" y="191"/>
                </a:lnTo>
                <a:lnTo>
                  <a:pt x="274" y="217"/>
                </a:lnTo>
                <a:lnTo>
                  <a:pt x="282" y="246"/>
                </a:lnTo>
                <a:lnTo>
                  <a:pt x="292" y="263"/>
                </a:lnTo>
                <a:lnTo>
                  <a:pt x="304" y="275"/>
                </a:lnTo>
                <a:lnTo>
                  <a:pt x="314" y="293"/>
                </a:lnTo>
                <a:lnTo>
                  <a:pt x="314" y="341"/>
                </a:lnTo>
                <a:lnTo>
                  <a:pt x="319" y="364"/>
                </a:lnTo>
                <a:lnTo>
                  <a:pt x="331" y="376"/>
                </a:lnTo>
                <a:lnTo>
                  <a:pt x="339" y="397"/>
                </a:lnTo>
                <a:lnTo>
                  <a:pt x="357" y="411"/>
                </a:lnTo>
                <a:lnTo>
                  <a:pt x="360" y="434"/>
                </a:lnTo>
                <a:lnTo>
                  <a:pt x="355" y="456"/>
                </a:lnTo>
                <a:lnTo>
                  <a:pt x="368" y="471"/>
                </a:lnTo>
                <a:lnTo>
                  <a:pt x="383" y="478"/>
                </a:lnTo>
                <a:lnTo>
                  <a:pt x="395" y="490"/>
                </a:lnTo>
                <a:lnTo>
                  <a:pt x="404" y="497"/>
                </a:lnTo>
                <a:lnTo>
                  <a:pt x="410" y="520"/>
                </a:lnTo>
                <a:lnTo>
                  <a:pt x="404" y="546"/>
                </a:lnTo>
                <a:lnTo>
                  <a:pt x="392" y="577"/>
                </a:lnTo>
                <a:lnTo>
                  <a:pt x="386" y="593"/>
                </a:lnTo>
                <a:lnTo>
                  <a:pt x="377" y="610"/>
                </a:lnTo>
                <a:lnTo>
                  <a:pt x="368" y="629"/>
                </a:lnTo>
                <a:lnTo>
                  <a:pt x="357" y="645"/>
                </a:lnTo>
                <a:lnTo>
                  <a:pt x="331" y="683"/>
                </a:lnTo>
                <a:lnTo>
                  <a:pt x="321" y="698"/>
                </a:lnTo>
                <a:lnTo>
                  <a:pt x="310" y="706"/>
                </a:lnTo>
                <a:lnTo>
                  <a:pt x="308" y="710"/>
                </a:lnTo>
                <a:lnTo>
                  <a:pt x="305" y="712"/>
                </a:lnTo>
                <a:lnTo>
                  <a:pt x="301" y="712"/>
                </a:lnTo>
                <a:lnTo>
                  <a:pt x="293" y="712"/>
                </a:lnTo>
                <a:lnTo>
                  <a:pt x="287" y="710"/>
                </a:lnTo>
                <a:lnTo>
                  <a:pt x="280" y="717"/>
                </a:lnTo>
                <a:lnTo>
                  <a:pt x="274" y="720"/>
                </a:lnTo>
                <a:lnTo>
                  <a:pt x="260" y="722"/>
                </a:lnTo>
                <a:lnTo>
                  <a:pt x="258" y="727"/>
                </a:lnTo>
                <a:lnTo>
                  <a:pt x="255" y="728"/>
                </a:lnTo>
                <a:lnTo>
                  <a:pt x="248" y="727"/>
                </a:lnTo>
                <a:lnTo>
                  <a:pt x="246" y="725"/>
                </a:lnTo>
                <a:lnTo>
                  <a:pt x="250" y="732"/>
                </a:lnTo>
                <a:lnTo>
                  <a:pt x="246" y="735"/>
                </a:lnTo>
                <a:lnTo>
                  <a:pt x="236" y="738"/>
                </a:lnTo>
                <a:lnTo>
                  <a:pt x="232" y="732"/>
                </a:lnTo>
                <a:lnTo>
                  <a:pt x="231" y="738"/>
                </a:lnTo>
                <a:lnTo>
                  <a:pt x="230" y="741"/>
                </a:lnTo>
                <a:lnTo>
                  <a:pt x="219" y="747"/>
                </a:lnTo>
                <a:lnTo>
                  <a:pt x="213" y="752"/>
                </a:lnTo>
                <a:lnTo>
                  <a:pt x="208" y="750"/>
                </a:lnTo>
                <a:lnTo>
                  <a:pt x="204" y="752"/>
                </a:lnTo>
                <a:lnTo>
                  <a:pt x="200" y="758"/>
                </a:lnTo>
                <a:lnTo>
                  <a:pt x="197" y="762"/>
                </a:lnTo>
                <a:lnTo>
                  <a:pt x="193" y="765"/>
                </a:lnTo>
                <a:lnTo>
                  <a:pt x="191" y="765"/>
                </a:lnTo>
                <a:lnTo>
                  <a:pt x="187" y="763"/>
                </a:lnTo>
                <a:lnTo>
                  <a:pt x="183" y="765"/>
                </a:lnTo>
                <a:lnTo>
                  <a:pt x="179" y="766"/>
                </a:lnTo>
                <a:lnTo>
                  <a:pt x="167" y="772"/>
                </a:lnTo>
                <a:lnTo>
                  <a:pt x="163" y="776"/>
                </a:lnTo>
                <a:lnTo>
                  <a:pt x="159" y="776"/>
                </a:lnTo>
                <a:lnTo>
                  <a:pt x="159" y="768"/>
                </a:lnTo>
                <a:lnTo>
                  <a:pt x="156" y="767"/>
                </a:lnTo>
                <a:lnTo>
                  <a:pt x="154" y="776"/>
                </a:lnTo>
                <a:lnTo>
                  <a:pt x="151" y="784"/>
                </a:lnTo>
                <a:lnTo>
                  <a:pt x="144" y="787"/>
                </a:lnTo>
                <a:lnTo>
                  <a:pt x="140" y="787"/>
                </a:lnTo>
                <a:lnTo>
                  <a:pt x="146" y="780"/>
                </a:lnTo>
                <a:lnTo>
                  <a:pt x="149" y="776"/>
                </a:lnTo>
                <a:lnTo>
                  <a:pt x="144" y="774"/>
                </a:lnTo>
                <a:lnTo>
                  <a:pt x="144" y="770"/>
                </a:lnTo>
                <a:lnTo>
                  <a:pt x="140" y="765"/>
                </a:lnTo>
                <a:lnTo>
                  <a:pt x="135" y="760"/>
                </a:lnTo>
                <a:lnTo>
                  <a:pt x="135" y="748"/>
                </a:lnTo>
                <a:lnTo>
                  <a:pt x="125" y="756"/>
                </a:lnTo>
                <a:lnTo>
                  <a:pt x="123" y="754"/>
                </a:lnTo>
                <a:lnTo>
                  <a:pt x="118" y="754"/>
                </a:lnTo>
                <a:lnTo>
                  <a:pt x="119" y="747"/>
                </a:lnTo>
                <a:lnTo>
                  <a:pt x="118" y="745"/>
                </a:lnTo>
                <a:lnTo>
                  <a:pt x="106" y="743"/>
                </a:lnTo>
                <a:lnTo>
                  <a:pt x="98" y="740"/>
                </a:lnTo>
                <a:lnTo>
                  <a:pt x="94" y="736"/>
                </a:lnTo>
                <a:lnTo>
                  <a:pt x="90" y="733"/>
                </a:lnTo>
                <a:lnTo>
                  <a:pt x="85" y="732"/>
                </a:lnTo>
                <a:lnTo>
                  <a:pt x="77" y="733"/>
                </a:lnTo>
                <a:lnTo>
                  <a:pt x="76" y="728"/>
                </a:lnTo>
                <a:lnTo>
                  <a:pt x="78" y="727"/>
                </a:lnTo>
                <a:lnTo>
                  <a:pt x="80" y="722"/>
                </a:lnTo>
                <a:lnTo>
                  <a:pt x="77" y="722"/>
                </a:lnTo>
                <a:lnTo>
                  <a:pt x="75" y="720"/>
                </a:lnTo>
                <a:lnTo>
                  <a:pt x="73" y="718"/>
                </a:lnTo>
                <a:lnTo>
                  <a:pt x="73" y="710"/>
                </a:lnTo>
                <a:lnTo>
                  <a:pt x="70" y="708"/>
                </a:lnTo>
                <a:lnTo>
                  <a:pt x="72" y="700"/>
                </a:lnTo>
                <a:lnTo>
                  <a:pt x="73" y="699"/>
                </a:lnTo>
                <a:lnTo>
                  <a:pt x="76" y="691"/>
                </a:lnTo>
                <a:lnTo>
                  <a:pt x="76" y="680"/>
                </a:lnTo>
                <a:lnTo>
                  <a:pt x="73" y="675"/>
                </a:lnTo>
                <a:lnTo>
                  <a:pt x="75" y="671"/>
                </a:lnTo>
                <a:lnTo>
                  <a:pt x="73" y="668"/>
                </a:lnTo>
                <a:lnTo>
                  <a:pt x="76" y="664"/>
                </a:lnTo>
                <a:lnTo>
                  <a:pt x="78" y="664"/>
                </a:lnTo>
                <a:lnTo>
                  <a:pt x="82" y="668"/>
                </a:lnTo>
                <a:lnTo>
                  <a:pt x="82" y="665"/>
                </a:lnTo>
                <a:lnTo>
                  <a:pt x="77" y="661"/>
                </a:lnTo>
                <a:lnTo>
                  <a:pt x="75" y="657"/>
                </a:lnTo>
                <a:lnTo>
                  <a:pt x="73" y="649"/>
                </a:lnTo>
                <a:lnTo>
                  <a:pt x="70" y="647"/>
                </a:lnTo>
                <a:lnTo>
                  <a:pt x="70" y="640"/>
                </a:lnTo>
                <a:lnTo>
                  <a:pt x="64" y="634"/>
                </a:lnTo>
                <a:lnTo>
                  <a:pt x="62" y="627"/>
                </a:lnTo>
                <a:lnTo>
                  <a:pt x="62" y="611"/>
                </a:lnTo>
                <a:lnTo>
                  <a:pt x="59" y="603"/>
                </a:lnTo>
                <a:lnTo>
                  <a:pt x="55" y="596"/>
                </a:lnTo>
                <a:lnTo>
                  <a:pt x="51" y="583"/>
                </a:lnTo>
                <a:lnTo>
                  <a:pt x="55" y="570"/>
                </a:lnTo>
                <a:lnTo>
                  <a:pt x="55" y="566"/>
                </a:lnTo>
                <a:lnTo>
                  <a:pt x="57" y="564"/>
                </a:lnTo>
                <a:lnTo>
                  <a:pt x="62" y="564"/>
                </a:lnTo>
                <a:lnTo>
                  <a:pt x="63" y="557"/>
                </a:lnTo>
                <a:lnTo>
                  <a:pt x="63" y="555"/>
                </a:lnTo>
                <a:lnTo>
                  <a:pt x="73" y="552"/>
                </a:lnTo>
                <a:lnTo>
                  <a:pt x="76" y="551"/>
                </a:lnTo>
                <a:lnTo>
                  <a:pt x="69" y="546"/>
                </a:lnTo>
                <a:lnTo>
                  <a:pt x="73" y="535"/>
                </a:lnTo>
                <a:lnTo>
                  <a:pt x="78" y="536"/>
                </a:lnTo>
                <a:lnTo>
                  <a:pt x="84" y="535"/>
                </a:lnTo>
                <a:lnTo>
                  <a:pt x="91" y="534"/>
                </a:lnTo>
                <a:lnTo>
                  <a:pt x="94" y="528"/>
                </a:lnTo>
                <a:lnTo>
                  <a:pt x="97" y="526"/>
                </a:lnTo>
                <a:lnTo>
                  <a:pt x="100" y="518"/>
                </a:lnTo>
                <a:lnTo>
                  <a:pt x="107" y="513"/>
                </a:lnTo>
                <a:lnTo>
                  <a:pt x="113" y="497"/>
                </a:lnTo>
                <a:lnTo>
                  <a:pt x="117" y="487"/>
                </a:lnTo>
                <a:lnTo>
                  <a:pt x="126" y="473"/>
                </a:lnTo>
                <a:lnTo>
                  <a:pt x="131" y="465"/>
                </a:lnTo>
                <a:lnTo>
                  <a:pt x="137" y="456"/>
                </a:lnTo>
                <a:lnTo>
                  <a:pt x="148" y="436"/>
                </a:lnTo>
                <a:lnTo>
                  <a:pt x="154" y="428"/>
                </a:lnTo>
                <a:lnTo>
                  <a:pt x="156" y="416"/>
                </a:lnTo>
                <a:lnTo>
                  <a:pt x="156" y="407"/>
                </a:lnTo>
                <a:lnTo>
                  <a:pt x="167" y="401"/>
                </a:lnTo>
                <a:lnTo>
                  <a:pt x="174" y="399"/>
                </a:lnTo>
                <a:lnTo>
                  <a:pt x="179" y="402"/>
                </a:lnTo>
                <a:lnTo>
                  <a:pt x="178" y="397"/>
                </a:lnTo>
                <a:lnTo>
                  <a:pt x="179" y="391"/>
                </a:lnTo>
                <a:lnTo>
                  <a:pt x="183" y="391"/>
                </a:lnTo>
                <a:lnTo>
                  <a:pt x="179" y="387"/>
                </a:lnTo>
                <a:lnTo>
                  <a:pt x="176" y="381"/>
                </a:lnTo>
                <a:lnTo>
                  <a:pt x="174" y="379"/>
                </a:lnTo>
                <a:lnTo>
                  <a:pt x="174" y="373"/>
                </a:lnTo>
                <a:lnTo>
                  <a:pt x="174" y="369"/>
                </a:lnTo>
                <a:lnTo>
                  <a:pt x="174" y="361"/>
                </a:lnTo>
                <a:lnTo>
                  <a:pt x="170" y="357"/>
                </a:lnTo>
                <a:lnTo>
                  <a:pt x="165" y="351"/>
                </a:lnTo>
                <a:lnTo>
                  <a:pt x="163" y="349"/>
                </a:lnTo>
                <a:lnTo>
                  <a:pt x="157" y="345"/>
                </a:lnTo>
                <a:lnTo>
                  <a:pt x="154" y="343"/>
                </a:lnTo>
                <a:lnTo>
                  <a:pt x="148" y="341"/>
                </a:lnTo>
                <a:lnTo>
                  <a:pt x="144" y="331"/>
                </a:lnTo>
                <a:lnTo>
                  <a:pt x="140" y="335"/>
                </a:lnTo>
                <a:lnTo>
                  <a:pt x="135" y="334"/>
                </a:lnTo>
                <a:lnTo>
                  <a:pt x="135" y="330"/>
                </a:lnTo>
                <a:lnTo>
                  <a:pt x="131" y="329"/>
                </a:lnTo>
                <a:lnTo>
                  <a:pt x="128" y="327"/>
                </a:lnTo>
                <a:lnTo>
                  <a:pt x="126" y="325"/>
                </a:lnTo>
                <a:lnTo>
                  <a:pt x="123" y="317"/>
                </a:lnTo>
                <a:lnTo>
                  <a:pt x="115" y="307"/>
                </a:lnTo>
                <a:lnTo>
                  <a:pt x="112" y="296"/>
                </a:lnTo>
                <a:lnTo>
                  <a:pt x="113" y="288"/>
                </a:lnTo>
                <a:lnTo>
                  <a:pt x="117" y="279"/>
                </a:lnTo>
                <a:lnTo>
                  <a:pt x="117" y="273"/>
                </a:lnTo>
                <a:lnTo>
                  <a:pt x="115" y="266"/>
                </a:lnTo>
                <a:lnTo>
                  <a:pt x="112" y="259"/>
                </a:lnTo>
                <a:lnTo>
                  <a:pt x="107" y="252"/>
                </a:lnTo>
                <a:lnTo>
                  <a:pt x="102" y="245"/>
                </a:lnTo>
                <a:lnTo>
                  <a:pt x="99" y="235"/>
                </a:lnTo>
                <a:lnTo>
                  <a:pt x="100" y="228"/>
                </a:lnTo>
                <a:lnTo>
                  <a:pt x="102" y="224"/>
                </a:lnTo>
                <a:lnTo>
                  <a:pt x="99" y="216"/>
                </a:lnTo>
                <a:lnTo>
                  <a:pt x="97" y="211"/>
                </a:lnTo>
                <a:lnTo>
                  <a:pt x="94" y="204"/>
                </a:lnTo>
                <a:lnTo>
                  <a:pt x="93" y="195"/>
                </a:lnTo>
                <a:lnTo>
                  <a:pt x="93" y="185"/>
                </a:lnTo>
                <a:lnTo>
                  <a:pt x="94" y="178"/>
                </a:lnTo>
                <a:lnTo>
                  <a:pt x="93" y="175"/>
                </a:lnTo>
                <a:lnTo>
                  <a:pt x="85" y="167"/>
                </a:lnTo>
                <a:lnTo>
                  <a:pt x="80" y="158"/>
                </a:lnTo>
                <a:lnTo>
                  <a:pt x="72" y="148"/>
                </a:lnTo>
                <a:lnTo>
                  <a:pt x="62" y="141"/>
                </a:lnTo>
                <a:lnTo>
                  <a:pt x="42" y="138"/>
                </a:lnTo>
                <a:lnTo>
                  <a:pt x="33" y="130"/>
                </a:lnTo>
                <a:lnTo>
                  <a:pt x="26" y="123"/>
                </a:lnTo>
                <a:lnTo>
                  <a:pt x="11" y="110"/>
                </a:lnTo>
                <a:lnTo>
                  <a:pt x="7" y="106"/>
                </a:lnTo>
                <a:lnTo>
                  <a:pt x="3" y="103"/>
                </a:lnTo>
                <a:lnTo>
                  <a:pt x="0" y="101"/>
                </a:lnTo>
                <a:lnTo>
                  <a:pt x="8" y="97"/>
                </a:lnTo>
                <a:lnTo>
                  <a:pt x="17" y="79"/>
                </a:lnTo>
                <a:lnTo>
                  <a:pt x="31" y="86"/>
                </a:lnTo>
                <a:lnTo>
                  <a:pt x="42" y="99"/>
                </a:lnTo>
                <a:lnTo>
                  <a:pt x="51" y="114"/>
                </a:lnTo>
                <a:lnTo>
                  <a:pt x="60" y="118"/>
                </a:lnTo>
                <a:lnTo>
                  <a:pt x="76" y="122"/>
                </a:lnTo>
                <a:lnTo>
                  <a:pt x="85" y="118"/>
                </a:lnTo>
                <a:lnTo>
                  <a:pt x="98" y="104"/>
                </a:lnTo>
                <a:lnTo>
                  <a:pt x="107" y="113"/>
                </a:lnTo>
                <a:lnTo>
                  <a:pt x="123" y="113"/>
                </a:lnTo>
                <a:lnTo>
                  <a:pt x="132" y="101"/>
                </a:lnTo>
                <a:lnTo>
                  <a:pt x="144" y="88"/>
                </a:lnTo>
                <a:lnTo>
                  <a:pt x="140" y="65"/>
                </a:lnTo>
                <a:lnTo>
                  <a:pt x="141" y="37"/>
                </a:lnTo>
                <a:lnTo>
                  <a:pt x="148" y="22"/>
                </a:lnTo>
                <a:lnTo>
                  <a:pt x="157" y="15"/>
                </a:lnTo>
                <a:lnTo>
                  <a:pt x="167" y="12"/>
                </a:lnTo>
                <a:lnTo>
                  <a:pt x="176" y="7"/>
                </a:lnTo>
                <a:lnTo>
                  <a:pt x="186" y="0"/>
                </a:lnTo>
                <a:lnTo>
                  <a:pt x="195" y="0"/>
                </a:lnTo>
                <a:lnTo>
                  <a:pt x="208" y="12"/>
                </a:lnTo>
                <a:lnTo>
                  <a:pt x="217" y="12"/>
                </a:lnTo>
                <a:lnTo>
                  <a:pt x="230" y="19"/>
                </a:lnTo>
                <a:lnTo>
                  <a:pt x="236" y="40"/>
                </a:lnTo>
                <a:lnTo>
                  <a:pt x="230" y="53"/>
                </a:lnTo>
                <a:lnTo>
                  <a:pt x="234" y="6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 name="Freeform 150"/>
          <xdr:cNvSpPr>
            <a:spLocks noChangeAspect="1"/>
          </xdr:cNvSpPr>
        </xdr:nvSpPr>
        <xdr:spPr bwMode="auto">
          <a:xfrm>
            <a:off x="6396726" y="1632312"/>
            <a:ext cx="1373637" cy="1550192"/>
          </a:xfrm>
          <a:custGeom>
            <a:avLst/>
            <a:gdLst>
              <a:gd name="T0" fmla="*/ 2147483647 w 808"/>
              <a:gd name="T1" fmla="*/ 2147483647 h 1005"/>
              <a:gd name="T2" fmla="*/ 0 w 808"/>
              <a:gd name="T3" fmla="*/ 2147483647 h 1005"/>
              <a:gd name="T4" fmla="*/ 2147483647 w 808"/>
              <a:gd name="T5" fmla="*/ 2147483647 h 1005"/>
              <a:gd name="T6" fmla="*/ 2147483647 w 808"/>
              <a:gd name="T7" fmla="*/ 2147483647 h 1005"/>
              <a:gd name="T8" fmla="*/ 2147483647 w 808"/>
              <a:gd name="T9" fmla="*/ 2147483647 h 1005"/>
              <a:gd name="T10" fmla="*/ 2147483647 w 808"/>
              <a:gd name="T11" fmla="*/ 2147483647 h 1005"/>
              <a:gd name="T12" fmla="*/ 2147483647 w 808"/>
              <a:gd name="T13" fmla="*/ 2147483647 h 1005"/>
              <a:gd name="T14" fmla="*/ 2147483647 w 808"/>
              <a:gd name="T15" fmla="*/ 2147483647 h 1005"/>
              <a:gd name="T16" fmla="*/ 2147483647 w 808"/>
              <a:gd name="T17" fmla="*/ 2147483647 h 1005"/>
              <a:gd name="T18" fmla="*/ 2147483647 w 808"/>
              <a:gd name="T19" fmla="*/ 2147483647 h 1005"/>
              <a:gd name="T20" fmla="*/ 2147483647 w 808"/>
              <a:gd name="T21" fmla="*/ 2147483647 h 1005"/>
              <a:gd name="T22" fmla="*/ 2147483647 w 808"/>
              <a:gd name="T23" fmla="*/ 2147483647 h 1005"/>
              <a:gd name="T24" fmla="*/ 2147483647 w 808"/>
              <a:gd name="T25" fmla="*/ 2147483647 h 1005"/>
              <a:gd name="T26" fmla="*/ 2147483647 w 808"/>
              <a:gd name="T27" fmla="*/ 2147483647 h 1005"/>
              <a:gd name="T28" fmla="*/ 2147483647 w 808"/>
              <a:gd name="T29" fmla="*/ 2147483647 h 1005"/>
              <a:gd name="T30" fmla="*/ 2147483647 w 808"/>
              <a:gd name="T31" fmla="*/ 2147483647 h 1005"/>
              <a:gd name="T32" fmla="*/ 2147483647 w 808"/>
              <a:gd name="T33" fmla="*/ 2147483647 h 1005"/>
              <a:gd name="T34" fmla="*/ 2147483647 w 808"/>
              <a:gd name="T35" fmla="*/ 2147483647 h 1005"/>
              <a:gd name="T36" fmla="*/ 2147483647 w 808"/>
              <a:gd name="T37" fmla="*/ 2147483647 h 1005"/>
              <a:gd name="T38" fmla="*/ 2147483647 w 808"/>
              <a:gd name="T39" fmla="*/ 2147483647 h 1005"/>
              <a:gd name="T40" fmla="*/ 2147483647 w 808"/>
              <a:gd name="T41" fmla="*/ 2147483647 h 1005"/>
              <a:gd name="T42" fmla="*/ 2147483647 w 808"/>
              <a:gd name="T43" fmla="*/ 2147483647 h 1005"/>
              <a:gd name="T44" fmla="*/ 2147483647 w 808"/>
              <a:gd name="T45" fmla="*/ 2147483647 h 1005"/>
              <a:gd name="T46" fmla="*/ 2147483647 w 808"/>
              <a:gd name="T47" fmla="*/ 2147483647 h 1005"/>
              <a:gd name="T48" fmla="*/ 2147483647 w 808"/>
              <a:gd name="T49" fmla="*/ 2147483647 h 1005"/>
              <a:gd name="T50" fmla="*/ 2147483647 w 808"/>
              <a:gd name="T51" fmla="*/ 2147483647 h 1005"/>
              <a:gd name="T52" fmla="*/ 2147483647 w 808"/>
              <a:gd name="T53" fmla="*/ 2147483647 h 1005"/>
              <a:gd name="T54" fmla="*/ 2147483647 w 808"/>
              <a:gd name="T55" fmla="*/ 2147483647 h 1005"/>
              <a:gd name="T56" fmla="*/ 2147483647 w 808"/>
              <a:gd name="T57" fmla="*/ 2147483647 h 1005"/>
              <a:gd name="T58" fmla="*/ 2147483647 w 808"/>
              <a:gd name="T59" fmla="*/ 2147483647 h 1005"/>
              <a:gd name="T60" fmla="*/ 2147483647 w 808"/>
              <a:gd name="T61" fmla="*/ 2147483647 h 1005"/>
              <a:gd name="T62" fmla="*/ 2147483647 w 808"/>
              <a:gd name="T63" fmla="*/ 2147483647 h 1005"/>
              <a:gd name="T64" fmla="*/ 2147483647 w 808"/>
              <a:gd name="T65" fmla="*/ 2147483647 h 1005"/>
              <a:gd name="T66" fmla="*/ 2147483647 w 808"/>
              <a:gd name="T67" fmla="*/ 2147483647 h 1005"/>
              <a:gd name="T68" fmla="*/ 2147483647 w 808"/>
              <a:gd name="T69" fmla="*/ 2147483647 h 1005"/>
              <a:gd name="T70" fmla="*/ 2147483647 w 808"/>
              <a:gd name="T71" fmla="*/ 2147483647 h 1005"/>
              <a:gd name="T72" fmla="*/ 2147483647 w 808"/>
              <a:gd name="T73" fmla="*/ 2147483647 h 1005"/>
              <a:gd name="T74" fmla="*/ 2147483647 w 808"/>
              <a:gd name="T75" fmla="*/ 2147483647 h 1005"/>
              <a:gd name="T76" fmla="*/ 2147483647 w 808"/>
              <a:gd name="T77" fmla="*/ 2147483647 h 1005"/>
              <a:gd name="T78" fmla="*/ 2147483647 w 808"/>
              <a:gd name="T79" fmla="*/ 2147483647 h 1005"/>
              <a:gd name="T80" fmla="*/ 2147483647 w 808"/>
              <a:gd name="T81" fmla="*/ 2147483647 h 1005"/>
              <a:gd name="T82" fmla="*/ 2147483647 w 808"/>
              <a:gd name="T83" fmla="*/ 2147483647 h 1005"/>
              <a:gd name="T84" fmla="*/ 2147483647 w 808"/>
              <a:gd name="T85" fmla="*/ 2147483647 h 1005"/>
              <a:gd name="T86" fmla="*/ 2147483647 w 808"/>
              <a:gd name="T87" fmla="*/ 2147483647 h 1005"/>
              <a:gd name="T88" fmla="*/ 2147483647 w 808"/>
              <a:gd name="T89" fmla="*/ 2147483647 h 1005"/>
              <a:gd name="T90" fmla="*/ 2147483647 w 808"/>
              <a:gd name="T91" fmla="*/ 2147483647 h 1005"/>
              <a:gd name="T92" fmla="*/ 2147483647 w 808"/>
              <a:gd name="T93" fmla="*/ 2147483647 h 1005"/>
              <a:gd name="T94" fmla="*/ 2147483647 w 808"/>
              <a:gd name="T95" fmla="*/ 2147483647 h 1005"/>
              <a:gd name="T96" fmla="*/ 2147483647 w 808"/>
              <a:gd name="T97" fmla="*/ 2147483647 h 1005"/>
              <a:gd name="T98" fmla="*/ 2147483647 w 808"/>
              <a:gd name="T99" fmla="*/ 2147483647 h 1005"/>
              <a:gd name="T100" fmla="*/ 2147483647 w 808"/>
              <a:gd name="T101" fmla="*/ 2147483647 h 1005"/>
              <a:gd name="T102" fmla="*/ 2147483647 w 808"/>
              <a:gd name="T103" fmla="*/ 2147483647 h 1005"/>
              <a:gd name="T104" fmla="*/ 2147483647 w 808"/>
              <a:gd name="T105" fmla="*/ 2147483647 h 1005"/>
              <a:gd name="T106" fmla="*/ 2147483647 w 808"/>
              <a:gd name="T107" fmla="*/ 2147483647 h 1005"/>
              <a:gd name="T108" fmla="*/ 2147483647 w 808"/>
              <a:gd name="T109" fmla="*/ 2147483647 h 1005"/>
              <a:gd name="T110" fmla="*/ 2147483647 w 808"/>
              <a:gd name="T111" fmla="*/ 2147483647 h 1005"/>
              <a:gd name="T112" fmla="*/ 2147483647 w 808"/>
              <a:gd name="T113" fmla="*/ 2147483647 h 100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08"/>
              <a:gd name="T172" fmla="*/ 0 h 1005"/>
              <a:gd name="T173" fmla="*/ 808 w 808"/>
              <a:gd name="T174" fmla="*/ 1005 h 100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08" h="1005">
                <a:moveTo>
                  <a:pt x="192" y="920"/>
                </a:moveTo>
                <a:lnTo>
                  <a:pt x="187" y="934"/>
                </a:lnTo>
                <a:lnTo>
                  <a:pt x="171" y="936"/>
                </a:lnTo>
                <a:lnTo>
                  <a:pt x="140" y="966"/>
                </a:lnTo>
                <a:lnTo>
                  <a:pt x="117" y="990"/>
                </a:lnTo>
                <a:lnTo>
                  <a:pt x="82" y="1005"/>
                </a:lnTo>
                <a:lnTo>
                  <a:pt x="50" y="996"/>
                </a:lnTo>
                <a:lnTo>
                  <a:pt x="19" y="972"/>
                </a:lnTo>
                <a:lnTo>
                  <a:pt x="2" y="942"/>
                </a:lnTo>
                <a:lnTo>
                  <a:pt x="13" y="920"/>
                </a:lnTo>
                <a:lnTo>
                  <a:pt x="22" y="922"/>
                </a:lnTo>
                <a:lnTo>
                  <a:pt x="36" y="898"/>
                </a:lnTo>
                <a:lnTo>
                  <a:pt x="31" y="889"/>
                </a:lnTo>
                <a:lnTo>
                  <a:pt x="19" y="895"/>
                </a:lnTo>
                <a:lnTo>
                  <a:pt x="4" y="895"/>
                </a:lnTo>
                <a:lnTo>
                  <a:pt x="0" y="882"/>
                </a:lnTo>
                <a:lnTo>
                  <a:pt x="20" y="870"/>
                </a:lnTo>
                <a:lnTo>
                  <a:pt x="22" y="856"/>
                </a:lnTo>
                <a:lnTo>
                  <a:pt x="39" y="841"/>
                </a:lnTo>
                <a:lnTo>
                  <a:pt x="47" y="839"/>
                </a:lnTo>
                <a:lnTo>
                  <a:pt x="44" y="832"/>
                </a:lnTo>
                <a:lnTo>
                  <a:pt x="59" y="816"/>
                </a:lnTo>
                <a:lnTo>
                  <a:pt x="61" y="817"/>
                </a:lnTo>
                <a:lnTo>
                  <a:pt x="61" y="826"/>
                </a:lnTo>
                <a:lnTo>
                  <a:pt x="64" y="821"/>
                </a:lnTo>
                <a:lnTo>
                  <a:pt x="65" y="814"/>
                </a:lnTo>
                <a:lnTo>
                  <a:pt x="77" y="811"/>
                </a:lnTo>
                <a:lnTo>
                  <a:pt x="72" y="809"/>
                </a:lnTo>
                <a:lnTo>
                  <a:pt x="63" y="811"/>
                </a:lnTo>
                <a:lnTo>
                  <a:pt x="60" y="804"/>
                </a:lnTo>
                <a:lnTo>
                  <a:pt x="52" y="809"/>
                </a:lnTo>
                <a:lnTo>
                  <a:pt x="37" y="828"/>
                </a:lnTo>
                <a:lnTo>
                  <a:pt x="30" y="832"/>
                </a:lnTo>
                <a:lnTo>
                  <a:pt x="29" y="840"/>
                </a:lnTo>
                <a:lnTo>
                  <a:pt x="22" y="847"/>
                </a:lnTo>
                <a:lnTo>
                  <a:pt x="17" y="852"/>
                </a:lnTo>
                <a:lnTo>
                  <a:pt x="14" y="843"/>
                </a:lnTo>
                <a:lnTo>
                  <a:pt x="19" y="840"/>
                </a:lnTo>
                <a:lnTo>
                  <a:pt x="26" y="840"/>
                </a:lnTo>
                <a:lnTo>
                  <a:pt x="20" y="830"/>
                </a:lnTo>
                <a:lnTo>
                  <a:pt x="21" y="824"/>
                </a:lnTo>
                <a:lnTo>
                  <a:pt x="17" y="830"/>
                </a:lnTo>
                <a:lnTo>
                  <a:pt x="13" y="831"/>
                </a:lnTo>
                <a:lnTo>
                  <a:pt x="7" y="823"/>
                </a:lnTo>
                <a:lnTo>
                  <a:pt x="7" y="816"/>
                </a:lnTo>
                <a:lnTo>
                  <a:pt x="19" y="811"/>
                </a:lnTo>
                <a:lnTo>
                  <a:pt x="18" y="808"/>
                </a:lnTo>
                <a:lnTo>
                  <a:pt x="30" y="794"/>
                </a:lnTo>
                <a:lnTo>
                  <a:pt x="26" y="796"/>
                </a:lnTo>
                <a:lnTo>
                  <a:pt x="15" y="800"/>
                </a:lnTo>
                <a:lnTo>
                  <a:pt x="12" y="798"/>
                </a:lnTo>
                <a:lnTo>
                  <a:pt x="6" y="784"/>
                </a:lnTo>
                <a:lnTo>
                  <a:pt x="17" y="764"/>
                </a:lnTo>
                <a:lnTo>
                  <a:pt x="28" y="769"/>
                </a:lnTo>
                <a:lnTo>
                  <a:pt x="34" y="764"/>
                </a:lnTo>
                <a:lnTo>
                  <a:pt x="70" y="768"/>
                </a:lnTo>
                <a:lnTo>
                  <a:pt x="77" y="778"/>
                </a:lnTo>
                <a:lnTo>
                  <a:pt x="77" y="786"/>
                </a:lnTo>
                <a:lnTo>
                  <a:pt x="85" y="782"/>
                </a:lnTo>
                <a:lnTo>
                  <a:pt x="87" y="782"/>
                </a:lnTo>
                <a:lnTo>
                  <a:pt x="83" y="775"/>
                </a:lnTo>
                <a:lnTo>
                  <a:pt x="85" y="769"/>
                </a:lnTo>
                <a:lnTo>
                  <a:pt x="107" y="761"/>
                </a:lnTo>
                <a:lnTo>
                  <a:pt x="103" y="758"/>
                </a:lnTo>
                <a:lnTo>
                  <a:pt x="94" y="762"/>
                </a:lnTo>
                <a:lnTo>
                  <a:pt x="98" y="750"/>
                </a:lnTo>
                <a:lnTo>
                  <a:pt x="105" y="741"/>
                </a:lnTo>
                <a:lnTo>
                  <a:pt x="105" y="738"/>
                </a:lnTo>
                <a:lnTo>
                  <a:pt x="95" y="742"/>
                </a:lnTo>
                <a:lnTo>
                  <a:pt x="93" y="756"/>
                </a:lnTo>
                <a:lnTo>
                  <a:pt x="85" y="763"/>
                </a:lnTo>
                <a:lnTo>
                  <a:pt x="81" y="762"/>
                </a:lnTo>
                <a:lnTo>
                  <a:pt x="68" y="762"/>
                </a:lnTo>
                <a:lnTo>
                  <a:pt x="65" y="759"/>
                </a:lnTo>
                <a:lnTo>
                  <a:pt x="68" y="750"/>
                </a:lnTo>
                <a:lnTo>
                  <a:pt x="68" y="746"/>
                </a:lnTo>
                <a:lnTo>
                  <a:pt x="57" y="762"/>
                </a:lnTo>
                <a:lnTo>
                  <a:pt x="46" y="756"/>
                </a:lnTo>
                <a:lnTo>
                  <a:pt x="26" y="762"/>
                </a:lnTo>
                <a:lnTo>
                  <a:pt x="15" y="758"/>
                </a:lnTo>
                <a:lnTo>
                  <a:pt x="13" y="746"/>
                </a:lnTo>
                <a:lnTo>
                  <a:pt x="22" y="731"/>
                </a:lnTo>
                <a:lnTo>
                  <a:pt x="15" y="716"/>
                </a:lnTo>
                <a:lnTo>
                  <a:pt x="33" y="705"/>
                </a:lnTo>
                <a:lnTo>
                  <a:pt x="41" y="710"/>
                </a:lnTo>
                <a:lnTo>
                  <a:pt x="61" y="710"/>
                </a:lnTo>
                <a:lnTo>
                  <a:pt x="68" y="707"/>
                </a:lnTo>
                <a:lnTo>
                  <a:pt x="67" y="705"/>
                </a:lnTo>
                <a:lnTo>
                  <a:pt x="52" y="706"/>
                </a:lnTo>
                <a:lnTo>
                  <a:pt x="51" y="703"/>
                </a:lnTo>
                <a:lnTo>
                  <a:pt x="59" y="699"/>
                </a:lnTo>
                <a:lnTo>
                  <a:pt x="44" y="702"/>
                </a:lnTo>
                <a:lnTo>
                  <a:pt x="26" y="699"/>
                </a:lnTo>
                <a:lnTo>
                  <a:pt x="26" y="698"/>
                </a:lnTo>
                <a:lnTo>
                  <a:pt x="29" y="683"/>
                </a:lnTo>
                <a:lnTo>
                  <a:pt x="57" y="686"/>
                </a:lnTo>
                <a:lnTo>
                  <a:pt x="81" y="652"/>
                </a:lnTo>
                <a:lnTo>
                  <a:pt x="107" y="659"/>
                </a:lnTo>
                <a:lnTo>
                  <a:pt x="113" y="653"/>
                </a:lnTo>
                <a:lnTo>
                  <a:pt x="95" y="636"/>
                </a:lnTo>
                <a:lnTo>
                  <a:pt x="103" y="629"/>
                </a:lnTo>
                <a:lnTo>
                  <a:pt x="123" y="619"/>
                </a:lnTo>
                <a:lnTo>
                  <a:pt x="174" y="594"/>
                </a:lnTo>
                <a:lnTo>
                  <a:pt x="195" y="585"/>
                </a:lnTo>
                <a:lnTo>
                  <a:pt x="203" y="599"/>
                </a:lnTo>
                <a:lnTo>
                  <a:pt x="203" y="604"/>
                </a:lnTo>
                <a:lnTo>
                  <a:pt x="211" y="605"/>
                </a:lnTo>
                <a:lnTo>
                  <a:pt x="212" y="599"/>
                </a:lnTo>
                <a:lnTo>
                  <a:pt x="218" y="599"/>
                </a:lnTo>
                <a:lnTo>
                  <a:pt x="230" y="596"/>
                </a:lnTo>
                <a:lnTo>
                  <a:pt x="230" y="593"/>
                </a:lnTo>
                <a:lnTo>
                  <a:pt x="227" y="589"/>
                </a:lnTo>
                <a:lnTo>
                  <a:pt x="239" y="580"/>
                </a:lnTo>
                <a:lnTo>
                  <a:pt x="243" y="580"/>
                </a:lnTo>
                <a:lnTo>
                  <a:pt x="254" y="573"/>
                </a:lnTo>
                <a:lnTo>
                  <a:pt x="252" y="571"/>
                </a:lnTo>
                <a:lnTo>
                  <a:pt x="235" y="580"/>
                </a:lnTo>
                <a:lnTo>
                  <a:pt x="211" y="594"/>
                </a:lnTo>
                <a:lnTo>
                  <a:pt x="204" y="584"/>
                </a:lnTo>
                <a:lnTo>
                  <a:pt x="207" y="576"/>
                </a:lnTo>
                <a:lnTo>
                  <a:pt x="200" y="578"/>
                </a:lnTo>
                <a:lnTo>
                  <a:pt x="199" y="569"/>
                </a:lnTo>
                <a:lnTo>
                  <a:pt x="242" y="516"/>
                </a:lnTo>
                <a:lnTo>
                  <a:pt x="251" y="524"/>
                </a:lnTo>
                <a:lnTo>
                  <a:pt x="260" y="519"/>
                </a:lnTo>
                <a:lnTo>
                  <a:pt x="255" y="504"/>
                </a:lnTo>
                <a:lnTo>
                  <a:pt x="260" y="492"/>
                </a:lnTo>
                <a:lnTo>
                  <a:pt x="278" y="475"/>
                </a:lnTo>
                <a:lnTo>
                  <a:pt x="287" y="478"/>
                </a:lnTo>
                <a:lnTo>
                  <a:pt x="292" y="474"/>
                </a:lnTo>
                <a:lnTo>
                  <a:pt x="282" y="466"/>
                </a:lnTo>
                <a:lnTo>
                  <a:pt x="292" y="448"/>
                </a:lnTo>
                <a:lnTo>
                  <a:pt x="299" y="459"/>
                </a:lnTo>
                <a:lnTo>
                  <a:pt x="302" y="456"/>
                </a:lnTo>
                <a:lnTo>
                  <a:pt x="295" y="440"/>
                </a:lnTo>
                <a:lnTo>
                  <a:pt x="304" y="419"/>
                </a:lnTo>
                <a:lnTo>
                  <a:pt x="315" y="422"/>
                </a:lnTo>
                <a:lnTo>
                  <a:pt x="314" y="410"/>
                </a:lnTo>
                <a:lnTo>
                  <a:pt x="299" y="417"/>
                </a:lnTo>
                <a:lnTo>
                  <a:pt x="298" y="414"/>
                </a:lnTo>
                <a:lnTo>
                  <a:pt x="314" y="401"/>
                </a:lnTo>
                <a:lnTo>
                  <a:pt x="316" y="393"/>
                </a:lnTo>
                <a:lnTo>
                  <a:pt x="325" y="393"/>
                </a:lnTo>
                <a:lnTo>
                  <a:pt x="326" y="389"/>
                </a:lnTo>
                <a:lnTo>
                  <a:pt x="318" y="385"/>
                </a:lnTo>
                <a:lnTo>
                  <a:pt x="323" y="362"/>
                </a:lnTo>
                <a:lnTo>
                  <a:pt x="341" y="338"/>
                </a:lnTo>
                <a:lnTo>
                  <a:pt x="349" y="339"/>
                </a:lnTo>
                <a:lnTo>
                  <a:pt x="358" y="325"/>
                </a:lnTo>
                <a:lnTo>
                  <a:pt x="356" y="317"/>
                </a:lnTo>
                <a:lnTo>
                  <a:pt x="370" y="297"/>
                </a:lnTo>
                <a:lnTo>
                  <a:pt x="375" y="297"/>
                </a:lnTo>
                <a:lnTo>
                  <a:pt x="378" y="302"/>
                </a:lnTo>
                <a:lnTo>
                  <a:pt x="388" y="304"/>
                </a:lnTo>
                <a:lnTo>
                  <a:pt x="398" y="295"/>
                </a:lnTo>
                <a:lnTo>
                  <a:pt x="388" y="297"/>
                </a:lnTo>
                <a:lnTo>
                  <a:pt x="383" y="296"/>
                </a:lnTo>
                <a:lnTo>
                  <a:pt x="383" y="293"/>
                </a:lnTo>
                <a:lnTo>
                  <a:pt x="387" y="293"/>
                </a:lnTo>
                <a:lnTo>
                  <a:pt x="389" y="287"/>
                </a:lnTo>
                <a:lnTo>
                  <a:pt x="388" y="271"/>
                </a:lnTo>
                <a:lnTo>
                  <a:pt x="393" y="263"/>
                </a:lnTo>
                <a:lnTo>
                  <a:pt x="393" y="257"/>
                </a:lnTo>
                <a:lnTo>
                  <a:pt x="400" y="257"/>
                </a:lnTo>
                <a:lnTo>
                  <a:pt x="402" y="251"/>
                </a:lnTo>
                <a:lnTo>
                  <a:pt x="404" y="250"/>
                </a:lnTo>
                <a:lnTo>
                  <a:pt x="409" y="271"/>
                </a:lnTo>
                <a:lnTo>
                  <a:pt x="413" y="269"/>
                </a:lnTo>
                <a:lnTo>
                  <a:pt x="413" y="262"/>
                </a:lnTo>
                <a:lnTo>
                  <a:pt x="416" y="263"/>
                </a:lnTo>
                <a:lnTo>
                  <a:pt x="413" y="251"/>
                </a:lnTo>
                <a:lnTo>
                  <a:pt x="416" y="252"/>
                </a:lnTo>
                <a:lnTo>
                  <a:pt x="416" y="249"/>
                </a:lnTo>
                <a:lnTo>
                  <a:pt x="411" y="239"/>
                </a:lnTo>
                <a:lnTo>
                  <a:pt x="413" y="235"/>
                </a:lnTo>
                <a:lnTo>
                  <a:pt x="420" y="229"/>
                </a:lnTo>
                <a:lnTo>
                  <a:pt x="426" y="232"/>
                </a:lnTo>
                <a:lnTo>
                  <a:pt x="428" y="235"/>
                </a:lnTo>
                <a:lnTo>
                  <a:pt x="440" y="239"/>
                </a:lnTo>
                <a:lnTo>
                  <a:pt x="444" y="228"/>
                </a:lnTo>
                <a:lnTo>
                  <a:pt x="450" y="228"/>
                </a:lnTo>
                <a:lnTo>
                  <a:pt x="445" y="223"/>
                </a:lnTo>
                <a:lnTo>
                  <a:pt x="440" y="227"/>
                </a:lnTo>
                <a:lnTo>
                  <a:pt x="432" y="223"/>
                </a:lnTo>
                <a:lnTo>
                  <a:pt x="425" y="228"/>
                </a:lnTo>
                <a:lnTo>
                  <a:pt x="418" y="224"/>
                </a:lnTo>
                <a:lnTo>
                  <a:pt x="425" y="215"/>
                </a:lnTo>
                <a:lnTo>
                  <a:pt x="446" y="208"/>
                </a:lnTo>
                <a:lnTo>
                  <a:pt x="442" y="205"/>
                </a:lnTo>
                <a:lnTo>
                  <a:pt x="445" y="203"/>
                </a:lnTo>
                <a:lnTo>
                  <a:pt x="452" y="205"/>
                </a:lnTo>
                <a:lnTo>
                  <a:pt x="450" y="197"/>
                </a:lnTo>
                <a:lnTo>
                  <a:pt x="445" y="192"/>
                </a:lnTo>
                <a:lnTo>
                  <a:pt x="448" y="181"/>
                </a:lnTo>
                <a:lnTo>
                  <a:pt x="456" y="177"/>
                </a:lnTo>
                <a:lnTo>
                  <a:pt x="463" y="173"/>
                </a:lnTo>
                <a:lnTo>
                  <a:pt x="460" y="160"/>
                </a:lnTo>
                <a:lnTo>
                  <a:pt x="464" y="149"/>
                </a:lnTo>
                <a:lnTo>
                  <a:pt x="466" y="153"/>
                </a:lnTo>
                <a:lnTo>
                  <a:pt x="466" y="162"/>
                </a:lnTo>
                <a:lnTo>
                  <a:pt x="470" y="159"/>
                </a:lnTo>
                <a:lnTo>
                  <a:pt x="478" y="166"/>
                </a:lnTo>
                <a:lnTo>
                  <a:pt x="482" y="160"/>
                </a:lnTo>
                <a:lnTo>
                  <a:pt x="475" y="155"/>
                </a:lnTo>
                <a:lnTo>
                  <a:pt x="472" y="147"/>
                </a:lnTo>
                <a:lnTo>
                  <a:pt x="478" y="146"/>
                </a:lnTo>
                <a:lnTo>
                  <a:pt x="487" y="157"/>
                </a:lnTo>
                <a:lnTo>
                  <a:pt x="492" y="159"/>
                </a:lnTo>
                <a:lnTo>
                  <a:pt x="495" y="167"/>
                </a:lnTo>
                <a:lnTo>
                  <a:pt x="500" y="167"/>
                </a:lnTo>
                <a:lnTo>
                  <a:pt x="500" y="162"/>
                </a:lnTo>
                <a:lnTo>
                  <a:pt x="495" y="157"/>
                </a:lnTo>
                <a:lnTo>
                  <a:pt x="492" y="156"/>
                </a:lnTo>
                <a:lnTo>
                  <a:pt x="487" y="148"/>
                </a:lnTo>
                <a:lnTo>
                  <a:pt x="485" y="136"/>
                </a:lnTo>
                <a:lnTo>
                  <a:pt x="490" y="128"/>
                </a:lnTo>
                <a:lnTo>
                  <a:pt x="502" y="125"/>
                </a:lnTo>
                <a:lnTo>
                  <a:pt x="502" y="148"/>
                </a:lnTo>
                <a:lnTo>
                  <a:pt x="503" y="151"/>
                </a:lnTo>
                <a:lnTo>
                  <a:pt x="506" y="129"/>
                </a:lnTo>
                <a:lnTo>
                  <a:pt x="514" y="114"/>
                </a:lnTo>
                <a:lnTo>
                  <a:pt x="519" y="113"/>
                </a:lnTo>
                <a:lnTo>
                  <a:pt x="520" y="122"/>
                </a:lnTo>
                <a:lnTo>
                  <a:pt x="521" y="143"/>
                </a:lnTo>
                <a:lnTo>
                  <a:pt x="518" y="153"/>
                </a:lnTo>
                <a:lnTo>
                  <a:pt x="516" y="158"/>
                </a:lnTo>
                <a:lnTo>
                  <a:pt x="520" y="153"/>
                </a:lnTo>
                <a:lnTo>
                  <a:pt x="523" y="144"/>
                </a:lnTo>
                <a:lnTo>
                  <a:pt x="529" y="136"/>
                </a:lnTo>
                <a:lnTo>
                  <a:pt x="527" y="126"/>
                </a:lnTo>
                <a:lnTo>
                  <a:pt x="529" y="125"/>
                </a:lnTo>
                <a:lnTo>
                  <a:pt x="535" y="113"/>
                </a:lnTo>
                <a:lnTo>
                  <a:pt x="539" y="112"/>
                </a:lnTo>
                <a:lnTo>
                  <a:pt x="540" y="121"/>
                </a:lnTo>
                <a:lnTo>
                  <a:pt x="540" y="118"/>
                </a:lnTo>
                <a:lnTo>
                  <a:pt x="542" y="118"/>
                </a:lnTo>
                <a:lnTo>
                  <a:pt x="544" y="112"/>
                </a:lnTo>
                <a:lnTo>
                  <a:pt x="547" y="112"/>
                </a:lnTo>
                <a:lnTo>
                  <a:pt x="544" y="103"/>
                </a:lnTo>
                <a:lnTo>
                  <a:pt x="549" y="106"/>
                </a:lnTo>
                <a:lnTo>
                  <a:pt x="563" y="122"/>
                </a:lnTo>
                <a:lnTo>
                  <a:pt x="566" y="125"/>
                </a:lnTo>
                <a:lnTo>
                  <a:pt x="564" y="113"/>
                </a:lnTo>
                <a:lnTo>
                  <a:pt x="563" y="98"/>
                </a:lnTo>
                <a:lnTo>
                  <a:pt x="561" y="98"/>
                </a:lnTo>
                <a:lnTo>
                  <a:pt x="551" y="93"/>
                </a:lnTo>
                <a:lnTo>
                  <a:pt x="550" y="83"/>
                </a:lnTo>
                <a:lnTo>
                  <a:pt x="558" y="92"/>
                </a:lnTo>
                <a:lnTo>
                  <a:pt x="558" y="86"/>
                </a:lnTo>
                <a:lnTo>
                  <a:pt x="559" y="83"/>
                </a:lnTo>
                <a:lnTo>
                  <a:pt x="562" y="84"/>
                </a:lnTo>
                <a:lnTo>
                  <a:pt x="564" y="81"/>
                </a:lnTo>
                <a:lnTo>
                  <a:pt x="565" y="87"/>
                </a:lnTo>
                <a:lnTo>
                  <a:pt x="566" y="86"/>
                </a:lnTo>
                <a:lnTo>
                  <a:pt x="569" y="92"/>
                </a:lnTo>
                <a:lnTo>
                  <a:pt x="575" y="92"/>
                </a:lnTo>
                <a:lnTo>
                  <a:pt x="573" y="87"/>
                </a:lnTo>
                <a:lnTo>
                  <a:pt x="583" y="87"/>
                </a:lnTo>
                <a:lnTo>
                  <a:pt x="589" y="88"/>
                </a:lnTo>
                <a:lnTo>
                  <a:pt x="587" y="92"/>
                </a:lnTo>
                <a:lnTo>
                  <a:pt x="592" y="93"/>
                </a:lnTo>
                <a:lnTo>
                  <a:pt x="589" y="95"/>
                </a:lnTo>
                <a:lnTo>
                  <a:pt x="594" y="103"/>
                </a:lnTo>
                <a:lnTo>
                  <a:pt x="597" y="101"/>
                </a:lnTo>
                <a:lnTo>
                  <a:pt x="599" y="88"/>
                </a:lnTo>
                <a:lnTo>
                  <a:pt x="596" y="87"/>
                </a:lnTo>
                <a:lnTo>
                  <a:pt x="609" y="63"/>
                </a:lnTo>
                <a:lnTo>
                  <a:pt x="621" y="61"/>
                </a:lnTo>
                <a:lnTo>
                  <a:pt x="617" y="56"/>
                </a:lnTo>
                <a:lnTo>
                  <a:pt x="627" y="45"/>
                </a:lnTo>
                <a:lnTo>
                  <a:pt x="622" y="40"/>
                </a:lnTo>
                <a:lnTo>
                  <a:pt x="617" y="35"/>
                </a:lnTo>
                <a:lnTo>
                  <a:pt x="626" y="37"/>
                </a:lnTo>
                <a:lnTo>
                  <a:pt x="625" y="24"/>
                </a:lnTo>
                <a:lnTo>
                  <a:pt x="629" y="24"/>
                </a:lnTo>
                <a:lnTo>
                  <a:pt x="630" y="28"/>
                </a:lnTo>
                <a:lnTo>
                  <a:pt x="634" y="20"/>
                </a:lnTo>
                <a:lnTo>
                  <a:pt x="635" y="23"/>
                </a:lnTo>
                <a:lnTo>
                  <a:pt x="639" y="28"/>
                </a:lnTo>
                <a:lnTo>
                  <a:pt x="641" y="34"/>
                </a:lnTo>
                <a:lnTo>
                  <a:pt x="645" y="33"/>
                </a:lnTo>
                <a:lnTo>
                  <a:pt x="651" y="26"/>
                </a:lnTo>
                <a:lnTo>
                  <a:pt x="657" y="28"/>
                </a:lnTo>
                <a:lnTo>
                  <a:pt x="646" y="50"/>
                </a:lnTo>
                <a:lnTo>
                  <a:pt x="645" y="73"/>
                </a:lnTo>
                <a:lnTo>
                  <a:pt x="644" y="75"/>
                </a:lnTo>
                <a:lnTo>
                  <a:pt x="641" y="80"/>
                </a:lnTo>
                <a:lnTo>
                  <a:pt x="642" y="90"/>
                </a:lnTo>
                <a:lnTo>
                  <a:pt x="646" y="88"/>
                </a:lnTo>
                <a:lnTo>
                  <a:pt x="651" y="75"/>
                </a:lnTo>
                <a:lnTo>
                  <a:pt x="658" y="52"/>
                </a:lnTo>
                <a:lnTo>
                  <a:pt x="671" y="26"/>
                </a:lnTo>
                <a:lnTo>
                  <a:pt x="672" y="20"/>
                </a:lnTo>
                <a:lnTo>
                  <a:pt x="677" y="18"/>
                </a:lnTo>
                <a:lnTo>
                  <a:pt x="680" y="33"/>
                </a:lnTo>
                <a:lnTo>
                  <a:pt x="677" y="37"/>
                </a:lnTo>
                <a:lnTo>
                  <a:pt x="681" y="42"/>
                </a:lnTo>
                <a:lnTo>
                  <a:pt x="681" y="60"/>
                </a:lnTo>
                <a:lnTo>
                  <a:pt x="688" y="52"/>
                </a:lnTo>
                <a:lnTo>
                  <a:pt x="693" y="50"/>
                </a:lnTo>
                <a:lnTo>
                  <a:pt x="691" y="42"/>
                </a:lnTo>
                <a:lnTo>
                  <a:pt x="693" y="39"/>
                </a:lnTo>
                <a:lnTo>
                  <a:pt x="696" y="37"/>
                </a:lnTo>
                <a:lnTo>
                  <a:pt x="693" y="33"/>
                </a:lnTo>
                <a:lnTo>
                  <a:pt x="699" y="17"/>
                </a:lnTo>
                <a:lnTo>
                  <a:pt x="699" y="2"/>
                </a:lnTo>
                <a:lnTo>
                  <a:pt x="706" y="5"/>
                </a:lnTo>
                <a:lnTo>
                  <a:pt x="711" y="0"/>
                </a:lnTo>
                <a:lnTo>
                  <a:pt x="717" y="2"/>
                </a:lnTo>
                <a:lnTo>
                  <a:pt x="717" y="7"/>
                </a:lnTo>
                <a:lnTo>
                  <a:pt x="723" y="5"/>
                </a:lnTo>
                <a:lnTo>
                  <a:pt x="723" y="13"/>
                </a:lnTo>
                <a:lnTo>
                  <a:pt x="721" y="20"/>
                </a:lnTo>
                <a:lnTo>
                  <a:pt x="713" y="20"/>
                </a:lnTo>
                <a:lnTo>
                  <a:pt x="711" y="24"/>
                </a:lnTo>
                <a:lnTo>
                  <a:pt x="715" y="29"/>
                </a:lnTo>
                <a:lnTo>
                  <a:pt x="711" y="35"/>
                </a:lnTo>
                <a:lnTo>
                  <a:pt x="714" y="34"/>
                </a:lnTo>
                <a:lnTo>
                  <a:pt x="719" y="29"/>
                </a:lnTo>
                <a:lnTo>
                  <a:pt x="723" y="33"/>
                </a:lnTo>
                <a:lnTo>
                  <a:pt x="715" y="45"/>
                </a:lnTo>
                <a:lnTo>
                  <a:pt x="717" y="46"/>
                </a:lnTo>
                <a:lnTo>
                  <a:pt x="723" y="44"/>
                </a:lnTo>
                <a:lnTo>
                  <a:pt x="726" y="46"/>
                </a:lnTo>
                <a:lnTo>
                  <a:pt x="733" y="42"/>
                </a:lnTo>
                <a:lnTo>
                  <a:pt x="731" y="22"/>
                </a:lnTo>
                <a:lnTo>
                  <a:pt x="733" y="13"/>
                </a:lnTo>
                <a:lnTo>
                  <a:pt x="743" y="11"/>
                </a:lnTo>
                <a:lnTo>
                  <a:pt x="746" y="15"/>
                </a:lnTo>
                <a:lnTo>
                  <a:pt x="749" y="23"/>
                </a:lnTo>
                <a:lnTo>
                  <a:pt x="759" y="18"/>
                </a:lnTo>
                <a:lnTo>
                  <a:pt x="760" y="23"/>
                </a:lnTo>
                <a:lnTo>
                  <a:pt x="763" y="22"/>
                </a:lnTo>
                <a:lnTo>
                  <a:pt x="764" y="17"/>
                </a:lnTo>
                <a:lnTo>
                  <a:pt x="778" y="23"/>
                </a:lnTo>
                <a:lnTo>
                  <a:pt x="774" y="26"/>
                </a:lnTo>
                <a:lnTo>
                  <a:pt x="778" y="28"/>
                </a:lnTo>
                <a:lnTo>
                  <a:pt x="786" y="26"/>
                </a:lnTo>
                <a:lnTo>
                  <a:pt x="790" y="33"/>
                </a:lnTo>
                <a:lnTo>
                  <a:pt x="796" y="33"/>
                </a:lnTo>
                <a:lnTo>
                  <a:pt x="799" y="39"/>
                </a:lnTo>
                <a:lnTo>
                  <a:pt x="791" y="46"/>
                </a:lnTo>
                <a:lnTo>
                  <a:pt x="782" y="59"/>
                </a:lnTo>
                <a:lnTo>
                  <a:pt x="778" y="63"/>
                </a:lnTo>
                <a:lnTo>
                  <a:pt x="740" y="63"/>
                </a:lnTo>
                <a:lnTo>
                  <a:pt x="740" y="66"/>
                </a:lnTo>
                <a:lnTo>
                  <a:pt x="743" y="68"/>
                </a:lnTo>
                <a:lnTo>
                  <a:pt x="752" y="71"/>
                </a:lnTo>
                <a:lnTo>
                  <a:pt x="765" y="78"/>
                </a:lnTo>
                <a:lnTo>
                  <a:pt x="764" y="80"/>
                </a:lnTo>
                <a:lnTo>
                  <a:pt x="774" y="78"/>
                </a:lnTo>
                <a:lnTo>
                  <a:pt x="778" y="80"/>
                </a:lnTo>
                <a:lnTo>
                  <a:pt x="778" y="86"/>
                </a:lnTo>
                <a:lnTo>
                  <a:pt x="772" y="90"/>
                </a:lnTo>
                <a:lnTo>
                  <a:pt x="771" y="96"/>
                </a:lnTo>
                <a:lnTo>
                  <a:pt x="776" y="92"/>
                </a:lnTo>
                <a:lnTo>
                  <a:pt x="783" y="91"/>
                </a:lnTo>
                <a:lnTo>
                  <a:pt x="784" y="88"/>
                </a:lnTo>
                <a:lnTo>
                  <a:pt x="787" y="90"/>
                </a:lnTo>
                <a:lnTo>
                  <a:pt x="792" y="90"/>
                </a:lnTo>
                <a:lnTo>
                  <a:pt x="792" y="81"/>
                </a:lnTo>
                <a:lnTo>
                  <a:pt x="806" y="81"/>
                </a:lnTo>
                <a:lnTo>
                  <a:pt x="808" y="83"/>
                </a:lnTo>
                <a:lnTo>
                  <a:pt x="804" y="98"/>
                </a:lnTo>
                <a:lnTo>
                  <a:pt x="796" y="98"/>
                </a:lnTo>
                <a:lnTo>
                  <a:pt x="789" y="99"/>
                </a:lnTo>
                <a:lnTo>
                  <a:pt x="786" y="114"/>
                </a:lnTo>
                <a:lnTo>
                  <a:pt x="772" y="128"/>
                </a:lnTo>
                <a:lnTo>
                  <a:pt x="766" y="143"/>
                </a:lnTo>
                <a:lnTo>
                  <a:pt x="762" y="129"/>
                </a:lnTo>
                <a:lnTo>
                  <a:pt x="768" y="116"/>
                </a:lnTo>
                <a:lnTo>
                  <a:pt x="762" y="95"/>
                </a:lnTo>
                <a:lnTo>
                  <a:pt x="749" y="88"/>
                </a:lnTo>
                <a:lnTo>
                  <a:pt x="740" y="88"/>
                </a:lnTo>
                <a:lnTo>
                  <a:pt x="727" y="76"/>
                </a:lnTo>
                <a:lnTo>
                  <a:pt x="718" y="76"/>
                </a:lnTo>
                <a:lnTo>
                  <a:pt x="708" y="83"/>
                </a:lnTo>
                <a:lnTo>
                  <a:pt x="699" y="88"/>
                </a:lnTo>
                <a:lnTo>
                  <a:pt x="689" y="91"/>
                </a:lnTo>
                <a:lnTo>
                  <a:pt x="680" y="98"/>
                </a:lnTo>
                <a:lnTo>
                  <a:pt x="673" y="113"/>
                </a:lnTo>
                <a:lnTo>
                  <a:pt x="672" y="141"/>
                </a:lnTo>
                <a:lnTo>
                  <a:pt x="676" y="164"/>
                </a:lnTo>
                <a:lnTo>
                  <a:pt x="664" y="177"/>
                </a:lnTo>
                <a:lnTo>
                  <a:pt x="655" y="189"/>
                </a:lnTo>
                <a:lnTo>
                  <a:pt x="639" y="189"/>
                </a:lnTo>
                <a:lnTo>
                  <a:pt x="630" y="180"/>
                </a:lnTo>
                <a:lnTo>
                  <a:pt x="617" y="194"/>
                </a:lnTo>
                <a:lnTo>
                  <a:pt x="608" y="198"/>
                </a:lnTo>
                <a:lnTo>
                  <a:pt x="592" y="194"/>
                </a:lnTo>
                <a:lnTo>
                  <a:pt x="583" y="190"/>
                </a:lnTo>
                <a:lnTo>
                  <a:pt x="574" y="175"/>
                </a:lnTo>
                <a:lnTo>
                  <a:pt x="563" y="162"/>
                </a:lnTo>
                <a:lnTo>
                  <a:pt x="549" y="155"/>
                </a:lnTo>
                <a:lnTo>
                  <a:pt x="540" y="173"/>
                </a:lnTo>
                <a:lnTo>
                  <a:pt x="532" y="177"/>
                </a:lnTo>
                <a:lnTo>
                  <a:pt x="523" y="177"/>
                </a:lnTo>
                <a:lnTo>
                  <a:pt x="519" y="198"/>
                </a:lnTo>
                <a:lnTo>
                  <a:pt x="521" y="222"/>
                </a:lnTo>
                <a:lnTo>
                  <a:pt x="511" y="225"/>
                </a:lnTo>
                <a:lnTo>
                  <a:pt x="495" y="223"/>
                </a:lnTo>
                <a:lnTo>
                  <a:pt x="486" y="220"/>
                </a:lnTo>
                <a:lnTo>
                  <a:pt x="474" y="220"/>
                </a:lnTo>
                <a:lnTo>
                  <a:pt x="465" y="228"/>
                </a:lnTo>
                <a:lnTo>
                  <a:pt x="464" y="255"/>
                </a:lnTo>
                <a:lnTo>
                  <a:pt x="451" y="257"/>
                </a:lnTo>
                <a:lnTo>
                  <a:pt x="438" y="255"/>
                </a:lnTo>
                <a:lnTo>
                  <a:pt x="428" y="266"/>
                </a:lnTo>
                <a:lnTo>
                  <a:pt x="422" y="281"/>
                </a:lnTo>
                <a:lnTo>
                  <a:pt x="411" y="302"/>
                </a:lnTo>
                <a:lnTo>
                  <a:pt x="416" y="322"/>
                </a:lnTo>
                <a:lnTo>
                  <a:pt x="406" y="346"/>
                </a:lnTo>
                <a:lnTo>
                  <a:pt x="395" y="364"/>
                </a:lnTo>
                <a:lnTo>
                  <a:pt x="386" y="381"/>
                </a:lnTo>
                <a:lnTo>
                  <a:pt x="379" y="401"/>
                </a:lnTo>
                <a:lnTo>
                  <a:pt x="365" y="406"/>
                </a:lnTo>
                <a:lnTo>
                  <a:pt x="356" y="475"/>
                </a:lnTo>
                <a:lnTo>
                  <a:pt x="345" y="495"/>
                </a:lnTo>
                <a:lnTo>
                  <a:pt x="334" y="515"/>
                </a:lnTo>
                <a:lnTo>
                  <a:pt x="343" y="530"/>
                </a:lnTo>
                <a:lnTo>
                  <a:pt x="344" y="556"/>
                </a:lnTo>
                <a:lnTo>
                  <a:pt x="330" y="563"/>
                </a:lnTo>
                <a:lnTo>
                  <a:pt x="318" y="559"/>
                </a:lnTo>
                <a:lnTo>
                  <a:pt x="306" y="563"/>
                </a:lnTo>
                <a:lnTo>
                  <a:pt x="295" y="569"/>
                </a:lnTo>
                <a:lnTo>
                  <a:pt x="280" y="588"/>
                </a:lnTo>
                <a:lnTo>
                  <a:pt x="272" y="608"/>
                </a:lnTo>
                <a:lnTo>
                  <a:pt x="277" y="629"/>
                </a:lnTo>
                <a:lnTo>
                  <a:pt x="272" y="652"/>
                </a:lnTo>
                <a:lnTo>
                  <a:pt x="269" y="677"/>
                </a:lnTo>
                <a:lnTo>
                  <a:pt x="272" y="702"/>
                </a:lnTo>
                <a:lnTo>
                  <a:pt x="272" y="731"/>
                </a:lnTo>
                <a:lnTo>
                  <a:pt x="292" y="751"/>
                </a:lnTo>
                <a:lnTo>
                  <a:pt x="288" y="776"/>
                </a:lnTo>
                <a:lnTo>
                  <a:pt x="270" y="788"/>
                </a:lnTo>
                <a:lnTo>
                  <a:pt x="278" y="817"/>
                </a:lnTo>
                <a:lnTo>
                  <a:pt x="273" y="843"/>
                </a:lnTo>
                <a:lnTo>
                  <a:pt x="270" y="867"/>
                </a:lnTo>
                <a:lnTo>
                  <a:pt x="260" y="872"/>
                </a:lnTo>
                <a:lnTo>
                  <a:pt x="246" y="892"/>
                </a:lnTo>
                <a:lnTo>
                  <a:pt x="245" y="918"/>
                </a:lnTo>
                <a:lnTo>
                  <a:pt x="238" y="945"/>
                </a:lnTo>
                <a:lnTo>
                  <a:pt x="227" y="952"/>
                </a:lnTo>
                <a:lnTo>
                  <a:pt x="225" y="933"/>
                </a:lnTo>
                <a:lnTo>
                  <a:pt x="223" y="928"/>
                </a:lnTo>
                <a:lnTo>
                  <a:pt x="209" y="922"/>
                </a:lnTo>
                <a:lnTo>
                  <a:pt x="205" y="894"/>
                </a:lnTo>
                <a:lnTo>
                  <a:pt x="205" y="882"/>
                </a:lnTo>
                <a:lnTo>
                  <a:pt x="211" y="880"/>
                </a:lnTo>
                <a:lnTo>
                  <a:pt x="211" y="874"/>
                </a:lnTo>
                <a:lnTo>
                  <a:pt x="207" y="872"/>
                </a:lnTo>
                <a:lnTo>
                  <a:pt x="200" y="873"/>
                </a:lnTo>
                <a:lnTo>
                  <a:pt x="200" y="887"/>
                </a:lnTo>
                <a:lnTo>
                  <a:pt x="203" y="892"/>
                </a:lnTo>
                <a:lnTo>
                  <a:pt x="201" y="898"/>
                </a:lnTo>
                <a:lnTo>
                  <a:pt x="195" y="899"/>
                </a:lnTo>
                <a:lnTo>
                  <a:pt x="197" y="892"/>
                </a:lnTo>
                <a:lnTo>
                  <a:pt x="194" y="887"/>
                </a:lnTo>
                <a:lnTo>
                  <a:pt x="192" y="885"/>
                </a:lnTo>
                <a:lnTo>
                  <a:pt x="192" y="894"/>
                </a:lnTo>
                <a:lnTo>
                  <a:pt x="190" y="898"/>
                </a:lnTo>
                <a:lnTo>
                  <a:pt x="195" y="910"/>
                </a:lnTo>
                <a:lnTo>
                  <a:pt x="192" y="9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9" name="Freeform 151"/>
          <xdr:cNvSpPr>
            <a:spLocks noChangeAspect="1"/>
          </xdr:cNvSpPr>
        </xdr:nvSpPr>
        <xdr:spPr bwMode="auto">
          <a:xfrm>
            <a:off x="6396726" y="3010259"/>
            <a:ext cx="0" cy="31317"/>
          </a:xfrm>
          <a:custGeom>
            <a:avLst/>
            <a:gdLst>
              <a:gd name="T0" fmla="*/ 0 w 4"/>
              <a:gd name="T1" fmla="*/ 2147483647 h 15"/>
              <a:gd name="T2" fmla="*/ 0 w 4"/>
              <a:gd name="T3" fmla="*/ 2147483647 h 15"/>
              <a:gd name="T4" fmla="*/ 0 w 4"/>
              <a:gd name="T5" fmla="*/ 2147483647 h 15"/>
              <a:gd name="T6" fmla="*/ 0 w 4"/>
              <a:gd name="T7" fmla="*/ 0 h 15"/>
              <a:gd name="T8" fmla="*/ 0 w 4"/>
              <a:gd name="T9" fmla="*/ 2147483647 h 15"/>
              <a:gd name="T10" fmla="*/ 0 w 4"/>
              <a:gd name="T11" fmla="*/ 2147483647 h 15"/>
              <a:gd name="T12" fmla="*/ 0 w 4"/>
              <a:gd name="T13" fmla="*/ 2147483647 h 15"/>
              <a:gd name="T14" fmla="*/ 0 w 4"/>
              <a:gd name="T15" fmla="*/ 2147483647 h 15"/>
              <a:gd name="T16" fmla="*/ 0 60000 65536"/>
              <a:gd name="T17" fmla="*/ 0 60000 65536"/>
              <a:gd name="T18" fmla="*/ 0 60000 65536"/>
              <a:gd name="T19" fmla="*/ 0 60000 65536"/>
              <a:gd name="T20" fmla="*/ 0 60000 65536"/>
              <a:gd name="T21" fmla="*/ 0 60000 65536"/>
              <a:gd name="T22" fmla="*/ 0 60000 65536"/>
              <a:gd name="T23" fmla="*/ 0 60000 65536"/>
              <a:gd name="T24" fmla="*/ 0 w 4"/>
              <a:gd name="T25" fmla="*/ 0 h 15"/>
              <a:gd name="T26" fmla="*/ 0 w 4"/>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 h="15">
                <a:moveTo>
                  <a:pt x="2" y="15"/>
                </a:moveTo>
                <a:lnTo>
                  <a:pt x="4" y="6"/>
                </a:lnTo>
                <a:lnTo>
                  <a:pt x="4" y="2"/>
                </a:lnTo>
                <a:lnTo>
                  <a:pt x="3" y="0"/>
                </a:lnTo>
                <a:lnTo>
                  <a:pt x="2" y="2"/>
                </a:lnTo>
                <a:lnTo>
                  <a:pt x="0" y="6"/>
                </a:lnTo>
                <a:lnTo>
                  <a:pt x="0" y="15"/>
                </a:lnTo>
                <a:lnTo>
                  <a:pt x="2" y="1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0" name="Freeform 152"/>
          <xdr:cNvSpPr>
            <a:spLocks noChangeAspect="1"/>
          </xdr:cNvSpPr>
        </xdr:nvSpPr>
        <xdr:spPr bwMode="auto">
          <a:xfrm>
            <a:off x="6396726" y="2806699"/>
            <a:ext cx="15609" cy="15659"/>
          </a:xfrm>
          <a:custGeom>
            <a:avLst/>
            <a:gdLst>
              <a:gd name="T0" fmla="*/ 2147483647 w 10"/>
              <a:gd name="T1" fmla="*/ 2147483647 h 12"/>
              <a:gd name="T2" fmla="*/ 2147483647 w 10"/>
              <a:gd name="T3" fmla="*/ 0 h 12"/>
              <a:gd name="T4" fmla="*/ 2147483647 w 10"/>
              <a:gd name="T5" fmla="*/ 2147483647 h 12"/>
              <a:gd name="T6" fmla="*/ 2147483647 w 10"/>
              <a:gd name="T7" fmla="*/ 2147483647 h 12"/>
              <a:gd name="T8" fmla="*/ 2147483647 w 10"/>
              <a:gd name="T9" fmla="*/ 2147483647 h 12"/>
              <a:gd name="T10" fmla="*/ 2147483647 w 10"/>
              <a:gd name="T11" fmla="*/ 2147483647 h 12"/>
              <a:gd name="T12" fmla="*/ 0 w 10"/>
              <a:gd name="T13" fmla="*/ 2147483647 h 12"/>
              <a:gd name="T14" fmla="*/ 2147483647 w 10"/>
              <a:gd name="T15" fmla="*/ 2147483647 h 12"/>
              <a:gd name="T16" fmla="*/ 2147483647 w 10"/>
              <a:gd name="T17" fmla="*/ 2147483647 h 12"/>
              <a:gd name="T18" fmla="*/ 2147483647 w 10"/>
              <a:gd name="T19" fmla="*/ 2147483647 h 12"/>
              <a:gd name="T20" fmla="*/ 2147483647 w 10"/>
              <a:gd name="T21" fmla="*/ 2147483647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0"/>
              <a:gd name="T34" fmla="*/ 0 h 12"/>
              <a:gd name="T35" fmla="*/ 10 w 10"/>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0" h="12">
                <a:moveTo>
                  <a:pt x="8" y="1"/>
                </a:moveTo>
                <a:lnTo>
                  <a:pt x="10" y="0"/>
                </a:lnTo>
                <a:lnTo>
                  <a:pt x="8" y="3"/>
                </a:lnTo>
                <a:lnTo>
                  <a:pt x="5" y="4"/>
                </a:lnTo>
                <a:lnTo>
                  <a:pt x="1" y="7"/>
                </a:lnTo>
                <a:lnTo>
                  <a:pt x="1" y="8"/>
                </a:lnTo>
                <a:lnTo>
                  <a:pt x="0" y="11"/>
                </a:lnTo>
                <a:lnTo>
                  <a:pt x="1" y="12"/>
                </a:lnTo>
                <a:lnTo>
                  <a:pt x="5" y="12"/>
                </a:lnTo>
                <a:lnTo>
                  <a:pt x="8" y="6"/>
                </a:lnTo>
                <a:lnTo>
                  <a:pt x="8" y="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1" name="Freeform 153"/>
          <xdr:cNvSpPr>
            <a:spLocks noChangeAspect="1"/>
          </xdr:cNvSpPr>
        </xdr:nvSpPr>
        <xdr:spPr bwMode="auto">
          <a:xfrm>
            <a:off x="6662088" y="2524845"/>
            <a:ext cx="46829" cy="31317"/>
          </a:xfrm>
          <a:custGeom>
            <a:avLst/>
            <a:gdLst>
              <a:gd name="T0" fmla="*/ 0 w 26"/>
              <a:gd name="T1" fmla="*/ 2147483647 h 16"/>
              <a:gd name="T2" fmla="*/ 2147483647 w 26"/>
              <a:gd name="T3" fmla="*/ 2147483647 h 16"/>
              <a:gd name="T4" fmla="*/ 2147483647 w 26"/>
              <a:gd name="T5" fmla="*/ 2147483647 h 16"/>
              <a:gd name="T6" fmla="*/ 2147483647 w 26"/>
              <a:gd name="T7" fmla="*/ 2147483647 h 16"/>
              <a:gd name="T8" fmla="*/ 2147483647 w 26"/>
              <a:gd name="T9" fmla="*/ 2147483647 h 16"/>
              <a:gd name="T10" fmla="*/ 2147483647 w 26"/>
              <a:gd name="T11" fmla="*/ 2147483647 h 16"/>
              <a:gd name="T12" fmla="*/ 2147483647 w 26"/>
              <a:gd name="T13" fmla="*/ 0 h 16"/>
              <a:gd name="T14" fmla="*/ 2147483647 w 26"/>
              <a:gd name="T15" fmla="*/ 2147483647 h 16"/>
              <a:gd name="T16" fmla="*/ 2147483647 w 26"/>
              <a:gd name="T17" fmla="*/ 2147483647 h 16"/>
              <a:gd name="T18" fmla="*/ 2147483647 w 26"/>
              <a:gd name="T19" fmla="*/ 2147483647 h 16"/>
              <a:gd name="T20" fmla="*/ 2147483647 w 26"/>
              <a:gd name="T21" fmla="*/ 2147483647 h 16"/>
              <a:gd name="T22" fmla="*/ 2147483647 w 26"/>
              <a:gd name="T23" fmla="*/ 2147483647 h 16"/>
              <a:gd name="T24" fmla="*/ 2147483647 w 26"/>
              <a:gd name="T25" fmla="*/ 2147483647 h 16"/>
              <a:gd name="T26" fmla="*/ 0 w 26"/>
              <a:gd name="T27" fmla="*/ 2147483647 h 16"/>
              <a:gd name="T28" fmla="*/ 0 w 26"/>
              <a:gd name="T29" fmla="*/ 2147483647 h 1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6"/>
              <a:gd name="T46" fmla="*/ 0 h 16"/>
              <a:gd name="T47" fmla="*/ 26 w 26"/>
              <a:gd name="T48" fmla="*/ 16 h 1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6" h="16">
                <a:moveTo>
                  <a:pt x="0" y="8"/>
                </a:moveTo>
                <a:lnTo>
                  <a:pt x="4" y="8"/>
                </a:lnTo>
                <a:lnTo>
                  <a:pt x="4" y="6"/>
                </a:lnTo>
                <a:lnTo>
                  <a:pt x="8" y="6"/>
                </a:lnTo>
                <a:lnTo>
                  <a:pt x="10" y="5"/>
                </a:lnTo>
                <a:lnTo>
                  <a:pt x="11" y="3"/>
                </a:lnTo>
                <a:lnTo>
                  <a:pt x="18" y="0"/>
                </a:lnTo>
                <a:lnTo>
                  <a:pt x="22" y="1"/>
                </a:lnTo>
                <a:lnTo>
                  <a:pt x="22" y="3"/>
                </a:lnTo>
                <a:lnTo>
                  <a:pt x="26" y="5"/>
                </a:lnTo>
                <a:lnTo>
                  <a:pt x="26" y="9"/>
                </a:lnTo>
                <a:lnTo>
                  <a:pt x="13" y="12"/>
                </a:lnTo>
                <a:lnTo>
                  <a:pt x="4" y="16"/>
                </a:lnTo>
                <a:lnTo>
                  <a:pt x="0" y="12"/>
                </a:lnTo>
                <a:lnTo>
                  <a:pt x="0" y="8"/>
                </a:lnTo>
                <a:close/>
              </a:path>
            </a:pathLst>
          </a:custGeom>
          <a:solidFill>
            <a:srgbClr val="0033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2" name="Freeform 154"/>
          <xdr:cNvSpPr>
            <a:spLocks noChangeAspect="1"/>
          </xdr:cNvSpPr>
        </xdr:nvSpPr>
        <xdr:spPr bwMode="auto">
          <a:xfrm>
            <a:off x="6412337" y="2947626"/>
            <a:ext cx="15609" cy="15659"/>
          </a:xfrm>
          <a:custGeom>
            <a:avLst/>
            <a:gdLst>
              <a:gd name="T0" fmla="*/ 2147483647 w 7"/>
              <a:gd name="T1" fmla="*/ 2147483647 h 17"/>
              <a:gd name="T2" fmla="*/ 2147483647 w 7"/>
              <a:gd name="T3" fmla="*/ 2147483647 h 17"/>
              <a:gd name="T4" fmla="*/ 2147483647 w 7"/>
              <a:gd name="T5" fmla="*/ 2147483647 h 17"/>
              <a:gd name="T6" fmla="*/ 2147483647 w 7"/>
              <a:gd name="T7" fmla="*/ 2147483647 h 17"/>
              <a:gd name="T8" fmla="*/ 2147483647 w 7"/>
              <a:gd name="T9" fmla="*/ 0 h 17"/>
              <a:gd name="T10" fmla="*/ 2147483647 w 7"/>
              <a:gd name="T11" fmla="*/ 0 h 17"/>
              <a:gd name="T12" fmla="*/ 0 w 7"/>
              <a:gd name="T13" fmla="*/ 2147483647 h 17"/>
              <a:gd name="T14" fmla="*/ 0 w 7"/>
              <a:gd name="T15" fmla="*/ 2147483647 h 17"/>
              <a:gd name="T16" fmla="*/ 2147483647 w 7"/>
              <a:gd name="T17" fmla="*/ 2147483647 h 17"/>
              <a:gd name="T18" fmla="*/ 2147483647 w 7"/>
              <a:gd name="T19" fmla="*/ 2147483647 h 1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
              <a:gd name="T31" fmla="*/ 0 h 17"/>
              <a:gd name="T32" fmla="*/ 7 w 7"/>
              <a:gd name="T33" fmla="*/ 17 h 1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 h="17">
                <a:moveTo>
                  <a:pt x="6" y="17"/>
                </a:moveTo>
                <a:lnTo>
                  <a:pt x="6" y="14"/>
                </a:lnTo>
                <a:lnTo>
                  <a:pt x="7" y="5"/>
                </a:lnTo>
                <a:lnTo>
                  <a:pt x="6" y="5"/>
                </a:lnTo>
                <a:lnTo>
                  <a:pt x="5" y="0"/>
                </a:lnTo>
                <a:lnTo>
                  <a:pt x="2" y="0"/>
                </a:lnTo>
                <a:lnTo>
                  <a:pt x="0" y="8"/>
                </a:lnTo>
                <a:lnTo>
                  <a:pt x="0" y="13"/>
                </a:lnTo>
                <a:lnTo>
                  <a:pt x="2" y="15"/>
                </a:lnTo>
                <a:lnTo>
                  <a:pt x="6" y="1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3" name="Freeform 155"/>
          <xdr:cNvSpPr>
            <a:spLocks noChangeAspect="1"/>
          </xdr:cNvSpPr>
        </xdr:nvSpPr>
        <xdr:spPr bwMode="auto">
          <a:xfrm>
            <a:off x="7192812" y="4184648"/>
            <a:ext cx="452675" cy="219219"/>
          </a:xfrm>
          <a:custGeom>
            <a:avLst/>
            <a:gdLst>
              <a:gd name="T0" fmla="*/ 2147483647 w 273"/>
              <a:gd name="T1" fmla="*/ 0 h 144"/>
              <a:gd name="T2" fmla="*/ 2147483647 w 273"/>
              <a:gd name="T3" fmla="*/ 2147483647 h 144"/>
              <a:gd name="T4" fmla="*/ 2147483647 w 273"/>
              <a:gd name="T5" fmla="*/ 2147483647 h 144"/>
              <a:gd name="T6" fmla="*/ 2147483647 w 273"/>
              <a:gd name="T7" fmla="*/ 2147483647 h 144"/>
              <a:gd name="T8" fmla="*/ 2147483647 w 273"/>
              <a:gd name="T9" fmla="*/ 2147483647 h 144"/>
              <a:gd name="T10" fmla="*/ 2147483647 w 273"/>
              <a:gd name="T11" fmla="*/ 2147483647 h 144"/>
              <a:gd name="T12" fmla="*/ 0 w 273"/>
              <a:gd name="T13" fmla="*/ 2147483647 h 144"/>
              <a:gd name="T14" fmla="*/ 0 w 273"/>
              <a:gd name="T15" fmla="*/ 2147483647 h 144"/>
              <a:gd name="T16" fmla="*/ 2147483647 w 273"/>
              <a:gd name="T17" fmla="*/ 2147483647 h 144"/>
              <a:gd name="T18" fmla="*/ 2147483647 w 273"/>
              <a:gd name="T19" fmla="*/ 2147483647 h 144"/>
              <a:gd name="T20" fmla="*/ 2147483647 w 273"/>
              <a:gd name="T21" fmla="*/ 2147483647 h 144"/>
              <a:gd name="T22" fmla="*/ 2147483647 w 273"/>
              <a:gd name="T23" fmla="*/ 2147483647 h 144"/>
              <a:gd name="T24" fmla="*/ 2147483647 w 273"/>
              <a:gd name="T25" fmla="*/ 2147483647 h 144"/>
              <a:gd name="T26" fmla="*/ 2147483647 w 273"/>
              <a:gd name="T27" fmla="*/ 2147483647 h 144"/>
              <a:gd name="T28" fmla="*/ 2147483647 w 273"/>
              <a:gd name="T29" fmla="*/ 2147483647 h 144"/>
              <a:gd name="T30" fmla="*/ 2147483647 w 273"/>
              <a:gd name="T31" fmla="*/ 2147483647 h 144"/>
              <a:gd name="T32" fmla="*/ 2147483647 w 273"/>
              <a:gd name="T33" fmla="*/ 2147483647 h 144"/>
              <a:gd name="T34" fmla="*/ 2147483647 w 273"/>
              <a:gd name="T35" fmla="*/ 2147483647 h 144"/>
              <a:gd name="T36" fmla="*/ 2147483647 w 273"/>
              <a:gd name="T37" fmla="*/ 2147483647 h 144"/>
              <a:gd name="T38" fmla="*/ 2147483647 w 273"/>
              <a:gd name="T39" fmla="*/ 2147483647 h 144"/>
              <a:gd name="T40" fmla="*/ 2147483647 w 273"/>
              <a:gd name="T41" fmla="*/ 2147483647 h 144"/>
              <a:gd name="T42" fmla="*/ 2147483647 w 273"/>
              <a:gd name="T43" fmla="*/ 2147483647 h 144"/>
              <a:gd name="T44" fmla="*/ 2147483647 w 273"/>
              <a:gd name="T45" fmla="*/ 2147483647 h 144"/>
              <a:gd name="T46" fmla="*/ 2147483647 w 273"/>
              <a:gd name="T47" fmla="*/ 2147483647 h 144"/>
              <a:gd name="T48" fmla="*/ 2147483647 w 273"/>
              <a:gd name="T49" fmla="*/ 2147483647 h 144"/>
              <a:gd name="T50" fmla="*/ 2147483647 w 273"/>
              <a:gd name="T51" fmla="*/ 2147483647 h 144"/>
              <a:gd name="T52" fmla="*/ 2147483647 w 273"/>
              <a:gd name="T53" fmla="*/ 2147483647 h 144"/>
              <a:gd name="T54" fmla="*/ 2147483647 w 273"/>
              <a:gd name="T55" fmla="*/ 2147483647 h 144"/>
              <a:gd name="T56" fmla="*/ 2147483647 w 273"/>
              <a:gd name="T57" fmla="*/ 2147483647 h 144"/>
              <a:gd name="T58" fmla="*/ 2147483647 w 273"/>
              <a:gd name="T59" fmla="*/ 2147483647 h 144"/>
              <a:gd name="T60" fmla="*/ 2147483647 w 273"/>
              <a:gd name="T61" fmla="*/ 2147483647 h 144"/>
              <a:gd name="T62" fmla="*/ 2147483647 w 273"/>
              <a:gd name="T63" fmla="*/ 2147483647 h 144"/>
              <a:gd name="T64" fmla="*/ 2147483647 w 273"/>
              <a:gd name="T65" fmla="*/ 2147483647 h 144"/>
              <a:gd name="T66" fmla="*/ 2147483647 w 273"/>
              <a:gd name="T67" fmla="*/ 2147483647 h 144"/>
              <a:gd name="T68" fmla="*/ 2147483647 w 273"/>
              <a:gd name="T69" fmla="*/ 2147483647 h 144"/>
              <a:gd name="T70" fmla="*/ 2147483647 w 273"/>
              <a:gd name="T71" fmla="*/ 2147483647 h 144"/>
              <a:gd name="T72" fmla="*/ 2147483647 w 273"/>
              <a:gd name="T73" fmla="*/ 2147483647 h 144"/>
              <a:gd name="T74" fmla="*/ 2147483647 w 273"/>
              <a:gd name="T75" fmla="*/ 2147483647 h 144"/>
              <a:gd name="T76" fmla="*/ 2147483647 w 273"/>
              <a:gd name="T77" fmla="*/ 2147483647 h 144"/>
              <a:gd name="T78" fmla="*/ 2147483647 w 273"/>
              <a:gd name="T79" fmla="*/ 2147483647 h 144"/>
              <a:gd name="T80" fmla="*/ 2147483647 w 273"/>
              <a:gd name="T81" fmla="*/ 2147483647 h 144"/>
              <a:gd name="T82" fmla="*/ 2147483647 w 273"/>
              <a:gd name="T83" fmla="*/ 2147483647 h 144"/>
              <a:gd name="T84" fmla="*/ 2147483647 w 273"/>
              <a:gd name="T85" fmla="*/ 2147483647 h 144"/>
              <a:gd name="T86" fmla="*/ 2147483647 w 273"/>
              <a:gd name="T87" fmla="*/ 2147483647 h 144"/>
              <a:gd name="T88" fmla="*/ 2147483647 w 273"/>
              <a:gd name="T89" fmla="*/ 2147483647 h 144"/>
              <a:gd name="T90" fmla="*/ 2147483647 w 273"/>
              <a:gd name="T91" fmla="*/ 2147483647 h 144"/>
              <a:gd name="T92" fmla="*/ 2147483647 w 273"/>
              <a:gd name="T93" fmla="*/ 2147483647 h 144"/>
              <a:gd name="T94" fmla="*/ 2147483647 w 273"/>
              <a:gd name="T95" fmla="*/ 2147483647 h 144"/>
              <a:gd name="T96" fmla="*/ 2147483647 w 273"/>
              <a:gd name="T97" fmla="*/ 2147483647 h 144"/>
              <a:gd name="T98" fmla="*/ 2147483647 w 273"/>
              <a:gd name="T99" fmla="*/ 2147483647 h 144"/>
              <a:gd name="T100" fmla="*/ 2147483647 w 273"/>
              <a:gd name="T101" fmla="*/ 2147483647 h 144"/>
              <a:gd name="T102" fmla="*/ 2147483647 w 273"/>
              <a:gd name="T103" fmla="*/ 2147483647 h 144"/>
              <a:gd name="T104" fmla="*/ 2147483647 w 273"/>
              <a:gd name="T105" fmla="*/ 2147483647 h 144"/>
              <a:gd name="T106" fmla="*/ 2147483647 w 273"/>
              <a:gd name="T107" fmla="*/ 2147483647 h 144"/>
              <a:gd name="T108" fmla="*/ 2147483647 w 273"/>
              <a:gd name="T109" fmla="*/ 2147483647 h 144"/>
              <a:gd name="T110" fmla="*/ 2147483647 w 273"/>
              <a:gd name="T111" fmla="*/ 2147483647 h 144"/>
              <a:gd name="T112" fmla="*/ 2147483647 w 273"/>
              <a:gd name="T113" fmla="*/ 2147483647 h 144"/>
              <a:gd name="T114" fmla="*/ 2147483647 w 273"/>
              <a:gd name="T115" fmla="*/ 2147483647 h 144"/>
              <a:gd name="T116" fmla="*/ 2147483647 w 273"/>
              <a:gd name="T117" fmla="*/ 2147483647 h 144"/>
              <a:gd name="T118" fmla="*/ 2147483647 w 273"/>
              <a:gd name="T119" fmla="*/ 2147483647 h 144"/>
              <a:gd name="T120" fmla="*/ 2147483647 w 273"/>
              <a:gd name="T121" fmla="*/ 0 h 1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73"/>
              <a:gd name="T184" fmla="*/ 0 h 144"/>
              <a:gd name="T185" fmla="*/ 273 w 273"/>
              <a:gd name="T186" fmla="*/ 144 h 1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73" h="144">
                <a:moveTo>
                  <a:pt x="76" y="0"/>
                </a:moveTo>
                <a:lnTo>
                  <a:pt x="63" y="3"/>
                </a:lnTo>
                <a:lnTo>
                  <a:pt x="48" y="22"/>
                </a:lnTo>
                <a:lnTo>
                  <a:pt x="47" y="36"/>
                </a:lnTo>
                <a:lnTo>
                  <a:pt x="25" y="60"/>
                </a:lnTo>
                <a:lnTo>
                  <a:pt x="13" y="60"/>
                </a:lnTo>
                <a:lnTo>
                  <a:pt x="0" y="76"/>
                </a:lnTo>
                <a:lnTo>
                  <a:pt x="0" y="89"/>
                </a:lnTo>
                <a:lnTo>
                  <a:pt x="7" y="108"/>
                </a:lnTo>
                <a:lnTo>
                  <a:pt x="13" y="120"/>
                </a:lnTo>
                <a:lnTo>
                  <a:pt x="14" y="121"/>
                </a:lnTo>
                <a:lnTo>
                  <a:pt x="25" y="127"/>
                </a:lnTo>
                <a:lnTo>
                  <a:pt x="43" y="140"/>
                </a:lnTo>
                <a:lnTo>
                  <a:pt x="50" y="144"/>
                </a:lnTo>
                <a:lnTo>
                  <a:pt x="59" y="142"/>
                </a:lnTo>
                <a:lnTo>
                  <a:pt x="68" y="141"/>
                </a:lnTo>
                <a:lnTo>
                  <a:pt x="81" y="141"/>
                </a:lnTo>
                <a:lnTo>
                  <a:pt x="85" y="140"/>
                </a:lnTo>
                <a:lnTo>
                  <a:pt x="90" y="133"/>
                </a:lnTo>
                <a:lnTo>
                  <a:pt x="91" y="133"/>
                </a:lnTo>
                <a:lnTo>
                  <a:pt x="97" y="122"/>
                </a:lnTo>
                <a:lnTo>
                  <a:pt x="111" y="119"/>
                </a:lnTo>
                <a:lnTo>
                  <a:pt x="126" y="111"/>
                </a:lnTo>
                <a:lnTo>
                  <a:pt x="140" y="103"/>
                </a:lnTo>
                <a:lnTo>
                  <a:pt x="155" y="107"/>
                </a:lnTo>
                <a:lnTo>
                  <a:pt x="167" y="99"/>
                </a:lnTo>
                <a:lnTo>
                  <a:pt x="176" y="96"/>
                </a:lnTo>
                <a:lnTo>
                  <a:pt x="179" y="85"/>
                </a:lnTo>
                <a:lnTo>
                  <a:pt x="195" y="76"/>
                </a:lnTo>
                <a:lnTo>
                  <a:pt x="210" y="76"/>
                </a:lnTo>
                <a:lnTo>
                  <a:pt x="220" y="72"/>
                </a:lnTo>
                <a:lnTo>
                  <a:pt x="235" y="74"/>
                </a:lnTo>
                <a:lnTo>
                  <a:pt x="251" y="84"/>
                </a:lnTo>
                <a:lnTo>
                  <a:pt x="263" y="80"/>
                </a:lnTo>
                <a:lnTo>
                  <a:pt x="264" y="74"/>
                </a:lnTo>
                <a:lnTo>
                  <a:pt x="265" y="66"/>
                </a:lnTo>
                <a:lnTo>
                  <a:pt x="266" y="58"/>
                </a:lnTo>
                <a:lnTo>
                  <a:pt x="268" y="48"/>
                </a:lnTo>
                <a:lnTo>
                  <a:pt x="270" y="39"/>
                </a:lnTo>
                <a:lnTo>
                  <a:pt x="273" y="30"/>
                </a:lnTo>
                <a:lnTo>
                  <a:pt x="273" y="23"/>
                </a:lnTo>
                <a:lnTo>
                  <a:pt x="265" y="22"/>
                </a:lnTo>
                <a:lnTo>
                  <a:pt x="253" y="15"/>
                </a:lnTo>
                <a:lnTo>
                  <a:pt x="246" y="8"/>
                </a:lnTo>
                <a:lnTo>
                  <a:pt x="236" y="4"/>
                </a:lnTo>
                <a:lnTo>
                  <a:pt x="223" y="4"/>
                </a:lnTo>
                <a:lnTo>
                  <a:pt x="213" y="6"/>
                </a:lnTo>
                <a:lnTo>
                  <a:pt x="204" y="11"/>
                </a:lnTo>
                <a:lnTo>
                  <a:pt x="197" y="17"/>
                </a:lnTo>
                <a:lnTo>
                  <a:pt x="189" y="11"/>
                </a:lnTo>
                <a:lnTo>
                  <a:pt x="171" y="12"/>
                </a:lnTo>
                <a:lnTo>
                  <a:pt x="163" y="22"/>
                </a:lnTo>
                <a:lnTo>
                  <a:pt x="155" y="27"/>
                </a:lnTo>
                <a:lnTo>
                  <a:pt x="147" y="25"/>
                </a:lnTo>
                <a:lnTo>
                  <a:pt x="141" y="17"/>
                </a:lnTo>
                <a:lnTo>
                  <a:pt x="132" y="8"/>
                </a:lnTo>
                <a:lnTo>
                  <a:pt x="123" y="3"/>
                </a:lnTo>
                <a:lnTo>
                  <a:pt x="115" y="8"/>
                </a:lnTo>
                <a:lnTo>
                  <a:pt x="105" y="11"/>
                </a:lnTo>
                <a:lnTo>
                  <a:pt x="91" y="4"/>
                </a:lnTo>
                <a:lnTo>
                  <a:pt x="76"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4" name="Freeform 156"/>
          <xdr:cNvSpPr>
            <a:spLocks noChangeAspect="1"/>
          </xdr:cNvSpPr>
        </xdr:nvSpPr>
        <xdr:spPr bwMode="auto">
          <a:xfrm>
            <a:off x="6786966" y="4012405"/>
            <a:ext cx="530723" cy="297511"/>
          </a:xfrm>
          <a:custGeom>
            <a:avLst/>
            <a:gdLst>
              <a:gd name="T0" fmla="*/ 2147483647 w 319"/>
              <a:gd name="T1" fmla="*/ 2147483647 h 191"/>
              <a:gd name="T2" fmla="*/ 2147483647 w 319"/>
              <a:gd name="T3" fmla="*/ 2147483647 h 191"/>
              <a:gd name="T4" fmla="*/ 2147483647 w 319"/>
              <a:gd name="T5" fmla="*/ 2147483647 h 191"/>
              <a:gd name="T6" fmla="*/ 2147483647 w 319"/>
              <a:gd name="T7" fmla="*/ 2147483647 h 191"/>
              <a:gd name="T8" fmla="*/ 2147483647 w 319"/>
              <a:gd name="T9" fmla="*/ 2147483647 h 191"/>
              <a:gd name="T10" fmla="*/ 2147483647 w 319"/>
              <a:gd name="T11" fmla="*/ 2147483647 h 191"/>
              <a:gd name="T12" fmla="*/ 2147483647 w 319"/>
              <a:gd name="T13" fmla="*/ 2147483647 h 191"/>
              <a:gd name="T14" fmla="*/ 2147483647 w 319"/>
              <a:gd name="T15" fmla="*/ 2147483647 h 191"/>
              <a:gd name="T16" fmla="*/ 2147483647 w 319"/>
              <a:gd name="T17" fmla="*/ 2147483647 h 191"/>
              <a:gd name="T18" fmla="*/ 2147483647 w 319"/>
              <a:gd name="T19" fmla="*/ 2147483647 h 191"/>
              <a:gd name="T20" fmla="*/ 2147483647 w 319"/>
              <a:gd name="T21" fmla="*/ 2147483647 h 191"/>
              <a:gd name="T22" fmla="*/ 2147483647 w 319"/>
              <a:gd name="T23" fmla="*/ 2147483647 h 191"/>
              <a:gd name="T24" fmla="*/ 2147483647 w 319"/>
              <a:gd name="T25" fmla="*/ 2147483647 h 191"/>
              <a:gd name="T26" fmla="*/ 2147483647 w 319"/>
              <a:gd name="T27" fmla="*/ 2147483647 h 191"/>
              <a:gd name="T28" fmla="*/ 2147483647 w 319"/>
              <a:gd name="T29" fmla="*/ 2147483647 h 191"/>
              <a:gd name="T30" fmla="*/ 2147483647 w 319"/>
              <a:gd name="T31" fmla="*/ 2147483647 h 191"/>
              <a:gd name="T32" fmla="*/ 2147483647 w 319"/>
              <a:gd name="T33" fmla="*/ 2147483647 h 191"/>
              <a:gd name="T34" fmla="*/ 2147483647 w 319"/>
              <a:gd name="T35" fmla="*/ 2147483647 h 191"/>
              <a:gd name="T36" fmla="*/ 2147483647 w 319"/>
              <a:gd name="T37" fmla="*/ 2147483647 h 191"/>
              <a:gd name="T38" fmla="*/ 2147483647 w 319"/>
              <a:gd name="T39" fmla="*/ 2147483647 h 191"/>
              <a:gd name="T40" fmla="*/ 2147483647 w 319"/>
              <a:gd name="T41" fmla="*/ 2147483647 h 191"/>
              <a:gd name="T42" fmla="*/ 2147483647 w 319"/>
              <a:gd name="T43" fmla="*/ 2147483647 h 191"/>
              <a:gd name="T44" fmla="*/ 2147483647 w 319"/>
              <a:gd name="T45" fmla="*/ 2147483647 h 191"/>
              <a:gd name="T46" fmla="*/ 2147483647 w 319"/>
              <a:gd name="T47" fmla="*/ 2147483647 h 191"/>
              <a:gd name="T48" fmla="*/ 2147483647 w 319"/>
              <a:gd name="T49" fmla="*/ 2147483647 h 191"/>
              <a:gd name="T50" fmla="*/ 2147483647 w 319"/>
              <a:gd name="T51" fmla="*/ 2147483647 h 191"/>
              <a:gd name="T52" fmla="*/ 2147483647 w 319"/>
              <a:gd name="T53" fmla="*/ 2147483647 h 191"/>
              <a:gd name="T54" fmla="*/ 2147483647 w 319"/>
              <a:gd name="T55" fmla="*/ 2147483647 h 191"/>
              <a:gd name="T56" fmla="*/ 2147483647 w 319"/>
              <a:gd name="T57" fmla="*/ 2147483647 h 191"/>
              <a:gd name="T58" fmla="*/ 0 w 319"/>
              <a:gd name="T59" fmla="*/ 2147483647 h 191"/>
              <a:gd name="T60" fmla="*/ 2147483647 w 319"/>
              <a:gd name="T61" fmla="*/ 2147483647 h 191"/>
              <a:gd name="T62" fmla="*/ 2147483647 w 319"/>
              <a:gd name="T63" fmla="*/ 2147483647 h 191"/>
              <a:gd name="T64" fmla="*/ 2147483647 w 319"/>
              <a:gd name="T65" fmla="*/ 2147483647 h 191"/>
              <a:gd name="T66" fmla="*/ 2147483647 w 319"/>
              <a:gd name="T67" fmla="*/ 2147483647 h 191"/>
              <a:gd name="T68" fmla="*/ 2147483647 w 319"/>
              <a:gd name="T69" fmla="*/ 2147483647 h 191"/>
              <a:gd name="T70" fmla="*/ 2147483647 w 319"/>
              <a:gd name="T71" fmla="*/ 2147483647 h 191"/>
              <a:gd name="T72" fmla="*/ 2147483647 w 319"/>
              <a:gd name="T73" fmla="*/ 2147483647 h 191"/>
              <a:gd name="T74" fmla="*/ 2147483647 w 319"/>
              <a:gd name="T75" fmla="*/ 2147483647 h 191"/>
              <a:gd name="T76" fmla="*/ 2147483647 w 319"/>
              <a:gd name="T77" fmla="*/ 2147483647 h 191"/>
              <a:gd name="T78" fmla="*/ 2147483647 w 319"/>
              <a:gd name="T79" fmla="*/ 2147483647 h 191"/>
              <a:gd name="T80" fmla="*/ 2147483647 w 319"/>
              <a:gd name="T81" fmla="*/ 2147483647 h 191"/>
              <a:gd name="T82" fmla="*/ 2147483647 w 319"/>
              <a:gd name="T83" fmla="*/ 2147483647 h 19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319"/>
              <a:gd name="T127" fmla="*/ 0 h 191"/>
              <a:gd name="T128" fmla="*/ 319 w 319"/>
              <a:gd name="T129" fmla="*/ 191 h 19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319" h="191">
                <a:moveTo>
                  <a:pt x="243" y="185"/>
                </a:moveTo>
                <a:lnTo>
                  <a:pt x="256" y="169"/>
                </a:lnTo>
                <a:lnTo>
                  <a:pt x="268" y="169"/>
                </a:lnTo>
                <a:lnTo>
                  <a:pt x="290" y="145"/>
                </a:lnTo>
                <a:lnTo>
                  <a:pt x="291" y="131"/>
                </a:lnTo>
                <a:lnTo>
                  <a:pt x="306" y="112"/>
                </a:lnTo>
                <a:lnTo>
                  <a:pt x="319" y="109"/>
                </a:lnTo>
                <a:lnTo>
                  <a:pt x="310" y="95"/>
                </a:lnTo>
                <a:lnTo>
                  <a:pt x="302" y="85"/>
                </a:lnTo>
                <a:lnTo>
                  <a:pt x="294" y="80"/>
                </a:lnTo>
                <a:lnTo>
                  <a:pt x="289" y="82"/>
                </a:lnTo>
                <a:lnTo>
                  <a:pt x="281" y="77"/>
                </a:lnTo>
                <a:lnTo>
                  <a:pt x="280" y="69"/>
                </a:lnTo>
                <a:lnTo>
                  <a:pt x="280" y="64"/>
                </a:lnTo>
                <a:lnTo>
                  <a:pt x="273" y="60"/>
                </a:lnTo>
                <a:lnTo>
                  <a:pt x="264" y="60"/>
                </a:lnTo>
                <a:lnTo>
                  <a:pt x="256" y="58"/>
                </a:lnTo>
                <a:lnTo>
                  <a:pt x="247" y="55"/>
                </a:lnTo>
                <a:lnTo>
                  <a:pt x="241" y="54"/>
                </a:lnTo>
                <a:lnTo>
                  <a:pt x="240" y="59"/>
                </a:lnTo>
                <a:lnTo>
                  <a:pt x="242" y="64"/>
                </a:lnTo>
                <a:lnTo>
                  <a:pt x="233" y="72"/>
                </a:lnTo>
                <a:lnTo>
                  <a:pt x="226" y="69"/>
                </a:lnTo>
                <a:lnTo>
                  <a:pt x="217" y="60"/>
                </a:lnTo>
                <a:lnTo>
                  <a:pt x="209" y="54"/>
                </a:lnTo>
                <a:lnTo>
                  <a:pt x="212" y="51"/>
                </a:lnTo>
                <a:lnTo>
                  <a:pt x="213" y="43"/>
                </a:lnTo>
                <a:lnTo>
                  <a:pt x="213" y="41"/>
                </a:lnTo>
                <a:lnTo>
                  <a:pt x="212" y="40"/>
                </a:lnTo>
                <a:lnTo>
                  <a:pt x="201" y="38"/>
                </a:lnTo>
                <a:lnTo>
                  <a:pt x="193" y="27"/>
                </a:lnTo>
                <a:lnTo>
                  <a:pt x="184" y="26"/>
                </a:lnTo>
                <a:lnTo>
                  <a:pt x="175" y="25"/>
                </a:lnTo>
                <a:lnTo>
                  <a:pt x="168" y="25"/>
                </a:lnTo>
                <a:lnTo>
                  <a:pt x="163" y="16"/>
                </a:lnTo>
                <a:lnTo>
                  <a:pt x="154" y="11"/>
                </a:lnTo>
                <a:lnTo>
                  <a:pt x="149" y="17"/>
                </a:lnTo>
                <a:lnTo>
                  <a:pt x="142" y="25"/>
                </a:lnTo>
                <a:lnTo>
                  <a:pt x="136" y="21"/>
                </a:lnTo>
                <a:lnTo>
                  <a:pt x="131" y="21"/>
                </a:lnTo>
                <a:lnTo>
                  <a:pt x="124" y="12"/>
                </a:lnTo>
                <a:lnTo>
                  <a:pt x="119" y="3"/>
                </a:lnTo>
                <a:lnTo>
                  <a:pt x="111" y="0"/>
                </a:lnTo>
                <a:lnTo>
                  <a:pt x="109" y="10"/>
                </a:lnTo>
                <a:lnTo>
                  <a:pt x="106" y="21"/>
                </a:lnTo>
                <a:lnTo>
                  <a:pt x="96" y="25"/>
                </a:lnTo>
                <a:lnTo>
                  <a:pt x="83" y="29"/>
                </a:lnTo>
                <a:lnTo>
                  <a:pt x="73" y="30"/>
                </a:lnTo>
                <a:lnTo>
                  <a:pt x="67" y="41"/>
                </a:lnTo>
                <a:lnTo>
                  <a:pt x="52" y="49"/>
                </a:lnTo>
                <a:lnTo>
                  <a:pt x="37" y="53"/>
                </a:lnTo>
                <a:lnTo>
                  <a:pt x="29" y="55"/>
                </a:lnTo>
                <a:lnTo>
                  <a:pt x="22" y="59"/>
                </a:lnTo>
                <a:lnTo>
                  <a:pt x="20" y="64"/>
                </a:lnTo>
                <a:lnTo>
                  <a:pt x="17" y="71"/>
                </a:lnTo>
                <a:lnTo>
                  <a:pt x="15" y="71"/>
                </a:lnTo>
                <a:lnTo>
                  <a:pt x="13" y="67"/>
                </a:lnTo>
                <a:lnTo>
                  <a:pt x="2" y="58"/>
                </a:lnTo>
                <a:lnTo>
                  <a:pt x="0" y="60"/>
                </a:lnTo>
                <a:lnTo>
                  <a:pt x="0" y="69"/>
                </a:lnTo>
                <a:lnTo>
                  <a:pt x="7" y="78"/>
                </a:lnTo>
                <a:lnTo>
                  <a:pt x="18" y="84"/>
                </a:lnTo>
                <a:lnTo>
                  <a:pt x="20" y="94"/>
                </a:lnTo>
                <a:lnTo>
                  <a:pt x="18" y="110"/>
                </a:lnTo>
                <a:lnTo>
                  <a:pt x="27" y="124"/>
                </a:lnTo>
                <a:lnTo>
                  <a:pt x="52" y="145"/>
                </a:lnTo>
                <a:lnTo>
                  <a:pt x="62" y="155"/>
                </a:lnTo>
                <a:lnTo>
                  <a:pt x="69" y="163"/>
                </a:lnTo>
                <a:lnTo>
                  <a:pt x="85" y="174"/>
                </a:lnTo>
                <a:lnTo>
                  <a:pt x="89" y="179"/>
                </a:lnTo>
                <a:lnTo>
                  <a:pt x="100" y="185"/>
                </a:lnTo>
                <a:lnTo>
                  <a:pt x="106" y="191"/>
                </a:lnTo>
                <a:lnTo>
                  <a:pt x="116" y="191"/>
                </a:lnTo>
                <a:lnTo>
                  <a:pt x="127" y="191"/>
                </a:lnTo>
                <a:lnTo>
                  <a:pt x="143" y="179"/>
                </a:lnTo>
                <a:lnTo>
                  <a:pt x="146" y="171"/>
                </a:lnTo>
                <a:lnTo>
                  <a:pt x="153" y="162"/>
                </a:lnTo>
                <a:lnTo>
                  <a:pt x="166" y="165"/>
                </a:lnTo>
                <a:lnTo>
                  <a:pt x="182" y="165"/>
                </a:lnTo>
                <a:lnTo>
                  <a:pt x="191" y="169"/>
                </a:lnTo>
                <a:lnTo>
                  <a:pt x="203" y="179"/>
                </a:lnTo>
                <a:lnTo>
                  <a:pt x="217" y="177"/>
                </a:lnTo>
                <a:lnTo>
                  <a:pt x="237" y="174"/>
                </a:lnTo>
                <a:lnTo>
                  <a:pt x="243" y="18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5" name="Freeform 157"/>
          <xdr:cNvSpPr>
            <a:spLocks noChangeAspect="1"/>
          </xdr:cNvSpPr>
        </xdr:nvSpPr>
        <xdr:spPr bwMode="auto">
          <a:xfrm>
            <a:off x="7364517" y="3354748"/>
            <a:ext cx="530723" cy="313170"/>
          </a:xfrm>
          <a:custGeom>
            <a:avLst/>
            <a:gdLst>
              <a:gd name="T0" fmla="*/ 2147483647 w 311"/>
              <a:gd name="T1" fmla="*/ 2147483647 h 198"/>
              <a:gd name="T2" fmla="*/ 2147483647 w 311"/>
              <a:gd name="T3" fmla="*/ 2147483647 h 198"/>
              <a:gd name="T4" fmla="*/ 2147483647 w 311"/>
              <a:gd name="T5" fmla="*/ 2147483647 h 198"/>
              <a:gd name="T6" fmla="*/ 2147483647 w 311"/>
              <a:gd name="T7" fmla="*/ 2147483647 h 198"/>
              <a:gd name="T8" fmla="*/ 2147483647 w 311"/>
              <a:gd name="T9" fmla="*/ 2147483647 h 198"/>
              <a:gd name="T10" fmla="*/ 2147483647 w 311"/>
              <a:gd name="T11" fmla="*/ 2147483647 h 198"/>
              <a:gd name="T12" fmla="*/ 2147483647 w 311"/>
              <a:gd name="T13" fmla="*/ 2147483647 h 198"/>
              <a:gd name="T14" fmla="*/ 2147483647 w 311"/>
              <a:gd name="T15" fmla="*/ 2147483647 h 198"/>
              <a:gd name="T16" fmla="*/ 2147483647 w 311"/>
              <a:gd name="T17" fmla="*/ 2147483647 h 198"/>
              <a:gd name="T18" fmla="*/ 0 w 311"/>
              <a:gd name="T19" fmla="*/ 2147483647 h 198"/>
              <a:gd name="T20" fmla="*/ 2147483647 w 311"/>
              <a:gd name="T21" fmla="*/ 2147483647 h 198"/>
              <a:gd name="T22" fmla="*/ 2147483647 w 311"/>
              <a:gd name="T23" fmla="*/ 2147483647 h 198"/>
              <a:gd name="T24" fmla="*/ 2147483647 w 311"/>
              <a:gd name="T25" fmla="*/ 2147483647 h 198"/>
              <a:gd name="T26" fmla="*/ 2147483647 w 311"/>
              <a:gd name="T27" fmla="*/ 2147483647 h 198"/>
              <a:gd name="T28" fmla="*/ 2147483647 w 311"/>
              <a:gd name="T29" fmla="*/ 2147483647 h 198"/>
              <a:gd name="T30" fmla="*/ 2147483647 w 311"/>
              <a:gd name="T31" fmla="*/ 2147483647 h 198"/>
              <a:gd name="T32" fmla="*/ 2147483647 w 311"/>
              <a:gd name="T33" fmla="*/ 2147483647 h 198"/>
              <a:gd name="T34" fmla="*/ 2147483647 w 311"/>
              <a:gd name="T35" fmla="*/ 2147483647 h 198"/>
              <a:gd name="T36" fmla="*/ 2147483647 w 311"/>
              <a:gd name="T37" fmla="*/ 2147483647 h 198"/>
              <a:gd name="T38" fmla="*/ 2147483647 w 311"/>
              <a:gd name="T39" fmla="*/ 2147483647 h 198"/>
              <a:gd name="T40" fmla="*/ 2147483647 w 311"/>
              <a:gd name="T41" fmla="*/ 2147483647 h 198"/>
              <a:gd name="T42" fmla="*/ 2147483647 w 311"/>
              <a:gd name="T43" fmla="*/ 2147483647 h 198"/>
              <a:gd name="T44" fmla="*/ 2147483647 w 311"/>
              <a:gd name="T45" fmla="*/ 2147483647 h 198"/>
              <a:gd name="T46" fmla="*/ 2147483647 w 311"/>
              <a:gd name="T47" fmla="*/ 2147483647 h 198"/>
              <a:gd name="T48" fmla="*/ 2147483647 w 311"/>
              <a:gd name="T49" fmla="*/ 2147483647 h 198"/>
              <a:gd name="T50" fmla="*/ 2147483647 w 311"/>
              <a:gd name="T51" fmla="*/ 2147483647 h 198"/>
              <a:gd name="T52" fmla="*/ 2147483647 w 311"/>
              <a:gd name="T53" fmla="*/ 2147483647 h 198"/>
              <a:gd name="T54" fmla="*/ 2147483647 w 311"/>
              <a:gd name="T55" fmla="*/ 2147483647 h 198"/>
              <a:gd name="T56" fmla="*/ 2147483647 w 311"/>
              <a:gd name="T57" fmla="*/ 2147483647 h 198"/>
              <a:gd name="T58" fmla="*/ 2147483647 w 311"/>
              <a:gd name="T59" fmla="*/ 2147483647 h 198"/>
              <a:gd name="T60" fmla="*/ 2147483647 w 311"/>
              <a:gd name="T61" fmla="*/ 2147483647 h 198"/>
              <a:gd name="T62" fmla="*/ 2147483647 w 311"/>
              <a:gd name="T63" fmla="*/ 2147483647 h 198"/>
              <a:gd name="T64" fmla="*/ 2147483647 w 311"/>
              <a:gd name="T65" fmla="*/ 2147483647 h 198"/>
              <a:gd name="T66" fmla="*/ 2147483647 w 311"/>
              <a:gd name="T67" fmla="*/ 2147483647 h 198"/>
              <a:gd name="T68" fmla="*/ 2147483647 w 311"/>
              <a:gd name="T69" fmla="*/ 2147483647 h 198"/>
              <a:gd name="T70" fmla="*/ 2147483647 w 311"/>
              <a:gd name="T71" fmla="*/ 2147483647 h 198"/>
              <a:gd name="T72" fmla="*/ 2147483647 w 311"/>
              <a:gd name="T73" fmla="*/ 2147483647 h 198"/>
              <a:gd name="T74" fmla="*/ 2147483647 w 311"/>
              <a:gd name="T75" fmla="*/ 2147483647 h 198"/>
              <a:gd name="T76" fmla="*/ 2147483647 w 311"/>
              <a:gd name="T77" fmla="*/ 2147483647 h 198"/>
              <a:gd name="T78" fmla="*/ 2147483647 w 311"/>
              <a:gd name="T79" fmla="*/ 2147483647 h 198"/>
              <a:gd name="T80" fmla="*/ 2147483647 w 311"/>
              <a:gd name="T81" fmla="*/ 2147483647 h 198"/>
              <a:gd name="T82" fmla="*/ 2147483647 w 311"/>
              <a:gd name="T83" fmla="*/ 2147483647 h 198"/>
              <a:gd name="T84" fmla="*/ 2147483647 w 311"/>
              <a:gd name="T85" fmla="*/ 2147483647 h 198"/>
              <a:gd name="T86" fmla="*/ 2147483647 w 311"/>
              <a:gd name="T87" fmla="*/ 2147483647 h 198"/>
              <a:gd name="T88" fmla="*/ 2147483647 w 311"/>
              <a:gd name="T89" fmla="*/ 2147483647 h 198"/>
              <a:gd name="T90" fmla="*/ 2147483647 w 311"/>
              <a:gd name="T91" fmla="*/ 2147483647 h 198"/>
              <a:gd name="T92" fmla="*/ 2147483647 w 311"/>
              <a:gd name="T93" fmla="*/ 2147483647 h 198"/>
              <a:gd name="T94" fmla="*/ 2147483647 w 311"/>
              <a:gd name="T95" fmla="*/ 2147483647 h 19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1"/>
              <a:gd name="T145" fmla="*/ 0 h 198"/>
              <a:gd name="T146" fmla="*/ 311 w 311"/>
              <a:gd name="T147" fmla="*/ 198 h 19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1" h="198">
                <a:moveTo>
                  <a:pt x="67" y="101"/>
                </a:moveTo>
                <a:lnTo>
                  <a:pt x="66" y="105"/>
                </a:lnTo>
                <a:lnTo>
                  <a:pt x="67" y="119"/>
                </a:lnTo>
                <a:lnTo>
                  <a:pt x="66" y="125"/>
                </a:lnTo>
                <a:lnTo>
                  <a:pt x="57" y="126"/>
                </a:lnTo>
                <a:lnTo>
                  <a:pt x="51" y="123"/>
                </a:lnTo>
                <a:lnTo>
                  <a:pt x="46" y="125"/>
                </a:lnTo>
                <a:lnTo>
                  <a:pt x="41" y="119"/>
                </a:lnTo>
                <a:lnTo>
                  <a:pt x="47" y="111"/>
                </a:lnTo>
                <a:lnTo>
                  <a:pt x="52" y="103"/>
                </a:lnTo>
                <a:lnTo>
                  <a:pt x="56" y="96"/>
                </a:lnTo>
                <a:lnTo>
                  <a:pt x="57" y="88"/>
                </a:lnTo>
                <a:lnTo>
                  <a:pt x="60" y="78"/>
                </a:lnTo>
                <a:lnTo>
                  <a:pt x="59" y="66"/>
                </a:lnTo>
                <a:lnTo>
                  <a:pt x="59" y="78"/>
                </a:lnTo>
                <a:lnTo>
                  <a:pt x="57" y="84"/>
                </a:lnTo>
                <a:lnTo>
                  <a:pt x="56" y="93"/>
                </a:lnTo>
                <a:lnTo>
                  <a:pt x="50" y="105"/>
                </a:lnTo>
                <a:lnTo>
                  <a:pt x="44" y="112"/>
                </a:lnTo>
                <a:lnTo>
                  <a:pt x="40" y="119"/>
                </a:lnTo>
                <a:lnTo>
                  <a:pt x="34" y="124"/>
                </a:lnTo>
                <a:lnTo>
                  <a:pt x="22" y="125"/>
                </a:lnTo>
                <a:lnTo>
                  <a:pt x="17" y="125"/>
                </a:lnTo>
                <a:lnTo>
                  <a:pt x="14" y="131"/>
                </a:lnTo>
                <a:lnTo>
                  <a:pt x="14" y="141"/>
                </a:lnTo>
                <a:lnTo>
                  <a:pt x="12" y="147"/>
                </a:lnTo>
                <a:lnTo>
                  <a:pt x="12" y="148"/>
                </a:lnTo>
                <a:lnTo>
                  <a:pt x="12" y="152"/>
                </a:lnTo>
                <a:lnTo>
                  <a:pt x="8" y="156"/>
                </a:lnTo>
                <a:lnTo>
                  <a:pt x="0" y="162"/>
                </a:lnTo>
                <a:lnTo>
                  <a:pt x="0" y="165"/>
                </a:lnTo>
                <a:lnTo>
                  <a:pt x="12" y="169"/>
                </a:lnTo>
                <a:lnTo>
                  <a:pt x="25" y="169"/>
                </a:lnTo>
                <a:lnTo>
                  <a:pt x="37" y="172"/>
                </a:lnTo>
                <a:lnTo>
                  <a:pt x="48" y="172"/>
                </a:lnTo>
                <a:lnTo>
                  <a:pt x="64" y="172"/>
                </a:lnTo>
                <a:lnTo>
                  <a:pt x="78" y="172"/>
                </a:lnTo>
                <a:lnTo>
                  <a:pt x="89" y="172"/>
                </a:lnTo>
                <a:lnTo>
                  <a:pt x="102" y="169"/>
                </a:lnTo>
                <a:lnTo>
                  <a:pt x="122" y="161"/>
                </a:lnTo>
                <a:lnTo>
                  <a:pt x="138" y="159"/>
                </a:lnTo>
                <a:lnTo>
                  <a:pt x="140" y="157"/>
                </a:lnTo>
                <a:lnTo>
                  <a:pt x="154" y="162"/>
                </a:lnTo>
                <a:lnTo>
                  <a:pt x="169" y="172"/>
                </a:lnTo>
                <a:lnTo>
                  <a:pt x="174" y="180"/>
                </a:lnTo>
                <a:lnTo>
                  <a:pt x="177" y="193"/>
                </a:lnTo>
                <a:lnTo>
                  <a:pt x="178" y="196"/>
                </a:lnTo>
                <a:lnTo>
                  <a:pt x="182" y="196"/>
                </a:lnTo>
                <a:lnTo>
                  <a:pt x="188" y="198"/>
                </a:lnTo>
                <a:lnTo>
                  <a:pt x="194" y="198"/>
                </a:lnTo>
                <a:lnTo>
                  <a:pt x="201" y="196"/>
                </a:lnTo>
                <a:lnTo>
                  <a:pt x="208" y="193"/>
                </a:lnTo>
                <a:lnTo>
                  <a:pt x="220" y="195"/>
                </a:lnTo>
                <a:lnTo>
                  <a:pt x="226" y="191"/>
                </a:lnTo>
                <a:lnTo>
                  <a:pt x="229" y="187"/>
                </a:lnTo>
                <a:lnTo>
                  <a:pt x="237" y="188"/>
                </a:lnTo>
                <a:lnTo>
                  <a:pt x="242" y="187"/>
                </a:lnTo>
                <a:lnTo>
                  <a:pt x="238" y="174"/>
                </a:lnTo>
                <a:lnTo>
                  <a:pt x="244" y="172"/>
                </a:lnTo>
                <a:lnTo>
                  <a:pt x="250" y="172"/>
                </a:lnTo>
                <a:lnTo>
                  <a:pt x="254" y="166"/>
                </a:lnTo>
                <a:lnTo>
                  <a:pt x="259" y="161"/>
                </a:lnTo>
                <a:lnTo>
                  <a:pt x="265" y="162"/>
                </a:lnTo>
                <a:lnTo>
                  <a:pt x="269" y="168"/>
                </a:lnTo>
                <a:lnTo>
                  <a:pt x="276" y="169"/>
                </a:lnTo>
                <a:lnTo>
                  <a:pt x="281" y="166"/>
                </a:lnTo>
                <a:lnTo>
                  <a:pt x="280" y="160"/>
                </a:lnTo>
                <a:lnTo>
                  <a:pt x="275" y="156"/>
                </a:lnTo>
                <a:lnTo>
                  <a:pt x="271" y="149"/>
                </a:lnTo>
                <a:lnTo>
                  <a:pt x="271" y="144"/>
                </a:lnTo>
                <a:lnTo>
                  <a:pt x="275" y="138"/>
                </a:lnTo>
                <a:lnTo>
                  <a:pt x="277" y="131"/>
                </a:lnTo>
                <a:lnTo>
                  <a:pt x="276" y="125"/>
                </a:lnTo>
                <a:lnTo>
                  <a:pt x="276" y="119"/>
                </a:lnTo>
                <a:lnTo>
                  <a:pt x="275" y="112"/>
                </a:lnTo>
                <a:lnTo>
                  <a:pt x="276" y="105"/>
                </a:lnTo>
                <a:lnTo>
                  <a:pt x="281" y="101"/>
                </a:lnTo>
                <a:lnTo>
                  <a:pt x="286" y="100"/>
                </a:lnTo>
                <a:lnTo>
                  <a:pt x="290" y="94"/>
                </a:lnTo>
                <a:lnTo>
                  <a:pt x="295" y="90"/>
                </a:lnTo>
                <a:lnTo>
                  <a:pt x="301" y="89"/>
                </a:lnTo>
                <a:lnTo>
                  <a:pt x="305" y="89"/>
                </a:lnTo>
                <a:lnTo>
                  <a:pt x="311" y="74"/>
                </a:lnTo>
                <a:lnTo>
                  <a:pt x="304" y="72"/>
                </a:lnTo>
                <a:lnTo>
                  <a:pt x="297" y="73"/>
                </a:lnTo>
                <a:lnTo>
                  <a:pt x="296" y="68"/>
                </a:lnTo>
                <a:lnTo>
                  <a:pt x="295" y="60"/>
                </a:lnTo>
                <a:lnTo>
                  <a:pt x="300" y="57"/>
                </a:lnTo>
                <a:lnTo>
                  <a:pt x="304" y="53"/>
                </a:lnTo>
                <a:lnTo>
                  <a:pt x="304" y="50"/>
                </a:lnTo>
                <a:lnTo>
                  <a:pt x="303" y="48"/>
                </a:lnTo>
                <a:lnTo>
                  <a:pt x="300" y="48"/>
                </a:lnTo>
                <a:lnTo>
                  <a:pt x="295" y="46"/>
                </a:lnTo>
                <a:lnTo>
                  <a:pt x="288" y="46"/>
                </a:lnTo>
                <a:lnTo>
                  <a:pt x="271" y="30"/>
                </a:lnTo>
                <a:lnTo>
                  <a:pt x="267" y="28"/>
                </a:lnTo>
                <a:lnTo>
                  <a:pt x="261" y="25"/>
                </a:lnTo>
                <a:lnTo>
                  <a:pt x="255" y="21"/>
                </a:lnTo>
                <a:lnTo>
                  <a:pt x="250" y="18"/>
                </a:lnTo>
                <a:lnTo>
                  <a:pt x="244" y="20"/>
                </a:lnTo>
                <a:lnTo>
                  <a:pt x="237" y="21"/>
                </a:lnTo>
                <a:lnTo>
                  <a:pt x="231" y="20"/>
                </a:lnTo>
                <a:lnTo>
                  <a:pt x="229" y="15"/>
                </a:lnTo>
                <a:lnTo>
                  <a:pt x="224" y="9"/>
                </a:lnTo>
                <a:lnTo>
                  <a:pt x="221" y="5"/>
                </a:lnTo>
                <a:lnTo>
                  <a:pt x="216" y="0"/>
                </a:lnTo>
                <a:lnTo>
                  <a:pt x="211" y="4"/>
                </a:lnTo>
                <a:lnTo>
                  <a:pt x="208" y="8"/>
                </a:lnTo>
                <a:lnTo>
                  <a:pt x="203" y="13"/>
                </a:lnTo>
                <a:lnTo>
                  <a:pt x="197" y="16"/>
                </a:lnTo>
                <a:lnTo>
                  <a:pt x="191" y="17"/>
                </a:lnTo>
                <a:lnTo>
                  <a:pt x="187" y="16"/>
                </a:lnTo>
                <a:lnTo>
                  <a:pt x="179" y="15"/>
                </a:lnTo>
                <a:lnTo>
                  <a:pt x="166" y="12"/>
                </a:lnTo>
                <a:lnTo>
                  <a:pt x="161" y="13"/>
                </a:lnTo>
                <a:lnTo>
                  <a:pt x="156" y="12"/>
                </a:lnTo>
                <a:lnTo>
                  <a:pt x="148" y="12"/>
                </a:lnTo>
                <a:lnTo>
                  <a:pt x="143" y="15"/>
                </a:lnTo>
                <a:lnTo>
                  <a:pt x="137" y="13"/>
                </a:lnTo>
                <a:lnTo>
                  <a:pt x="131" y="17"/>
                </a:lnTo>
                <a:lnTo>
                  <a:pt x="127" y="17"/>
                </a:lnTo>
                <a:lnTo>
                  <a:pt x="120" y="16"/>
                </a:lnTo>
                <a:lnTo>
                  <a:pt x="113" y="15"/>
                </a:lnTo>
                <a:lnTo>
                  <a:pt x="108" y="16"/>
                </a:lnTo>
                <a:lnTo>
                  <a:pt x="101" y="17"/>
                </a:lnTo>
                <a:lnTo>
                  <a:pt x="96" y="20"/>
                </a:lnTo>
                <a:lnTo>
                  <a:pt x="90" y="23"/>
                </a:lnTo>
                <a:lnTo>
                  <a:pt x="84" y="25"/>
                </a:lnTo>
                <a:lnTo>
                  <a:pt x="80" y="30"/>
                </a:lnTo>
                <a:lnTo>
                  <a:pt x="74" y="32"/>
                </a:lnTo>
                <a:lnTo>
                  <a:pt x="70" y="38"/>
                </a:lnTo>
                <a:lnTo>
                  <a:pt x="69" y="43"/>
                </a:lnTo>
                <a:lnTo>
                  <a:pt x="64" y="48"/>
                </a:lnTo>
                <a:lnTo>
                  <a:pt x="57" y="46"/>
                </a:lnTo>
                <a:lnTo>
                  <a:pt x="54" y="46"/>
                </a:lnTo>
                <a:lnTo>
                  <a:pt x="55" y="53"/>
                </a:lnTo>
                <a:lnTo>
                  <a:pt x="56" y="57"/>
                </a:lnTo>
                <a:lnTo>
                  <a:pt x="59" y="62"/>
                </a:lnTo>
                <a:lnTo>
                  <a:pt x="62" y="70"/>
                </a:lnTo>
                <a:lnTo>
                  <a:pt x="64" y="80"/>
                </a:lnTo>
                <a:lnTo>
                  <a:pt x="64" y="85"/>
                </a:lnTo>
                <a:lnTo>
                  <a:pt x="64" y="92"/>
                </a:lnTo>
                <a:lnTo>
                  <a:pt x="66" y="92"/>
                </a:lnTo>
                <a:lnTo>
                  <a:pt x="69" y="98"/>
                </a:lnTo>
                <a:lnTo>
                  <a:pt x="67" y="10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6" name="Freeform 158"/>
          <xdr:cNvSpPr>
            <a:spLocks noChangeAspect="1"/>
          </xdr:cNvSpPr>
        </xdr:nvSpPr>
        <xdr:spPr bwMode="auto">
          <a:xfrm>
            <a:off x="7942069" y="2681431"/>
            <a:ext cx="202925" cy="203562"/>
          </a:xfrm>
          <a:custGeom>
            <a:avLst/>
            <a:gdLst>
              <a:gd name="T0" fmla="*/ 0 w 113"/>
              <a:gd name="T1" fmla="*/ 2147483647 h 126"/>
              <a:gd name="T2" fmla="*/ 2147483647 w 113"/>
              <a:gd name="T3" fmla="*/ 2147483647 h 126"/>
              <a:gd name="T4" fmla="*/ 2147483647 w 113"/>
              <a:gd name="T5" fmla="*/ 2147483647 h 126"/>
              <a:gd name="T6" fmla="*/ 2147483647 w 113"/>
              <a:gd name="T7" fmla="*/ 2147483647 h 126"/>
              <a:gd name="T8" fmla="*/ 2147483647 w 113"/>
              <a:gd name="T9" fmla="*/ 2147483647 h 126"/>
              <a:gd name="T10" fmla="*/ 2147483647 w 113"/>
              <a:gd name="T11" fmla="*/ 2147483647 h 126"/>
              <a:gd name="T12" fmla="*/ 2147483647 w 113"/>
              <a:gd name="T13" fmla="*/ 2147483647 h 126"/>
              <a:gd name="T14" fmla="*/ 2147483647 w 113"/>
              <a:gd name="T15" fmla="*/ 2147483647 h 126"/>
              <a:gd name="T16" fmla="*/ 2147483647 w 113"/>
              <a:gd name="T17" fmla="*/ 2147483647 h 126"/>
              <a:gd name="T18" fmla="*/ 2147483647 w 113"/>
              <a:gd name="T19" fmla="*/ 2147483647 h 126"/>
              <a:gd name="T20" fmla="*/ 2147483647 w 113"/>
              <a:gd name="T21" fmla="*/ 2147483647 h 126"/>
              <a:gd name="T22" fmla="*/ 2147483647 w 113"/>
              <a:gd name="T23" fmla="*/ 0 h 126"/>
              <a:gd name="T24" fmla="*/ 2147483647 w 113"/>
              <a:gd name="T25" fmla="*/ 2147483647 h 126"/>
              <a:gd name="T26" fmla="*/ 2147483647 w 113"/>
              <a:gd name="T27" fmla="*/ 2147483647 h 126"/>
              <a:gd name="T28" fmla="*/ 0 w 113"/>
              <a:gd name="T29" fmla="*/ 2147483647 h 12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13"/>
              <a:gd name="T46" fmla="*/ 0 h 126"/>
              <a:gd name="T47" fmla="*/ 113 w 113"/>
              <a:gd name="T48" fmla="*/ 126 h 12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13" h="126">
                <a:moveTo>
                  <a:pt x="0" y="49"/>
                </a:moveTo>
                <a:lnTo>
                  <a:pt x="27" y="68"/>
                </a:lnTo>
                <a:lnTo>
                  <a:pt x="45" y="96"/>
                </a:lnTo>
                <a:lnTo>
                  <a:pt x="60" y="126"/>
                </a:lnTo>
                <a:lnTo>
                  <a:pt x="75" y="122"/>
                </a:lnTo>
                <a:lnTo>
                  <a:pt x="80" y="102"/>
                </a:lnTo>
                <a:lnTo>
                  <a:pt x="107" y="95"/>
                </a:lnTo>
                <a:lnTo>
                  <a:pt x="113" y="66"/>
                </a:lnTo>
                <a:lnTo>
                  <a:pt x="106" y="42"/>
                </a:lnTo>
                <a:lnTo>
                  <a:pt x="88" y="20"/>
                </a:lnTo>
                <a:lnTo>
                  <a:pt x="62" y="14"/>
                </a:lnTo>
                <a:lnTo>
                  <a:pt x="43" y="0"/>
                </a:lnTo>
                <a:lnTo>
                  <a:pt x="19" y="6"/>
                </a:lnTo>
                <a:lnTo>
                  <a:pt x="1" y="29"/>
                </a:lnTo>
                <a:lnTo>
                  <a:pt x="0" y="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7" name="Freeform 159"/>
          <xdr:cNvSpPr>
            <a:spLocks noChangeAspect="1"/>
          </xdr:cNvSpPr>
        </xdr:nvSpPr>
        <xdr:spPr bwMode="auto">
          <a:xfrm>
            <a:off x="8176211" y="2509188"/>
            <a:ext cx="156095" cy="187902"/>
          </a:xfrm>
          <a:custGeom>
            <a:avLst/>
            <a:gdLst>
              <a:gd name="T0" fmla="*/ 2147483647 w 94"/>
              <a:gd name="T1" fmla="*/ 2147483647 h 124"/>
              <a:gd name="T2" fmla="*/ 2147483647 w 94"/>
              <a:gd name="T3" fmla="*/ 2147483647 h 124"/>
              <a:gd name="T4" fmla="*/ 2147483647 w 94"/>
              <a:gd name="T5" fmla="*/ 2147483647 h 124"/>
              <a:gd name="T6" fmla="*/ 2147483647 w 94"/>
              <a:gd name="T7" fmla="*/ 2147483647 h 124"/>
              <a:gd name="T8" fmla="*/ 2147483647 w 94"/>
              <a:gd name="T9" fmla="*/ 2147483647 h 124"/>
              <a:gd name="T10" fmla="*/ 2147483647 w 94"/>
              <a:gd name="T11" fmla="*/ 2147483647 h 124"/>
              <a:gd name="T12" fmla="*/ 2147483647 w 94"/>
              <a:gd name="T13" fmla="*/ 0 h 124"/>
              <a:gd name="T14" fmla="*/ 0 w 94"/>
              <a:gd name="T15" fmla="*/ 0 h 124"/>
              <a:gd name="T16" fmla="*/ 2147483647 w 94"/>
              <a:gd name="T17" fmla="*/ 2147483647 h 124"/>
              <a:gd name="T18" fmla="*/ 2147483647 w 94"/>
              <a:gd name="T19" fmla="*/ 2147483647 h 124"/>
              <a:gd name="T20" fmla="*/ 2147483647 w 94"/>
              <a:gd name="T21" fmla="*/ 2147483647 h 124"/>
              <a:gd name="T22" fmla="*/ 2147483647 w 94"/>
              <a:gd name="T23" fmla="*/ 2147483647 h 124"/>
              <a:gd name="T24" fmla="*/ 2147483647 w 94"/>
              <a:gd name="T25" fmla="*/ 2147483647 h 124"/>
              <a:gd name="T26" fmla="*/ 2147483647 w 94"/>
              <a:gd name="T27" fmla="*/ 2147483647 h 124"/>
              <a:gd name="T28" fmla="*/ 2147483647 w 94"/>
              <a:gd name="T29" fmla="*/ 2147483647 h 124"/>
              <a:gd name="T30" fmla="*/ 2147483647 w 94"/>
              <a:gd name="T31" fmla="*/ 2147483647 h 124"/>
              <a:gd name="T32" fmla="*/ 2147483647 w 94"/>
              <a:gd name="T33" fmla="*/ 2147483647 h 12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94"/>
              <a:gd name="T52" fmla="*/ 0 h 124"/>
              <a:gd name="T53" fmla="*/ 94 w 94"/>
              <a:gd name="T54" fmla="*/ 124 h 124"/>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94" h="124">
                <a:moveTo>
                  <a:pt x="66" y="124"/>
                </a:moveTo>
                <a:lnTo>
                  <a:pt x="85" y="120"/>
                </a:lnTo>
                <a:lnTo>
                  <a:pt x="94" y="101"/>
                </a:lnTo>
                <a:lnTo>
                  <a:pt x="67" y="63"/>
                </a:lnTo>
                <a:lnTo>
                  <a:pt x="51" y="49"/>
                </a:lnTo>
                <a:lnTo>
                  <a:pt x="48" y="19"/>
                </a:lnTo>
                <a:lnTo>
                  <a:pt x="9" y="0"/>
                </a:lnTo>
                <a:lnTo>
                  <a:pt x="0" y="0"/>
                </a:lnTo>
                <a:lnTo>
                  <a:pt x="9" y="17"/>
                </a:lnTo>
                <a:lnTo>
                  <a:pt x="31" y="20"/>
                </a:lnTo>
                <a:lnTo>
                  <a:pt x="35" y="30"/>
                </a:lnTo>
                <a:lnTo>
                  <a:pt x="31" y="43"/>
                </a:lnTo>
                <a:lnTo>
                  <a:pt x="17" y="49"/>
                </a:lnTo>
                <a:lnTo>
                  <a:pt x="11" y="64"/>
                </a:lnTo>
                <a:lnTo>
                  <a:pt x="23" y="85"/>
                </a:lnTo>
                <a:lnTo>
                  <a:pt x="66" y="101"/>
                </a:lnTo>
                <a:lnTo>
                  <a:pt x="66" y="12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8" name="Freeform 160"/>
          <xdr:cNvSpPr>
            <a:spLocks noChangeAspect="1"/>
          </xdr:cNvSpPr>
        </xdr:nvSpPr>
        <xdr:spPr bwMode="auto">
          <a:xfrm>
            <a:off x="6490386" y="2665772"/>
            <a:ext cx="15609" cy="15659"/>
          </a:xfrm>
          <a:custGeom>
            <a:avLst/>
            <a:gdLst>
              <a:gd name="T0" fmla="*/ 2147483647 w 8"/>
              <a:gd name="T1" fmla="*/ 2147483647 h 13"/>
              <a:gd name="T2" fmla="*/ 2147483647 w 8"/>
              <a:gd name="T3" fmla="*/ 2147483647 h 13"/>
              <a:gd name="T4" fmla="*/ 2147483647 w 8"/>
              <a:gd name="T5" fmla="*/ 2147483647 h 13"/>
              <a:gd name="T6" fmla="*/ 2147483647 w 8"/>
              <a:gd name="T7" fmla="*/ 2147483647 h 13"/>
              <a:gd name="T8" fmla="*/ 2147483647 w 8"/>
              <a:gd name="T9" fmla="*/ 2147483647 h 13"/>
              <a:gd name="T10" fmla="*/ 2147483647 w 8"/>
              <a:gd name="T11" fmla="*/ 0 h 13"/>
              <a:gd name="T12" fmla="*/ 2147483647 w 8"/>
              <a:gd name="T13" fmla="*/ 2147483647 h 13"/>
              <a:gd name="T14" fmla="*/ 0 w 8"/>
              <a:gd name="T15" fmla="*/ 2147483647 h 13"/>
              <a:gd name="T16" fmla="*/ 0 w 8"/>
              <a:gd name="T17" fmla="*/ 2147483647 h 13"/>
              <a:gd name="T18" fmla="*/ 2147483647 w 8"/>
              <a:gd name="T19" fmla="*/ 2147483647 h 13"/>
              <a:gd name="T20" fmla="*/ 2147483647 w 8"/>
              <a:gd name="T21" fmla="*/ 2147483647 h 1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8"/>
              <a:gd name="T34" fmla="*/ 0 h 13"/>
              <a:gd name="T35" fmla="*/ 8 w 8"/>
              <a:gd name="T36" fmla="*/ 13 h 13"/>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8" h="13">
                <a:moveTo>
                  <a:pt x="3" y="13"/>
                </a:moveTo>
                <a:lnTo>
                  <a:pt x="4" y="11"/>
                </a:lnTo>
                <a:lnTo>
                  <a:pt x="6" y="8"/>
                </a:lnTo>
                <a:lnTo>
                  <a:pt x="8" y="6"/>
                </a:lnTo>
                <a:lnTo>
                  <a:pt x="8" y="2"/>
                </a:lnTo>
                <a:lnTo>
                  <a:pt x="3" y="0"/>
                </a:lnTo>
                <a:lnTo>
                  <a:pt x="1" y="3"/>
                </a:lnTo>
                <a:lnTo>
                  <a:pt x="0" y="9"/>
                </a:lnTo>
                <a:lnTo>
                  <a:pt x="0" y="11"/>
                </a:lnTo>
                <a:lnTo>
                  <a:pt x="1" y="13"/>
                </a:lnTo>
                <a:lnTo>
                  <a:pt x="3" y="1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9" name="Line 100"/>
          <xdr:cNvSpPr>
            <a:spLocks noChangeShapeType="1"/>
          </xdr:cNvSpPr>
        </xdr:nvSpPr>
        <xdr:spPr bwMode="auto">
          <a:xfrm>
            <a:off x="6796541" y="1428750"/>
            <a:ext cx="849305" cy="750453"/>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622557</xdr:colOff>
      <xdr:row>5</xdr:row>
      <xdr:rowOff>137583</xdr:rowOff>
    </xdr:from>
    <xdr:to>
      <xdr:col>5</xdr:col>
      <xdr:colOff>612221</xdr:colOff>
      <xdr:row>6</xdr:row>
      <xdr:rowOff>130831</xdr:rowOff>
    </xdr:to>
    <xdr:sp macro="" textlink="">
      <xdr:nvSpPr>
        <xdr:cNvPr id="160" name="AutoShape 104"/>
        <xdr:cNvSpPr>
          <a:spLocks noChangeArrowheads="1"/>
        </xdr:cNvSpPr>
      </xdr:nvSpPr>
      <xdr:spPr bwMode="auto">
        <a:xfrm>
          <a:off x="3998640" y="1217083"/>
          <a:ext cx="2275664" cy="236665"/>
        </a:xfrm>
        <a:prstGeom prst="roundRect">
          <a:avLst>
            <a:gd name="adj" fmla="val 16667"/>
          </a:avLst>
        </a:prstGeom>
        <a:solidFill>
          <a:srgbClr val="005284"/>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900" b="1">
              <a:solidFill>
                <a:schemeClr val="bg1"/>
              </a:solidFill>
            </a:rPr>
            <a:t>Nordea’s home markets</a:t>
          </a:r>
        </a:p>
      </xdr:txBody>
    </xdr:sp>
    <xdr:clientData/>
  </xdr:twoCellAnchor>
  <xdr:twoCellAnchor editAs="oneCell">
    <xdr:from>
      <xdr:col>12</xdr:col>
      <xdr:colOff>154781</xdr:colOff>
      <xdr:row>9</xdr:row>
      <xdr:rowOff>83344</xdr:rowOff>
    </xdr:from>
    <xdr:to>
      <xdr:col>13</xdr:col>
      <xdr:colOff>529690</xdr:colOff>
      <xdr:row>14</xdr:row>
      <xdr:rowOff>219860</xdr:rowOff>
    </xdr:to>
    <xdr:pic>
      <xdr:nvPicPr>
        <xdr:cNvPr id="123" name="Picture 12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715500" y="2131219"/>
          <a:ext cx="1017846" cy="13866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21166</xdr:colOff>
      <xdr:row>0</xdr:row>
      <xdr:rowOff>0</xdr:rowOff>
    </xdr:from>
    <xdr:to>
      <xdr:col>10</xdr:col>
      <xdr:colOff>628385</xdr:colOff>
      <xdr:row>49</xdr:row>
      <xdr:rowOff>174625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6" y="0"/>
          <a:ext cx="6766719" cy="950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10582</xdr:colOff>
      <xdr:row>23</xdr:row>
      <xdr:rowOff>12964</xdr:rowOff>
    </xdr:from>
    <xdr:to>
      <xdr:col>42</xdr:col>
      <xdr:colOff>361949</xdr:colOff>
      <xdr:row>33</xdr:row>
      <xdr:rowOff>9525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53</xdr:row>
      <xdr:rowOff>7934</xdr:rowOff>
    </xdr:from>
    <xdr:to>
      <xdr:col>42</xdr:col>
      <xdr:colOff>361950</xdr:colOff>
      <xdr:row>63</xdr:row>
      <xdr:rowOff>2116</xdr:rowOff>
    </xdr:to>
    <xdr:graphicFrame macro="">
      <xdr:nvGraphicFramePr>
        <xdr:cNvPr id="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1</xdr:colOff>
      <xdr:row>37</xdr:row>
      <xdr:rowOff>148428</xdr:rowOff>
    </xdr:from>
    <xdr:to>
      <xdr:col>42</xdr:col>
      <xdr:colOff>371476</xdr:colOff>
      <xdr:row>47</xdr:row>
      <xdr:rowOff>147636</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13493</xdr:colOff>
      <xdr:row>5</xdr:row>
      <xdr:rowOff>165366</xdr:rowOff>
    </xdr:from>
    <xdr:to>
      <xdr:col>42</xdr:col>
      <xdr:colOff>371210</xdr:colOff>
      <xdr:row>16</xdr:row>
      <xdr:rowOff>5558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642938</xdr:colOff>
      <xdr:row>48</xdr:row>
      <xdr:rowOff>166687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798468" cy="9572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35719</xdr:colOff>
      <xdr:row>0</xdr:row>
      <xdr:rowOff>23813</xdr:rowOff>
    </xdr:from>
    <xdr:to>
      <xdr:col>10</xdr:col>
      <xdr:colOff>626990</xdr:colOff>
      <xdr:row>48</xdr:row>
      <xdr:rowOff>166687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23813"/>
          <a:ext cx="6746802" cy="95488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35717</xdr:colOff>
      <xdr:row>0</xdr:row>
      <xdr:rowOff>47625</xdr:rowOff>
    </xdr:from>
    <xdr:to>
      <xdr:col>10</xdr:col>
      <xdr:colOff>636892</xdr:colOff>
      <xdr:row>48</xdr:row>
      <xdr:rowOff>154781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7" y="47625"/>
          <a:ext cx="6756706" cy="95130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280554</xdr:colOff>
      <xdr:row>3</xdr:row>
      <xdr:rowOff>92726</xdr:rowOff>
    </xdr:from>
    <xdr:to>
      <xdr:col>1</xdr:col>
      <xdr:colOff>480579</xdr:colOff>
      <xdr:row>5</xdr:row>
      <xdr:rowOff>166993</xdr:rowOff>
    </xdr:to>
    <xdr:sp macro="" textlink="">
      <xdr:nvSpPr>
        <xdr:cNvPr id="2" name="Text Box 4"/>
        <xdr:cNvSpPr txBox="1">
          <a:spLocks noChangeArrowheads="1"/>
        </xdr:cNvSpPr>
      </xdr:nvSpPr>
      <xdr:spPr bwMode="auto">
        <a:xfrm>
          <a:off x="280554" y="664226"/>
          <a:ext cx="809625" cy="4552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lgn="l">
            <a:spcBef>
              <a:spcPct val="50000"/>
            </a:spcBef>
          </a:pPr>
          <a:r>
            <a:rPr lang="sv-SE" sz="1400" b="1"/>
            <a:t>Net inflow</a:t>
          </a:r>
          <a:br>
            <a:rPr lang="sv-SE" sz="1400" b="1"/>
          </a:br>
          <a:r>
            <a:rPr lang="sv-SE" sz="1400"/>
            <a:t>EURm</a:t>
          </a:r>
          <a:endParaRPr lang="en-GB" sz="1400"/>
        </a:p>
      </xdr:txBody>
    </xdr:sp>
    <xdr:clientData/>
  </xdr:twoCellAnchor>
  <xdr:twoCellAnchor>
    <xdr:from>
      <xdr:col>6</xdr:col>
      <xdr:colOff>216239</xdr:colOff>
      <xdr:row>3</xdr:row>
      <xdr:rowOff>96093</xdr:rowOff>
    </xdr:from>
    <xdr:to>
      <xdr:col>7</xdr:col>
      <xdr:colOff>243416</xdr:colOff>
      <xdr:row>6</xdr:row>
      <xdr:rowOff>3144</xdr:rowOff>
    </xdr:to>
    <xdr:sp macro="" textlink="">
      <xdr:nvSpPr>
        <xdr:cNvPr id="3" name="Text Box 5"/>
        <xdr:cNvSpPr txBox="1">
          <a:spLocks noChangeArrowheads="1"/>
        </xdr:cNvSpPr>
      </xdr:nvSpPr>
      <xdr:spPr bwMode="auto">
        <a:xfrm>
          <a:off x="3873839" y="667593"/>
          <a:ext cx="636777" cy="47855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pPr>
          <a:r>
            <a:rPr lang="sv-SE" sz="1400" b="1"/>
            <a:t>AuM</a:t>
          </a:r>
          <a:br>
            <a:rPr lang="sv-SE" sz="1400" b="1"/>
          </a:br>
          <a:r>
            <a:rPr lang="sv-SE" sz="1400"/>
            <a:t>EURm</a:t>
          </a:r>
          <a:endParaRPr lang="en-GB" sz="1400"/>
        </a:p>
      </xdr:txBody>
    </xdr:sp>
    <xdr:clientData/>
  </xdr:twoCellAnchor>
  <xdr:twoCellAnchor>
    <xdr:from>
      <xdr:col>0</xdr:col>
      <xdr:colOff>0</xdr:colOff>
      <xdr:row>6</xdr:row>
      <xdr:rowOff>21166</xdr:rowOff>
    </xdr:from>
    <xdr:to>
      <xdr:col>8</xdr:col>
      <xdr:colOff>222249</xdr:colOff>
      <xdr:row>28</xdr:row>
      <xdr:rowOff>21167</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ptember%202008\Interim%20report\NB%20tables%20Q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porting%202002\02%20July\AM&amp;L%20consolidation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Profiles\Z173401\Temporary%20Internet%20Files\OLK3E\PB%20Swe%2001%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NT\Profiles\z105826\Temporary%20Internet%20Files\OLK16\Income%20development%201997-2001%20ver10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nnual%20Report%202001\figures%20for%20annual%20report%20ver4%20incl%20changed%20PBDK%20figures%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Group_Finance\Koncred\2005\Interim%20report%20Q1\translation\Model%20Interim%20Denmark%20from%20transl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ERI\VAHO\2741\YKSIKKO\HALLINTO\LASKENTA\BUDJETTI\1998\B2F4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kap\Asset%20Management\MNB%20lux%201Q%20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KONOMI\liv-skade\Liv\Liv%20Vesta%20Liv%20koncernen\RFF%20NOK%20Skemakontrol%20Vesta%20Liv%20koncerner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porting%202003\RFF%2003%20Q4\Life\EC%2031-03-2003%20RFF%20ve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_FRA_S62A2B7_DOK_F&#198;L_9220\Team%20CIB\Add3_ACTUALRATE\ADD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hareholder%20data/Shareholder%20analysis/Top%2020%20list/Copy%20of%2020%20st&#246;rsta%20&#228;garna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rivate\Formats%20Nordea\Nordea%20Formats%202014-12-31%20excl%20Pol.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rivate\Formats%20Nordea\Nordea%20Formats%202014-09-30%20excl%20Pol.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301800\AppData\Local\Microsoft\Windows\Temporary%20Internet%20Files\Content.Outlook\0LMOUPAM\Underlag%20BRIC%20Q4%2020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p040400\AppData\Local\Microsoft\Windows\Temporary%20Internet%20Files\Content.Outlook\D09LR7IZ\Shipping%20portfolio%202014-12-31%20shipping%20exposure%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Private\Arbetsbok%20Q3%202014\Underlag%20BRIC%20Q3%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1998\199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olling%20Financial%20Forecast\September%202005\Regional%20banks\RFF%20Sep%202005%202109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35591\Local%20Settings\Temporary%20Internet%20Files\OLKF8\Investment%20and%20Au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XLS\BUDJETTI\KK-raportti\NPB%20Report%2012%20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rch%202009\Interim%20report\NB%20tables%20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231"/>
      <sheetName val="001231"/>
      <sheetName val="011231"/>
      <sheetName val="021231"/>
      <sheetName val="031231"/>
      <sheetName val="041231"/>
      <sheetName val="051230"/>
      <sheetName val="061031"/>
      <sheetName val="070126"/>
      <sheetName val="070228"/>
      <sheetName val="070831"/>
      <sheetName val="070928"/>
      <sheetName val="071031"/>
      <sheetName val="071131"/>
      <sheetName val="071231"/>
      <sheetName val="080131"/>
      <sheetName val="080229"/>
      <sheetName val="080331"/>
      <sheetName val="080431"/>
      <sheetName val="080530"/>
      <sheetName val="080630"/>
      <sheetName val="080731"/>
      <sheetName val="080829"/>
      <sheetName val="080931"/>
      <sheetName val="081031"/>
      <sheetName val="081131"/>
      <sheetName val="081231"/>
      <sheetName val="090130"/>
      <sheetName val="090227"/>
      <sheetName val="090331"/>
      <sheetName val="Efter nyemissionen 090430"/>
      <sheetName val="090529"/>
      <sheetName val="090630"/>
      <sheetName val="090731"/>
      <sheetName val="090831"/>
      <sheetName val="090930"/>
      <sheetName val="091030"/>
      <sheetName val="091130"/>
      <sheetName val="091214"/>
      <sheetName val="End of 2009"/>
      <sheetName val="100129"/>
      <sheetName val="100226"/>
      <sheetName val="100331"/>
      <sheetName val="100430"/>
      <sheetName val="100531"/>
      <sheetName val="100630"/>
      <sheetName val="100731"/>
      <sheetName val="100831"/>
      <sheetName val="100930"/>
      <sheetName val="101029"/>
      <sheetName val="101130"/>
      <sheetName val="End of 2010"/>
      <sheetName val="110228"/>
      <sheetName val="110331"/>
      <sheetName val="110429"/>
      <sheetName val="110531"/>
      <sheetName val="110630"/>
      <sheetName val="110731"/>
      <sheetName val="110831"/>
      <sheetName val="110930"/>
      <sheetName val="111031"/>
      <sheetName val="111130"/>
      <sheetName val="111230"/>
      <sheetName val="120131"/>
      <sheetName val="120229"/>
      <sheetName val="120330"/>
      <sheetName val="120430"/>
      <sheetName val="120531"/>
      <sheetName val="120630"/>
      <sheetName val="120731"/>
      <sheetName val="120831"/>
      <sheetName val="120928"/>
      <sheetName val="121031"/>
      <sheetName val="121130"/>
      <sheetName val="121231"/>
      <sheetName val="130131"/>
      <sheetName val="130228"/>
      <sheetName val="130328"/>
      <sheetName val="130430"/>
      <sheetName val="130531"/>
      <sheetName val="130628"/>
      <sheetName val="130731"/>
      <sheetName val="130830"/>
      <sheetName val="130930"/>
      <sheetName val="131031"/>
      <sheetName val="131130"/>
      <sheetName val="131230"/>
      <sheetName val="140131"/>
      <sheetName val="140228"/>
      <sheetName val="140331"/>
      <sheetName val="140430"/>
      <sheetName val="140530"/>
      <sheetName val="140630"/>
      <sheetName val="140731"/>
      <sheetName val="140830"/>
      <sheetName val="140930"/>
      <sheetName val="141031"/>
      <sheetName val="141128"/>
      <sheetName val="1412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5">
          <cell r="H5" t="str">
            <v>Sampo Plc</v>
          </cell>
          <cell r="I5">
            <v>860.44049700000005</v>
          </cell>
          <cell r="J5">
            <v>21.353138884153559</v>
          </cell>
        </row>
        <row r="6">
          <cell r="H6" t="str">
            <v>Nordea Fonden</v>
          </cell>
          <cell r="I6">
            <v>158.21744699999999</v>
          </cell>
          <cell r="J6">
            <v>3.9264064528185552</v>
          </cell>
        </row>
        <row r="7">
          <cell r="H7" t="str">
            <v>Swedbank Robur Funds</v>
          </cell>
          <cell r="I7">
            <v>138.887046</v>
          </cell>
          <cell r="J7">
            <v>3.4466931679621116</v>
          </cell>
        </row>
        <row r="8">
          <cell r="H8" t="str">
            <v>Alecta</v>
          </cell>
          <cell r="I8">
            <v>97.015000000000001</v>
          </cell>
          <cell r="J8">
            <v>2.4075746969940184</v>
          </cell>
        </row>
        <row r="9">
          <cell r="H9" t="str">
            <v>AMF Insurance &amp; Funds</v>
          </cell>
          <cell r="I9">
            <v>76.233715000000004</v>
          </cell>
          <cell r="J9">
            <v>1.891855520196396</v>
          </cell>
        </row>
        <row r="10">
          <cell r="H10" t="str">
            <v>Norwegian Petroleum Fund</v>
          </cell>
          <cell r="I10">
            <v>60.116129000000001</v>
          </cell>
          <cell r="J10">
            <v>1.4918731233482279</v>
          </cell>
        </row>
        <row r="11">
          <cell r="H11" t="str">
            <v>SHB Funds</v>
          </cell>
          <cell r="I11">
            <v>58.595027999999999</v>
          </cell>
          <cell r="J11">
            <v>1.4541246898155546</v>
          </cell>
        </row>
        <row r="12">
          <cell r="H12" t="str">
            <v>Fourth Swedish National Pension Fund</v>
          </cell>
          <cell r="I12">
            <v>43.564252000000003</v>
          </cell>
          <cell r="J12">
            <v>1.0811131351715824</v>
          </cell>
        </row>
        <row r="13">
          <cell r="H13" t="str">
            <v>SEB Funds</v>
          </cell>
          <cell r="I13">
            <v>39.318257000000003</v>
          </cell>
          <cell r="J13">
            <v>0.97574231493179342</v>
          </cell>
        </row>
        <row r="14">
          <cell r="H14" t="str">
            <v>Saudi Arabian Monetary Agency</v>
          </cell>
          <cell r="I14">
            <v>38.645690000000002</v>
          </cell>
          <cell r="J14">
            <v>0.95905154246121482</v>
          </cell>
        </row>
        <row r="15">
          <cell r="H15" t="str">
            <v>Nordea Funds</v>
          </cell>
          <cell r="I15">
            <v>37.701692000000001</v>
          </cell>
          <cell r="J15">
            <v>0.93562479712479307</v>
          </cell>
        </row>
        <row r="16">
          <cell r="H16" t="str">
            <v>AFA Insurance</v>
          </cell>
          <cell r="I16">
            <v>34.281559999999999</v>
          </cell>
          <cell r="J16">
            <v>0.85074902262003049</v>
          </cell>
        </row>
        <row r="17">
          <cell r="H17" t="str">
            <v>First Swedish National Pension Fund</v>
          </cell>
          <cell r="I17">
            <v>34.083576999999998</v>
          </cell>
          <cell r="J17">
            <v>0.84583577352210781</v>
          </cell>
        </row>
        <row r="18">
          <cell r="H18" t="str">
            <v>Fidelity Funds</v>
          </cell>
          <cell r="I18">
            <v>29.598188</v>
          </cell>
          <cell r="J18">
            <v>0.73452402727075183</v>
          </cell>
        </row>
        <row r="19">
          <cell r="H19" t="str">
            <v>Varma Mutual Pension Insurance</v>
          </cell>
          <cell r="I19">
            <v>28.883386999999999</v>
          </cell>
          <cell r="J19">
            <v>0.7167851538904908</v>
          </cell>
        </row>
        <row r="20">
          <cell r="H20" t="str">
            <v>Skandia Life Insurance</v>
          </cell>
          <cell r="I20">
            <v>28.006578000000001</v>
          </cell>
          <cell r="J20">
            <v>0.69502580572271644</v>
          </cell>
        </row>
        <row r="21">
          <cell r="H21" t="str">
            <v>Third Swedish National Pension Fund</v>
          </cell>
          <cell r="I21">
            <v>26.410364999999999</v>
          </cell>
          <cell r="J21">
            <v>0.65541335373268494</v>
          </cell>
        </row>
        <row r="22">
          <cell r="H22" t="str">
            <v>Didner &amp; Gerge Funds</v>
          </cell>
          <cell r="I22">
            <v>25.465</v>
          </cell>
          <cell r="J22">
            <v>0.63195268421329365</v>
          </cell>
        </row>
        <row r="23">
          <cell r="H23" t="str">
            <v>Vanguard Funds</v>
          </cell>
          <cell r="I23">
            <v>24.932352000000002</v>
          </cell>
          <cell r="J23">
            <v>0.61873421441785503</v>
          </cell>
        </row>
        <row r="24">
          <cell r="H24" t="str">
            <v>SPP Funds</v>
          </cell>
          <cell r="I24">
            <v>24.190287999999999</v>
          </cell>
          <cell r="J24">
            <v>0.60031876825025032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1 Quarter"/>
      <sheetName val="Page 2"/>
      <sheetName val="Page 3"/>
      <sheetName val="Page 4"/>
      <sheetName val="Page 5"/>
      <sheetName val="Notes"/>
      <sheetName val="Page 8"/>
      <sheetName val="Page 10"/>
      <sheetName val="Page 11"/>
      <sheetName val="Page 12"/>
      <sheetName val="Page 13"/>
      <sheetName val="Page 14"/>
    </sheetNames>
    <sheetDataSet>
      <sheetData sheetId="0">
        <row r="9">
          <cell r="J9">
            <v>2999393.9844022412</v>
          </cell>
        </row>
      </sheetData>
      <sheetData sheetId="1">
        <row r="9">
          <cell r="I9">
            <v>47275.161930613569</v>
          </cell>
        </row>
        <row r="74">
          <cell r="G74">
            <v>346800.60528567364</v>
          </cell>
          <cell r="H74">
            <v>-217987.83984213741</v>
          </cell>
        </row>
      </sheetData>
      <sheetData sheetId="2">
        <row r="9">
          <cell r="I9">
            <v>78982.39744966547</v>
          </cell>
          <cell r="W9">
            <v>125930578.82087889</v>
          </cell>
        </row>
        <row r="10">
          <cell r="W10">
            <v>10600777.783705758</v>
          </cell>
        </row>
        <row r="11">
          <cell r="W11">
            <v>17453522.741045404</v>
          </cell>
        </row>
        <row r="17">
          <cell r="W17">
            <v>5810208.3389784191</v>
          </cell>
        </row>
        <row r="42">
          <cell r="W42">
            <v>188289937.48039049</v>
          </cell>
        </row>
        <row r="43">
          <cell r="W43">
            <v>44508420</v>
          </cell>
        </row>
      </sheetData>
      <sheetData sheetId="3" refreshError="1"/>
      <sheetData sheetId="4" refreshError="1"/>
      <sheetData sheetId="5">
        <row r="72">
          <cell r="K72">
            <v>98583377.762762994</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1 Quarter"/>
      <sheetName val="Page 2"/>
      <sheetName val="Page 3"/>
      <sheetName val="Page 4"/>
      <sheetName val="Page 5"/>
      <sheetName val="Notes"/>
      <sheetName val="Page 6"/>
      <sheetName val="Page 7"/>
      <sheetName val="Page 8"/>
      <sheetName val="Page 9"/>
      <sheetName val="Page 10"/>
      <sheetName val="Page 11"/>
      <sheetName val="Page 12"/>
      <sheetName val="Page 13"/>
      <sheetName val="Page 14"/>
      <sheetName val="New provision FULL YEAR"/>
      <sheetName val="Increased provision FULL YEAR"/>
      <sheetName val="Reversal FULL YEAR"/>
      <sheetName val="Write off FULL YEAR"/>
      <sheetName val="Recovery FULL YEAR"/>
      <sheetName val="Loan losses FULL YEAR"/>
      <sheetName val="New provision QUARTER"/>
      <sheetName val="Increased provision QUARTER"/>
      <sheetName val="Reversal QUARTER"/>
      <sheetName val="Write off QUARTER"/>
      <sheetName val="Recovery QUARTER"/>
      <sheetName val="Loan losses QUARTER"/>
      <sheetName val="Loss"/>
      <sheetName val="Doubtful"/>
      <sheetName val="Impaired"/>
      <sheetName val="Substandard"/>
      <sheetName val="Special mention"/>
      <sheetName val="Reserves"/>
    </sheetNames>
    <sheetDataSet>
      <sheetData sheetId="0">
        <row r="9">
          <cell r="B9">
            <v>364920.03645475133</v>
          </cell>
        </row>
      </sheetData>
      <sheetData sheetId="1">
        <row r="9">
          <cell r="I9">
            <v>44530.530765878357</v>
          </cell>
        </row>
        <row r="74">
          <cell r="G74">
            <v>316298.24571338639</v>
          </cell>
          <cell r="H74">
            <v>-203997.04039653813</v>
          </cell>
        </row>
      </sheetData>
      <sheetData sheetId="2">
        <row r="9">
          <cell r="I9">
            <v>69524.644650876537</v>
          </cell>
          <cell r="W9">
            <v>128836889.28318715</v>
          </cell>
        </row>
        <row r="10">
          <cell r="W10">
            <v>10574168.304071555</v>
          </cell>
        </row>
        <row r="11">
          <cell r="W11">
            <v>17905642.524352461</v>
          </cell>
        </row>
        <row r="17">
          <cell r="W17">
            <v>5604578.6241039317</v>
          </cell>
        </row>
        <row r="42">
          <cell r="W42">
            <v>196894259.61104348</v>
          </cell>
        </row>
        <row r="43">
          <cell r="W43">
            <v>49320723</v>
          </cell>
        </row>
      </sheetData>
      <sheetData sheetId="3"/>
      <sheetData sheetId="4"/>
      <sheetData sheetId="5">
        <row r="72">
          <cell r="K72">
            <v>97503559.001228005</v>
          </cell>
        </row>
      </sheetData>
      <sheetData sheetId="6"/>
      <sheetData sheetId="7"/>
      <sheetData sheetId="8">
        <row r="42">
          <cell r="A42" t="str">
            <v>Landisbanki Islands</v>
          </cell>
        </row>
      </sheetData>
      <sheetData sheetId="9"/>
      <sheetData sheetId="10">
        <row r="10">
          <cell r="A10" t="str">
            <v>Relacom gruppen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A8" t="str">
            <v>Noa Noa ApS</v>
          </cell>
        </row>
      </sheetData>
      <sheetData sheetId="28"/>
      <sheetData sheetId="29"/>
      <sheetData sheetId="30"/>
      <sheetData sheetId="31"/>
      <sheetData sheetId="32"/>
      <sheetData sheetId="3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C 1   FSA 10"/>
      <sheetName val="BRIC 2   FSA 11"/>
      <sheetName val="BRIC 3   FSA 12"/>
      <sheetName val="BRIC 4   FSA 13"/>
      <sheetName val="BRIC 5   FSA 1"/>
      <sheetName val="BRIC 6a   FSA 2"/>
      <sheetName val="BRIC 6b   FSA 2"/>
      <sheetName val="BRIC 7   FSA 3"/>
      <sheetName val="BRIC 8   FSA 4"/>
      <sheetName val="RISK REVIEW"/>
      <sheetName val="BRIC 9   FSA 5"/>
      <sheetName val="BRIC 10   FSA 6"/>
      <sheetName val="BRIC 11   FSA 18"/>
      <sheetName val="BRIC 12   FSA 19"/>
      <sheetName val="BRIC 13   FSA 7"/>
      <sheetName val="BRIC 14   FSA 8"/>
      <sheetName val="FSA 9"/>
      <sheetName val="BRIC 15   FSA 14"/>
      <sheetName val="BRIC 15 RU"/>
      <sheetName val="BRIC 15 RU 1"/>
      <sheetName val="BRIC 16"/>
      <sheetName val="BRIC 17"/>
      <sheetName val="BRIC 18"/>
      <sheetName val="BRIC 19"/>
      <sheetName val="BRIC 20"/>
      <sheetName val="BRIC 21"/>
      <sheetName val="BRIC 22"/>
      <sheetName val="FSA 15"/>
      <sheetName val="FSA 16"/>
      <sheetName val="FSA 17"/>
      <sheetName val="Interims losses "/>
      <sheetName val="Loan losses by BU ex PL"/>
      <sheetName val="Impaired loans on bal enl not"/>
      <sheetName val="Imp loans non-perf and perf"/>
      <sheetName val="Distribution of loan losses"/>
      <sheetName val="Credit portfolio by industry"/>
      <sheetName val="Lending per land"/>
      <sheetName val="Change Lending per land"/>
      <sheetName val="Impaired per land"/>
      <sheetName val="Change impaired per land"/>
      <sheetName val="Allowances per land"/>
      <sheetName val="Change allowances per land"/>
      <sheetName val="Collective allow per land"/>
      <sheetName val="Change collective allowance"/>
      <sheetName val="Baltics Impaired per land"/>
      <sheetName val="Baltics Lending per land"/>
      <sheetName val="Baltics"/>
      <sheetName val="Loan loss net per land"/>
      <sheetName val="Shipping"/>
      <sheetName val="Group of reserve"/>
      <sheetName val="Loan losses corp household  (2)"/>
      <sheetName val="Losses corp &amp; household"/>
      <sheetName val="Loan loss net per land RATIO"/>
      <sheetName val="Lending by business area"/>
      <sheetName val="Loan loss individ.  collective"/>
      <sheetName val="Lending by industry %"/>
      <sheetName val="Impaired by industry %"/>
      <sheetName val="Allowances by industry %"/>
      <sheetName val="Loan loss net by indus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D7">
            <v>6424.8831823919681</v>
          </cell>
        </row>
        <row r="8">
          <cell r="D8">
            <v>2328.8638072607228</v>
          </cell>
        </row>
        <row r="12">
          <cell r="D12">
            <v>0.36247566549430904</v>
          </cell>
        </row>
        <row r="15">
          <cell r="D15">
            <v>420.37938524456354</v>
          </cell>
        </row>
        <row r="16">
          <cell r="D16">
            <v>72.036522762628096</v>
          </cell>
        </row>
        <row r="18">
          <cell r="D18">
            <v>0.42790555321532703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G"/>
      <sheetName val="FRONTPGold"/>
    </sheetNames>
    <sheetDataSet>
      <sheetData sheetId="0">
        <row r="8">
          <cell r="C8">
            <v>1224.0988267289899</v>
          </cell>
        </row>
        <row r="9">
          <cell r="C9">
            <v>864.3386962902664</v>
          </cell>
        </row>
        <row r="10">
          <cell r="C10">
            <v>667.48288708216467</v>
          </cell>
        </row>
        <row r="11">
          <cell r="C11">
            <v>1518.1106436192422</v>
          </cell>
        </row>
        <row r="12">
          <cell r="C12">
            <v>369.32738584133256</v>
          </cell>
        </row>
        <row r="13">
          <cell r="C13">
            <v>859.22407741873792</v>
          </cell>
        </row>
        <row r="14">
          <cell r="C14">
            <v>160.29791855949912</v>
          </cell>
        </row>
        <row r="15">
          <cell r="C15">
            <v>187.42724555793043</v>
          </cell>
        </row>
        <row r="16">
          <cell r="C16">
            <v>755.88646842592527</v>
          </cell>
        </row>
        <row r="17">
          <cell r="C17">
            <v>187.48643220516038</v>
          </cell>
        </row>
        <row r="21">
          <cell r="C21">
            <v>1235.8061297488227</v>
          </cell>
        </row>
        <row r="22">
          <cell r="C22">
            <v>714.72074526497499</v>
          </cell>
        </row>
        <row r="23">
          <cell r="C23">
            <v>325.74028419409228</v>
          </cell>
        </row>
        <row r="24">
          <cell r="C24">
            <v>495.67856124496126</v>
          </cell>
        </row>
        <row r="28">
          <cell r="C28">
            <v>469.88128980364354</v>
          </cell>
        </row>
        <row r="29">
          <cell r="C29">
            <v>256.84956317658936</v>
          </cell>
        </row>
        <row r="33">
          <cell r="C33">
            <v>1310.5823066350654</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C 1   FSA 10"/>
      <sheetName val="BRIC 2   FSA 11"/>
      <sheetName val="BRIC 3   FSA 12"/>
      <sheetName val="BRIC 4   FSA 13"/>
      <sheetName val="BRIC 5   FSA 1"/>
      <sheetName val="BRIC 6a   FSA 2"/>
      <sheetName val="BRIC 6b   FSA 2"/>
      <sheetName val="BRIC 7   FSA 3"/>
      <sheetName val="BRIC 8   FSA 4"/>
      <sheetName val="RISK REVIEW"/>
      <sheetName val="BRIC 9   FSA 5"/>
      <sheetName val="BRIC 10   FSA 6"/>
      <sheetName val="BRIC 11   FSA 18"/>
      <sheetName val="BRIC 12   FSA 19"/>
      <sheetName val="BRIC 13   FSA 7"/>
      <sheetName val="BRIC 14   FSA 8"/>
      <sheetName val="FSA 9"/>
      <sheetName val="BRIC 15   FSA 14"/>
      <sheetName val="BRIC 15 RU"/>
      <sheetName val="BRIC 15 RU 1"/>
      <sheetName val="BRIC 16"/>
      <sheetName val="BRIC 17"/>
      <sheetName val="BRIC 18"/>
      <sheetName val="BRIC 19"/>
      <sheetName val="BRIC 20"/>
      <sheetName val="BRIC 21"/>
      <sheetName val="BRIC 22"/>
      <sheetName val="FSA 15"/>
      <sheetName val="FSA 16"/>
      <sheetName val="FSA 17"/>
      <sheetName val="Interims losses "/>
      <sheetName val="Loan losses by BU ex PL"/>
      <sheetName val="Impaired loans on bal enl not"/>
      <sheetName val="Imp loans non-perf and perf"/>
      <sheetName val="Distribution of loan losses"/>
      <sheetName val="Credit portfolio by industry"/>
      <sheetName val="Lending per land"/>
      <sheetName val="Change Lending per land"/>
      <sheetName val="Impaired per land"/>
      <sheetName val="Change impaired per land"/>
      <sheetName val="Allowances per land"/>
      <sheetName val="Change allowances per land"/>
      <sheetName val="Collective allow per land"/>
      <sheetName val="Change collective allowance"/>
      <sheetName val="Baltics Impaired per land"/>
      <sheetName val="Baltics Lending per land"/>
      <sheetName val="Loan loss net per land"/>
      <sheetName val="Shipping"/>
      <sheetName val="Past due"/>
      <sheetName val="Group of reserve"/>
      <sheetName val="Loan losses corp household  (2)"/>
      <sheetName val="Losses corp &amp; household"/>
      <sheetName val="Loan loss net per land RATIO"/>
      <sheetName val="Lending by business area"/>
      <sheetName val="Loan loss individ.  collective"/>
      <sheetName val="Baltics"/>
      <sheetName val="Lending by industry %"/>
      <sheetName val="Impaired by industry %"/>
      <sheetName val="Allowances by industry %"/>
      <sheetName val="Loan loss net by indus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D7">
            <v>6538.3125823453856</v>
          </cell>
        </row>
        <row r="18">
          <cell r="D18">
            <v>0.43670075458117419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1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view="pageLayout" zoomScale="60" zoomScaleNormal="100" zoomScaleSheetLayoutView="100" zoomScalePageLayoutView="60" workbookViewId="0">
      <selection activeCell="K47" sqref="K47"/>
    </sheetView>
  </sheetViews>
  <sheetFormatPr defaultRowHeight="15"/>
  <cols>
    <col min="9" max="9" width="16.5703125" customWidth="1"/>
    <col min="10" max="10" width="6.5703125" customWidth="1"/>
  </cols>
  <sheetData/>
  <printOptions horizontalCentered="1"/>
  <pageMargins left="0.25" right="0.25" top="0.75" bottom="0.75" header="0.3" footer="0.3"/>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K95"/>
  <sheetViews>
    <sheetView view="pageLayout" zoomScaleNormal="100" zoomScaleSheetLayoutView="120" workbookViewId="0">
      <selection activeCell="B26" sqref="B26:I34"/>
    </sheetView>
  </sheetViews>
  <sheetFormatPr defaultRowHeight="13.5" customHeight="1"/>
  <cols>
    <col min="1" max="1" width="30" customWidth="1"/>
    <col min="2" max="9" width="8.85546875" customWidth="1"/>
    <col min="10" max="10" width="5.85546875" hidden="1" customWidth="1"/>
    <col min="11" max="11" width="6.42578125" hidden="1" customWidth="1"/>
  </cols>
  <sheetData>
    <row r="1" spans="1:11" ht="13.5" customHeight="1">
      <c r="A1" s="770" t="s">
        <v>348</v>
      </c>
      <c r="B1" s="92"/>
      <c r="C1" s="92"/>
      <c r="D1" s="92"/>
      <c r="E1" s="92"/>
      <c r="F1" s="92"/>
      <c r="G1" s="92"/>
      <c r="H1" s="92"/>
      <c r="I1" s="92"/>
      <c r="J1" s="1112"/>
      <c r="K1" s="1112"/>
    </row>
    <row r="2" spans="1:11" s="97" customFormat="1" ht="13.5" customHeight="1">
      <c r="J2" s="772"/>
      <c r="K2" s="840"/>
    </row>
    <row r="3" spans="1:11" ht="13.5" customHeight="1">
      <c r="A3" s="770" t="s">
        <v>349</v>
      </c>
      <c r="B3" s="770"/>
      <c r="C3" s="770"/>
      <c r="D3" s="770"/>
      <c r="E3" s="770"/>
      <c r="F3" s="770"/>
      <c r="G3" s="770"/>
      <c r="H3" s="770"/>
      <c r="I3" s="770"/>
    </row>
    <row r="4" spans="1:11" ht="13.5" customHeight="1" thickBot="1">
      <c r="A4" s="93"/>
      <c r="B4" s="93"/>
      <c r="C4" s="93"/>
      <c r="D4" s="93"/>
      <c r="E4" s="93"/>
      <c r="F4" s="93"/>
      <c r="G4" s="93"/>
      <c r="H4" s="646"/>
      <c r="I4" s="646"/>
    </row>
    <row r="5" spans="1:11" ht="13.5" customHeight="1" thickBot="1">
      <c r="A5" s="138" t="s">
        <v>98</v>
      </c>
      <c r="B5" s="1080" t="s">
        <v>1084</v>
      </c>
      <c r="C5" s="1080" t="s">
        <v>907</v>
      </c>
      <c r="D5" s="1080" t="s">
        <v>837</v>
      </c>
      <c r="E5" s="1080" t="s">
        <v>99</v>
      </c>
      <c r="F5" s="1080" t="s">
        <v>100</v>
      </c>
      <c r="G5" s="1080" t="s">
        <v>101</v>
      </c>
      <c r="H5" s="1080" t="s">
        <v>102</v>
      </c>
      <c r="I5" s="1080" t="s">
        <v>103</v>
      </c>
      <c r="J5" s="773"/>
    </row>
    <row r="6" spans="1:11" ht="13.5" customHeight="1">
      <c r="A6" s="141" t="s">
        <v>109</v>
      </c>
      <c r="B6" s="142">
        <v>192</v>
      </c>
      <c r="C6" s="142">
        <v>192</v>
      </c>
      <c r="D6" s="142">
        <v>190</v>
      </c>
      <c r="E6" s="142">
        <v>194</v>
      </c>
      <c r="F6" s="142">
        <v>197</v>
      </c>
      <c r="G6" s="142">
        <v>206</v>
      </c>
      <c r="H6" s="142">
        <v>205</v>
      </c>
      <c r="I6" s="142">
        <v>194</v>
      </c>
      <c r="J6" s="142"/>
    </row>
    <row r="7" spans="1:11" ht="13.5" customHeight="1">
      <c r="A7" s="141" t="s">
        <v>115</v>
      </c>
      <c r="B7" s="143">
        <v>43</v>
      </c>
      <c r="C7" s="143">
        <v>44</v>
      </c>
      <c r="D7" s="143">
        <v>45</v>
      </c>
      <c r="E7" s="143">
        <v>41</v>
      </c>
      <c r="F7" s="143">
        <v>41</v>
      </c>
      <c r="G7" s="143">
        <v>43</v>
      </c>
      <c r="H7" s="143">
        <v>42</v>
      </c>
      <c r="I7" s="143">
        <v>42</v>
      </c>
      <c r="J7" s="143"/>
    </row>
    <row r="8" spans="1:11" ht="13.5" customHeight="1">
      <c r="A8" s="141" t="s">
        <v>122</v>
      </c>
      <c r="B8" s="143">
        <v>20</v>
      </c>
      <c r="C8" s="143">
        <v>16</v>
      </c>
      <c r="D8" s="143">
        <v>19</v>
      </c>
      <c r="E8" s="143">
        <v>14</v>
      </c>
      <c r="F8" s="143">
        <v>18</v>
      </c>
      <c r="G8" s="143">
        <v>18</v>
      </c>
      <c r="H8" s="143">
        <v>23</v>
      </c>
      <c r="I8" s="143">
        <v>18</v>
      </c>
      <c r="J8" s="143"/>
    </row>
    <row r="9" spans="1:11" ht="13.5" customHeight="1">
      <c r="A9" s="141" t="s">
        <v>318</v>
      </c>
      <c r="B9" s="143">
        <v>0</v>
      </c>
      <c r="C9" s="143">
        <v>0</v>
      </c>
      <c r="D9" s="143">
        <v>0</v>
      </c>
      <c r="E9" s="143">
        <v>0</v>
      </c>
      <c r="F9" s="143">
        <v>1</v>
      </c>
      <c r="G9" s="143">
        <v>1</v>
      </c>
      <c r="H9" s="143">
        <v>2</v>
      </c>
      <c r="I9" s="143">
        <v>2</v>
      </c>
      <c r="J9" s="143"/>
    </row>
    <row r="10" spans="1:11" ht="13.5" customHeight="1">
      <c r="A10" s="144" t="s">
        <v>137</v>
      </c>
      <c r="B10" s="145">
        <v>255</v>
      </c>
      <c r="C10" s="145">
        <v>252</v>
      </c>
      <c r="D10" s="145">
        <v>254</v>
      </c>
      <c r="E10" s="145">
        <v>249</v>
      </c>
      <c r="F10" s="145">
        <v>257</v>
      </c>
      <c r="G10" s="145">
        <v>268</v>
      </c>
      <c r="H10" s="145">
        <v>272</v>
      </c>
      <c r="I10" s="145">
        <v>256</v>
      </c>
      <c r="J10" s="146"/>
    </row>
    <row r="11" spans="1:11" ht="13.5" customHeight="1">
      <c r="A11" s="141" t="s">
        <v>142</v>
      </c>
      <c r="B11" s="143">
        <v>-36</v>
      </c>
      <c r="C11" s="143">
        <v>-36</v>
      </c>
      <c r="D11" s="143">
        <v>-37</v>
      </c>
      <c r="E11" s="143">
        <v>-38</v>
      </c>
      <c r="F11" s="143">
        <v>-38</v>
      </c>
      <c r="G11" s="143">
        <v>-38</v>
      </c>
      <c r="H11" s="143">
        <v>-40</v>
      </c>
      <c r="I11" s="143">
        <v>-41</v>
      </c>
      <c r="J11" s="143"/>
    </row>
    <row r="12" spans="1:11" ht="13.5" customHeight="1">
      <c r="A12" s="141" t="s">
        <v>319</v>
      </c>
      <c r="B12" s="143">
        <v>-76</v>
      </c>
      <c r="C12" s="143">
        <v>-71</v>
      </c>
      <c r="D12" s="143">
        <v>-71</v>
      </c>
      <c r="E12" s="143">
        <v>-70</v>
      </c>
      <c r="F12" s="143">
        <v>-74</v>
      </c>
      <c r="G12" s="143">
        <v>-74</v>
      </c>
      <c r="H12" s="143">
        <v>-77</v>
      </c>
      <c r="I12" s="143">
        <v>-80</v>
      </c>
      <c r="J12" s="143"/>
    </row>
    <row r="13" spans="1:11" ht="13.5" customHeight="1">
      <c r="A13" s="144" t="s">
        <v>155</v>
      </c>
      <c r="B13" s="147">
        <v>-114</v>
      </c>
      <c r="C13" s="147">
        <v>-108</v>
      </c>
      <c r="D13" s="147">
        <v>-110</v>
      </c>
      <c r="E13" s="147">
        <v>-110</v>
      </c>
      <c r="F13" s="147">
        <v>-114</v>
      </c>
      <c r="G13" s="147">
        <v>-114</v>
      </c>
      <c r="H13" s="147">
        <v>-119</v>
      </c>
      <c r="I13" s="147">
        <v>-122</v>
      </c>
      <c r="J13" s="148"/>
    </row>
    <row r="14" spans="1:11" ht="13.5" customHeight="1">
      <c r="A14" s="144" t="s">
        <v>158</v>
      </c>
      <c r="B14" s="147">
        <v>141</v>
      </c>
      <c r="C14" s="147">
        <v>144</v>
      </c>
      <c r="D14" s="147">
        <v>144</v>
      </c>
      <c r="E14" s="147">
        <v>139</v>
      </c>
      <c r="F14" s="147">
        <v>143</v>
      </c>
      <c r="G14" s="147">
        <v>154</v>
      </c>
      <c r="H14" s="147">
        <v>153</v>
      </c>
      <c r="I14" s="147">
        <v>134</v>
      </c>
      <c r="J14" s="148"/>
    </row>
    <row r="15" spans="1:11" ht="13.5" customHeight="1">
      <c r="A15" s="141" t="s">
        <v>161</v>
      </c>
      <c r="B15" s="143">
        <v>-15</v>
      </c>
      <c r="C15" s="143">
        <v>-8</v>
      </c>
      <c r="D15" s="143">
        <v>-17</v>
      </c>
      <c r="E15" s="143">
        <v>-14</v>
      </c>
      <c r="F15" s="143">
        <v>-16</v>
      </c>
      <c r="G15" s="143">
        <v>-8</v>
      </c>
      <c r="H15" s="143">
        <v>13</v>
      </c>
      <c r="I15" s="143">
        <v>-11</v>
      </c>
      <c r="J15" s="143"/>
    </row>
    <row r="16" spans="1:11" ht="13.5" customHeight="1">
      <c r="A16" s="144" t="s">
        <v>162</v>
      </c>
      <c r="B16" s="147">
        <v>126</v>
      </c>
      <c r="C16" s="147">
        <v>136</v>
      </c>
      <c r="D16" s="147">
        <v>127</v>
      </c>
      <c r="E16" s="147">
        <v>125</v>
      </c>
      <c r="F16" s="147">
        <v>127</v>
      </c>
      <c r="G16" s="147">
        <v>146</v>
      </c>
      <c r="H16" s="147">
        <v>166</v>
      </c>
      <c r="I16" s="147">
        <v>123</v>
      </c>
      <c r="J16" s="148"/>
    </row>
    <row r="17" spans="1:10" ht="13.5" customHeight="1">
      <c r="A17" s="149"/>
      <c r="B17" s="105"/>
      <c r="C17" s="105"/>
      <c r="D17" s="105"/>
      <c r="E17" s="105"/>
      <c r="F17" s="105"/>
      <c r="G17" s="105"/>
      <c r="H17" s="105"/>
      <c r="I17" s="105"/>
      <c r="J17" s="105"/>
    </row>
    <row r="18" spans="1:10" ht="13.5" customHeight="1">
      <c r="A18" s="141" t="s">
        <v>320</v>
      </c>
      <c r="B18" s="107">
        <v>44.7</v>
      </c>
      <c r="C18" s="107">
        <v>42.9</v>
      </c>
      <c r="D18" s="107">
        <v>43.3</v>
      </c>
      <c r="E18" s="107">
        <v>44.2</v>
      </c>
      <c r="F18" s="107">
        <v>44.4</v>
      </c>
      <c r="G18" s="107">
        <v>42.5</v>
      </c>
      <c r="H18" s="107">
        <v>43.8</v>
      </c>
      <c r="I18" s="107">
        <v>47.7</v>
      </c>
      <c r="J18" s="107"/>
    </row>
    <row r="19" spans="1:10" ht="13.5" customHeight="1">
      <c r="A19" s="141" t="s">
        <v>321</v>
      </c>
      <c r="B19" s="107">
        <v>16.899999999999999</v>
      </c>
      <c r="C19" s="107">
        <v>16.7</v>
      </c>
      <c r="D19" s="107">
        <v>16.7</v>
      </c>
      <c r="E19" s="107">
        <v>15.3</v>
      </c>
      <c r="F19" s="107">
        <v>14.7</v>
      </c>
      <c r="G19" s="107">
        <v>15.6</v>
      </c>
      <c r="H19" s="107">
        <v>15.1</v>
      </c>
      <c r="I19" s="107">
        <v>12.3</v>
      </c>
      <c r="J19" s="107"/>
    </row>
    <row r="20" spans="1:10" ht="13.5" customHeight="1">
      <c r="A20" s="141" t="s">
        <v>322</v>
      </c>
      <c r="B20" s="99">
        <v>2256</v>
      </c>
      <c r="C20" s="99">
        <v>2418</v>
      </c>
      <c r="D20" s="99">
        <v>2360</v>
      </c>
      <c r="E20" s="99">
        <v>2440</v>
      </c>
      <c r="F20" s="99">
        <v>2617</v>
      </c>
      <c r="G20" s="99">
        <v>2779</v>
      </c>
      <c r="H20" s="99">
        <v>2754</v>
      </c>
      <c r="I20" s="99">
        <v>2878</v>
      </c>
      <c r="J20" s="99"/>
    </row>
    <row r="21" spans="1:10" ht="13.5" customHeight="1">
      <c r="A21" s="674" t="s">
        <v>323</v>
      </c>
      <c r="B21" s="99">
        <v>15328</v>
      </c>
      <c r="C21" s="99">
        <v>16857</v>
      </c>
      <c r="D21" s="99">
        <v>16037</v>
      </c>
      <c r="E21" s="99">
        <v>16636</v>
      </c>
      <c r="F21" s="99">
        <v>17951</v>
      </c>
      <c r="G21" s="99">
        <v>18611</v>
      </c>
      <c r="H21" s="99">
        <v>18896</v>
      </c>
      <c r="I21" s="99">
        <v>19877</v>
      </c>
      <c r="J21" s="99"/>
    </row>
    <row r="22" spans="1:10" ht="13.5" customHeight="1">
      <c r="A22" s="141" t="s">
        <v>324</v>
      </c>
      <c r="B22" s="99">
        <v>1338</v>
      </c>
      <c r="C22" s="99">
        <v>1371</v>
      </c>
      <c r="D22" s="99">
        <v>1395</v>
      </c>
      <c r="E22" s="99">
        <v>1425</v>
      </c>
      <c r="F22" s="99">
        <v>1405</v>
      </c>
      <c r="G22" s="99">
        <v>1419</v>
      </c>
      <c r="H22" s="99">
        <v>1407</v>
      </c>
      <c r="I22" s="99">
        <v>1405</v>
      </c>
      <c r="J22" s="99"/>
    </row>
    <row r="23" spans="1:10" ht="13.5" customHeight="1">
      <c r="A23" s="93"/>
      <c r="B23" s="93"/>
      <c r="C23" s="93"/>
      <c r="D23" s="93"/>
      <c r="E23" s="93"/>
      <c r="F23" s="93"/>
      <c r="G23" s="93"/>
      <c r="H23" s="93"/>
      <c r="I23" s="93"/>
      <c r="J23" s="646"/>
    </row>
    <row r="24" spans="1:10" ht="13.5" customHeight="1">
      <c r="A24" s="770" t="s">
        <v>350</v>
      </c>
      <c r="B24" s="770"/>
      <c r="C24" s="770"/>
      <c r="D24" s="770"/>
      <c r="E24" s="770"/>
      <c r="F24" s="770"/>
      <c r="G24" s="770"/>
      <c r="H24" s="770"/>
      <c r="I24" s="770"/>
      <c r="J24" s="126"/>
    </row>
    <row r="25" spans="1:10" ht="13.5" customHeight="1" thickBot="1">
      <c r="A25" s="93"/>
      <c r="B25" s="93"/>
      <c r="C25" s="93"/>
      <c r="D25" s="93"/>
      <c r="E25" s="93"/>
      <c r="F25" s="93"/>
      <c r="G25" s="93"/>
      <c r="H25" s="93"/>
      <c r="I25" s="93"/>
      <c r="J25" s="646"/>
    </row>
    <row r="26" spans="1:10" ht="13.5" customHeight="1" thickBot="1">
      <c r="A26" s="138" t="s">
        <v>107</v>
      </c>
      <c r="B26" s="1080" t="s">
        <v>1084</v>
      </c>
      <c r="C26" s="1080" t="s">
        <v>907</v>
      </c>
      <c r="D26" s="1080" t="s">
        <v>837</v>
      </c>
      <c r="E26" s="1080" t="s">
        <v>99</v>
      </c>
      <c r="F26" s="1080" t="s">
        <v>100</v>
      </c>
      <c r="G26" s="1080" t="s">
        <v>101</v>
      </c>
      <c r="H26" s="1080" t="s">
        <v>102</v>
      </c>
      <c r="I26" s="1080" t="s">
        <v>103</v>
      </c>
      <c r="J26" s="773"/>
    </row>
    <row r="27" spans="1:10" ht="13.5" customHeight="1">
      <c r="A27" s="118" t="s">
        <v>334</v>
      </c>
      <c r="B27" s="150">
        <v>18.899999999999999</v>
      </c>
      <c r="C27" s="150">
        <v>20.299999999999997</v>
      </c>
      <c r="D27" s="150">
        <v>19.599999999999998</v>
      </c>
      <c r="E27" s="150">
        <v>19.599999999999998</v>
      </c>
      <c r="F27" s="150">
        <v>19.100000000000001</v>
      </c>
      <c r="G27" s="150">
        <v>19.7</v>
      </c>
      <c r="H27" s="150">
        <v>20.099999999999998</v>
      </c>
      <c r="I27" s="150">
        <v>20.9</v>
      </c>
      <c r="J27" s="150"/>
    </row>
    <row r="28" spans="1:10" ht="13.5" customHeight="1">
      <c r="A28" s="118" t="s">
        <v>335</v>
      </c>
      <c r="B28" s="150">
        <v>24</v>
      </c>
      <c r="C28" s="150">
        <v>26.3</v>
      </c>
      <c r="D28" s="150">
        <v>25.1</v>
      </c>
      <c r="E28" s="150">
        <v>25</v>
      </c>
      <c r="F28" s="150">
        <v>24.4</v>
      </c>
      <c r="G28" s="150">
        <v>25</v>
      </c>
      <c r="H28" s="150">
        <v>25.6</v>
      </c>
      <c r="I28" s="150">
        <v>26.7</v>
      </c>
      <c r="J28" s="150"/>
    </row>
    <row r="29" spans="1:10" ht="13.5" customHeight="1" thickBot="1">
      <c r="A29" s="121" t="s">
        <v>336</v>
      </c>
      <c r="B29" s="151">
        <v>0.6</v>
      </c>
      <c r="C29" s="151">
        <v>0.7</v>
      </c>
      <c r="D29" s="151">
        <v>0.6</v>
      </c>
      <c r="E29" s="151">
        <v>0.7</v>
      </c>
      <c r="F29" s="151">
        <v>0.7</v>
      </c>
      <c r="G29" s="151">
        <v>0.7</v>
      </c>
      <c r="H29" s="151">
        <v>0.7</v>
      </c>
      <c r="I29" s="151">
        <v>0.7</v>
      </c>
      <c r="J29" s="150"/>
    </row>
    <row r="30" spans="1:10" ht="13.5" customHeight="1">
      <c r="A30" s="774" t="s">
        <v>96</v>
      </c>
      <c r="B30" s="152">
        <v>43.5</v>
      </c>
      <c r="C30" s="152">
        <v>47.3</v>
      </c>
      <c r="D30" s="152">
        <v>45.3</v>
      </c>
      <c r="E30" s="152">
        <v>45.3</v>
      </c>
      <c r="F30" s="152">
        <v>44.2</v>
      </c>
      <c r="G30" s="152">
        <v>45.4</v>
      </c>
      <c r="H30" s="152">
        <v>46.4</v>
      </c>
      <c r="I30" s="152">
        <v>48.3</v>
      </c>
      <c r="J30" s="153"/>
    </row>
    <row r="31" spans="1:10" ht="13.5" customHeight="1">
      <c r="A31" s="124"/>
      <c r="B31" s="153"/>
      <c r="C31" s="153"/>
      <c r="D31" s="153"/>
      <c r="E31" s="153"/>
      <c r="F31" s="153"/>
      <c r="G31" s="153"/>
      <c r="H31" s="153"/>
      <c r="I31" s="153"/>
      <c r="J31" s="153"/>
    </row>
    <row r="32" spans="1:10" ht="13.5" customHeight="1">
      <c r="A32" s="674" t="s">
        <v>337</v>
      </c>
      <c r="B32" s="154">
        <v>9.8999999999999986</v>
      </c>
      <c r="C32" s="154">
        <v>10.6</v>
      </c>
      <c r="D32" s="154">
        <v>11.600000000000001</v>
      </c>
      <c r="E32" s="154">
        <v>10.4</v>
      </c>
      <c r="F32" s="154">
        <v>10.4</v>
      </c>
      <c r="G32" s="154">
        <v>10.600000000000001</v>
      </c>
      <c r="H32" s="154">
        <v>11.3</v>
      </c>
      <c r="I32" s="154">
        <v>11.399999999999999</v>
      </c>
      <c r="J32" s="154"/>
    </row>
    <row r="33" spans="1:11" ht="13.5" customHeight="1" thickBot="1">
      <c r="A33" s="125" t="s">
        <v>338</v>
      </c>
      <c r="B33" s="155">
        <v>8</v>
      </c>
      <c r="C33" s="155">
        <v>8.9</v>
      </c>
      <c r="D33" s="155">
        <v>8.6999999999999993</v>
      </c>
      <c r="E33" s="155">
        <v>8.1</v>
      </c>
      <c r="F33" s="155">
        <v>7.9</v>
      </c>
      <c r="G33" s="155">
        <v>8.1999999999999993</v>
      </c>
      <c r="H33" s="155">
        <v>8.6999999999999993</v>
      </c>
      <c r="I33" s="155">
        <v>8.5</v>
      </c>
      <c r="J33" s="154"/>
    </row>
    <row r="34" spans="1:11" ht="13.5" customHeight="1">
      <c r="A34" s="774" t="s">
        <v>156</v>
      </c>
      <c r="B34" s="152">
        <v>17.899999999999999</v>
      </c>
      <c r="C34" s="152">
        <v>19.5</v>
      </c>
      <c r="D34" s="152">
        <v>20.3</v>
      </c>
      <c r="E34" s="152">
        <v>18.5</v>
      </c>
      <c r="F34" s="152">
        <v>18.3</v>
      </c>
      <c r="G34" s="152">
        <v>18.8</v>
      </c>
      <c r="H34" s="152">
        <v>20</v>
      </c>
      <c r="I34" s="152">
        <v>19.899999999999999</v>
      </c>
      <c r="J34" s="153"/>
    </row>
    <row r="35" spans="1:11" ht="15">
      <c r="A35" s="93"/>
      <c r="B35" s="93"/>
      <c r="C35" s="93"/>
      <c r="D35" s="93"/>
      <c r="E35" s="93"/>
      <c r="F35" s="93"/>
      <c r="G35" s="93"/>
      <c r="H35" s="93"/>
      <c r="I35" s="646"/>
      <c r="J35" s="646"/>
    </row>
    <row r="36" spans="1:11" ht="15" hidden="1" customHeight="1">
      <c r="A36" s="93"/>
      <c r="B36" s="93"/>
      <c r="C36" s="93"/>
      <c r="D36" s="93"/>
      <c r="E36" s="93"/>
      <c r="F36" s="93"/>
      <c r="G36" s="93"/>
      <c r="H36" s="93"/>
      <c r="I36" s="93"/>
      <c r="J36" s="93"/>
      <c r="K36" s="646"/>
    </row>
    <row r="37" spans="1:11" ht="15" hidden="1" customHeight="1">
      <c r="A37" s="646"/>
      <c r="B37" s="646"/>
      <c r="C37" s="646"/>
      <c r="D37" s="646"/>
      <c r="E37" s="646"/>
      <c r="F37" s="646"/>
      <c r="G37" s="646"/>
      <c r="H37" s="646"/>
      <c r="I37" s="646"/>
      <c r="J37" s="646"/>
      <c r="K37" s="646"/>
    </row>
    <row r="38" spans="1:11" ht="15" hidden="1" customHeight="1">
      <c r="A38" s="646"/>
      <c r="B38" s="646"/>
      <c r="C38" s="646"/>
      <c r="D38" s="646"/>
      <c r="E38" s="646"/>
      <c r="F38" s="646"/>
      <c r="G38" s="646"/>
      <c r="H38" s="646"/>
      <c r="I38" s="646"/>
      <c r="J38" s="646"/>
      <c r="K38" s="646"/>
    </row>
    <row r="39" spans="1:11" ht="15" hidden="1" customHeight="1">
      <c r="A39" s="646"/>
      <c r="B39" s="646"/>
      <c r="C39" s="646"/>
      <c r="D39" s="646"/>
      <c r="E39" s="646"/>
      <c r="F39" s="646"/>
      <c r="G39" s="646"/>
      <c r="H39" s="646"/>
      <c r="I39" s="646"/>
      <c r="J39" s="646"/>
      <c r="K39" s="646"/>
    </row>
    <row r="40" spans="1:11" ht="15" hidden="1" customHeight="1">
      <c r="A40" s="646"/>
      <c r="B40" s="646"/>
      <c r="C40" s="646"/>
      <c r="D40" s="646"/>
      <c r="E40" s="646"/>
      <c r="F40" s="646"/>
      <c r="G40" s="646"/>
      <c r="H40" s="646"/>
      <c r="I40" s="646"/>
      <c r="J40" s="646"/>
      <c r="K40" s="646"/>
    </row>
    <row r="41" spans="1:11" ht="15" hidden="1" customHeight="1">
      <c r="A41" s="646"/>
      <c r="B41" s="646"/>
      <c r="C41" s="646"/>
      <c r="D41" s="646"/>
      <c r="E41" s="646"/>
      <c r="F41" s="646"/>
      <c r="G41" s="646"/>
      <c r="H41" s="646"/>
      <c r="I41" s="646"/>
      <c r="J41" s="646"/>
      <c r="K41" s="646"/>
    </row>
    <row r="42" spans="1:11" ht="15" hidden="1" customHeight="1">
      <c r="A42" s="646"/>
      <c r="B42" s="646"/>
      <c r="C42" s="646"/>
      <c r="D42" s="646"/>
      <c r="E42" s="646"/>
      <c r="F42" s="646"/>
      <c r="G42" s="646"/>
      <c r="H42" s="646"/>
      <c r="I42" s="646"/>
      <c r="J42" s="646"/>
      <c r="K42" s="646"/>
    </row>
    <row r="43" spans="1:11" ht="15" hidden="1" customHeight="1">
      <c r="A43" s="646"/>
      <c r="B43" s="646"/>
      <c r="C43" s="646"/>
      <c r="D43" s="646"/>
      <c r="E43" s="646"/>
      <c r="F43" s="646"/>
      <c r="G43" s="646"/>
      <c r="H43" s="646"/>
      <c r="I43" s="646"/>
      <c r="J43" s="646"/>
      <c r="K43" s="646"/>
    </row>
    <row r="44" spans="1:11" ht="15" hidden="1" customHeight="1">
      <c r="A44" s="646"/>
      <c r="B44" s="646"/>
      <c r="C44" s="646"/>
      <c r="D44" s="646"/>
      <c r="E44" s="646"/>
      <c r="F44" s="646"/>
      <c r="G44" s="646"/>
      <c r="H44" s="646"/>
      <c r="I44" s="646"/>
      <c r="J44" s="646"/>
      <c r="K44" s="646"/>
    </row>
    <row r="45" spans="1:11" ht="15" hidden="1" customHeight="1">
      <c r="A45" s="646"/>
      <c r="B45" s="646"/>
      <c r="C45" s="646"/>
      <c r="D45" s="646"/>
      <c r="E45" s="646"/>
      <c r="F45" s="646"/>
      <c r="G45" s="646"/>
      <c r="H45" s="646"/>
      <c r="I45" s="646"/>
      <c r="J45" s="646"/>
      <c r="K45" s="646"/>
    </row>
    <row r="46" spans="1:11" ht="15" hidden="1" customHeight="1">
      <c r="A46" s="646"/>
      <c r="B46" s="646"/>
      <c r="C46" s="646"/>
      <c r="D46" s="646"/>
      <c r="E46" s="646"/>
      <c r="F46" s="646"/>
      <c r="G46" s="646"/>
      <c r="H46" s="646"/>
      <c r="I46" s="646"/>
      <c r="J46" s="646"/>
      <c r="K46" s="646"/>
    </row>
    <row r="47" spans="1:11" ht="15" hidden="1" customHeight="1">
      <c r="A47" s="646"/>
      <c r="B47" s="646"/>
      <c r="C47" s="646"/>
      <c r="D47" s="646"/>
      <c r="E47" s="646"/>
      <c r="F47" s="646"/>
      <c r="G47" s="646"/>
      <c r="H47" s="646"/>
      <c r="I47" s="646"/>
      <c r="J47" s="646"/>
      <c r="K47" s="646"/>
    </row>
    <row r="48" spans="1:11" ht="15" hidden="1" customHeight="1">
      <c r="A48" s="646"/>
      <c r="B48" s="646"/>
      <c r="C48" s="646"/>
      <c r="D48" s="646"/>
      <c r="E48" s="646"/>
      <c r="F48" s="646"/>
      <c r="G48" s="646"/>
      <c r="H48" s="646"/>
      <c r="I48" s="646"/>
      <c r="J48" s="646"/>
      <c r="K48" s="646"/>
    </row>
    <row r="49" spans="1:11" ht="15" hidden="1" customHeight="1">
      <c r="A49" s="646"/>
      <c r="B49" s="646"/>
      <c r="C49" s="646"/>
      <c r="D49" s="646"/>
      <c r="E49" s="646"/>
      <c r="F49" s="646"/>
      <c r="G49" s="646"/>
      <c r="H49" s="646"/>
      <c r="I49" s="646"/>
      <c r="J49" s="646"/>
      <c r="K49" s="646"/>
    </row>
    <row r="50" spans="1:11" ht="15" hidden="1" customHeight="1">
      <c r="A50" s="646"/>
      <c r="B50" s="646"/>
      <c r="C50" s="646"/>
      <c r="D50" s="646"/>
      <c r="E50" s="646"/>
      <c r="F50" s="646"/>
      <c r="G50" s="646"/>
      <c r="H50" s="646"/>
      <c r="I50" s="646"/>
      <c r="J50" s="646"/>
      <c r="K50" s="646"/>
    </row>
    <row r="51" spans="1:11" ht="15" hidden="1" customHeight="1">
      <c r="A51" s="646"/>
      <c r="B51" s="646"/>
      <c r="C51" s="646"/>
      <c r="D51" s="646"/>
      <c r="E51" s="646"/>
      <c r="F51" s="646"/>
      <c r="G51" s="646"/>
      <c r="H51" s="646"/>
      <c r="I51" s="646"/>
      <c r="J51" s="646"/>
      <c r="K51" s="646"/>
    </row>
    <row r="52" spans="1:11" ht="15" hidden="1" customHeight="1">
      <c r="A52" s="646"/>
      <c r="B52" s="646"/>
      <c r="C52" s="646"/>
      <c r="D52" s="646"/>
      <c r="E52" s="646"/>
      <c r="F52" s="646"/>
      <c r="G52" s="646"/>
      <c r="H52" s="646"/>
      <c r="I52" s="646"/>
      <c r="J52" s="646"/>
      <c r="K52" s="646"/>
    </row>
    <row r="53" spans="1:11" ht="15" hidden="1" customHeight="1">
      <c r="A53" s="646"/>
      <c r="B53" s="646"/>
      <c r="C53" s="646"/>
      <c r="D53" s="646"/>
      <c r="E53" s="646"/>
      <c r="F53" s="646"/>
      <c r="G53" s="646"/>
      <c r="H53" s="646"/>
      <c r="I53" s="646"/>
      <c r="J53" s="646"/>
      <c r="K53" s="93"/>
    </row>
    <row r="54" spans="1:11" ht="2.25" hidden="1" customHeight="1">
      <c r="A54" s="646"/>
      <c r="B54" s="646"/>
      <c r="C54" s="646"/>
      <c r="D54" s="646"/>
      <c r="E54" s="646"/>
      <c r="F54" s="646"/>
      <c r="G54" s="646"/>
      <c r="H54" s="646"/>
      <c r="I54" s="646"/>
      <c r="J54" s="646"/>
      <c r="K54" s="93"/>
    </row>
    <row r="55" spans="1:11" ht="15" hidden="1" customHeight="1">
      <c r="A55" s="646"/>
      <c r="B55" s="646"/>
      <c r="C55" s="646"/>
      <c r="D55" s="646"/>
      <c r="E55" s="646"/>
      <c r="F55" s="646"/>
      <c r="G55" s="646"/>
      <c r="H55" s="646"/>
      <c r="I55" s="646"/>
      <c r="J55" s="646"/>
      <c r="K55" s="93"/>
    </row>
    <row r="56" spans="1:11" ht="15" hidden="1" customHeight="1">
      <c r="A56" s="646"/>
      <c r="B56" s="646"/>
      <c r="C56" s="646"/>
      <c r="D56" s="646"/>
      <c r="E56" s="646"/>
      <c r="F56" s="646"/>
      <c r="G56" s="646"/>
      <c r="H56" s="646"/>
      <c r="I56" s="646"/>
      <c r="J56" s="646"/>
      <c r="K56" s="93"/>
    </row>
    <row r="57" spans="1:11" ht="15" hidden="1" customHeight="1">
      <c r="A57" s="646"/>
      <c r="B57" s="646"/>
      <c r="C57" s="646"/>
      <c r="D57" s="646"/>
      <c r="E57" s="646"/>
      <c r="F57" s="646"/>
      <c r="G57" s="646"/>
      <c r="H57" s="646"/>
      <c r="I57" s="646"/>
      <c r="J57" s="646"/>
      <c r="K57" s="93"/>
    </row>
    <row r="58" spans="1:11" ht="15" hidden="1" customHeight="1">
      <c r="A58" s="646"/>
      <c r="B58" s="646"/>
      <c r="C58" s="646"/>
      <c r="D58" s="646"/>
      <c r="E58" s="646"/>
      <c r="F58" s="646"/>
      <c r="G58" s="646"/>
      <c r="H58" s="646"/>
      <c r="I58" s="646"/>
      <c r="J58" s="646"/>
      <c r="K58" s="93"/>
    </row>
    <row r="59" spans="1:11" ht="15" hidden="1" customHeight="1">
      <c r="A59" s="646"/>
      <c r="B59" s="646"/>
      <c r="C59" s="646"/>
      <c r="D59" s="646"/>
      <c r="E59" s="646"/>
      <c r="F59" s="646"/>
      <c r="G59" s="646"/>
      <c r="H59" s="646"/>
      <c r="I59" s="646"/>
      <c r="J59" s="646"/>
      <c r="K59" s="93"/>
    </row>
    <row r="60" spans="1:11" ht="15" hidden="1" customHeight="1">
      <c r="A60" s="646"/>
      <c r="B60" s="646"/>
      <c r="C60" s="646"/>
      <c r="D60" s="646"/>
      <c r="E60" s="646"/>
      <c r="F60" s="646"/>
      <c r="G60" s="646"/>
      <c r="H60" s="646"/>
      <c r="I60" s="646"/>
      <c r="J60" s="646"/>
      <c r="K60" s="93"/>
    </row>
    <row r="61" spans="1:11" ht="15" hidden="1" customHeight="1">
      <c r="A61" s="93"/>
      <c r="B61" s="93"/>
      <c r="C61" s="93"/>
      <c r="D61" s="93"/>
      <c r="E61" s="93"/>
      <c r="F61" s="93"/>
      <c r="G61" s="93"/>
      <c r="H61" s="93"/>
      <c r="I61" s="93"/>
      <c r="J61" s="93"/>
      <c r="K61" s="93"/>
    </row>
    <row r="62" spans="1:11" ht="13.5" customHeight="1">
      <c r="A62" s="770" t="s">
        <v>351</v>
      </c>
      <c r="B62" s="92"/>
      <c r="C62" s="92"/>
      <c r="D62" s="92"/>
      <c r="E62" s="92"/>
      <c r="F62" s="92"/>
      <c r="G62" s="92"/>
      <c r="H62" s="92"/>
      <c r="I62" s="92"/>
    </row>
    <row r="63" spans="1:11" ht="13.5" customHeight="1">
      <c r="A63" s="93"/>
      <c r="B63" s="93"/>
      <c r="C63" s="93"/>
      <c r="D63" s="93"/>
      <c r="E63" s="93"/>
      <c r="F63" s="93"/>
      <c r="G63" s="93"/>
      <c r="H63" s="93"/>
      <c r="I63" s="93"/>
    </row>
    <row r="64" spans="1:11" ht="13.5" customHeight="1">
      <c r="A64" s="770" t="s">
        <v>352</v>
      </c>
      <c r="B64" s="770"/>
      <c r="C64" s="770"/>
      <c r="D64" s="770"/>
      <c r="E64" s="770"/>
      <c r="F64" s="770"/>
      <c r="G64" s="770"/>
      <c r="H64" s="770"/>
      <c r="I64" s="770"/>
    </row>
    <row r="65" spans="1:9" ht="13.5" customHeight="1" thickBot="1">
      <c r="A65" s="93"/>
      <c r="B65" s="93"/>
      <c r="C65" s="93"/>
      <c r="D65" s="93"/>
      <c r="E65" s="93"/>
      <c r="F65" s="93"/>
      <c r="G65" s="93"/>
      <c r="H65" s="93"/>
      <c r="I65" s="646"/>
    </row>
    <row r="66" spans="1:9" ht="13.5" customHeight="1" thickBot="1">
      <c r="A66" s="138" t="s">
        <v>98</v>
      </c>
      <c r="B66" s="1080" t="s">
        <v>1084</v>
      </c>
      <c r="C66" s="1080" t="s">
        <v>907</v>
      </c>
      <c r="D66" s="1080" t="s">
        <v>837</v>
      </c>
      <c r="E66" s="1080" t="s">
        <v>99</v>
      </c>
      <c r="F66" s="1080" t="s">
        <v>100</v>
      </c>
      <c r="G66" s="1080" t="s">
        <v>101</v>
      </c>
      <c r="H66" s="1081" t="s">
        <v>102</v>
      </c>
      <c r="I66" s="1081" t="s">
        <v>103</v>
      </c>
    </row>
    <row r="67" spans="1:9" ht="13.5" customHeight="1">
      <c r="A67" s="141" t="s">
        <v>109</v>
      </c>
      <c r="B67" s="142">
        <v>250</v>
      </c>
      <c r="C67" s="142">
        <v>253</v>
      </c>
      <c r="D67" s="142">
        <v>255</v>
      </c>
      <c r="E67" s="142">
        <v>254</v>
      </c>
      <c r="F67" s="142">
        <v>251</v>
      </c>
      <c r="G67" s="142">
        <v>251</v>
      </c>
      <c r="H67" s="142">
        <v>264</v>
      </c>
      <c r="I67" s="142">
        <v>287</v>
      </c>
    </row>
    <row r="68" spans="1:9" ht="13.5" customHeight="1">
      <c r="A68" s="141" t="s">
        <v>115</v>
      </c>
      <c r="B68" s="143">
        <v>101</v>
      </c>
      <c r="C68" s="143">
        <v>93</v>
      </c>
      <c r="D68" s="143">
        <v>88</v>
      </c>
      <c r="E68" s="143">
        <v>95</v>
      </c>
      <c r="F68" s="143">
        <v>92</v>
      </c>
      <c r="G68" s="143">
        <v>94</v>
      </c>
      <c r="H68" s="143">
        <v>90</v>
      </c>
      <c r="I68" s="143">
        <v>95</v>
      </c>
    </row>
    <row r="69" spans="1:9" ht="13.5" customHeight="1">
      <c r="A69" s="141" t="s">
        <v>122</v>
      </c>
      <c r="B69" s="143">
        <v>53</v>
      </c>
      <c r="C69" s="143">
        <v>21</v>
      </c>
      <c r="D69" s="143">
        <v>29</v>
      </c>
      <c r="E69" s="143">
        <v>25</v>
      </c>
      <c r="F69" s="143">
        <v>24</v>
      </c>
      <c r="G69" s="143">
        <v>25</v>
      </c>
      <c r="H69" s="143">
        <v>27</v>
      </c>
      <c r="I69" s="143">
        <v>26</v>
      </c>
    </row>
    <row r="70" spans="1:9" ht="13.5" customHeight="1">
      <c r="A70" s="141" t="s">
        <v>318</v>
      </c>
      <c r="B70" s="143">
        <v>0</v>
      </c>
      <c r="C70" s="143">
        <v>0</v>
      </c>
      <c r="D70" s="143">
        <v>1</v>
      </c>
      <c r="E70" s="143">
        <v>1</v>
      </c>
      <c r="F70" s="143">
        <v>1</v>
      </c>
      <c r="G70" s="143">
        <v>6</v>
      </c>
      <c r="H70" s="143">
        <v>1</v>
      </c>
      <c r="I70" s="143">
        <v>5</v>
      </c>
    </row>
    <row r="71" spans="1:9" ht="13.5" customHeight="1">
      <c r="A71" s="144" t="s">
        <v>137</v>
      </c>
      <c r="B71" s="145">
        <v>404</v>
      </c>
      <c r="C71" s="145">
        <v>367</v>
      </c>
      <c r="D71" s="145">
        <v>373</v>
      </c>
      <c r="E71" s="145">
        <v>375</v>
      </c>
      <c r="F71" s="145">
        <v>368</v>
      </c>
      <c r="G71" s="145">
        <v>376</v>
      </c>
      <c r="H71" s="145">
        <v>382</v>
      </c>
      <c r="I71" s="145">
        <v>413</v>
      </c>
    </row>
    <row r="72" spans="1:9" ht="13.5" customHeight="1">
      <c r="A72" s="141" t="s">
        <v>142</v>
      </c>
      <c r="B72" s="143">
        <v>-71</v>
      </c>
      <c r="C72" s="143">
        <v>-67</v>
      </c>
      <c r="D72" s="143">
        <v>-71</v>
      </c>
      <c r="E72" s="143">
        <v>-73</v>
      </c>
      <c r="F72" s="143">
        <v>-70</v>
      </c>
      <c r="G72" s="143">
        <v>-71</v>
      </c>
      <c r="H72" s="143">
        <v>-73</v>
      </c>
      <c r="I72" s="143">
        <v>-76</v>
      </c>
    </row>
    <row r="73" spans="1:9" ht="13.5" customHeight="1">
      <c r="A73" s="141" t="s">
        <v>319</v>
      </c>
      <c r="B73" s="143">
        <v>-124</v>
      </c>
      <c r="C73" s="143">
        <v>-124</v>
      </c>
      <c r="D73" s="143">
        <v>-129</v>
      </c>
      <c r="E73" s="143">
        <v>-136</v>
      </c>
      <c r="F73" s="143">
        <v>-144</v>
      </c>
      <c r="G73" s="143">
        <v>-142</v>
      </c>
      <c r="H73" s="143">
        <v>-146</v>
      </c>
      <c r="I73" s="143">
        <v>-145</v>
      </c>
    </row>
    <row r="74" spans="1:9" ht="13.5" customHeight="1">
      <c r="A74" s="144" t="s">
        <v>155</v>
      </c>
      <c r="B74" s="147">
        <v>-198</v>
      </c>
      <c r="C74" s="147">
        <v>-194</v>
      </c>
      <c r="D74" s="147">
        <v>-203</v>
      </c>
      <c r="E74" s="147">
        <v>-213</v>
      </c>
      <c r="F74" s="147">
        <v>-220</v>
      </c>
      <c r="G74" s="147">
        <v>-217</v>
      </c>
      <c r="H74" s="147">
        <v>-224</v>
      </c>
      <c r="I74" s="147">
        <v>-225</v>
      </c>
    </row>
    <row r="75" spans="1:9" ht="13.5" customHeight="1">
      <c r="A75" s="144" t="s">
        <v>158</v>
      </c>
      <c r="B75" s="147">
        <v>206</v>
      </c>
      <c r="C75" s="147">
        <v>173</v>
      </c>
      <c r="D75" s="147">
        <v>170</v>
      </c>
      <c r="E75" s="147">
        <v>162</v>
      </c>
      <c r="F75" s="147">
        <v>148</v>
      </c>
      <c r="G75" s="147">
        <v>159</v>
      </c>
      <c r="H75" s="147">
        <v>158</v>
      </c>
      <c r="I75" s="147">
        <v>188</v>
      </c>
    </row>
    <row r="76" spans="1:9" ht="13.5" customHeight="1">
      <c r="A76" s="141" t="s">
        <v>161</v>
      </c>
      <c r="B76" s="143">
        <v>-6</v>
      </c>
      <c r="C76" s="143">
        <v>8</v>
      </c>
      <c r="D76" s="143">
        <v>-6</v>
      </c>
      <c r="E76" s="143">
        <v>-6</v>
      </c>
      <c r="F76" s="143">
        <v>-13</v>
      </c>
      <c r="G76" s="143">
        <v>-11</v>
      </c>
      <c r="H76" s="143">
        <v>-18</v>
      </c>
      <c r="I76" s="143">
        <v>-11</v>
      </c>
    </row>
    <row r="77" spans="1:9" ht="13.5" customHeight="1">
      <c r="A77" s="144" t="s">
        <v>162</v>
      </c>
      <c r="B77" s="147">
        <v>200</v>
      </c>
      <c r="C77" s="147">
        <v>181</v>
      </c>
      <c r="D77" s="147">
        <v>164</v>
      </c>
      <c r="E77" s="147">
        <v>156</v>
      </c>
      <c r="F77" s="147">
        <v>135</v>
      </c>
      <c r="G77" s="147">
        <v>148</v>
      </c>
      <c r="H77" s="147">
        <v>140</v>
      </c>
      <c r="I77" s="147">
        <v>177</v>
      </c>
    </row>
    <row r="78" spans="1:9" ht="13.5" customHeight="1">
      <c r="A78" s="149"/>
      <c r="B78" s="143"/>
      <c r="C78" s="143"/>
      <c r="D78" s="143"/>
      <c r="E78" s="143"/>
      <c r="F78" s="143"/>
      <c r="G78" s="143"/>
      <c r="H78" s="143"/>
      <c r="I78" s="143"/>
    </row>
    <row r="79" spans="1:9" ht="13.5" customHeight="1">
      <c r="A79" s="141" t="s">
        <v>320</v>
      </c>
      <c r="B79" s="1082">
        <v>49</v>
      </c>
      <c r="C79" s="1082">
        <v>52.9</v>
      </c>
      <c r="D79" s="1082">
        <v>54.4</v>
      </c>
      <c r="E79" s="1082">
        <v>56.8</v>
      </c>
      <c r="F79" s="1082">
        <v>59.8</v>
      </c>
      <c r="G79" s="1082">
        <v>57.7</v>
      </c>
      <c r="H79" s="1082">
        <v>58.6</v>
      </c>
      <c r="I79" s="1082">
        <v>54.5</v>
      </c>
    </row>
    <row r="80" spans="1:9" ht="13.5" customHeight="1">
      <c r="A80" s="141" t="s">
        <v>321</v>
      </c>
      <c r="B80" s="1082">
        <v>18.8</v>
      </c>
      <c r="C80" s="1082">
        <v>16.7</v>
      </c>
      <c r="D80" s="1082">
        <v>17.600000000000001</v>
      </c>
      <c r="E80" s="1082">
        <v>16</v>
      </c>
      <c r="F80" s="1082">
        <v>14</v>
      </c>
      <c r="G80" s="1082">
        <v>14.8</v>
      </c>
      <c r="H80" s="1082">
        <v>15.5</v>
      </c>
      <c r="I80" s="1082">
        <v>19.7</v>
      </c>
    </row>
    <row r="81" spans="1:9" ht="13.5" customHeight="1">
      <c r="A81" s="141" t="s">
        <v>322</v>
      </c>
      <c r="B81" s="1083">
        <v>3108</v>
      </c>
      <c r="C81" s="1083">
        <v>3194</v>
      </c>
      <c r="D81" s="1083">
        <v>2679</v>
      </c>
      <c r="E81" s="1083">
        <v>2752</v>
      </c>
      <c r="F81" s="1083">
        <v>2886</v>
      </c>
      <c r="G81" s="1083">
        <v>3004</v>
      </c>
      <c r="H81" s="1083">
        <v>2977</v>
      </c>
      <c r="I81" s="1083">
        <v>2682</v>
      </c>
    </row>
    <row r="82" spans="1:9" ht="13.5" customHeight="1">
      <c r="A82" s="674" t="s">
        <v>323</v>
      </c>
      <c r="B82" s="1083">
        <v>13065</v>
      </c>
      <c r="C82" s="1083">
        <v>13808</v>
      </c>
      <c r="D82" s="1083">
        <v>13585</v>
      </c>
      <c r="E82" s="1083">
        <v>14557</v>
      </c>
      <c r="F82" s="1083">
        <v>16039</v>
      </c>
      <c r="G82" s="1083">
        <v>16651</v>
      </c>
      <c r="H82" s="1083">
        <v>16700</v>
      </c>
      <c r="I82" s="1083">
        <v>17866</v>
      </c>
    </row>
    <row r="83" spans="1:9" ht="13.5" customHeight="1">
      <c r="A83" s="141" t="s">
        <v>324</v>
      </c>
      <c r="B83" s="1083">
        <v>3040</v>
      </c>
      <c r="C83" s="1083">
        <v>3145</v>
      </c>
      <c r="D83" s="1083">
        <v>3206</v>
      </c>
      <c r="E83" s="1083">
        <v>3264</v>
      </c>
      <c r="F83" s="1083">
        <v>3250</v>
      </c>
      <c r="G83" s="1083">
        <v>3291</v>
      </c>
      <c r="H83" s="1083">
        <v>3263</v>
      </c>
      <c r="I83" s="1083">
        <v>3315</v>
      </c>
    </row>
    <row r="84" spans="1:9" ht="13.5" customHeight="1">
      <c r="A84" s="93"/>
      <c r="B84" s="93"/>
      <c r="C84" s="93"/>
      <c r="D84" s="93"/>
      <c r="E84" s="93"/>
      <c r="F84" s="93"/>
      <c r="G84" s="93"/>
      <c r="H84" s="93"/>
      <c r="I84" s="93"/>
    </row>
    <row r="85" spans="1:9" ht="13.5" customHeight="1">
      <c r="A85" s="770" t="s">
        <v>353</v>
      </c>
      <c r="B85" s="770"/>
      <c r="C85" s="770"/>
      <c r="D85" s="770"/>
      <c r="E85" s="770"/>
      <c r="F85" s="770"/>
      <c r="G85" s="770"/>
      <c r="H85" s="770"/>
      <c r="I85" s="770"/>
    </row>
    <row r="86" spans="1:9" ht="13.5" customHeight="1" thickBot="1">
      <c r="A86" s="93"/>
      <c r="B86" s="93"/>
      <c r="C86" s="93"/>
      <c r="D86" s="93"/>
      <c r="E86" s="93"/>
      <c r="F86" s="93"/>
      <c r="G86" s="93"/>
      <c r="H86" s="93"/>
      <c r="I86" s="93"/>
    </row>
    <row r="87" spans="1:9" ht="13.5" customHeight="1" thickBot="1">
      <c r="A87" s="138" t="s">
        <v>107</v>
      </c>
      <c r="B87" s="1080" t="s">
        <v>1084</v>
      </c>
      <c r="C87" s="1080" t="s">
        <v>907</v>
      </c>
      <c r="D87" s="1080" t="s">
        <v>837</v>
      </c>
      <c r="E87" s="1080" t="s">
        <v>99</v>
      </c>
      <c r="F87" s="1080" t="s">
        <v>100</v>
      </c>
      <c r="G87" s="1080" t="s">
        <v>101</v>
      </c>
      <c r="H87" s="1080" t="s">
        <v>102</v>
      </c>
      <c r="I87" s="1080" t="s">
        <v>103</v>
      </c>
    </row>
    <row r="88" spans="1:9" ht="13.5" customHeight="1">
      <c r="A88" s="118" t="s">
        <v>334</v>
      </c>
      <c r="B88" s="150">
        <v>19.200000000000003</v>
      </c>
      <c r="C88" s="150">
        <v>20.199999999999996</v>
      </c>
      <c r="D88" s="150">
        <v>19.700000000000003</v>
      </c>
      <c r="E88" s="150">
        <v>20.499999999999993</v>
      </c>
      <c r="F88" s="150">
        <v>20.599999999999994</v>
      </c>
      <c r="G88" s="150">
        <v>21.400000000000006</v>
      </c>
      <c r="H88" s="150">
        <v>21</v>
      </c>
      <c r="I88" s="150">
        <v>22.6</v>
      </c>
    </row>
    <row r="89" spans="1:9" ht="13.5" customHeight="1">
      <c r="A89" s="118" t="s">
        <v>335</v>
      </c>
      <c r="B89" s="150">
        <v>39.700000000000003</v>
      </c>
      <c r="C89" s="150">
        <v>40</v>
      </c>
      <c r="D89" s="150">
        <v>39.200000000000003</v>
      </c>
      <c r="E89" s="150">
        <v>39.4</v>
      </c>
      <c r="F89" s="150">
        <v>39.1</v>
      </c>
      <c r="G89" s="150">
        <v>39</v>
      </c>
      <c r="H89" s="150">
        <v>37.5</v>
      </c>
      <c r="I89" s="150">
        <v>38.6</v>
      </c>
    </row>
    <row r="90" spans="1:9" ht="13.5" customHeight="1" thickBot="1">
      <c r="A90" s="121" t="s">
        <v>336</v>
      </c>
      <c r="B90" s="151">
        <v>4.7999999999999972</v>
      </c>
      <c r="C90" s="151">
        <v>5.1000000000000014</v>
      </c>
      <c r="D90" s="151">
        <v>5.0999999999999943</v>
      </c>
      <c r="E90" s="151">
        <v>5.2000000000000028</v>
      </c>
      <c r="F90" s="151">
        <v>5.3999999999999986</v>
      </c>
      <c r="G90" s="151">
        <v>5.5</v>
      </c>
      <c r="H90" s="151">
        <v>5.5</v>
      </c>
      <c r="I90" s="151">
        <v>5.7999999999999972</v>
      </c>
    </row>
    <row r="91" spans="1:9" ht="13.5" customHeight="1">
      <c r="A91" s="774" t="s">
        <v>96</v>
      </c>
      <c r="B91" s="152">
        <v>63.7</v>
      </c>
      <c r="C91" s="152">
        <v>65.3</v>
      </c>
      <c r="D91" s="152">
        <v>64</v>
      </c>
      <c r="E91" s="152">
        <v>65.099999999999994</v>
      </c>
      <c r="F91" s="152">
        <v>65.099999999999994</v>
      </c>
      <c r="G91" s="152">
        <v>65.900000000000006</v>
      </c>
      <c r="H91" s="152">
        <v>64</v>
      </c>
      <c r="I91" s="152">
        <v>67</v>
      </c>
    </row>
    <row r="92" spans="1:9" ht="13.5" customHeight="1">
      <c r="A92" s="124"/>
      <c r="B92" s="153"/>
      <c r="C92" s="153"/>
      <c r="D92" s="153"/>
      <c r="E92" s="153"/>
      <c r="F92" s="153"/>
      <c r="G92" s="153"/>
      <c r="H92" s="153"/>
      <c r="I92" s="153"/>
    </row>
    <row r="93" spans="1:9" ht="13.5" customHeight="1">
      <c r="A93" s="674" t="s">
        <v>337</v>
      </c>
      <c r="B93" s="154">
        <v>12.699999999999996</v>
      </c>
      <c r="C93" s="154">
        <v>11.8</v>
      </c>
      <c r="D93" s="154">
        <v>12.600000000000001</v>
      </c>
      <c r="E93" s="154">
        <v>12.3</v>
      </c>
      <c r="F93" s="154">
        <v>13.200000000000003</v>
      </c>
      <c r="G93" s="154">
        <v>12.199999999999996</v>
      </c>
      <c r="H93" s="154">
        <v>12.099999999999998</v>
      </c>
      <c r="I93" s="154">
        <v>13.099999999999998</v>
      </c>
    </row>
    <row r="94" spans="1:9" ht="13.5" customHeight="1" thickBot="1">
      <c r="A94" s="125" t="s">
        <v>338</v>
      </c>
      <c r="B94" s="155">
        <v>19.600000000000001</v>
      </c>
      <c r="C94" s="155">
        <v>20.3</v>
      </c>
      <c r="D94" s="155">
        <v>20.399999999999999</v>
      </c>
      <c r="E94" s="155">
        <v>20.3</v>
      </c>
      <c r="F94" s="155">
        <v>20.9</v>
      </c>
      <c r="G94" s="155">
        <v>21.1</v>
      </c>
      <c r="H94" s="155">
        <v>20.7</v>
      </c>
      <c r="I94" s="155">
        <v>21.2</v>
      </c>
    </row>
    <row r="95" spans="1:9" ht="13.5" customHeight="1">
      <c r="A95" s="774" t="s">
        <v>156</v>
      </c>
      <c r="B95" s="152">
        <v>32.299999999999997</v>
      </c>
      <c r="C95" s="152">
        <v>32.1</v>
      </c>
      <c r="D95" s="152">
        <v>33</v>
      </c>
      <c r="E95" s="152">
        <v>32.6</v>
      </c>
      <c r="F95" s="152">
        <v>34.1</v>
      </c>
      <c r="G95" s="152">
        <v>33.299999999999997</v>
      </c>
      <c r="H95" s="152">
        <v>32.799999999999997</v>
      </c>
      <c r="I95" s="152">
        <v>34.299999999999997</v>
      </c>
    </row>
  </sheetData>
  <mergeCells count="1">
    <mergeCell ref="J1:K1"/>
  </mergeCells>
  <printOptions horizontalCentered="1"/>
  <pageMargins left="0.7" right="0.7" top="0.75" bottom="0.75" header="0.3" footer="0.3"/>
  <pageSetup paperSize="9" scale="81" orientation="portrait" r:id="rId1"/>
  <headerFooter>
    <oddHeader>&amp;R&amp;"Arial,Normal"&amp;8Retail Banking</oddHeader>
    <oddFooter>&amp;L&amp;G&amp;C&amp;"Arial,Normal"&amp;7Fact book - Q4 2014</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66"/>
  <sheetViews>
    <sheetView view="pageLayout" topLeftCell="A25" zoomScaleNormal="100" zoomScaleSheetLayoutView="100" workbookViewId="0">
      <selection activeCell="B41" sqref="B41:I55"/>
    </sheetView>
  </sheetViews>
  <sheetFormatPr defaultRowHeight="13.5" customHeight="1"/>
  <cols>
    <col min="1" max="1" width="30" style="93" customWidth="1"/>
    <col min="2" max="9" width="8.7109375" style="93" customWidth="1"/>
    <col min="10" max="16384" width="9.140625" style="93"/>
  </cols>
  <sheetData>
    <row r="1" spans="1:9" ht="13.5" customHeight="1">
      <c r="A1" s="770" t="s">
        <v>354</v>
      </c>
      <c r="B1" s="92"/>
      <c r="C1" s="92"/>
      <c r="D1" s="92"/>
      <c r="E1" s="92"/>
      <c r="F1" s="92"/>
      <c r="G1" s="92"/>
      <c r="H1" s="92"/>
      <c r="I1" s="92"/>
    </row>
    <row r="3" spans="1:9" ht="13.5" customHeight="1">
      <c r="A3" s="770" t="s">
        <v>355</v>
      </c>
      <c r="B3" s="770"/>
      <c r="C3" s="770"/>
      <c r="D3" s="770"/>
      <c r="E3" s="770"/>
      <c r="F3" s="770"/>
      <c r="G3" s="770"/>
      <c r="H3" s="126"/>
      <c r="I3" s="126"/>
    </row>
    <row r="4" spans="1:9" ht="13.5" customHeight="1" thickBot="1">
      <c r="H4" s="646"/>
      <c r="I4" s="646"/>
    </row>
    <row r="5" spans="1:9" ht="13.5" customHeight="1" thickBot="1">
      <c r="A5" s="138" t="s">
        <v>98</v>
      </c>
      <c r="B5" s="1080" t="s">
        <v>1084</v>
      </c>
      <c r="C5" s="1080" t="s">
        <v>907</v>
      </c>
      <c r="D5" s="1080" t="s">
        <v>837</v>
      </c>
      <c r="E5" s="1080" t="s">
        <v>99</v>
      </c>
      <c r="F5" s="1081" t="s">
        <v>100</v>
      </c>
      <c r="G5" s="1081" t="s">
        <v>101</v>
      </c>
      <c r="H5" s="1081" t="s">
        <v>102</v>
      </c>
      <c r="I5" s="1081" t="s">
        <v>103</v>
      </c>
    </row>
    <row r="6" spans="1:9" ht="13.5" customHeight="1">
      <c r="A6" s="141" t="s">
        <v>109</v>
      </c>
      <c r="B6" s="142">
        <v>37</v>
      </c>
      <c r="C6" s="142">
        <v>37</v>
      </c>
      <c r="D6" s="142">
        <v>36</v>
      </c>
      <c r="E6" s="142">
        <v>34</v>
      </c>
      <c r="F6" s="142">
        <v>34</v>
      </c>
      <c r="G6" s="142">
        <v>33</v>
      </c>
      <c r="H6" s="142">
        <v>32</v>
      </c>
      <c r="I6" s="142">
        <v>31</v>
      </c>
    </row>
    <row r="7" spans="1:9" ht="13.5" customHeight="1">
      <c r="A7" s="141" t="s">
        <v>115</v>
      </c>
      <c r="B7" s="143">
        <v>11</v>
      </c>
      <c r="C7" s="143">
        <v>10</v>
      </c>
      <c r="D7" s="143">
        <v>10</v>
      </c>
      <c r="E7" s="143">
        <v>8</v>
      </c>
      <c r="F7" s="143">
        <v>11</v>
      </c>
      <c r="G7" s="143">
        <v>10</v>
      </c>
      <c r="H7" s="143">
        <v>10</v>
      </c>
      <c r="I7" s="143">
        <v>9</v>
      </c>
    </row>
    <row r="8" spans="1:9" ht="13.5" customHeight="1">
      <c r="A8" s="141" t="s">
        <v>122</v>
      </c>
      <c r="B8" s="143">
        <v>-2</v>
      </c>
      <c r="C8" s="143">
        <v>-3</v>
      </c>
      <c r="D8" s="143">
        <v>-3</v>
      </c>
      <c r="E8" s="143">
        <v>-2</v>
      </c>
      <c r="F8" s="143">
        <v>-1</v>
      </c>
      <c r="G8" s="143">
        <v>-1</v>
      </c>
      <c r="H8" s="143">
        <v>-1</v>
      </c>
      <c r="I8" s="143">
        <v>-1</v>
      </c>
    </row>
    <row r="9" spans="1:9" ht="13.5" customHeight="1">
      <c r="A9" s="141" t="s">
        <v>318</v>
      </c>
      <c r="B9" s="143">
        <v>0</v>
      </c>
      <c r="C9" s="143">
        <v>0</v>
      </c>
      <c r="D9" s="143">
        <v>2</v>
      </c>
      <c r="E9" s="143">
        <v>0</v>
      </c>
      <c r="F9" s="143">
        <v>0</v>
      </c>
      <c r="G9" s="143">
        <v>0</v>
      </c>
      <c r="H9" s="143">
        <v>0</v>
      </c>
      <c r="I9" s="143">
        <v>0</v>
      </c>
    </row>
    <row r="10" spans="1:9" ht="13.5" customHeight="1">
      <c r="A10" s="144" t="s">
        <v>137</v>
      </c>
      <c r="B10" s="145">
        <v>46</v>
      </c>
      <c r="C10" s="145">
        <v>44</v>
      </c>
      <c r="D10" s="145">
        <v>45</v>
      </c>
      <c r="E10" s="145">
        <v>40</v>
      </c>
      <c r="F10" s="145">
        <v>44</v>
      </c>
      <c r="G10" s="145">
        <v>42</v>
      </c>
      <c r="H10" s="145">
        <v>41</v>
      </c>
      <c r="I10" s="145">
        <v>39</v>
      </c>
    </row>
    <row r="11" spans="1:9" ht="13.5" customHeight="1">
      <c r="A11" s="141" t="s">
        <v>142</v>
      </c>
      <c r="B11" s="143">
        <v>-7</v>
      </c>
      <c r="C11" s="143">
        <v>-6</v>
      </c>
      <c r="D11" s="143">
        <v>-6</v>
      </c>
      <c r="E11" s="143">
        <v>-5</v>
      </c>
      <c r="F11" s="143">
        <v>-6</v>
      </c>
      <c r="G11" s="143">
        <v>-5</v>
      </c>
      <c r="H11" s="143">
        <v>-6</v>
      </c>
      <c r="I11" s="143">
        <v>-6</v>
      </c>
    </row>
    <row r="12" spans="1:9" ht="13.5" customHeight="1">
      <c r="A12" s="141" t="s">
        <v>319</v>
      </c>
      <c r="B12" s="143">
        <v>-19</v>
      </c>
      <c r="C12" s="143">
        <v>-15</v>
      </c>
      <c r="D12" s="143">
        <v>-15</v>
      </c>
      <c r="E12" s="143">
        <v>-13</v>
      </c>
      <c r="F12" s="143">
        <v>-17</v>
      </c>
      <c r="G12" s="143">
        <v>-16</v>
      </c>
      <c r="H12" s="143">
        <v>-15</v>
      </c>
      <c r="I12" s="143">
        <v>-14</v>
      </c>
    </row>
    <row r="13" spans="1:9" ht="13.5" customHeight="1">
      <c r="A13" s="144" t="s">
        <v>155</v>
      </c>
      <c r="B13" s="147">
        <v>-26</v>
      </c>
      <c r="C13" s="147">
        <v>-21</v>
      </c>
      <c r="D13" s="147">
        <v>-21</v>
      </c>
      <c r="E13" s="147">
        <v>-18</v>
      </c>
      <c r="F13" s="147">
        <v>-23</v>
      </c>
      <c r="G13" s="147">
        <v>-21</v>
      </c>
      <c r="H13" s="147">
        <v>-22</v>
      </c>
      <c r="I13" s="147">
        <v>-20</v>
      </c>
    </row>
    <row r="14" spans="1:9" ht="13.5" customHeight="1">
      <c r="A14" s="144" t="s">
        <v>158</v>
      </c>
      <c r="B14" s="147">
        <v>20</v>
      </c>
      <c r="C14" s="147">
        <v>23</v>
      </c>
      <c r="D14" s="147">
        <v>24</v>
      </c>
      <c r="E14" s="147">
        <v>22</v>
      </c>
      <c r="F14" s="147">
        <v>21</v>
      </c>
      <c r="G14" s="147">
        <v>21</v>
      </c>
      <c r="H14" s="147">
        <v>19</v>
      </c>
      <c r="I14" s="147">
        <v>19</v>
      </c>
    </row>
    <row r="15" spans="1:9" ht="13.5" customHeight="1">
      <c r="A15" s="141" t="s">
        <v>161</v>
      </c>
      <c r="B15" s="143">
        <v>-5</v>
      </c>
      <c r="C15" s="143">
        <v>-14</v>
      </c>
      <c r="D15" s="143">
        <v>-13</v>
      </c>
      <c r="E15" s="143">
        <v>-29</v>
      </c>
      <c r="F15" s="143">
        <v>-15</v>
      </c>
      <c r="G15" s="143">
        <v>4</v>
      </c>
      <c r="H15" s="143">
        <v>-7</v>
      </c>
      <c r="I15" s="143">
        <v>-4</v>
      </c>
    </row>
    <row r="16" spans="1:9" ht="13.5" customHeight="1">
      <c r="A16" s="144" t="s">
        <v>162</v>
      </c>
      <c r="B16" s="147">
        <v>15</v>
      </c>
      <c r="C16" s="147">
        <v>9</v>
      </c>
      <c r="D16" s="147">
        <v>11</v>
      </c>
      <c r="E16" s="147">
        <v>-7</v>
      </c>
      <c r="F16" s="147">
        <v>6</v>
      </c>
      <c r="G16" s="147">
        <v>25</v>
      </c>
      <c r="H16" s="147">
        <v>12</v>
      </c>
      <c r="I16" s="147">
        <v>15</v>
      </c>
    </row>
    <row r="17" spans="1:9" ht="13.5" customHeight="1">
      <c r="A17" s="149"/>
      <c r="B17" s="105"/>
      <c r="C17" s="105"/>
      <c r="D17" s="105"/>
      <c r="E17" s="105"/>
      <c r="F17" s="105"/>
      <c r="G17" s="105"/>
      <c r="H17" s="105"/>
      <c r="I17" s="105"/>
    </row>
    <row r="18" spans="1:9" ht="13.5" customHeight="1">
      <c r="A18" s="141" t="s">
        <v>320</v>
      </c>
      <c r="B18" s="107">
        <v>56.5</v>
      </c>
      <c r="C18" s="107">
        <v>47.7</v>
      </c>
      <c r="D18" s="107">
        <v>46.7</v>
      </c>
      <c r="E18" s="107">
        <v>45</v>
      </c>
      <c r="F18" s="107">
        <v>52.3</v>
      </c>
      <c r="G18" s="107">
        <v>50</v>
      </c>
      <c r="H18" s="107">
        <v>53.7</v>
      </c>
      <c r="I18" s="107">
        <v>51.3</v>
      </c>
    </row>
    <row r="19" spans="1:9" ht="13.5" customHeight="1">
      <c r="A19" s="141" t="s">
        <v>321</v>
      </c>
      <c r="B19" s="107">
        <v>6.6</v>
      </c>
      <c r="C19" s="107">
        <v>7.3</v>
      </c>
      <c r="D19" s="107">
        <v>7.8</v>
      </c>
      <c r="E19" s="107">
        <v>7</v>
      </c>
      <c r="F19" s="107">
        <v>6.3</v>
      </c>
      <c r="G19" s="107">
        <v>6</v>
      </c>
      <c r="H19" s="107">
        <v>5.2</v>
      </c>
      <c r="I19" s="107">
        <v>4.2</v>
      </c>
    </row>
    <row r="20" spans="1:9" ht="13.5" customHeight="1">
      <c r="A20" s="141" t="s">
        <v>322</v>
      </c>
      <c r="B20" s="99">
        <v>696</v>
      </c>
      <c r="C20" s="99">
        <v>745</v>
      </c>
      <c r="D20" s="99">
        <v>748</v>
      </c>
      <c r="E20" s="99">
        <v>745</v>
      </c>
      <c r="F20" s="99">
        <v>737</v>
      </c>
      <c r="G20" s="99">
        <v>752</v>
      </c>
      <c r="H20" s="99">
        <v>789</v>
      </c>
      <c r="I20" s="99">
        <v>899</v>
      </c>
    </row>
    <row r="21" spans="1:9" ht="13.5" customHeight="1">
      <c r="A21" s="674" t="s">
        <v>323</v>
      </c>
      <c r="B21" s="99">
        <v>4939</v>
      </c>
      <c r="C21" s="99">
        <v>5173</v>
      </c>
      <c r="D21" s="99">
        <v>5173</v>
      </c>
      <c r="E21" s="99">
        <v>5197</v>
      </c>
      <c r="F21" s="99">
        <v>5071</v>
      </c>
      <c r="G21" s="99">
        <v>5307</v>
      </c>
      <c r="H21" s="99">
        <v>5404</v>
      </c>
      <c r="I21" s="99">
        <v>5498</v>
      </c>
    </row>
    <row r="22" spans="1:9" ht="13.5" customHeight="1">
      <c r="A22" s="141" t="s">
        <v>324</v>
      </c>
      <c r="B22" s="99">
        <v>730</v>
      </c>
      <c r="C22" s="99">
        <v>728</v>
      </c>
      <c r="D22" s="99">
        <v>721</v>
      </c>
      <c r="E22" s="99">
        <v>727</v>
      </c>
      <c r="F22" s="99">
        <v>727</v>
      </c>
      <c r="G22" s="99">
        <v>752</v>
      </c>
      <c r="H22" s="99">
        <v>771</v>
      </c>
      <c r="I22" s="99">
        <v>798</v>
      </c>
    </row>
    <row r="24" spans="1:9" ht="13.5" customHeight="1">
      <c r="A24" s="770" t="s">
        <v>356</v>
      </c>
      <c r="B24" s="770"/>
      <c r="C24" s="770"/>
      <c r="D24" s="770"/>
      <c r="E24" s="770"/>
      <c r="F24" s="770"/>
      <c r="G24" s="770"/>
      <c r="H24" s="770"/>
      <c r="I24" s="770"/>
    </row>
    <row r="25" spans="1:9" ht="13.5" customHeight="1" thickBot="1"/>
    <row r="26" spans="1:9" ht="13.5" customHeight="1" thickBot="1">
      <c r="A26" s="138" t="s">
        <v>107</v>
      </c>
      <c r="B26" s="1080" t="s">
        <v>1084</v>
      </c>
      <c r="C26" s="1080" t="s">
        <v>907</v>
      </c>
      <c r="D26" s="1080" t="s">
        <v>837</v>
      </c>
      <c r="E26" s="1080" t="s">
        <v>99</v>
      </c>
      <c r="F26" s="1080" t="s">
        <v>100</v>
      </c>
      <c r="G26" s="1080" t="s">
        <v>101</v>
      </c>
      <c r="H26" s="1080" t="s">
        <v>102</v>
      </c>
      <c r="I26" s="1080" t="s">
        <v>103</v>
      </c>
    </row>
    <row r="27" spans="1:9" ht="13.5" customHeight="1">
      <c r="A27" s="118" t="s">
        <v>334</v>
      </c>
      <c r="B27" s="150">
        <v>5.1999999999999993</v>
      </c>
      <c r="C27" s="150">
        <v>5.2999999999999989</v>
      </c>
      <c r="D27" s="150">
        <v>5.4</v>
      </c>
      <c r="E27" s="150">
        <v>5.3000000000000007</v>
      </c>
      <c r="F27" s="150">
        <v>5.4</v>
      </c>
      <c r="G27" s="150">
        <v>5.2999999999999989</v>
      </c>
      <c r="H27" s="150">
        <v>5.2999999999999989</v>
      </c>
      <c r="I27" s="150">
        <v>5.3000000000000007</v>
      </c>
    </row>
    <row r="28" spans="1:9" ht="13.5" customHeight="1">
      <c r="A28" s="118" t="s">
        <v>335</v>
      </c>
      <c r="B28" s="150">
        <v>2.6</v>
      </c>
      <c r="C28" s="150">
        <v>2.6</v>
      </c>
      <c r="D28" s="150">
        <v>2.6</v>
      </c>
      <c r="E28" s="150">
        <v>2.6</v>
      </c>
      <c r="F28" s="150">
        <v>2.6</v>
      </c>
      <c r="G28" s="150">
        <v>2.6</v>
      </c>
      <c r="H28" s="150">
        <v>2.6</v>
      </c>
      <c r="I28" s="150">
        <v>2.6</v>
      </c>
    </row>
    <row r="29" spans="1:9" ht="13.5" customHeight="1" thickBot="1">
      <c r="A29" s="121" t="s">
        <v>336</v>
      </c>
      <c r="B29" s="151">
        <v>0.29999999999999982</v>
      </c>
      <c r="C29" s="151">
        <v>0.29999999999999982</v>
      </c>
      <c r="D29" s="151">
        <v>0.29999999999999982</v>
      </c>
      <c r="E29" s="151">
        <v>0.39999999999999991</v>
      </c>
      <c r="F29" s="151">
        <v>0.29999999999999982</v>
      </c>
      <c r="G29" s="151">
        <v>0.29999999999999982</v>
      </c>
      <c r="H29" s="151">
        <v>0.29999999999999982</v>
      </c>
      <c r="I29" s="151">
        <v>0.39999999999999991</v>
      </c>
    </row>
    <row r="30" spans="1:9" ht="13.5" customHeight="1">
      <c r="A30" s="774" t="s">
        <v>96</v>
      </c>
      <c r="B30" s="152">
        <v>8.1</v>
      </c>
      <c r="C30" s="152">
        <v>8.1999999999999993</v>
      </c>
      <c r="D30" s="152">
        <v>8.3000000000000007</v>
      </c>
      <c r="E30" s="152">
        <v>8.3000000000000007</v>
      </c>
      <c r="F30" s="152">
        <v>8.3000000000000007</v>
      </c>
      <c r="G30" s="152">
        <v>8.1999999999999993</v>
      </c>
      <c r="H30" s="152">
        <v>8.1999999999999993</v>
      </c>
      <c r="I30" s="152">
        <v>8.3000000000000007</v>
      </c>
    </row>
    <row r="31" spans="1:9" ht="13.5" customHeight="1">
      <c r="A31" s="124"/>
      <c r="B31" s="153"/>
      <c r="C31" s="153"/>
      <c r="D31" s="153"/>
      <c r="E31" s="153"/>
      <c r="F31" s="153"/>
      <c r="G31" s="153"/>
      <c r="H31" s="153"/>
      <c r="I31" s="153"/>
    </row>
    <row r="32" spans="1:9" ht="13.5" customHeight="1">
      <c r="A32" s="674" t="s">
        <v>337</v>
      </c>
      <c r="B32" s="154">
        <v>3</v>
      </c>
      <c r="C32" s="154">
        <v>3.1</v>
      </c>
      <c r="D32" s="154">
        <v>2.8</v>
      </c>
      <c r="E32" s="154">
        <v>2.7</v>
      </c>
      <c r="F32" s="154">
        <v>2.8000000000000003</v>
      </c>
      <c r="G32" s="154">
        <v>2.6</v>
      </c>
      <c r="H32" s="154">
        <v>2.4</v>
      </c>
      <c r="I32" s="154">
        <v>2.2999999999999998</v>
      </c>
    </row>
    <row r="33" spans="1:9" ht="13.5" customHeight="1" thickBot="1">
      <c r="A33" s="125" t="s">
        <v>338</v>
      </c>
      <c r="B33" s="155">
        <v>1.2</v>
      </c>
      <c r="C33" s="155">
        <v>1.1000000000000001</v>
      </c>
      <c r="D33" s="155">
        <v>1</v>
      </c>
      <c r="E33" s="155">
        <v>1</v>
      </c>
      <c r="F33" s="155">
        <v>0.9</v>
      </c>
      <c r="G33" s="155">
        <v>0.9</v>
      </c>
      <c r="H33" s="155">
        <v>0.9</v>
      </c>
      <c r="I33" s="155">
        <v>0.8</v>
      </c>
    </row>
    <row r="34" spans="1:9" ht="13.5" customHeight="1">
      <c r="A34" s="774" t="s">
        <v>156</v>
      </c>
      <c r="B34" s="152">
        <v>4.2</v>
      </c>
      <c r="C34" s="152">
        <v>4.2</v>
      </c>
      <c r="D34" s="152">
        <v>3.8</v>
      </c>
      <c r="E34" s="152">
        <v>3.7</v>
      </c>
      <c r="F34" s="152">
        <v>3.7</v>
      </c>
      <c r="G34" s="152">
        <v>3.5</v>
      </c>
      <c r="H34" s="152">
        <v>3.3</v>
      </c>
      <c r="I34" s="152">
        <v>3.1</v>
      </c>
    </row>
    <row r="37" spans="1:9" ht="13.5" customHeight="1">
      <c r="A37" s="770" t="s">
        <v>874</v>
      </c>
    </row>
    <row r="38" spans="1:9" ht="13.5" customHeight="1">
      <c r="I38" s="646"/>
    </row>
    <row r="39" spans="1:9" ht="13.5" customHeight="1">
      <c r="A39" s="771" t="s">
        <v>361</v>
      </c>
      <c r="B39" s="157"/>
      <c r="C39" s="157"/>
      <c r="D39" s="157"/>
      <c r="E39" s="157"/>
      <c r="F39" s="769"/>
      <c r="G39" s="769"/>
      <c r="H39" s="769"/>
      <c r="I39" s="769"/>
    </row>
    <row r="40" spans="1:9" ht="13.5" customHeight="1" thickBot="1">
      <c r="A40" s="769"/>
      <c r="B40" s="769"/>
      <c r="C40" s="769"/>
      <c r="D40" s="769"/>
      <c r="E40" s="769"/>
      <c r="F40" s="769"/>
      <c r="G40" s="769"/>
      <c r="H40" s="769"/>
      <c r="I40" s="18"/>
    </row>
    <row r="41" spans="1:9" ht="13.5" customHeight="1" thickBot="1">
      <c r="A41" s="158" t="s">
        <v>98</v>
      </c>
      <c r="B41" s="1084" t="s">
        <v>1084</v>
      </c>
      <c r="C41" s="1085" t="s">
        <v>907</v>
      </c>
      <c r="D41" s="1085" t="s">
        <v>837</v>
      </c>
      <c r="E41" s="1085" t="s">
        <v>99</v>
      </c>
      <c r="F41" s="1085" t="s">
        <v>100</v>
      </c>
      <c r="G41" s="1085" t="s">
        <v>101</v>
      </c>
      <c r="H41" s="1085" t="s">
        <v>102</v>
      </c>
      <c r="I41" s="1085" t="s">
        <v>103</v>
      </c>
    </row>
    <row r="42" spans="1:9" ht="13.5" customHeight="1">
      <c r="A42" s="9" t="s">
        <v>109</v>
      </c>
      <c r="B42" s="51">
        <v>-9</v>
      </c>
      <c r="C42" s="51">
        <v>-16</v>
      </c>
      <c r="D42" s="51">
        <v>-28</v>
      </c>
      <c r="E42" s="51">
        <v>-36</v>
      </c>
      <c r="F42" s="51">
        <v>-25</v>
      </c>
      <c r="G42" s="51">
        <v>-23</v>
      </c>
      <c r="H42" s="51">
        <v>-23</v>
      </c>
      <c r="I42" s="51">
        <v>-23</v>
      </c>
    </row>
    <row r="43" spans="1:9" ht="13.5" customHeight="1">
      <c r="A43" s="9" t="s">
        <v>115</v>
      </c>
      <c r="B43" s="51">
        <v>-17</v>
      </c>
      <c r="C43" s="51">
        <v>-8</v>
      </c>
      <c r="D43" s="51">
        <v>-12</v>
      </c>
      <c r="E43" s="51">
        <v>-4</v>
      </c>
      <c r="F43" s="51">
        <v>-8</v>
      </c>
      <c r="G43" s="51">
        <v>-6</v>
      </c>
      <c r="H43" s="51">
        <v>-3</v>
      </c>
      <c r="I43" s="51">
        <v>-2</v>
      </c>
    </row>
    <row r="44" spans="1:9" ht="13.5" customHeight="1">
      <c r="A44" s="9" t="s">
        <v>122</v>
      </c>
      <c r="B44" s="51">
        <v>-2</v>
      </c>
      <c r="C44" s="51">
        <v>-2</v>
      </c>
      <c r="D44" s="51">
        <v>0</v>
      </c>
      <c r="E44" s="51">
        <v>0</v>
      </c>
      <c r="F44" s="51">
        <v>-1</v>
      </c>
      <c r="G44" s="51">
        <v>-1</v>
      </c>
      <c r="H44" s="51">
        <v>0</v>
      </c>
      <c r="I44" s="51">
        <v>-2</v>
      </c>
    </row>
    <row r="45" spans="1:9" ht="13.5" customHeight="1">
      <c r="A45" s="9" t="s">
        <v>318</v>
      </c>
      <c r="B45" s="51">
        <v>9</v>
      </c>
      <c r="C45" s="51">
        <v>6</v>
      </c>
      <c r="D45" s="51">
        <v>3</v>
      </c>
      <c r="E45" s="51">
        <v>8</v>
      </c>
      <c r="F45" s="51">
        <v>9</v>
      </c>
      <c r="G45" s="51">
        <v>7</v>
      </c>
      <c r="H45" s="51">
        <v>8</v>
      </c>
      <c r="I45" s="51">
        <v>11</v>
      </c>
    </row>
    <row r="46" spans="1:9" ht="13.5" customHeight="1">
      <c r="A46" s="43" t="s">
        <v>362</v>
      </c>
      <c r="B46" s="58">
        <v>-19</v>
      </c>
      <c r="C46" s="58">
        <v>-20</v>
      </c>
      <c r="D46" s="58">
        <v>-37</v>
      </c>
      <c r="E46" s="58">
        <v>-32</v>
      </c>
      <c r="F46" s="58">
        <v>-25</v>
      </c>
      <c r="G46" s="58">
        <v>-23</v>
      </c>
      <c r="H46" s="58">
        <v>-18</v>
      </c>
      <c r="I46" s="58">
        <v>-16</v>
      </c>
    </row>
    <row r="47" spans="1:9" ht="13.5" customHeight="1">
      <c r="A47" s="9" t="s">
        <v>142</v>
      </c>
      <c r="B47" s="51">
        <v>-94</v>
      </c>
      <c r="C47" s="51">
        <v>-91</v>
      </c>
      <c r="D47" s="51">
        <v>-93</v>
      </c>
      <c r="E47" s="51">
        <v>-89</v>
      </c>
      <c r="F47" s="51">
        <v>-88</v>
      </c>
      <c r="G47" s="51">
        <v>-90</v>
      </c>
      <c r="H47" s="51">
        <v>-95</v>
      </c>
      <c r="I47" s="51">
        <v>-89</v>
      </c>
    </row>
    <row r="48" spans="1:9" ht="13.5" customHeight="1">
      <c r="A48" s="9" t="s">
        <v>363</v>
      </c>
      <c r="B48" s="51">
        <v>102</v>
      </c>
      <c r="C48" s="51">
        <v>94</v>
      </c>
      <c r="D48" s="51">
        <v>91</v>
      </c>
      <c r="E48" s="51">
        <v>92</v>
      </c>
      <c r="F48" s="51">
        <v>81</v>
      </c>
      <c r="G48" s="51">
        <v>101</v>
      </c>
      <c r="H48" s="51">
        <v>95</v>
      </c>
      <c r="I48" s="51">
        <v>91</v>
      </c>
    </row>
    <row r="49" spans="1:9" ht="13.5" customHeight="1">
      <c r="A49" s="43" t="s">
        <v>364</v>
      </c>
      <c r="B49" s="58">
        <v>0</v>
      </c>
      <c r="C49" s="58">
        <v>-12</v>
      </c>
      <c r="D49" s="58">
        <v>-19</v>
      </c>
      <c r="E49" s="58">
        <v>-12</v>
      </c>
      <c r="F49" s="58">
        <v>-21</v>
      </c>
      <c r="G49" s="58">
        <v>-4</v>
      </c>
      <c r="H49" s="58">
        <v>-12</v>
      </c>
      <c r="I49" s="58">
        <v>-12</v>
      </c>
    </row>
    <row r="50" spans="1:9" ht="13.5" customHeight="1">
      <c r="A50" s="43" t="s">
        <v>158</v>
      </c>
      <c r="B50" s="58">
        <v>-19</v>
      </c>
      <c r="C50" s="58">
        <v>-32</v>
      </c>
      <c r="D50" s="58">
        <v>-56</v>
      </c>
      <c r="E50" s="58">
        <v>-44</v>
      </c>
      <c r="F50" s="58">
        <v>-46</v>
      </c>
      <c r="G50" s="58">
        <v>-27</v>
      </c>
      <c r="H50" s="58">
        <v>-30</v>
      </c>
      <c r="I50" s="58">
        <v>-28</v>
      </c>
    </row>
    <row r="51" spans="1:9" ht="13.5" customHeight="1">
      <c r="A51" s="9" t="s">
        <v>161</v>
      </c>
      <c r="B51" s="51">
        <v>-3</v>
      </c>
      <c r="C51" s="51">
        <v>-4</v>
      </c>
      <c r="D51" s="51">
        <v>-4</v>
      </c>
      <c r="E51" s="51">
        <v>-1</v>
      </c>
      <c r="F51" s="51">
        <v>-5</v>
      </c>
      <c r="G51" s="51">
        <v>-4</v>
      </c>
      <c r="H51" s="51">
        <v>2</v>
      </c>
      <c r="I51" s="51">
        <v>-6</v>
      </c>
    </row>
    <row r="52" spans="1:9" ht="13.5" customHeight="1">
      <c r="A52" s="43" t="s">
        <v>162</v>
      </c>
      <c r="B52" s="58">
        <v>-22</v>
      </c>
      <c r="C52" s="58">
        <v>-36</v>
      </c>
      <c r="D52" s="58">
        <v>-60</v>
      </c>
      <c r="E52" s="58">
        <v>-45</v>
      </c>
      <c r="F52" s="58">
        <v>-51</v>
      </c>
      <c r="G52" s="58">
        <v>-31</v>
      </c>
      <c r="H52" s="58">
        <v>-28</v>
      </c>
      <c r="I52" s="58">
        <v>-34</v>
      </c>
    </row>
    <row r="53" spans="1:9" ht="13.5" customHeight="1">
      <c r="A53" s="9"/>
      <c r="B53" s="51"/>
      <c r="C53" s="51"/>
      <c r="D53" s="51"/>
      <c r="E53" s="51"/>
      <c r="F53" s="51"/>
      <c r="G53" s="51"/>
      <c r="H53" s="51"/>
      <c r="I53" s="51"/>
    </row>
    <row r="54" spans="1:9" ht="13.5" customHeight="1">
      <c r="A54" s="9" t="s">
        <v>322</v>
      </c>
      <c r="B54" s="51">
        <v>18</v>
      </c>
      <c r="C54" s="51">
        <v>19</v>
      </c>
      <c r="D54" s="51">
        <v>20</v>
      </c>
      <c r="E54" s="51">
        <v>13</v>
      </c>
      <c r="F54" s="51">
        <v>73</v>
      </c>
      <c r="G54" s="51">
        <v>13</v>
      </c>
      <c r="H54" s="51">
        <v>89</v>
      </c>
      <c r="I54" s="51">
        <v>91</v>
      </c>
    </row>
    <row r="55" spans="1:9" ht="13.5" customHeight="1">
      <c r="A55" s="9" t="s">
        <v>324</v>
      </c>
      <c r="B55" s="517">
        <v>4607</v>
      </c>
      <c r="C55" s="517">
        <v>4530</v>
      </c>
      <c r="D55" s="517">
        <v>4510</v>
      </c>
      <c r="E55" s="517">
        <v>4508</v>
      </c>
      <c r="F55" s="517">
        <v>4531</v>
      </c>
      <c r="G55" s="517">
        <v>4520</v>
      </c>
      <c r="H55" s="517">
        <v>4366</v>
      </c>
      <c r="I55" s="517">
        <v>4335</v>
      </c>
    </row>
    <row r="56" spans="1:9" ht="13.5" customHeight="1">
      <c r="A56" s="646"/>
      <c r="B56" s="646"/>
      <c r="C56" s="646"/>
      <c r="D56" s="646"/>
      <c r="E56" s="646"/>
      <c r="F56" s="646"/>
      <c r="G56" s="646"/>
      <c r="H56" s="646"/>
      <c r="I56" s="646"/>
    </row>
    <row r="57" spans="1:9" ht="13.5" customHeight="1">
      <c r="A57" s="646"/>
      <c r="B57" s="646"/>
      <c r="C57" s="646"/>
      <c r="D57" s="646"/>
      <c r="E57" s="646"/>
      <c r="F57" s="646"/>
      <c r="G57" s="646"/>
      <c r="H57" s="646"/>
      <c r="I57" s="646"/>
    </row>
    <row r="58" spans="1:9" ht="13.5" customHeight="1">
      <c r="A58" s="646"/>
      <c r="B58" s="646"/>
      <c r="C58" s="646"/>
      <c r="D58" s="646"/>
      <c r="E58" s="646"/>
      <c r="F58" s="646"/>
      <c r="G58" s="646"/>
      <c r="H58" s="646"/>
      <c r="I58" s="646"/>
    </row>
    <row r="59" spans="1:9" ht="13.5" customHeight="1">
      <c r="A59" s="646"/>
      <c r="B59" s="646"/>
      <c r="C59" s="646"/>
      <c r="D59" s="646"/>
      <c r="E59" s="646"/>
      <c r="F59" s="646"/>
      <c r="G59" s="646"/>
      <c r="H59" s="646"/>
      <c r="I59" s="646"/>
    </row>
    <row r="60" spans="1:9" ht="13.5" customHeight="1">
      <c r="A60" s="646"/>
      <c r="B60" s="646"/>
      <c r="C60" s="646"/>
      <c r="D60" s="646"/>
      <c r="E60" s="646"/>
      <c r="F60" s="646"/>
      <c r="G60" s="646"/>
      <c r="H60" s="646"/>
      <c r="I60" s="646"/>
    </row>
    <row r="61" spans="1:9" ht="13.5" customHeight="1">
      <c r="A61" s="646"/>
      <c r="B61" s="646"/>
      <c r="C61" s="646"/>
      <c r="D61" s="646"/>
      <c r="E61" s="646"/>
      <c r="F61" s="646"/>
      <c r="G61" s="646"/>
      <c r="H61" s="646"/>
      <c r="I61" s="646"/>
    </row>
    <row r="62" spans="1:9" ht="13.5" customHeight="1">
      <c r="A62" s="646"/>
      <c r="B62" s="646"/>
      <c r="C62" s="646"/>
      <c r="D62" s="646"/>
      <c r="E62" s="646"/>
      <c r="F62" s="646"/>
      <c r="G62" s="646"/>
      <c r="H62" s="646"/>
      <c r="I62" s="646"/>
    </row>
    <row r="63" spans="1:9" ht="13.5" customHeight="1">
      <c r="H63" s="646"/>
      <c r="I63" s="646"/>
    </row>
    <row r="64" spans="1:9" ht="13.5" customHeight="1">
      <c r="H64" s="646"/>
      <c r="I64" s="646"/>
    </row>
    <row r="65" spans="8:9" ht="13.5" customHeight="1">
      <c r="H65" s="646"/>
      <c r="I65" s="646"/>
    </row>
    <row r="66" spans="8:9" ht="13.5" customHeight="1">
      <c r="H66" s="646"/>
      <c r="I66" s="646"/>
    </row>
  </sheetData>
  <printOptions horizontalCentered="1"/>
  <pageMargins left="0.7" right="0.7" top="0.75" bottom="0.75" header="0.3" footer="0.3"/>
  <pageSetup paperSize="9" scale="81" orientation="portrait" r:id="rId1"/>
  <headerFooter>
    <oddHeader>&amp;R&amp;"Arial,Normal"&amp;8Retail Banking</oddHeader>
    <oddFooter>&amp;L&amp;G&amp;C&amp;"Arial,Normal"&amp;7Fact book - Q4 2014</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62"/>
  <sheetViews>
    <sheetView view="pageLayout" zoomScaleNormal="100" zoomScaleSheetLayoutView="100" workbookViewId="0">
      <selection activeCell="G16" sqref="G16"/>
    </sheetView>
  </sheetViews>
  <sheetFormatPr defaultRowHeight="15"/>
  <cols>
    <col min="1" max="1" width="24.7109375" customWidth="1"/>
    <col min="2" max="12" width="7.42578125" customWidth="1"/>
  </cols>
  <sheetData>
    <row r="1" spans="1:12">
      <c r="A1" s="553" t="s">
        <v>365</v>
      </c>
      <c r="B1" s="159"/>
      <c r="C1" s="159"/>
      <c r="D1" s="159"/>
      <c r="E1" s="97"/>
      <c r="F1" s="97"/>
      <c r="G1" s="97"/>
      <c r="H1" s="97"/>
      <c r="I1" s="97"/>
      <c r="J1" s="97"/>
      <c r="K1" s="97"/>
      <c r="L1" s="97"/>
    </row>
    <row r="2" spans="1:12">
      <c r="A2" s="160"/>
      <c r="B2" s="160"/>
      <c r="C2" s="160"/>
      <c r="D2" s="160"/>
      <c r="E2" s="97"/>
      <c r="F2" s="97"/>
      <c r="G2" s="97"/>
      <c r="H2" s="97"/>
      <c r="I2" s="97"/>
      <c r="J2" s="97"/>
      <c r="K2" s="97"/>
      <c r="L2" s="97"/>
    </row>
    <row r="3" spans="1:12">
      <c r="A3" s="554" t="s">
        <v>366</v>
      </c>
      <c r="B3" s="161"/>
      <c r="C3" s="161"/>
      <c r="D3" s="161"/>
      <c r="E3" s="97"/>
      <c r="F3" s="97"/>
      <c r="G3" s="97"/>
      <c r="H3" s="97"/>
      <c r="I3" s="97"/>
      <c r="J3" s="97"/>
      <c r="K3" s="97"/>
      <c r="L3" s="97"/>
    </row>
    <row r="4" spans="1:12" ht="15.75" thickBot="1">
      <c r="A4" s="97"/>
      <c r="B4" s="97"/>
      <c r="C4" s="97"/>
      <c r="D4" s="97"/>
      <c r="E4" s="97"/>
      <c r="F4" s="97"/>
      <c r="G4" s="97"/>
      <c r="H4" s="97"/>
      <c r="I4" s="97"/>
      <c r="J4" s="97"/>
      <c r="K4" s="97"/>
      <c r="L4" s="97"/>
    </row>
    <row r="5" spans="1:12" ht="15.75" thickBot="1">
      <c r="A5" s="117"/>
      <c r="B5" s="139" t="s">
        <v>1084</v>
      </c>
      <c r="C5" s="139" t="s">
        <v>907</v>
      </c>
      <c r="D5" s="139" t="s">
        <v>837</v>
      </c>
      <c r="E5" s="139" t="s">
        <v>99</v>
      </c>
      <c r="F5" s="139" t="s">
        <v>100</v>
      </c>
      <c r="G5" s="139" t="s">
        <v>101</v>
      </c>
      <c r="H5" s="139" t="s">
        <v>102</v>
      </c>
      <c r="I5" s="139" t="s">
        <v>103</v>
      </c>
      <c r="J5" s="139" t="s">
        <v>104</v>
      </c>
      <c r="K5" s="139" t="s">
        <v>105</v>
      </c>
      <c r="L5" s="139" t="s">
        <v>106</v>
      </c>
    </row>
    <row r="6" spans="1:12">
      <c r="A6" s="149" t="s">
        <v>367</v>
      </c>
      <c r="B6" s="162">
        <v>0.17279600000000001</v>
      </c>
      <c r="C6" s="162">
        <v>0.17272499999999999</v>
      </c>
      <c r="D6" s="162">
        <v>0.17202899999999999</v>
      </c>
      <c r="E6" s="162">
        <v>0.170964</v>
      </c>
      <c r="F6" s="162">
        <v>0.17022300000000001</v>
      </c>
      <c r="G6" s="162">
        <v>0.16975299999999999</v>
      </c>
      <c r="H6" s="162">
        <v>0.16905999999999999</v>
      </c>
      <c r="I6" s="162">
        <v>0.168188</v>
      </c>
      <c r="J6" s="162">
        <v>0.168188</v>
      </c>
      <c r="K6" s="162">
        <v>0.16661899999999999</v>
      </c>
      <c r="L6" s="162" t="s">
        <v>369</v>
      </c>
    </row>
    <row r="7" spans="1:12">
      <c r="A7" s="149" t="s">
        <v>336</v>
      </c>
      <c r="B7" s="162">
        <v>0.19715049916538505</v>
      </c>
      <c r="C7" s="162">
        <v>0.20079888863900994</v>
      </c>
      <c r="D7" s="162">
        <v>0.20085552281464661</v>
      </c>
      <c r="E7" s="162">
        <v>0.20229729326482659</v>
      </c>
      <c r="F7" s="162">
        <v>0.20214082769240149</v>
      </c>
      <c r="G7" s="162">
        <v>0.21157667886022336</v>
      </c>
      <c r="H7" s="162">
        <v>0.21107964402539925</v>
      </c>
      <c r="I7" s="162">
        <v>0.20971531440548782</v>
      </c>
      <c r="J7" s="162">
        <v>0.20971531440548782</v>
      </c>
      <c r="K7" s="162">
        <v>0.21079482344102179</v>
      </c>
      <c r="L7" s="162" t="s">
        <v>370</v>
      </c>
    </row>
    <row r="8" spans="1:12">
      <c r="A8" s="149" t="s">
        <v>371</v>
      </c>
      <c r="B8" s="162">
        <v>0.23812371471293428</v>
      </c>
      <c r="C8" s="162">
        <v>0.2258174426375758</v>
      </c>
      <c r="D8" s="162">
        <v>0.23335545364972327</v>
      </c>
      <c r="E8" s="162">
        <v>0.23738775255369371</v>
      </c>
      <c r="F8" s="162">
        <v>0.23754926766936604</v>
      </c>
      <c r="G8" s="162">
        <v>0.23914318050065875</v>
      </c>
      <c r="H8" s="162">
        <v>0.23127117677419357</v>
      </c>
      <c r="I8" s="162">
        <v>0.23955636316739748</v>
      </c>
      <c r="J8" s="162">
        <v>0.23955636316739748</v>
      </c>
      <c r="K8" s="162">
        <v>0.24353704382272839</v>
      </c>
      <c r="L8" s="162" t="s">
        <v>372</v>
      </c>
    </row>
    <row r="9" spans="1:12">
      <c r="A9" s="149"/>
      <c r="B9" s="162"/>
      <c r="C9" s="162"/>
      <c r="D9" s="162"/>
      <c r="E9" s="162"/>
      <c r="F9" s="162"/>
      <c r="G9" s="162"/>
      <c r="H9" s="162"/>
      <c r="I9" s="162"/>
      <c r="J9" s="162"/>
      <c r="K9" s="162"/>
      <c r="L9" s="162"/>
    </row>
    <row r="10" spans="1:12">
      <c r="A10" s="149" t="s">
        <v>338</v>
      </c>
      <c r="B10" s="162">
        <v>0.23219896439166735</v>
      </c>
      <c r="C10" s="162">
        <v>0.23361960733891016</v>
      </c>
      <c r="D10" s="162">
        <v>0.23355144286512544</v>
      </c>
      <c r="E10" s="162">
        <v>0.23248554210867167</v>
      </c>
      <c r="F10" s="162">
        <v>0.23128944850234295</v>
      </c>
      <c r="G10" s="162">
        <v>0.22913992317692944</v>
      </c>
      <c r="H10" s="162">
        <v>0.22796585905649389</v>
      </c>
      <c r="I10" s="162">
        <v>0.22569354526773844</v>
      </c>
      <c r="J10" s="162">
        <v>0.22569354526773844</v>
      </c>
      <c r="K10" s="162">
        <v>0.2244240515364142</v>
      </c>
      <c r="L10" s="162" t="s">
        <v>373</v>
      </c>
    </row>
    <row r="11" spans="1:12">
      <c r="A11" s="149" t="s">
        <v>337</v>
      </c>
      <c r="B11" s="162">
        <v>0.28580388360092673</v>
      </c>
      <c r="C11" s="162">
        <v>0.29316673957185818</v>
      </c>
      <c r="D11" s="162">
        <v>0.297929629184359</v>
      </c>
      <c r="E11" s="162">
        <v>0.25826060319718502</v>
      </c>
      <c r="F11" s="162">
        <v>0.27302834404738641</v>
      </c>
      <c r="G11" s="162">
        <v>0.24155084312930686</v>
      </c>
      <c r="H11" s="162">
        <v>0.25139970757825369</v>
      </c>
      <c r="I11" s="162">
        <v>0.23062689308176101</v>
      </c>
      <c r="J11" s="162">
        <v>0.23062689308176101</v>
      </c>
      <c r="K11" s="162">
        <v>0.24420185490519372</v>
      </c>
      <c r="L11" s="162" t="s">
        <v>374</v>
      </c>
    </row>
    <row r="14" spans="1:12">
      <c r="A14" s="554" t="s">
        <v>345</v>
      </c>
      <c r="B14" s="161"/>
      <c r="C14" s="161"/>
      <c r="D14" s="161"/>
      <c r="E14" s="97"/>
      <c r="F14" s="97"/>
      <c r="G14" s="97"/>
      <c r="H14" s="97"/>
      <c r="I14" s="97"/>
      <c r="J14" s="97"/>
      <c r="K14" s="97"/>
      <c r="L14" s="97"/>
    </row>
    <row r="15" spans="1:12" ht="15.75" thickBot="1">
      <c r="A15" s="97"/>
      <c r="B15" s="97"/>
      <c r="C15" s="97"/>
      <c r="D15" s="97"/>
      <c r="E15" s="97"/>
      <c r="F15" s="97"/>
      <c r="G15" s="97"/>
      <c r="H15" s="97"/>
      <c r="I15" s="97"/>
      <c r="J15" s="97"/>
      <c r="K15" s="97"/>
      <c r="L15" s="97"/>
    </row>
    <row r="16" spans="1:12" ht="15.75" thickBot="1">
      <c r="A16" s="117"/>
      <c r="B16" s="139" t="s">
        <v>1084</v>
      </c>
      <c r="C16" s="139" t="s">
        <v>907</v>
      </c>
      <c r="D16" s="139" t="s">
        <v>837</v>
      </c>
      <c r="E16" s="139" t="s">
        <v>99</v>
      </c>
      <c r="F16" s="139" t="s">
        <v>100</v>
      </c>
      <c r="G16" s="139" t="s">
        <v>101</v>
      </c>
      <c r="H16" s="139" t="s">
        <v>102</v>
      </c>
      <c r="I16" s="139" t="s">
        <v>103</v>
      </c>
      <c r="J16" s="139" t="s">
        <v>103</v>
      </c>
      <c r="K16" s="139" t="s">
        <v>104</v>
      </c>
      <c r="L16" s="139" t="s">
        <v>105</v>
      </c>
    </row>
    <row r="17" spans="1:12">
      <c r="A17" s="149" t="s">
        <v>367</v>
      </c>
      <c r="B17" s="162">
        <v>0.30523611313684351</v>
      </c>
      <c r="C17" s="162">
        <v>0.30489854385905546</v>
      </c>
      <c r="D17" s="162">
        <v>0.30458193524984134</v>
      </c>
      <c r="E17" s="162">
        <v>0.30404843067732268</v>
      </c>
      <c r="F17" s="162">
        <v>0.30265736815716304</v>
      </c>
      <c r="G17" s="162">
        <v>0.30265736815716304</v>
      </c>
      <c r="H17" s="162">
        <v>0.3011355815554026</v>
      </c>
      <c r="I17" s="162">
        <v>0.29992492926026454</v>
      </c>
      <c r="J17" s="162">
        <v>0.30053519488074459</v>
      </c>
      <c r="K17" s="162">
        <v>0.30236091631603551</v>
      </c>
      <c r="L17" s="162" t="s">
        <v>375</v>
      </c>
    </row>
    <row r="18" spans="1:12">
      <c r="A18" s="149" t="s">
        <v>336</v>
      </c>
      <c r="B18" s="162">
        <v>0.31009820666097376</v>
      </c>
      <c r="C18" s="162">
        <v>0.30905108964922995</v>
      </c>
      <c r="D18" s="162">
        <v>0.30943478418702569</v>
      </c>
      <c r="E18" s="162">
        <v>0.30990146159199955</v>
      </c>
      <c r="F18" s="162">
        <v>0.30966360178723085</v>
      </c>
      <c r="G18" s="162">
        <v>0.30966360178723085</v>
      </c>
      <c r="H18" s="162">
        <v>0.30765249537892803</v>
      </c>
      <c r="I18" s="162">
        <v>0.30385353609921734</v>
      </c>
      <c r="J18" s="162">
        <v>0.30112400958172125</v>
      </c>
      <c r="K18" s="162">
        <v>0.30086159486709446</v>
      </c>
      <c r="L18" s="162" t="s">
        <v>376</v>
      </c>
    </row>
    <row r="19" spans="1:12">
      <c r="A19" s="149" t="s">
        <v>371</v>
      </c>
      <c r="B19" s="162">
        <v>0.2898548591279772</v>
      </c>
      <c r="C19" s="162">
        <v>0.29331775840896163</v>
      </c>
      <c r="D19" s="162">
        <v>0.29585816718603458</v>
      </c>
      <c r="E19" s="162">
        <v>0.3005641230033419</v>
      </c>
      <c r="F19" s="162">
        <v>0.29211180592179614</v>
      </c>
      <c r="G19" s="162">
        <v>0.29211180592179614</v>
      </c>
      <c r="H19" s="162">
        <v>0.28892252186143214</v>
      </c>
      <c r="I19" s="162">
        <v>0.28186368887177515</v>
      </c>
      <c r="J19" s="162">
        <v>0.28966907914276335</v>
      </c>
      <c r="K19" s="162">
        <v>0.29826218360408008</v>
      </c>
      <c r="L19" s="162" t="s">
        <v>377</v>
      </c>
    </row>
    <row r="20" spans="1:12">
      <c r="A20" s="149"/>
      <c r="B20" s="162"/>
      <c r="C20" s="162"/>
      <c r="D20" s="162"/>
      <c r="E20" s="162"/>
      <c r="F20" s="162"/>
      <c r="G20" s="162"/>
      <c r="H20" s="162"/>
      <c r="I20" s="162"/>
      <c r="J20" s="162"/>
      <c r="K20" s="162"/>
      <c r="L20" s="162"/>
    </row>
    <row r="21" spans="1:12">
      <c r="A21" s="149" t="s">
        <v>338</v>
      </c>
      <c r="B21" s="162">
        <v>0.29613584046763058</v>
      </c>
      <c r="C21" s="162">
        <v>0.30030336247992456</v>
      </c>
      <c r="D21" s="162">
        <v>0.30141848466794274</v>
      </c>
      <c r="E21" s="162">
        <v>0.3012608</v>
      </c>
      <c r="F21" s="162">
        <v>0.30227602408246579</v>
      </c>
      <c r="G21" s="162">
        <v>0.30227602408246579</v>
      </c>
      <c r="H21" s="162">
        <v>0.30570766370374147</v>
      </c>
      <c r="I21" s="162">
        <v>0.30763047084343498</v>
      </c>
      <c r="J21" s="162">
        <v>0.30743964316296668</v>
      </c>
      <c r="K21" s="162">
        <v>0.31072925075923574</v>
      </c>
      <c r="L21" s="162" t="s">
        <v>378</v>
      </c>
    </row>
    <row r="22" spans="1:12">
      <c r="A22" s="149" t="s">
        <v>337</v>
      </c>
      <c r="B22" s="162">
        <v>0.31670126952792621</v>
      </c>
      <c r="C22" s="162">
        <v>0.3337785157377996</v>
      </c>
      <c r="D22" s="162">
        <v>0.33701846364258037</v>
      </c>
      <c r="E22" s="162">
        <v>0.33672864656641227</v>
      </c>
      <c r="F22" s="162">
        <v>0.34136370273032557</v>
      </c>
      <c r="G22" s="162">
        <v>0.34136370273032557</v>
      </c>
      <c r="H22" s="162">
        <v>0.33967928256573948</v>
      </c>
      <c r="I22" s="162">
        <v>0.34786158631415237</v>
      </c>
      <c r="J22" s="162">
        <v>0.3495993077241431</v>
      </c>
      <c r="K22" s="162">
        <v>0.33930504627204466</v>
      </c>
      <c r="L22" s="162" t="s">
        <v>379</v>
      </c>
    </row>
    <row r="25" spans="1:12">
      <c r="A25" s="554" t="s">
        <v>348</v>
      </c>
      <c r="B25" s="97"/>
      <c r="C25" s="97"/>
      <c r="D25" s="97"/>
      <c r="E25" s="97"/>
      <c r="F25" s="97"/>
      <c r="G25" s="97"/>
      <c r="H25" s="97"/>
      <c r="I25" s="97"/>
      <c r="J25" s="97"/>
      <c r="K25" s="97"/>
      <c r="L25" s="97"/>
    </row>
    <row r="26" spans="1:12" ht="15.75" thickBot="1">
      <c r="A26" s="97"/>
      <c r="B26" s="97"/>
      <c r="C26" s="97"/>
      <c r="D26" s="97"/>
      <c r="E26" s="97"/>
      <c r="F26" s="97"/>
      <c r="G26" s="97"/>
      <c r="H26" s="97"/>
      <c r="I26" s="97"/>
      <c r="J26" s="97"/>
      <c r="K26" s="97"/>
      <c r="L26" s="97"/>
    </row>
    <row r="27" spans="1:12" ht="15.75" thickBot="1">
      <c r="A27" s="117"/>
      <c r="B27" s="139" t="s">
        <v>1084</v>
      </c>
      <c r="C27" s="139" t="s">
        <v>907</v>
      </c>
      <c r="D27" s="139" t="s">
        <v>837</v>
      </c>
      <c r="E27" s="139" t="s">
        <v>99</v>
      </c>
      <c r="F27" s="139" t="s">
        <v>100</v>
      </c>
      <c r="G27" s="139" t="s">
        <v>101</v>
      </c>
      <c r="H27" s="139" t="s">
        <v>102</v>
      </c>
      <c r="I27" s="139" t="s">
        <v>103</v>
      </c>
      <c r="J27" s="139" t="s">
        <v>104</v>
      </c>
      <c r="K27" s="139" t="s">
        <v>105</v>
      </c>
      <c r="L27" s="139" t="s">
        <v>106</v>
      </c>
    </row>
    <row r="28" spans="1:12">
      <c r="A28" s="149" t="s">
        <v>367</v>
      </c>
      <c r="B28" s="162">
        <v>0.11038681136085514</v>
      </c>
      <c r="C28" s="162">
        <v>0.11064191976303388</v>
      </c>
      <c r="D28" s="162">
        <v>0.11071455216880054</v>
      </c>
      <c r="E28" s="162" t="s">
        <v>380</v>
      </c>
      <c r="F28" s="162" t="s">
        <v>380</v>
      </c>
      <c r="G28" s="162" t="s">
        <v>381</v>
      </c>
      <c r="H28" s="162" t="s">
        <v>382</v>
      </c>
      <c r="I28" s="162" t="s">
        <v>383</v>
      </c>
      <c r="J28" s="162" t="s">
        <v>384</v>
      </c>
      <c r="K28" s="162" t="s">
        <v>385</v>
      </c>
      <c r="L28" s="162" t="s">
        <v>386</v>
      </c>
    </row>
    <row r="29" spans="1:12">
      <c r="A29" s="149" t="s">
        <v>336</v>
      </c>
      <c r="B29" s="162">
        <v>7.4593962298105707E-2</v>
      </c>
      <c r="C29" s="162">
        <v>7.4437176718085335E-2</v>
      </c>
      <c r="D29" s="162">
        <v>7.4505849338161401E-2</v>
      </c>
      <c r="E29" s="162" t="s">
        <v>387</v>
      </c>
      <c r="F29" s="162" t="s">
        <v>388</v>
      </c>
      <c r="G29" s="162" t="s">
        <v>387</v>
      </c>
      <c r="H29" s="162" t="s">
        <v>389</v>
      </c>
      <c r="I29" s="162" t="s">
        <v>387</v>
      </c>
      <c r="J29" s="162" t="s">
        <v>389</v>
      </c>
      <c r="K29" s="162" t="s">
        <v>390</v>
      </c>
      <c r="L29" s="162" t="s">
        <v>389</v>
      </c>
    </row>
    <row r="30" spans="1:12">
      <c r="A30" s="149" t="s">
        <v>371</v>
      </c>
      <c r="B30" s="162">
        <v>0.12750691707469103</v>
      </c>
      <c r="C30" s="162">
        <v>0.12587823104521309</v>
      </c>
      <c r="D30" s="162">
        <v>0.12794541172570498</v>
      </c>
      <c r="E30" s="162" t="s">
        <v>391</v>
      </c>
      <c r="F30" s="162" t="s">
        <v>392</v>
      </c>
      <c r="G30" s="162" t="s">
        <v>392</v>
      </c>
      <c r="H30" s="162" t="s">
        <v>393</v>
      </c>
      <c r="I30" s="162" t="s">
        <v>392</v>
      </c>
      <c r="J30" s="162" t="s">
        <v>394</v>
      </c>
      <c r="K30" s="162" t="s">
        <v>257</v>
      </c>
      <c r="L30" s="162" t="s">
        <v>395</v>
      </c>
    </row>
    <row r="31" spans="1:12">
      <c r="A31" s="149"/>
      <c r="B31" s="162"/>
      <c r="C31" s="162"/>
      <c r="D31" s="162"/>
      <c r="E31" s="162"/>
      <c r="F31" s="162"/>
      <c r="G31" s="162"/>
      <c r="H31" s="162"/>
      <c r="I31" s="162"/>
      <c r="J31" s="162"/>
      <c r="K31" s="162"/>
      <c r="L31" s="162"/>
    </row>
    <row r="32" spans="1:12">
      <c r="A32" s="149" t="s">
        <v>338</v>
      </c>
      <c r="B32" s="162">
        <v>8.067647940953343E-2</v>
      </c>
      <c r="C32" s="162">
        <v>8.0711987210997885E-2</v>
      </c>
      <c r="D32" s="162">
        <v>8.0035967307198266E-2</v>
      </c>
      <c r="E32" s="162" t="s">
        <v>396</v>
      </c>
      <c r="F32" s="162" t="s">
        <v>397</v>
      </c>
      <c r="G32" s="162" t="s">
        <v>397</v>
      </c>
      <c r="H32" s="162" t="s">
        <v>398</v>
      </c>
      <c r="I32" s="162" t="s">
        <v>398</v>
      </c>
      <c r="J32" s="162" t="s">
        <v>399</v>
      </c>
      <c r="K32" s="162" t="s">
        <v>400</v>
      </c>
      <c r="L32" s="162" t="s">
        <v>400</v>
      </c>
    </row>
    <row r="33" spans="1:12">
      <c r="A33" s="149" t="s">
        <v>337</v>
      </c>
      <c r="B33" s="162">
        <v>0.12999665632969901</v>
      </c>
      <c r="C33" s="162">
        <v>0.12278130683465564</v>
      </c>
      <c r="D33" s="162">
        <v>0.13653799539034822</v>
      </c>
      <c r="E33" s="162" t="s">
        <v>386</v>
      </c>
      <c r="F33" s="162" t="s">
        <v>401</v>
      </c>
      <c r="G33" s="162" t="s">
        <v>402</v>
      </c>
      <c r="H33" s="162" t="s">
        <v>395</v>
      </c>
      <c r="I33" s="162" t="s">
        <v>403</v>
      </c>
      <c r="J33" s="162" t="s">
        <v>404</v>
      </c>
      <c r="K33" s="162" t="s">
        <v>405</v>
      </c>
      <c r="L33" s="162" t="s">
        <v>405</v>
      </c>
    </row>
    <row r="36" spans="1:12">
      <c r="A36" s="554" t="s">
        <v>351</v>
      </c>
      <c r="B36" s="97"/>
      <c r="C36" s="97"/>
      <c r="D36" s="97"/>
      <c r="E36" s="97"/>
      <c r="F36" s="97"/>
      <c r="G36" s="97"/>
      <c r="H36" s="97"/>
      <c r="I36" s="97"/>
      <c r="J36" s="97"/>
      <c r="K36" s="97"/>
      <c r="L36" s="97"/>
    </row>
    <row r="37" spans="1:12" ht="15.75" thickBot="1">
      <c r="A37" s="97"/>
      <c r="B37" s="97"/>
      <c r="C37" s="97"/>
      <c r="D37" s="97"/>
      <c r="E37" s="97"/>
      <c r="F37" s="97"/>
      <c r="G37" s="97"/>
      <c r="H37" s="97"/>
      <c r="I37" s="97"/>
      <c r="J37" s="97"/>
      <c r="K37" s="97"/>
      <c r="L37" s="97"/>
    </row>
    <row r="38" spans="1:12" ht="15.75" thickBot="1">
      <c r="A38" s="117"/>
      <c r="B38" s="139" t="s">
        <v>1084</v>
      </c>
      <c r="C38" s="139" t="s">
        <v>907</v>
      </c>
      <c r="D38" s="139" t="s">
        <v>837</v>
      </c>
      <c r="E38" s="139" t="s">
        <v>99</v>
      </c>
      <c r="F38" s="139" t="s">
        <v>100</v>
      </c>
      <c r="G38" s="139" t="s">
        <v>101</v>
      </c>
      <c r="H38" s="139" t="s">
        <v>102</v>
      </c>
      <c r="I38" s="139" t="s">
        <v>103</v>
      </c>
      <c r="J38" s="139" t="s">
        <v>104</v>
      </c>
      <c r="K38" s="139" t="s">
        <v>105</v>
      </c>
      <c r="L38" s="139" t="s">
        <v>106</v>
      </c>
    </row>
    <row r="39" spans="1:12">
      <c r="A39" s="149" t="s">
        <v>367</v>
      </c>
      <c r="B39" s="162">
        <v>0.15534162539217952</v>
      </c>
      <c r="C39" s="162">
        <v>0.15511426237412418</v>
      </c>
      <c r="D39" s="162">
        <v>0.15480708859588771</v>
      </c>
      <c r="E39" s="162">
        <v>0.15421278563762134</v>
      </c>
      <c r="F39" s="162">
        <v>0.15312380525619967</v>
      </c>
      <c r="G39" s="162">
        <v>0.15139648921481155</v>
      </c>
      <c r="H39" s="162">
        <v>0.14995882123182061</v>
      </c>
      <c r="I39" s="162">
        <v>0.14955473347966652</v>
      </c>
      <c r="J39" s="162">
        <v>0.14974732954071915</v>
      </c>
      <c r="K39" s="162">
        <v>0.1502460256684727</v>
      </c>
      <c r="L39" s="162" t="s">
        <v>406</v>
      </c>
    </row>
    <row r="40" spans="1:12">
      <c r="A40" s="149" t="s">
        <v>336</v>
      </c>
      <c r="B40" s="162">
        <v>7.3054736209242271E-2</v>
      </c>
      <c r="C40" s="162">
        <v>7.4339052773735953E-2</v>
      </c>
      <c r="D40" s="162">
        <v>7.6066756499592894E-2</v>
      </c>
      <c r="E40" s="162">
        <v>7.6043237208260006E-2</v>
      </c>
      <c r="F40" s="162">
        <v>7.7592551727492853E-2</v>
      </c>
      <c r="G40" s="162">
        <v>7.8769670026356403E-2</v>
      </c>
      <c r="H40" s="162">
        <v>8.0128486958997575E-2</v>
      </c>
      <c r="I40" s="162">
        <v>8.0287559787528578E-2</v>
      </c>
      <c r="J40" s="162">
        <v>8.1307798631974668E-2</v>
      </c>
      <c r="K40" s="162">
        <v>8.1593336402163513E-2</v>
      </c>
      <c r="L40" s="162" t="s">
        <v>407</v>
      </c>
    </row>
    <row r="41" spans="1:12">
      <c r="A41" s="149" t="s">
        <v>371</v>
      </c>
      <c r="B41" s="162">
        <v>0.13915027809910863</v>
      </c>
      <c r="C41" s="162">
        <v>0.13834908783705011</v>
      </c>
      <c r="D41" s="162">
        <v>0.13998933883861153</v>
      </c>
      <c r="E41" s="162">
        <v>0.13833146830353801</v>
      </c>
      <c r="F41" s="162">
        <v>0.13902223748516415</v>
      </c>
      <c r="G41" s="162">
        <v>0.13914852177420753</v>
      </c>
      <c r="H41" s="162">
        <v>0.14365419695687351</v>
      </c>
      <c r="I41" s="162">
        <v>0.14683396030394658</v>
      </c>
      <c r="J41" s="162">
        <v>0.15201477604038413</v>
      </c>
      <c r="K41" s="162">
        <v>0.15673867153254686</v>
      </c>
      <c r="L41" s="162" t="s">
        <v>409</v>
      </c>
    </row>
    <row r="42" spans="1:12">
      <c r="A42" s="149"/>
      <c r="B42" s="162"/>
      <c r="C42" s="162"/>
      <c r="D42" s="162"/>
      <c r="E42" s="162"/>
      <c r="F42" s="162"/>
      <c r="G42" s="162"/>
      <c r="H42" s="162"/>
      <c r="I42" s="162"/>
      <c r="J42" s="162"/>
      <c r="K42" s="162"/>
      <c r="L42" s="162"/>
    </row>
    <row r="43" spans="1:12">
      <c r="A43" s="149" t="s">
        <v>338</v>
      </c>
      <c r="B43" s="162">
        <v>0.15119347114564063</v>
      </c>
      <c r="C43" s="162">
        <v>0.15225182105089966</v>
      </c>
      <c r="D43" s="162">
        <v>0.15435531291954813</v>
      </c>
      <c r="E43" s="162">
        <v>0.15618784367650729</v>
      </c>
      <c r="F43" s="162">
        <v>0.15800977607245703</v>
      </c>
      <c r="G43" s="162">
        <v>0.15786365567163621</v>
      </c>
      <c r="H43" s="162">
        <v>0.1572878788253845</v>
      </c>
      <c r="I43" s="162">
        <v>0.15862571165964651</v>
      </c>
      <c r="J43" s="162">
        <v>0.15999725346728821</v>
      </c>
      <c r="K43" s="162">
        <v>0.16133238038811579</v>
      </c>
      <c r="L43" s="162" t="s">
        <v>411</v>
      </c>
    </row>
    <row r="44" spans="1:12">
      <c r="A44" s="149" t="s">
        <v>337</v>
      </c>
      <c r="B44" s="162">
        <v>0.14456161118985683</v>
      </c>
      <c r="C44" s="162">
        <v>0.16071439234255483</v>
      </c>
      <c r="D44" s="162">
        <v>0.15484236113630589</v>
      </c>
      <c r="E44" s="162">
        <v>0.15526534235677969</v>
      </c>
      <c r="F44" s="162">
        <v>0.15592935530094207</v>
      </c>
      <c r="G44" s="162">
        <v>0.15869246957635649</v>
      </c>
      <c r="H44" s="162">
        <v>0.15313020866016999</v>
      </c>
      <c r="I44" s="162">
        <v>0.16434390480984798</v>
      </c>
      <c r="J44" s="162">
        <v>0.17373705435975756</v>
      </c>
      <c r="K44" s="162">
        <v>0.18639649040205128</v>
      </c>
      <c r="L44" s="162" t="s">
        <v>368</v>
      </c>
    </row>
    <row r="47" spans="1:12">
      <c r="A47" s="554" t="s">
        <v>354</v>
      </c>
      <c r="B47" s="97"/>
      <c r="C47" s="97"/>
      <c r="D47" s="97"/>
      <c r="E47" s="97"/>
      <c r="F47" s="97"/>
      <c r="G47" s="97"/>
      <c r="H47" s="97"/>
      <c r="I47" s="97"/>
      <c r="J47" s="97"/>
      <c r="K47" s="97"/>
      <c r="L47" s="97"/>
    </row>
    <row r="48" spans="1:12" ht="15.75" thickBot="1">
      <c r="A48" s="97"/>
      <c r="B48" s="97"/>
      <c r="C48" s="97"/>
      <c r="D48" s="97"/>
      <c r="E48" s="97"/>
      <c r="F48" s="97"/>
      <c r="G48" s="97"/>
      <c r="H48" s="97"/>
      <c r="I48" s="97"/>
      <c r="J48" s="97"/>
      <c r="K48" s="97"/>
      <c r="L48" s="97"/>
    </row>
    <row r="49" spans="1:12" ht="15.75" thickBot="1">
      <c r="A49" s="117"/>
      <c r="B49" s="139" t="s">
        <v>1084</v>
      </c>
      <c r="C49" s="139" t="s">
        <v>907</v>
      </c>
      <c r="D49" s="139" t="s">
        <v>837</v>
      </c>
      <c r="E49" s="139" t="s">
        <v>99</v>
      </c>
      <c r="F49" s="117" t="s">
        <v>100</v>
      </c>
      <c r="G49" s="117" t="s">
        <v>101</v>
      </c>
      <c r="H49" s="139" t="s">
        <v>102</v>
      </c>
      <c r="I49" s="139" t="s">
        <v>103</v>
      </c>
      <c r="J49" s="139" t="s">
        <v>104</v>
      </c>
      <c r="K49" s="139" t="s">
        <v>105</v>
      </c>
      <c r="L49" s="139" t="s">
        <v>106</v>
      </c>
    </row>
    <row r="50" spans="1:12">
      <c r="A50" s="149" t="s">
        <v>367</v>
      </c>
      <c r="B50" s="162">
        <v>0.15439248556630636</v>
      </c>
      <c r="C50" s="162">
        <v>0.15502477439567475</v>
      </c>
      <c r="D50" s="162">
        <v>0.15504689871419883</v>
      </c>
      <c r="E50" s="162">
        <v>0.15496396745115962</v>
      </c>
      <c r="F50" s="162">
        <v>0.15267403661398746</v>
      </c>
      <c r="G50" s="162">
        <v>0.15241447986339293</v>
      </c>
      <c r="H50" s="162">
        <v>0.1526848176057739</v>
      </c>
      <c r="I50" s="162">
        <v>0.15579999999999999</v>
      </c>
      <c r="J50" s="162">
        <v>0.15601932912515498</v>
      </c>
      <c r="K50" s="162" t="s">
        <v>408</v>
      </c>
      <c r="L50" s="162" t="s">
        <v>410</v>
      </c>
    </row>
    <row r="51" spans="1:12" s="670" customFormat="1">
      <c r="A51" s="149" t="s">
        <v>336</v>
      </c>
      <c r="B51" s="162">
        <v>6.2942830787362444E-2</v>
      </c>
      <c r="C51" s="162">
        <v>6.33921130681845E-2</v>
      </c>
      <c r="D51" s="162">
        <v>6.4630715571009092E-2</v>
      </c>
      <c r="E51" s="162">
        <v>6.5115241471579613E-2</v>
      </c>
      <c r="F51" s="162">
        <v>6.3778019062578031E-2</v>
      </c>
      <c r="G51" s="162">
        <v>6.5417995711625571E-2</v>
      </c>
      <c r="H51" s="162">
        <v>6.632266334645287E-2</v>
      </c>
      <c r="I51" s="162">
        <v>6.3703379139763774E-2</v>
      </c>
      <c r="J51" s="162">
        <v>6.7888883245766141E-2</v>
      </c>
      <c r="K51" s="162">
        <v>6.7938758433742169E-2</v>
      </c>
      <c r="L51" s="162">
        <v>6.7043795518557242E-2</v>
      </c>
    </row>
    <row r="52" spans="1:12">
      <c r="A52" s="149" t="s">
        <v>371</v>
      </c>
      <c r="B52" s="162">
        <v>0.16392560752047225</v>
      </c>
      <c r="C52" s="162">
        <v>0.16930280199063868</v>
      </c>
      <c r="D52" s="162">
        <v>0.17209559796204232</v>
      </c>
      <c r="E52" s="162">
        <v>0.17165341643715956</v>
      </c>
      <c r="F52" s="162">
        <v>0.16906399510060102</v>
      </c>
      <c r="G52" s="162">
        <v>0.16624869401369385</v>
      </c>
      <c r="H52" s="162">
        <v>0.1659821567154805</v>
      </c>
      <c r="I52" s="162">
        <v>0.1633</v>
      </c>
      <c r="J52" s="162">
        <v>0.16819999999999999</v>
      </c>
      <c r="K52" s="162" t="s">
        <v>413</v>
      </c>
      <c r="L52" s="162" t="s">
        <v>412</v>
      </c>
    </row>
    <row r="53" spans="1:12">
      <c r="A53" s="149"/>
      <c r="B53" s="162"/>
      <c r="C53" s="162"/>
      <c r="D53" s="162"/>
      <c r="E53" s="162"/>
      <c r="F53" s="162"/>
      <c r="G53" s="162"/>
      <c r="H53" s="162"/>
      <c r="I53" s="162"/>
      <c r="J53" s="162"/>
      <c r="K53" s="162"/>
      <c r="L53" s="162"/>
    </row>
    <row r="54" spans="1:12">
      <c r="A54" s="149" t="s">
        <v>338</v>
      </c>
      <c r="B54" s="162">
        <v>5.3466848784749922E-2</v>
      </c>
      <c r="C54" s="162">
        <v>4.8973481936029614E-2</v>
      </c>
      <c r="D54" s="162">
        <v>4.8108370892919673E-2</v>
      </c>
      <c r="E54" s="162">
        <v>4.7115649671132458E-2</v>
      </c>
      <c r="F54" s="162">
        <v>4.707900183842529E-2</v>
      </c>
      <c r="G54" s="162">
        <v>4.5570422614419362E-2</v>
      </c>
      <c r="H54" s="162">
        <v>4.5936424826699455E-2</v>
      </c>
      <c r="I54" s="162">
        <v>4.53E-2</v>
      </c>
      <c r="J54" s="162">
        <v>4.4082112193692527E-2</v>
      </c>
      <c r="K54" s="162" t="s">
        <v>415</v>
      </c>
      <c r="L54" s="162" t="s">
        <v>414</v>
      </c>
    </row>
    <row r="55" spans="1:12">
      <c r="A55" s="149" t="s">
        <v>337</v>
      </c>
      <c r="B55" s="162">
        <v>0.10061421149328431</v>
      </c>
      <c r="C55" s="162">
        <v>0.10746400390014701</v>
      </c>
      <c r="D55" s="162">
        <v>9.7674971815639583E-2</v>
      </c>
      <c r="E55" s="162">
        <v>0.10268110817713147</v>
      </c>
      <c r="F55" s="162">
        <v>9.9143532871768983E-2</v>
      </c>
      <c r="G55" s="162">
        <v>9.4451616631259963E-2</v>
      </c>
      <c r="H55" s="162">
        <v>9.488860669305535E-2</v>
      </c>
      <c r="I55" s="162">
        <v>8.6599999999999996E-2</v>
      </c>
      <c r="J55" s="162">
        <v>9.35E-2</v>
      </c>
      <c r="K55" s="162" t="s">
        <v>416</v>
      </c>
      <c r="L55" s="162" t="s">
        <v>417</v>
      </c>
    </row>
    <row r="56" spans="1:12">
      <c r="A56" s="149"/>
      <c r="B56" s="162"/>
      <c r="C56" s="162"/>
      <c r="D56" s="162"/>
      <c r="E56" s="162"/>
      <c r="F56" s="162"/>
      <c r="G56" s="162"/>
      <c r="H56" s="162"/>
      <c r="I56" s="162"/>
      <c r="J56" s="162"/>
      <c r="K56" s="162"/>
      <c r="L56" s="162"/>
    </row>
    <row r="57" spans="1:12">
      <c r="A57" s="149"/>
      <c r="B57" s="162"/>
      <c r="C57" s="162"/>
      <c r="D57" s="162"/>
      <c r="E57" s="162"/>
      <c r="F57" s="162"/>
      <c r="G57" s="162"/>
      <c r="H57" s="162"/>
      <c r="I57" s="162"/>
      <c r="J57" s="162"/>
      <c r="K57" s="162"/>
      <c r="L57" s="162"/>
    </row>
    <row r="58" spans="1:12">
      <c r="A58" s="149"/>
      <c r="B58" s="162"/>
      <c r="C58" s="162"/>
      <c r="D58" s="162"/>
      <c r="E58" s="162"/>
      <c r="F58" s="162"/>
      <c r="G58" s="162"/>
      <c r="H58" s="162"/>
      <c r="I58" s="162"/>
      <c r="J58" s="162"/>
      <c r="K58" s="162"/>
      <c r="L58" s="162"/>
    </row>
    <row r="59" spans="1:12">
      <c r="A59" s="149"/>
      <c r="B59" s="162"/>
      <c r="C59" s="162"/>
      <c r="D59" s="162"/>
      <c r="E59" s="162"/>
      <c r="F59" s="162"/>
      <c r="G59" s="162"/>
      <c r="H59" s="162"/>
      <c r="I59" s="162"/>
      <c r="J59" s="162"/>
      <c r="K59" s="162"/>
      <c r="L59" s="162"/>
    </row>
    <row r="60" spans="1:12">
      <c r="A60" s="149"/>
      <c r="B60" s="162"/>
      <c r="C60" s="162"/>
      <c r="D60" s="162"/>
      <c r="E60" s="162"/>
      <c r="F60" s="162"/>
      <c r="G60" s="162"/>
      <c r="H60" s="162"/>
      <c r="I60" s="162"/>
      <c r="J60" s="162"/>
      <c r="K60" s="162"/>
      <c r="L60" s="162"/>
    </row>
    <row r="61" spans="1:12">
      <c r="A61" s="149"/>
      <c r="B61" s="162"/>
      <c r="C61" s="162"/>
      <c r="D61" s="162"/>
      <c r="E61" s="162"/>
      <c r="F61" s="162"/>
      <c r="G61" s="162"/>
      <c r="H61" s="162"/>
      <c r="I61" s="162"/>
      <c r="J61" s="162"/>
      <c r="K61" s="162"/>
      <c r="L61" s="162"/>
    </row>
    <row r="62" spans="1:12">
      <c r="B62" s="162"/>
      <c r="C62" s="162"/>
    </row>
  </sheetData>
  <pageMargins left="0.7" right="0.7" top="0.75" bottom="0.75" header="0.3" footer="0.3"/>
  <pageSetup paperSize="9" scale="81" orientation="portrait" r:id="rId1"/>
  <headerFooter>
    <oddHeader>&amp;R&amp;"Arial,Normal"&amp;8Retail Banking</oddHeader>
    <oddFooter>&amp;C&amp;"Arial,Normal"&amp;7Fact book - Q4 2014</oddFooter>
  </headerFooter>
  <rowBreaks count="1" manualBreakCount="1">
    <brk id="62" max="12" man="1"/>
  </rowBreaks>
  <ignoredErrors>
    <ignoredError sqref="L6:L11 L17:L24 E28:L34 L39:L44 K50:L5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4"/>
  <sheetViews>
    <sheetView view="pageLayout" topLeftCell="A16" zoomScaleNormal="100" zoomScaleSheetLayoutView="100" workbookViewId="0">
      <selection activeCell="B19" sqref="B19:I23"/>
    </sheetView>
  </sheetViews>
  <sheetFormatPr defaultRowHeight="11.25"/>
  <cols>
    <col min="1" max="1" width="27.85546875" style="841" customWidth="1"/>
    <col min="2" max="9" width="8.7109375" style="841" customWidth="1"/>
    <col min="10" max="16384" width="9.140625" style="841"/>
  </cols>
  <sheetData>
    <row r="1" spans="1:22" ht="13.5" customHeight="1">
      <c r="A1" s="842" t="s">
        <v>418</v>
      </c>
      <c r="B1" s="56"/>
      <c r="C1" s="56"/>
      <c r="D1" s="56"/>
      <c r="E1" s="56"/>
      <c r="F1" s="56"/>
      <c r="G1" s="56"/>
      <c r="H1" s="56"/>
      <c r="I1" s="56"/>
    </row>
    <row r="2" spans="1:22" s="83" customFormat="1" ht="13.5" customHeight="1">
      <c r="A2" s="847" t="s">
        <v>869</v>
      </c>
      <c r="B2" s="355"/>
      <c r="C2" s="355"/>
      <c r="D2" s="355"/>
      <c r="E2" s="355"/>
      <c r="F2" s="355"/>
      <c r="G2" s="355"/>
      <c r="H2" s="355"/>
      <c r="I2" s="355"/>
    </row>
    <row r="3" spans="1:22" ht="13.5" customHeight="1"/>
    <row r="4" spans="1:22" ht="13.5" customHeight="1" thickBot="1">
      <c r="A4" s="526" t="s">
        <v>98</v>
      </c>
      <c r="B4" s="1086" t="s">
        <v>1084</v>
      </c>
      <c r="C4" s="1086" t="s">
        <v>907</v>
      </c>
      <c r="D4" s="1086" t="s">
        <v>837</v>
      </c>
      <c r="E4" s="1086" t="s">
        <v>99</v>
      </c>
      <c r="F4" s="1086" t="s">
        <v>100</v>
      </c>
      <c r="G4" s="1086" t="s">
        <v>101</v>
      </c>
      <c r="H4" s="1086" t="s">
        <v>102</v>
      </c>
      <c r="I4" s="1086" t="s">
        <v>103</v>
      </c>
      <c r="K4" s="37"/>
      <c r="L4" s="37"/>
      <c r="M4" s="37"/>
      <c r="N4" s="37"/>
      <c r="O4" s="37"/>
      <c r="P4" s="37"/>
      <c r="Q4" s="37"/>
      <c r="R4" s="37"/>
      <c r="S4" s="37"/>
      <c r="T4" s="37"/>
      <c r="U4" s="37"/>
      <c r="V4" s="37"/>
    </row>
    <row r="5" spans="1:22" ht="13.5" customHeight="1">
      <c r="A5" s="38" t="s">
        <v>109</v>
      </c>
      <c r="B5" s="163">
        <v>123.96</v>
      </c>
      <c r="C5" s="163">
        <v>124.73</v>
      </c>
      <c r="D5" s="163">
        <v>116.61</v>
      </c>
      <c r="E5" s="163">
        <v>115.39</v>
      </c>
      <c r="F5" s="163">
        <v>116.86</v>
      </c>
      <c r="G5" s="163">
        <v>111.21</v>
      </c>
      <c r="H5" s="163">
        <v>107.78</v>
      </c>
      <c r="I5" s="163">
        <v>104.74</v>
      </c>
      <c r="K5" s="37"/>
      <c r="L5" s="37"/>
      <c r="M5" s="37"/>
      <c r="N5" s="37"/>
      <c r="O5" s="37"/>
      <c r="P5" s="37"/>
      <c r="Q5" s="37"/>
      <c r="R5" s="37"/>
      <c r="S5" s="37"/>
      <c r="T5" s="37"/>
      <c r="U5" s="37"/>
      <c r="V5" s="37"/>
    </row>
    <row r="6" spans="1:22" ht="13.5" customHeight="1">
      <c r="A6" s="38" t="s">
        <v>115</v>
      </c>
      <c r="B6" s="163">
        <v>33.01</v>
      </c>
      <c r="C6" s="163">
        <v>34.299999999999997</v>
      </c>
      <c r="D6" s="163">
        <v>33.93</v>
      </c>
      <c r="E6" s="163">
        <v>32.9</v>
      </c>
      <c r="F6" s="163">
        <v>35.53</v>
      </c>
      <c r="G6" s="163">
        <v>33.46</v>
      </c>
      <c r="H6" s="163">
        <v>34.950000000000003</v>
      </c>
      <c r="I6" s="163">
        <v>31.75</v>
      </c>
      <c r="K6" s="37"/>
      <c r="L6" s="37"/>
      <c r="M6" s="37"/>
      <c r="N6" s="37"/>
      <c r="O6" s="37"/>
      <c r="P6" s="37"/>
      <c r="Q6" s="37"/>
      <c r="R6" s="37"/>
      <c r="S6" s="37"/>
      <c r="T6" s="37"/>
      <c r="U6" s="37"/>
      <c r="V6" s="37"/>
    </row>
    <row r="7" spans="1:22" ht="13.5" customHeight="1">
      <c r="A7" s="38" t="s">
        <v>122</v>
      </c>
      <c r="B7" s="163">
        <v>0</v>
      </c>
      <c r="C7" s="163">
        <v>0</v>
      </c>
      <c r="D7" s="163">
        <v>0</v>
      </c>
      <c r="E7" s="163">
        <v>0</v>
      </c>
      <c r="F7" s="163">
        <v>0</v>
      </c>
      <c r="G7" s="163">
        <v>0</v>
      </c>
      <c r="H7" s="163">
        <v>0</v>
      </c>
      <c r="I7" s="163">
        <v>0</v>
      </c>
      <c r="K7" s="37"/>
      <c r="L7" s="37"/>
      <c r="M7" s="37"/>
      <c r="N7" s="37"/>
      <c r="O7" s="37"/>
      <c r="P7" s="37"/>
      <c r="Q7" s="37"/>
      <c r="R7" s="37"/>
      <c r="S7" s="37"/>
      <c r="T7" s="37"/>
      <c r="U7" s="37"/>
      <c r="V7" s="37"/>
    </row>
    <row r="8" spans="1:22" ht="13.5" customHeight="1" thickBot="1">
      <c r="A8" s="52" t="s">
        <v>318</v>
      </c>
      <c r="B8" s="530">
        <v>7.68</v>
      </c>
      <c r="C8" s="530">
        <v>6.13</v>
      </c>
      <c r="D8" s="530">
        <v>6.18</v>
      </c>
      <c r="E8" s="530">
        <v>6.57</v>
      </c>
      <c r="F8" s="530">
        <v>9.4600000000000009</v>
      </c>
      <c r="G8" s="530">
        <v>6.39</v>
      </c>
      <c r="H8" s="530">
        <v>7.6</v>
      </c>
      <c r="I8" s="530">
        <v>7.15</v>
      </c>
      <c r="K8" s="37"/>
      <c r="L8" s="37"/>
      <c r="M8" s="37"/>
      <c r="N8" s="37"/>
      <c r="O8" s="37"/>
      <c r="P8" s="37"/>
      <c r="Q8" s="37"/>
      <c r="R8" s="37"/>
      <c r="S8" s="37"/>
      <c r="T8" s="37"/>
      <c r="U8" s="37"/>
      <c r="V8" s="37"/>
    </row>
    <row r="9" spans="1:22" ht="13.5" customHeight="1">
      <c r="A9" s="43" t="s">
        <v>137</v>
      </c>
      <c r="B9" s="513">
        <v>164.65</v>
      </c>
      <c r="C9" s="513">
        <v>165.16</v>
      </c>
      <c r="D9" s="513">
        <v>156.72999999999999</v>
      </c>
      <c r="E9" s="513">
        <v>154.86000000000001</v>
      </c>
      <c r="F9" s="513">
        <v>161.85</v>
      </c>
      <c r="G9" s="513">
        <v>151.05000000000001</v>
      </c>
      <c r="H9" s="513">
        <v>150.33000000000001</v>
      </c>
      <c r="I9" s="513">
        <v>143.63</v>
      </c>
      <c r="K9" s="37"/>
      <c r="L9" s="37"/>
      <c r="M9" s="37"/>
      <c r="N9" s="37"/>
      <c r="O9" s="37"/>
      <c r="P9" s="37"/>
      <c r="Q9" s="37"/>
      <c r="R9" s="37"/>
      <c r="S9" s="37"/>
      <c r="T9" s="37"/>
      <c r="U9" s="37"/>
      <c r="V9" s="37"/>
    </row>
    <row r="10" spans="1:22" ht="13.5" customHeight="1">
      <c r="A10" s="38" t="s">
        <v>161</v>
      </c>
      <c r="B10" s="163">
        <v>-10.09</v>
      </c>
      <c r="C10" s="163">
        <v>-1.19</v>
      </c>
      <c r="D10" s="163">
        <v>-10.210000000000001</v>
      </c>
      <c r="E10" s="163">
        <v>-7.16</v>
      </c>
      <c r="F10" s="163">
        <v>-9.52</v>
      </c>
      <c r="G10" s="163">
        <v>-4.58</v>
      </c>
      <c r="H10" s="163">
        <v>-8.81</v>
      </c>
      <c r="I10" s="163">
        <v>-11.17</v>
      </c>
      <c r="K10" s="37"/>
      <c r="L10" s="37"/>
      <c r="M10" s="37"/>
      <c r="N10" s="37"/>
      <c r="O10" s="37"/>
      <c r="P10" s="37"/>
      <c r="Q10" s="37"/>
      <c r="R10" s="37"/>
      <c r="S10" s="37"/>
      <c r="T10" s="37"/>
      <c r="U10" s="37"/>
      <c r="V10" s="37"/>
    </row>
    <row r="11" spans="1:22" ht="13.5" customHeight="1">
      <c r="A11" s="38"/>
      <c r="B11" s="163"/>
      <c r="C11" s="163"/>
      <c r="D11" s="163"/>
      <c r="E11" s="163"/>
      <c r="F11" s="163"/>
      <c r="G11" s="163"/>
      <c r="H11" s="163"/>
      <c r="I11" s="163"/>
      <c r="K11" s="37"/>
      <c r="L11" s="37"/>
      <c r="M11" s="37"/>
      <c r="N11" s="37"/>
      <c r="O11" s="37"/>
      <c r="P11" s="37"/>
      <c r="Q11" s="37"/>
      <c r="R11" s="37"/>
      <c r="S11" s="37"/>
      <c r="T11" s="37"/>
      <c r="U11" s="37"/>
      <c r="V11" s="37"/>
    </row>
    <row r="12" spans="1:22" ht="13.5" customHeight="1">
      <c r="A12" s="38" t="s">
        <v>322</v>
      </c>
      <c r="B12" s="163">
        <v>1650.91</v>
      </c>
      <c r="C12" s="163">
        <v>1596.99</v>
      </c>
      <c r="D12" s="163">
        <v>1622.93</v>
      </c>
      <c r="E12" s="163">
        <v>1578.09</v>
      </c>
      <c r="F12" s="163">
        <v>1588.03</v>
      </c>
      <c r="G12" s="163">
        <v>1608.27</v>
      </c>
      <c r="H12" s="163">
        <v>1620.87</v>
      </c>
      <c r="I12" s="163">
        <v>1581.42</v>
      </c>
      <c r="K12" s="37"/>
      <c r="L12" s="37"/>
      <c r="M12" s="37"/>
      <c r="N12" s="37"/>
      <c r="O12" s="37"/>
      <c r="P12" s="37"/>
      <c r="Q12" s="37"/>
      <c r="R12" s="37"/>
      <c r="S12" s="37"/>
      <c r="T12" s="37"/>
      <c r="U12" s="37"/>
      <c r="V12" s="37"/>
    </row>
    <row r="13" spans="1:22" ht="13.5" customHeight="1">
      <c r="A13" s="38" t="s">
        <v>323</v>
      </c>
      <c r="B13" s="163">
        <v>11508.48</v>
      </c>
      <c r="C13" s="163">
        <v>11132.57</v>
      </c>
      <c r="D13" s="163">
        <v>11396.5</v>
      </c>
      <c r="E13" s="163">
        <v>11363</v>
      </c>
      <c r="F13" s="163">
        <v>11563.28</v>
      </c>
      <c r="G13" s="163">
        <v>11709.92</v>
      </c>
      <c r="H13" s="163">
        <v>11827.12</v>
      </c>
      <c r="I13" s="163">
        <v>11744.5</v>
      </c>
      <c r="K13" s="37"/>
      <c r="L13" s="37"/>
      <c r="M13" s="37"/>
      <c r="N13" s="37"/>
      <c r="O13" s="37"/>
      <c r="P13" s="37"/>
      <c r="Q13" s="37"/>
      <c r="R13" s="37"/>
      <c r="S13" s="37"/>
      <c r="T13" s="37"/>
      <c r="U13" s="37"/>
      <c r="V13" s="37"/>
    </row>
    <row r="14" spans="1:22" ht="13.5" customHeight="1">
      <c r="A14" s="38" t="s">
        <v>324</v>
      </c>
      <c r="B14" s="163">
        <v>1126.9000000000001</v>
      </c>
      <c r="C14" s="163">
        <v>1129.2</v>
      </c>
      <c r="D14" s="163">
        <v>1153.32</v>
      </c>
      <c r="E14" s="163">
        <v>1162.7</v>
      </c>
      <c r="F14" s="163">
        <v>1165.43</v>
      </c>
      <c r="G14" s="163">
        <v>1164.71</v>
      </c>
      <c r="H14" s="163">
        <v>1157.1600000000001</v>
      </c>
      <c r="I14" s="163">
        <v>1135.06</v>
      </c>
      <c r="K14" s="37"/>
      <c r="L14" s="37"/>
      <c r="M14" s="37"/>
      <c r="N14" s="37"/>
      <c r="O14" s="37"/>
      <c r="P14" s="37"/>
      <c r="Q14" s="37"/>
      <c r="R14" s="37"/>
      <c r="S14" s="37"/>
      <c r="T14" s="37"/>
      <c r="U14" s="37"/>
      <c r="V14" s="37"/>
    </row>
    <row r="15" spans="1:22" ht="13.5" customHeight="1">
      <c r="A15" s="164"/>
      <c r="B15" s="68"/>
      <c r="C15" s="68"/>
      <c r="D15" s="68"/>
      <c r="E15" s="68"/>
      <c r="F15" s="68"/>
      <c r="G15" s="68"/>
      <c r="H15" s="68"/>
      <c r="I15" s="68"/>
      <c r="K15" s="37"/>
      <c r="L15" s="37"/>
      <c r="M15" s="37"/>
      <c r="N15" s="37"/>
      <c r="O15" s="37"/>
      <c r="P15" s="37"/>
      <c r="Q15" s="37"/>
      <c r="R15" s="37"/>
      <c r="S15" s="37"/>
      <c r="T15" s="37"/>
      <c r="U15" s="37"/>
      <c r="V15" s="37"/>
    </row>
    <row r="16" spans="1:22" ht="13.5" customHeight="1">
      <c r="A16" s="165"/>
      <c r="B16" s="163"/>
      <c r="C16" s="163"/>
      <c r="D16" s="163"/>
      <c r="E16" s="163"/>
      <c r="F16" s="163"/>
      <c r="G16" s="163"/>
      <c r="H16" s="163"/>
      <c r="I16" s="163"/>
      <c r="K16" s="37"/>
      <c r="L16" s="37"/>
      <c r="M16" s="37"/>
      <c r="N16" s="37"/>
      <c r="O16" s="37"/>
      <c r="P16" s="37"/>
      <c r="Q16" s="37"/>
      <c r="R16" s="37"/>
      <c r="S16" s="37"/>
      <c r="T16" s="37"/>
      <c r="U16" s="37"/>
      <c r="V16" s="37"/>
    </row>
    <row r="17" spans="1:22" ht="13.5" customHeight="1">
      <c r="A17" s="842" t="s">
        <v>419</v>
      </c>
      <c r="B17" s="56"/>
      <c r="C17" s="56"/>
      <c r="D17" s="56"/>
      <c r="E17" s="56"/>
      <c r="F17" s="56"/>
      <c r="G17" s="56"/>
      <c r="H17" s="56"/>
      <c r="I17" s="56"/>
      <c r="K17" s="37"/>
      <c r="L17" s="37"/>
      <c r="M17" s="37"/>
      <c r="N17" s="37"/>
      <c r="O17" s="37"/>
      <c r="P17" s="37"/>
      <c r="Q17" s="37"/>
      <c r="R17" s="37"/>
      <c r="S17" s="37"/>
      <c r="T17" s="37"/>
      <c r="U17" s="37"/>
      <c r="V17" s="37"/>
    </row>
    <row r="18" spans="1:22" ht="13.5" customHeight="1">
      <c r="A18" s="56"/>
      <c r="B18" s="56"/>
      <c r="C18" s="56"/>
      <c r="D18" s="56"/>
      <c r="E18" s="56"/>
      <c r="F18" s="56"/>
      <c r="G18" s="56"/>
      <c r="H18" s="56"/>
      <c r="I18" s="56"/>
      <c r="K18" s="37"/>
      <c r="L18" s="37"/>
      <c r="M18" s="37"/>
      <c r="N18" s="37"/>
      <c r="O18" s="37"/>
      <c r="P18" s="37"/>
      <c r="Q18" s="37"/>
      <c r="R18" s="37"/>
      <c r="S18" s="37"/>
      <c r="T18" s="37"/>
      <c r="U18" s="37"/>
      <c r="V18" s="37"/>
    </row>
    <row r="19" spans="1:22" ht="13.5" customHeight="1" thickBot="1">
      <c r="A19" s="526" t="s">
        <v>107</v>
      </c>
      <c r="B19" s="1086" t="s">
        <v>1084</v>
      </c>
      <c r="C19" s="1086" t="s">
        <v>907</v>
      </c>
      <c r="D19" s="1086" t="s">
        <v>837</v>
      </c>
      <c r="E19" s="1086" t="s">
        <v>99</v>
      </c>
      <c r="F19" s="1086" t="s">
        <v>100</v>
      </c>
      <c r="G19" s="1086" t="s">
        <v>101</v>
      </c>
      <c r="H19" s="1086" t="s">
        <v>102</v>
      </c>
      <c r="I19" s="1086" t="s">
        <v>103</v>
      </c>
      <c r="K19" s="37"/>
      <c r="L19" s="37"/>
      <c r="M19" s="37"/>
      <c r="N19" s="37"/>
      <c r="O19" s="37"/>
      <c r="P19" s="37"/>
      <c r="Q19" s="37"/>
      <c r="R19" s="37"/>
      <c r="S19" s="37"/>
      <c r="T19" s="37"/>
      <c r="U19" s="37"/>
      <c r="V19" s="37"/>
    </row>
    <row r="20" spans="1:22" ht="13.5" customHeight="1">
      <c r="A20" s="38" t="s">
        <v>420</v>
      </c>
      <c r="B20" s="166">
        <v>11.4</v>
      </c>
      <c r="C20" s="166">
        <v>11.7</v>
      </c>
      <c r="D20" s="166">
        <v>11.48</v>
      </c>
      <c r="E20" s="166">
        <v>11.75</v>
      </c>
      <c r="F20" s="166">
        <v>11.66</v>
      </c>
      <c r="G20" s="166">
        <v>11.73</v>
      </c>
      <c r="H20" s="166">
        <v>11.77</v>
      </c>
      <c r="I20" s="166">
        <v>11.96</v>
      </c>
      <c r="K20" s="37"/>
      <c r="L20" s="37"/>
      <c r="M20" s="37"/>
      <c r="N20" s="37"/>
      <c r="O20" s="37"/>
      <c r="P20" s="37"/>
      <c r="Q20" s="37"/>
      <c r="R20" s="37"/>
      <c r="S20" s="37"/>
      <c r="T20" s="37"/>
      <c r="U20" s="37"/>
      <c r="V20" s="37"/>
    </row>
    <row r="21" spans="1:22" ht="13.5" customHeight="1">
      <c r="A21" s="38" t="s">
        <v>421</v>
      </c>
      <c r="B21" s="166">
        <v>2.2999999999999998</v>
      </c>
      <c r="C21" s="166">
        <v>2.35</v>
      </c>
      <c r="D21" s="166">
        <v>2.33</v>
      </c>
      <c r="E21" s="166">
        <v>2.2799999999999998</v>
      </c>
      <c r="F21" s="166">
        <v>2.1800000000000002</v>
      </c>
      <c r="G21" s="166">
        <v>2.19</v>
      </c>
      <c r="H21" s="166">
        <v>2.4</v>
      </c>
      <c r="I21" s="166">
        <v>2.29</v>
      </c>
      <c r="K21" s="37"/>
      <c r="L21" s="37"/>
      <c r="M21" s="37"/>
      <c r="N21" s="37"/>
      <c r="O21" s="37"/>
      <c r="P21" s="37"/>
      <c r="Q21" s="37"/>
      <c r="R21" s="37"/>
      <c r="S21" s="37"/>
      <c r="T21" s="37"/>
      <c r="U21" s="37"/>
      <c r="V21" s="37"/>
    </row>
    <row r="22" spans="1:22" ht="13.5" customHeight="1" thickBot="1">
      <c r="A22" s="52" t="s">
        <v>422</v>
      </c>
      <c r="B22" s="531">
        <v>2.74</v>
      </c>
      <c r="C22" s="531">
        <v>2.72</v>
      </c>
      <c r="D22" s="531">
        <v>2.7</v>
      </c>
      <c r="E22" s="531">
        <v>2.63</v>
      </c>
      <c r="F22" s="531">
        <v>2.63</v>
      </c>
      <c r="G22" s="531">
        <v>2.65</v>
      </c>
      <c r="H22" s="531">
        <v>2.61</v>
      </c>
      <c r="I22" s="531">
        <v>2.57</v>
      </c>
      <c r="K22" s="37"/>
      <c r="L22" s="37"/>
      <c r="M22" s="37"/>
      <c r="N22" s="37"/>
      <c r="O22" s="37"/>
      <c r="P22" s="37"/>
      <c r="Q22" s="37"/>
      <c r="R22" s="37"/>
      <c r="S22" s="37"/>
      <c r="T22" s="37"/>
      <c r="U22" s="37"/>
      <c r="V22" s="37"/>
    </row>
    <row r="23" spans="1:22" ht="13.5" customHeight="1">
      <c r="A23" s="43" t="s">
        <v>423</v>
      </c>
      <c r="B23" s="167">
        <v>16.440000000000001</v>
      </c>
      <c r="C23" s="167">
        <v>16.78</v>
      </c>
      <c r="D23" s="167">
        <v>16.510000000000002</v>
      </c>
      <c r="E23" s="167">
        <v>16.670000000000002</v>
      </c>
      <c r="F23" s="167">
        <v>16.47</v>
      </c>
      <c r="G23" s="167">
        <v>16.57</v>
      </c>
      <c r="H23" s="167">
        <v>16.78</v>
      </c>
      <c r="I23" s="167">
        <v>16.82</v>
      </c>
      <c r="K23" s="37"/>
      <c r="L23" s="37"/>
      <c r="M23" s="37"/>
      <c r="N23" s="37"/>
      <c r="O23" s="37"/>
      <c r="P23" s="37"/>
      <c r="Q23" s="37"/>
      <c r="R23" s="37"/>
      <c r="S23" s="37"/>
      <c r="T23" s="37"/>
      <c r="U23" s="37"/>
      <c r="V23" s="37"/>
    </row>
    <row r="24" spans="1:22" ht="13.5" customHeight="1">
      <c r="A24" s="165"/>
      <c r="B24" s="168"/>
      <c r="C24" s="168"/>
      <c r="D24" s="168"/>
      <c r="E24" s="168"/>
      <c r="F24" s="168"/>
      <c r="G24" s="168"/>
      <c r="H24" s="168"/>
      <c r="I24" s="168"/>
      <c r="K24" s="37"/>
      <c r="L24" s="37"/>
      <c r="M24" s="37"/>
      <c r="N24" s="37"/>
      <c r="O24" s="37"/>
      <c r="P24" s="37"/>
      <c r="Q24" s="37"/>
      <c r="R24" s="37"/>
      <c r="S24" s="37"/>
      <c r="T24" s="37"/>
      <c r="U24" s="37"/>
      <c r="V24" s="37"/>
    </row>
    <row r="25" spans="1:22" ht="13.5" customHeight="1">
      <c r="A25" s="169"/>
      <c r="B25" s="170"/>
      <c r="C25" s="170"/>
      <c r="D25" s="170"/>
      <c r="E25" s="170"/>
      <c r="F25" s="170"/>
      <c r="G25" s="170"/>
      <c r="H25" s="170"/>
      <c r="I25" s="170"/>
      <c r="K25" s="37"/>
      <c r="L25" s="37"/>
      <c r="M25" s="37"/>
      <c r="N25" s="37"/>
      <c r="O25" s="37"/>
      <c r="P25" s="37"/>
      <c r="Q25" s="37"/>
      <c r="R25" s="37"/>
      <c r="S25" s="37"/>
      <c r="T25" s="37"/>
      <c r="U25" s="37"/>
      <c r="V25" s="37"/>
    </row>
    <row r="26" spans="1:22" ht="13.5" customHeight="1">
      <c r="A26" s="842" t="s">
        <v>853</v>
      </c>
      <c r="B26" s="171"/>
      <c r="C26" s="171"/>
      <c r="D26" s="171"/>
      <c r="E26" s="171"/>
      <c r="F26" s="171"/>
      <c r="G26" s="171"/>
      <c r="H26" s="171"/>
      <c r="I26" s="171"/>
      <c r="K26" s="37"/>
      <c r="L26" s="37"/>
      <c r="M26" s="37"/>
      <c r="N26" s="37"/>
      <c r="O26" s="37"/>
      <c r="P26" s="37"/>
      <c r="Q26" s="37"/>
      <c r="R26" s="37"/>
      <c r="S26" s="37"/>
      <c r="T26" s="37"/>
      <c r="U26" s="37"/>
      <c r="V26" s="37"/>
    </row>
    <row r="27" spans="1:22" ht="13.5" customHeight="1">
      <c r="A27" s="842"/>
      <c r="B27" s="171"/>
      <c r="C27" s="171"/>
      <c r="D27" s="171"/>
      <c r="E27" s="171"/>
      <c r="F27" s="171"/>
      <c r="G27" s="171"/>
      <c r="H27" s="171"/>
      <c r="I27" s="171"/>
      <c r="K27" s="37"/>
      <c r="L27" s="37"/>
      <c r="M27" s="37"/>
      <c r="N27" s="37"/>
      <c r="O27" s="37"/>
      <c r="P27" s="37"/>
      <c r="Q27" s="37"/>
      <c r="R27" s="37"/>
      <c r="S27" s="37"/>
      <c r="T27" s="37"/>
      <c r="U27" s="37"/>
      <c r="V27" s="37"/>
    </row>
    <row r="28" spans="1:22" ht="13.5" customHeight="1" thickBot="1">
      <c r="A28" s="526" t="s">
        <v>98</v>
      </c>
      <c r="B28" s="525" t="s">
        <v>1084</v>
      </c>
      <c r="C28" s="525" t="s">
        <v>907</v>
      </c>
      <c r="D28" s="525" t="s">
        <v>837</v>
      </c>
      <c r="E28" s="525" t="s">
        <v>99</v>
      </c>
      <c r="F28" s="525" t="s">
        <v>100</v>
      </c>
      <c r="G28" s="525" t="s">
        <v>101</v>
      </c>
      <c r="H28" s="525" t="s">
        <v>102</v>
      </c>
      <c r="I28" s="525" t="s">
        <v>103</v>
      </c>
      <c r="K28" s="37"/>
      <c r="L28" s="37"/>
      <c r="M28" s="37"/>
      <c r="N28" s="37"/>
      <c r="O28" s="37"/>
      <c r="P28" s="37"/>
      <c r="Q28" s="37"/>
      <c r="R28" s="37"/>
      <c r="S28" s="37"/>
      <c r="T28" s="37"/>
      <c r="U28" s="37"/>
      <c r="V28" s="37"/>
    </row>
    <row r="29" spans="1:22" ht="13.5" customHeight="1">
      <c r="A29" s="33" t="s">
        <v>424</v>
      </c>
      <c r="B29" s="34"/>
      <c r="C29" s="34"/>
      <c r="D29" s="34"/>
      <c r="E29" s="34"/>
      <c r="F29" s="34"/>
      <c r="G29" s="34"/>
      <c r="H29" s="34"/>
      <c r="I29" s="34"/>
      <c r="J29" s="37"/>
      <c r="K29" s="37"/>
      <c r="L29" s="37"/>
      <c r="M29" s="37"/>
      <c r="N29" s="37"/>
      <c r="O29" s="37"/>
      <c r="P29" s="37"/>
      <c r="Q29" s="37"/>
      <c r="R29" s="37"/>
      <c r="S29" s="37"/>
      <c r="T29" s="37"/>
      <c r="U29" s="37"/>
      <c r="V29" s="37"/>
    </row>
    <row r="30" spans="1:22" ht="13.5" customHeight="1">
      <c r="A30" s="38" t="s">
        <v>425</v>
      </c>
      <c r="B30" s="163">
        <v>309.68</v>
      </c>
      <c r="C30" s="163">
        <v>299.38</v>
      </c>
      <c r="D30" s="163">
        <v>327.18</v>
      </c>
      <c r="E30" s="163">
        <v>299.95999999999998</v>
      </c>
      <c r="F30" s="163">
        <v>341.89</v>
      </c>
      <c r="G30" s="163">
        <v>331.62</v>
      </c>
      <c r="H30" s="163">
        <v>346.34</v>
      </c>
      <c r="I30" s="163">
        <v>267.54000000000002</v>
      </c>
      <c r="J30" s="37"/>
      <c r="K30" s="37"/>
      <c r="L30" s="37"/>
      <c r="M30" s="37"/>
      <c r="N30" s="37"/>
      <c r="O30" s="37"/>
      <c r="P30" s="37"/>
      <c r="Q30" s="37"/>
      <c r="R30" s="37"/>
      <c r="S30" s="37"/>
      <c r="T30" s="37"/>
      <c r="U30" s="37"/>
      <c r="V30" s="37"/>
    </row>
    <row r="31" spans="1:22" ht="13.5" customHeight="1">
      <c r="A31" s="38" t="s">
        <v>426</v>
      </c>
      <c r="B31" s="163">
        <v>455.16</v>
      </c>
      <c r="C31" s="163">
        <v>454.53</v>
      </c>
      <c r="D31" s="163">
        <v>466.01</v>
      </c>
      <c r="E31" s="163">
        <v>433.31</v>
      </c>
      <c r="F31" s="163">
        <v>406.81</v>
      </c>
      <c r="G31" s="163">
        <v>434.64</v>
      </c>
      <c r="H31" s="163">
        <v>482.92</v>
      </c>
      <c r="I31" s="163">
        <v>400.99</v>
      </c>
      <c r="J31" s="37"/>
      <c r="K31" s="37"/>
      <c r="L31" s="37"/>
      <c r="M31" s="37"/>
      <c r="N31" s="37"/>
      <c r="O31" s="37"/>
      <c r="P31" s="37"/>
      <c r="Q31" s="37"/>
      <c r="R31" s="37"/>
      <c r="S31" s="37"/>
      <c r="T31" s="37"/>
      <c r="U31" s="37"/>
      <c r="V31" s="37"/>
    </row>
    <row r="32" spans="1:22" ht="13.5" customHeight="1">
      <c r="A32" s="38" t="s">
        <v>427</v>
      </c>
      <c r="B32" s="163">
        <v>548.16</v>
      </c>
      <c r="C32" s="163">
        <v>501.86</v>
      </c>
      <c r="D32" s="163">
        <v>541.01</v>
      </c>
      <c r="E32" s="163">
        <v>488.37</v>
      </c>
      <c r="F32" s="163">
        <v>516.42999999999995</v>
      </c>
      <c r="G32" s="163">
        <v>563.59</v>
      </c>
      <c r="H32" s="163">
        <v>541.6</v>
      </c>
      <c r="I32" s="163">
        <v>483.71</v>
      </c>
      <c r="J32" s="37"/>
      <c r="K32" s="37"/>
      <c r="L32" s="37"/>
      <c r="M32" s="37"/>
      <c r="N32" s="37"/>
      <c r="O32" s="37"/>
      <c r="P32" s="37"/>
      <c r="Q32" s="37"/>
      <c r="R32" s="37"/>
      <c r="S32" s="37"/>
      <c r="T32" s="37"/>
      <c r="U32" s="37"/>
      <c r="V32" s="37"/>
    </row>
    <row r="33" spans="1:22" ht="13.5" customHeight="1">
      <c r="A33" s="33" t="s">
        <v>428</v>
      </c>
      <c r="B33" s="163"/>
      <c r="C33" s="163"/>
      <c r="D33" s="163"/>
      <c r="E33" s="163"/>
      <c r="F33" s="163"/>
      <c r="G33" s="163"/>
      <c r="H33" s="163"/>
      <c r="I33" s="163"/>
      <c r="J33" s="37"/>
      <c r="K33" s="37"/>
      <c r="L33" s="37"/>
      <c r="M33" s="37"/>
      <c r="N33" s="37"/>
      <c r="O33" s="37"/>
      <c r="P33" s="37"/>
      <c r="Q33" s="37"/>
      <c r="R33" s="37"/>
      <c r="S33" s="37"/>
      <c r="T33" s="37"/>
      <c r="U33" s="37"/>
      <c r="V33" s="37"/>
    </row>
    <row r="34" spans="1:22" ht="13.5" customHeight="1">
      <c r="A34" s="38" t="s">
        <v>429</v>
      </c>
      <c r="B34" s="163">
        <v>659.34</v>
      </c>
      <c r="C34" s="163">
        <v>687.61</v>
      </c>
      <c r="D34" s="163">
        <v>730.65</v>
      </c>
      <c r="E34" s="163">
        <v>659.08</v>
      </c>
      <c r="F34" s="163">
        <v>758.58</v>
      </c>
      <c r="G34" s="163">
        <v>598.16999999999996</v>
      </c>
      <c r="H34" s="163">
        <v>703.3</v>
      </c>
      <c r="I34" s="163">
        <v>610.91999999999996</v>
      </c>
      <c r="J34" s="37"/>
      <c r="K34" s="37"/>
      <c r="L34" s="37"/>
      <c r="M34" s="37"/>
      <c r="N34" s="37"/>
      <c r="O34" s="37"/>
      <c r="P34" s="37"/>
      <c r="Q34" s="37"/>
      <c r="R34" s="37"/>
      <c r="S34" s="37"/>
      <c r="T34" s="37"/>
      <c r="U34" s="37"/>
      <c r="V34" s="37"/>
    </row>
    <row r="35" spans="1:22" ht="13.5" customHeight="1" thickBot="1">
      <c r="A35" s="52" t="s">
        <v>430</v>
      </c>
      <c r="B35" s="530">
        <v>567.27</v>
      </c>
      <c r="C35" s="530">
        <v>550.05999999999995</v>
      </c>
      <c r="D35" s="530">
        <v>565.19000000000005</v>
      </c>
      <c r="E35" s="530">
        <v>491.33</v>
      </c>
      <c r="F35" s="530">
        <v>489.06</v>
      </c>
      <c r="G35" s="530">
        <v>480.41</v>
      </c>
      <c r="H35" s="530">
        <v>503.49</v>
      </c>
      <c r="I35" s="530">
        <v>440.85</v>
      </c>
      <c r="J35" s="37"/>
      <c r="K35" s="37"/>
      <c r="L35" s="37"/>
      <c r="M35" s="37"/>
      <c r="N35" s="37"/>
      <c r="O35" s="37"/>
      <c r="P35" s="37"/>
      <c r="Q35" s="37"/>
      <c r="R35" s="37"/>
      <c r="S35" s="37"/>
      <c r="T35" s="37"/>
      <c r="U35" s="37"/>
      <c r="V35" s="37"/>
    </row>
    <row r="36" spans="1:22" ht="13.5" customHeight="1">
      <c r="A36" s="43" t="s">
        <v>423</v>
      </c>
      <c r="B36" s="513">
        <v>2539.61</v>
      </c>
      <c r="C36" s="513">
        <v>2493.4499999999998</v>
      </c>
      <c r="D36" s="513">
        <v>2630.03</v>
      </c>
      <c r="E36" s="513">
        <v>2372.06</v>
      </c>
      <c r="F36" s="513">
        <v>2519.06</v>
      </c>
      <c r="G36" s="513">
        <v>2408.4299999999998</v>
      </c>
      <c r="H36" s="513">
        <v>2577.66</v>
      </c>
      <c r="I36" s="513">
        <v>2204.0100000000002</v>
      </c>
    </row>
    <row r="37" spans="1:22" ht="13.5" customHeight="1"/>
    <row r="38" spans="1:22" ht="13.5" customHeight="1"/>
    <row r="39" spans="1:22" ht="13.5" customHeight="1"/>
    <row r="40" spans="1:22" ht="13.5" customHeight="1"/>
    <row r="41" spans="1:22" ht="13.5" customHeight="1"/>
    <row r="42" spans="1:22" ht="13.5" customHeight="1"/>
    <row r="43" spans="1:22" ht="13.5" customHeight="1"/>
    <row r="44" spans="1:22" ht="13.5" customHeight="1"/>
    <row r="45" spans="1:22" ht="13.5" customHeight="1"/>
    <row r="46" spans="1:22" ht="13.5" customHeight="1"/>
    <row r="47" spans="1:22" ht="13.5" customHeight="1"/>
    <row r="48" spans="1: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sheetData>
  <printOptions horizontalCentered="1"/>
  <pageMargins left="0.7" right="0.7" top="0.75" bottom="0.75" header="0.3" footer="0.3"/>
  <pageSetup paperSize="9" scale="86" orientation="portrait" r:id="rId1"/>
  <headerFooter>
    <oddHeader>&amp;R&amp;"Arial,Normal"&amp;8Retail Banking</oddHeader>
    <oddFooter>&amp;L&amp;G&amp;C&amp;"Arial,Normal"&amp;7Fact book - Q1 2014</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F3:G3"/>
  <sheetViews>
    <sheetView view="pageLayout" topLeftCell="A7" zoomScale="80" zoomScaleNormal="100" zoomScaleSheetLayoutView="80" zoomScalePageLayoutView="80" workbookViewId="0">
      <selection activeCell="K47" sqref="K47"/>
    </sheetView>
  </sheetViews>
  <sheetFormatPr defaultRowHeight="15"/>
  <cols>
    <col min="5" max="5" width="3.5703125" customWidth="1"/>
  </cols>
  <sheetData>
    <row r="3" spans="6:7" ht="35.25">
      <c r="F3" s="90" t="s">
        <v>132</v>
      </c>
      <c r="G3" s="90"/>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59999389629810485"/>
  </sheetPr>
  <dimension ref="A1:K67"/>
  <sheetViews>
    <sheetView view="pageLayout" zoomScaleNormal="100" zoomScaleSheetLayoutView="100" workbookViewId="0">
      <selection activeCell="G24" sqref="G24"/>
    </sheetView>
  </sheetViews>
  <sheetFormatPr defaultRowHeight="13.5" customHeight="1"/>
  <cols>
    <col min="1" max="1" width="31.85546875" style="2" customWidth="1"/>
    <col min="3" max="3" width="7.85546875" style="2" customWidth="1"/>
    <col min="4" max="4" width="7.85546875" style="599" customWidth="1"/>
    <col min="5" max="9" width="7.85546875" style="2" customWidth="1"/>
    <col min="10" max="11" width="6.42578125" style="2" customWidth="1"/>
    <col min="12" max="16384" width="9.140625" style="2"/>
  </cols>
  <sheetData>
    <row r="1" spans="1:9" ht="13.5" customHeight="1">
      <c r="A1" s="1" t="s">
        <v>431</v>
      </c>
    </row>
    <row r="3" spans="1:9" ht="13.5" customHeight="1" thickBot="1">
      <c r="A3" s="21" t="s">
        <v>98</v>
      </c>
      <c r="B3" s="22" t="s">
        <v>1084</v>
      </c>
      <c r="C3" s="22" t="s">
        <v>907</v>
      </c>
      <c r="D3" s="22" t="s">
        <v>837</v>
      </c>
      <c r="E3" s="22" t="s">
        <v>99</v>
      </c>
      <c r="F3" s="22" t="s">
        <v>100</v>
      </c>
      <c r="G3" s="22" t="s">
        <v>101</v>
      </c>
      <c r="H3" s="22" t="s">
        <v>102</v>
      </c>
      <c r="I3" s="22" t="s">
        <v>103</v>
      </c>
    </row>
    <row r="4" spans="1:9" ht="13.5" customHeight="1">
      <c r="A4" s="9" t="s">
        <v>109</v>
      </c>
      <c r="B4" s="51">
        <v>294</v>
      </c>
      <c r="C4" s="51">
        <v>283</v>
      </c>
      <c r="D4" s="51">
        <v>278</v>
      </c>
      <c r="E4" s="51">
        <v>271</v>
      </c>
      <c r="F4" s="51">
        <v>267</v>
      </c>
      <c r="G4" s="51">
        <v>288</v>
      </c>
      <c r="H4" s="51">
        <v>280</v>
      </c>
      <c r="I4" s="51">
        <v>277</v>
      </c>
    </row>
    <row r="5" spans="1:9" ht="13.5" customHeight="1">
      <c r="A5" s="9" t="s">
        <v>115</v>
      </c>
      <c r="B5" s="51">
        <v>168</v>
      </c>
      <c r="C5" s="51">
        <v>135</v>
      </c>
      <c r="D5" s="51">
        <v>153</v>
      </c>
      <c r="E5" s="51">
        <v>170</v>
      </c>
      <c r="F5" s="51">
        <v>149</v>
      </c>
      <c r="G5" s="51">
        <v>149</v>
      </c>
      <c r="H5" s="51">
        <v>143</v>
      </c>
      <c r="I5" s="51">
        <v>127</v>
      </c>
    </row>
    <row r="6" spans="1:9" ht="13.5" customHeight="1">
      <c r="A6" s="9" t="s">
        <v>122</v>
      </c>
      <c r="B6" s="51">
        <v>124</v>
      </c>
      <c r="C6" s="51">
        <v>141</v>
      </c>
      <c r="D6" s="51">
        <v>210</v>
      </c>
      <c r="E6" s="51">
        <v>218</v>
      </c>
      <c r="F6" s="51">
        <v>227</v>
      </c>
      <c r="G6" s="51">
        <v>226</v>
      </c>
      <c r="H6" s="51">
        <v>257</v>
      </c>
      <c r="I6" s="51">
        <v>224</v>
      </c>
    </row>
    <row r="7" spans="1:9" ht="13.5" customHeight="1">
      <c r="A7" s="9" t="s">
        <v>318</v>
      </c>
      <c r="B7" s="51">
        <v>1</v>
      </c>
      <c r="C7" s="51">
        <v>1</v>
      </c>
      <c r="D7" s="51">
        <v>1</v>
      </c>
      <c r="E7" s="51">
        <v>1</v>
      </c>
      <c r="F7" s="51">
        <v>1</v>
      </c>
      <c r="G7" s="51">
        <v>2</v>
      </c>
      <c r="H7" s="51">
        <v>-3</v>
      </c>
      <c r="I7" s="51">
        <v>4</v>
      </c>
    </row>
    <row r="8" spans="1:9" ht="13.5" customHeight="1">
      <c r="A8" s="43" t="s">
        <v>362</v>
      </c>
      <c r="B8" s="58">
        <v>587</v>
      </c>
      <c r="C8" s="58">
        <v>560</v>
      </c>
      <c r="D8" s="58">
        <v>642</v>
      </c>
      <c r="E8" s="58">
        <v>660</v>
      </c>
      <c r="F8" s="58">
        <v>644</v>
      </c>
      <c r="G8" s="58">
        <v>665</v>
      </c>
      <c r="H8" s="58">
        <v>677</v>
      </c>
      <c r="I8" s="58">
        <v>632</v>
      </c>
    </row>
    <row r="9" spans="1:9" ht="13.5" customHeight="1">
      <c r="A9" s="9" t="s">
        <v>142</v>
      </c>
      <c r="B9" s="51">
        <v>-197</v>
      </c>
      <c r="C9" s="51">
        <v>-177</v>
      </c>
      <c r="D9" s="51">
        <v>-198</v>
      </c>
      <c r="E9" s="51">
        <v>-196</v>
      </c>
      <c r="F9" s="51">
        <v>-200</v>
      </c>
      <c r="G9" s="51">
        <v>-184</v>
      </c>
      <c r="H9" s="51">
        <v>-203</v>
      </c>
      <c r="I9" s="51">
        <v>-196</v>
      </c>
    </row>
    <row r="10" spans="1:9" ht="13.5" customHeight="1">
      <c r="A10" s="9" t="s">
        <v>363</v>
      </c>
      <c r="B10" s="51">
        <v>-21</v>
      </c>
      <c r="C10" s="51">
        <v>-9</v>
      </c>
      <c r="D10" s="51">
        <v>-10</v>
      </c>
      <c r="E10" s="51">
        <v>-8</v>
      </c>
      <c r="F10" s="51">
        <v>-27</v>
      </c>
      <c r="G10" s="51">
        <v>-16</v>
      </c>
      <c r="H10" s="51">
        <v>-15</v>
      </c>
      <c r="I10" s="51">
        <v>-21</v>
      </c>
    </row>
    <row r="11" spans="1:9" ht="13.5" customHeight="1">
      <c r="A11" s="43" t="s">
        <v>364</v>
      </c>
      <c r="B11" s="58">
        <v>-221</v>
      </c>
      <c r="C11" s="58">
        <v>-195</v>
      </c>
      <c r="D11" s="58">
        <v>-217</v>
      </c>
      <c r="E11" s="58">
        <v>-212</v>
      </c>
      <c r="F11" s="58">
        <v>-236</v>
      </c>
      <c r="G11" s="58">
        <v>-208</v>
      </c>
      <c r="H11" s="58">
        <v>-227</v>
      </c>
      <c r="I11" s="58">
        <v>-226</v>
      </c>
    </row>
    <row r="12" spans="1:9" ht="13.5" customHeight="1">
      <c r="A12" s="43" t="s">
        <v>158</v>
      </c>
      <c r="B12" s="58">
        <v>366</v>
      </c>
      <c r="C12" s="58">
        <v>365</v>
      </c>
      <c r="D12" s="58">
        <v>425</v>
      </c>
      <c r="E12" s="58">
        <v>448</v>
      </c>
      <c r="F12" s="58">
        <v>408</v>
      </c>
      <c r="G12" s="58">
        <v>457</v>
      </c>
      <c r="H12" s="58">
        <v>450</v>
      </c>
      <c r="I12" s="58">
        <v>406</v>
      </c>
    </row>
    <row r="13" spans="1:9" ht="13.5" customHeight="1">
      <c r="A13" s="9" t="s">
        <v>161</v>
      </c>
      <c r="B13" s="51">
        <v>-26</v>
      </c>
      <c r="C13" s="51">
        <v>-25</v>
      </c>
      <c r="D13" s="51">
        <v>-13</v>
      </c>
      <c r="E13" s="51">
        <v>-34</v>
      </c>
      <c r="F13" s="51">
        <v>-36</v>
      </c>
      <c r="G13" s="51">
        <v>-62</v>
      </c>
      <c r="H13" s="51">
        <v>-86</v>
      </c>
      <c r="I13" s="51">
        <v>-68</v>
      </c>
    </row>
    <row r="14" spans="1:9" ht="13.5" customHeight="1">
      <c r="A14" s="43" t="s">
        <v>162</v>
      </c>
      <c r="B14" s="58">
        <v>340</v>
      </c>
      <c r="C14" s="58">
        <v>340</v>
      </c>
      <c r="D14" s="58">
        <v>412</v>
      </c>
      <c r="E14" s="58">
        <v>414</v>
      </c>
      <c r="F14" s="58">
        <v>372</v>
      </c>
      <c r="G14" s="58">
        <v>395</v>
      </c>
      <c r="H14" s="58">
        <v>364</v>
      </c>
      <c r="I14" s="58">
        <v>338</v>
      </c>
    </row>
    <row r="15" spans="1:9" ht="13.5" customHeight="1">
      <c r="A15" s="9"/>
      <c r="B15" s="51"/>
      <c r="C15" s="51"/>
      <c r="D15" s="51"/>
      <c r="E15" s="51"/>
      <c r="F15" s="51"/>
      <c r="G15" s="51"/>
      <c r="H15" s="51"/>
      <c r="I15" s="969"/>
    </row>
    <row r="16" spans="1:9" ht="13.5" customHeight="1">
      <c r="A16" s="9" t="s">
        <v>320</v>
      </c>
      <c r="B16" s="173">
        <v>37.649063032367977</v>
      </c>
      <c r="C16" s="173">
        <v>34.821428571428569</v>
      </c>
      <c r="D16" s="173">
        <v>33.800623052959502</v>
      </c>
      <c r="E16" s="173">
        <v>32.121212121212125</v>
      </c>
      <c r="F16" s="173">
        <v>36.645962732919259</v>
      </c>
      <c r="G16" s="173">
        <v>31.278195488721806</v>
      </c>
      <c r="H16" s="173">
        <v>33.530280649926148</v>
      </c>
      <c r="I16" s="173">
        <v>35.75949367088608</v>
      </c>
    </row>
    <row r="17" spans="1:9" ht="13.5" customHeight="1">
      <c r="A17" s="9" t="s">
        <v>321</v>
      </c>
      <c r="B17" s="75">
        <v>13</v>
      </c>
      <c r="C17" s="75">
        <v>12</v>
      </c>
      <c r="D17" s="75">
        <v>15</v>
      </c>
      <c r="E17" s="75">
        <v>15</v>
      </c>
      <c r="F17" s="75">
        <v>14</v>
      </c>
      <c r="G17" s="517">
        <v>15</v>
      </c>
      <c r="H17" s="517">
        <v>15</v>
      </c>
      <c r="I17" s="51">
        <v>13</v>
      </c>
    </row>
    <row r="18" spans="1:9" ht="13.5" customHeight="1">
      <c r="A18" s="9" t="s">
        <v>322</v>
      </c>
      <c r="B18" s="75">
        <v>7950</v>
      </c>
      <c r="C18" s="75">
        <v>8451</v>
      </c>
      <c r="D18" s="75">
        <v>8385</v>
      </c>
      <c r="E18" s="75">
        <v>8566</v>
      </c>
      <c r="F18" s="75">
        <v>8441</v>
      </c>
      <c r="G18" s="517">
        <v>8515</v>
      </c>
      <c r="H18" s="517">
        <v>8771</v>
      </c>
      <c r="I18" s="517">
        <v>9068</v>
      </c>
    </row>
    <row r="19" spans="1:9" ht="13.5" customHeight="1">
      <c r="A19" s="9" t="s">
        <v>323</v>
      </c>
      <c r="B19" s="75">
        <v>53415</v>
      </c>
      <c r="C19" s="75">
        <v>57346</v>
      </c>
      <c r="D19" s="75">
        <v>58011</v>
      </c>
      <c r="E19" s="75">
        <v>59307</v>
      </c>
      <c r="F19" s="75">
        <v>59023</v>
      </c>
      <c r="G19" s="517">
        <v>61303</v>
      </c>
      <c r="H19" s="517">
        <v>62633</v>
      </c>
      <c r="I19" s="517">
        <v>64882</v>
      </c>
    </row>
    <row r="20" spans="1:9" ht="13.5" customHeight="1">
      <c r="A20" s="9" t="s">
        <v>324</v>
      </c>
      <c r="B20" s="517">
        <v>5985</v>
      </c>
      <c r="C20" s="517">
        <v>6004</v>
      </c>
      <c r="D20" s="517">
        <v>5968</v>
      </c>
      <c r="E20" s="517">
        <v>6007</v>
      </c>
      <c r="F20" s="517">
        <v>6008</v>
      </c>
      <c r="G20" s="517">
        <v>5987</v>
      </c>
      <c r="H20" s="517">
        <v>5899</v>
      </c>
      <c r="I20" s="517">
        <v>5995</v>
      </c>
    </row>
    <row r="21" spans="1:9" ht="13.5" customHeight="1">
      <c r="A21" s="9"/>
      <c r="C21" s="26"/>
      <c r="D21" s="517"/>
      <c r="E21" s="26"/>
      <c r="F21" s="26"/>
      <c r="G21" s="26"/>
      <c r="H21" s="26"/>
      <c r="I21" s="26"/>
    </row>
    <row r="23" spans="1:9" ht="13.5" customHeight="1">
      <c r="A23" s="1" t="s">
        <v>432</v>
      </c>
    </row>
    <row r="24" spans="1:9" ht="13.5" customHeight="1">
      <c r="A24" s="3" t="s">
        <v>906</v>
      </c>
      <c r="C24" s="3"/>
      <c r="D24" s="3"/>
      <c r="E24" s="3"/>
      <c r="F24" s="3"/>
      <c r="G24" s="3"/>
    </row>
    <row r="25" spans="1:9" ht="13.5" customHeight="1">
      <c r="A25" s="3"/>
      <c r="C25" s="3"/>
      <c r="D25" s="3"/>
      <c r="E25" s="3"/>
      <c r="F25" s="3"/>
      <c r="G25" s="3"/>
    </row>
    <row r="26" spans="1:9" ht="13.5" customHeight="1" thickBot="1">
      <c r="A26" s="21" t="s">
        <v>98</v>
      </c>
      <c r="B26" s="22" t="s">
        <v>433</v>
      </c>
      <c r="C26" s="22" t="s">
        <v>434</v>
      </c>
      <c r="D26" s="22" t="s">
        <v>435</v>
      </c>
      <c r="E26" s="22" t="s">
        <v>88</v>
      </c>
      <c r="F26" s="22" t="s">
        <v>331</v>
      </c>
      <c r="G26" s="55"/>
    </row>
    <row r="27" spans="1:9" ht="13.5" customHeight="1">
      <c r="A27" s="9" t="s">
        <v>109</v>
      </c>
      <c r="B27" s="51">
        <v>170</v>
      </c>
      <c r="C27" s="173">
        <v>70</v>
      </c>
      <c r="D27" s="51">
        <v>69</v>
      </c>
      <c r="E27" s="51">
        <v>-15</v>
      </c>
      <c r="F27" s="173">
        <f t="shared" ref="F27:F37" si="0">SUM(B27:E27)</f>
        <v>294</v>
      </c>
      <c r="G27" s="189"/>
    </row>
    <row r="28" spans="1:9" ht="13.5" customHeight="1">
      <c r="A28" s="9" t="s">
        <v>115</v>
      </c>
      <c r="B28" s="51">
        <v>148</v>
      </c>
      <c r="C28" s="173">
        <v>19</v>
      </c>
      <c r="D28" s="51">
        <v>4</v>
      </c>
      <c r="E28" s="51">
        <v>-3</v>
      </c>
      <c r="F28" s="173">
        <f t="shared" si="0"/>
        <v>168</v>
      </c>
      <c r="G28"/>
    </row>
    <row r="29" spans="1:9" ht="13.5" customHeight="1">
      <c r="A29" s="9" t="s">
        <v>122</v>
      </c>
      <c r="B29" s="51">
        <v>78</v>
      </c>
      <c r="C29" s="173">
        <v>6</v>
      </c>
      <c r="D29" s="51">
        <v>-1</v>
      </c>
      <c r="E29" s="51">
        <v>41</v>
      </c>
      <c r="F29" s="601">
        <f t="shared" si="0"/>
        <v>124</v>
      </c>
      <c r="G29"/>
    </row>
    <row r="30" spans="1:9" ht="13.5" customHeight="1">
      <c r="A30" s="9" t="s">
        <v>318</v>
      </c>
      <c r="B30" s="51">
        <v>0</v>
      </c>
      <c r="C30" s="173">
        <v>0</v>
      </c>
      <c r="D30" s="51">
        <v>0</v>
      </c>
      <c r="E30" s="51">
        <v>1</v>
      </c>
      <c r="F30" s="601">
        <f t="shared" si="0"/>
        <v>1</v>
      </c>
      <c r="G30"/>
    </row>
    <row r="31" spans="1:9" ht="13.5" customHeight="1">
      <c r="A31" s="43" t="s">
        <v>137</v>
      </c>
      <c r="B31" s="58">
        <v>396</v>
      </c>
      <c r="C31" s="178">
        <v>95</v>
      </c>
      <c r="D31" s="58">
        <v>72</v>
      </c>
      <c r="E31" s="58">
        <v>24</v>
      </c>
      <c r="F31" s="178">
        <f t="shared" si="0"/>
        <v>587</v>
      </c>
      <c r="G31"/>
    </row>
    <row r="32" spans="1:9" ht="13.5" customHeight="1">
      <c r="A32" s="9" t="s">
        <v>142</v>
      </c>
      <c r="B32" s="51">
        <v>-13</v>
      </c>
      <c r="C32" s="173">
        <v>-6</v>
      </c>
      <c r="D32" s="51">
        <v>-13</v>
      </c>
      <c r="E32" s="51">
        <v>-165</v>
      </c>
      <c r="F32" s="173">
        <f t="shared" si="0"/>
        <v>-197</v>
      </c>
      <c r="G32"/>
    </row>
    <row r="33" spans="1:9" ht="13.5" customHeight="1">
      <c r="A33" s="9" t="s">
        <v>436</v>
      </c>
      <c r="B33" s="173">
        <v>-87</v>
      </c>
      <c r="C33" s="173">
        <v>-9</v>
      </c>
      <c r="D33" s="173">
        <v>-8</v>
      </c>
      <c r="E33" s="173">
        <v>83</v>
      </c>
      <c r="F33" s="173"/>
      <c r="G33"/>
    </row>
    <row r="34" spans="1:9" ht="13.5" customHeight="1">
      <c r="A34" s="43" t="s">
        <v>155</v>
      </c>
      <c r="B34" s="58">
        <v>-100</v>
      </c>
      <c r="C34" s="178">
        <v>-15</v>
      </c>
      <c r="D34" s="58">
        <v>-22</v>
      </c>
      <c r="E34" s="58">
        <v>-84</v>
      </c>
      <c r="F34" s="178">
        <f t="shared" si="0"/>
        <v>-221</v>
      </c>
      <c r="G34"/>
    </row>
    <row r="35" spans="1:9" ht="13.5" customHeight="1">
      <c r="A35" s="43" t="s">
        <v>158</v>
      </c>
      <c r="B35" s="58">
        <v>296</v>
      </c>
      <c r="C35" s="178">
        <v>80</v>
      </c>
      <c r="D35" s="58">
        <v>50</v>
      </c>
      <c r="E35" s="58">
        <v>-60</v>
      </c>
      <c r="F35" s="178">
        <f t="shared" si="0"/>
        <v>366</v>
      </c>
      <c r="G35"/>
    </row>
    <row r="36" spans="1:9" ht="13.5" customHeight="1">
      <c r="A36" s="9" t="s">
        <v>161</v>
      </c>
      <c r="B36" s="173">
        <v>-15.176</v>
      </c>
      <c r="C36" s="173">
        <v>7</v>
      </c>
      <c r="D36" s="51">
        <v>-12</v>
      </c>
      <c r="E36" s="173">
        <v>-5.8239999999999981</v>
      </c>
      <c r="F36" s="173">
        <f t="shared" si="0"/>
        <v>-26</v>
      </c>
      <c r="G36"/>
    </row>
    <row r="37" spans="1:9" ht="13.5" customHeight="1">
      <c r="A37" s="43" t="s">
        <v>162</v>
      </c>
      <c r="B37" s="178">
        <v>280.82400000000001</v>
      </c>
      <c r="C37" s="178">
        <v>87</v>
      </c>
      <c r="D37" s="58">
        <v>38</v>
      </c>
      <c r="E37" s="178">
        <v>-65.824000000000012</v>
      </c>
      <c r="F37" s="178">
        <f t="shared" si="0"/>
        <v>340</v>
      </c>
      <c r="G37"/>
    </row>
    <row r="38" spans="1:9" ht="13.5" customHeight="1">
      <c r="B38" s="2"/>
      <c r="D38" s="2"/>
      <c r="G38"/>
    </row>
    <row r="39" spans="1:9" ht="13.5" customHeight="1">
      <c r="A39" s="9" t="s">
        <v>324</v>
      </c>
      <c r="B39" s="26">
        <v>214</v>
      </c>
      <c r="C39" s="26">
        <v>80</v>
      </c>
      <c r="D39" s="26">
        <v>1348</v>
      </c>
      <c r="E39" s="26">
        <v>4343</v>
      </c>
      <c r="F39" s="163">
        <f>SUM(B39:E39)</f>
        <v>5985</v>
      </c>
      <c r="G39"/>
    </row>
    <row r="40" spans="1:9" ht="13.5" customHeight="1">
      <c r="A40" s="9"/>
      <c r="C40" s="26"/>
      <c r="D40" s="517"/>
      <c r="E40" s="26"/>
      <c r="F40" s="26"/>
      <c r="G40" s="26"/>
      <c r="H40" s="163"/>
    </row>
    <row r="41" spans="1:9" ht="13.5" customHeight="1">
      <c r="A41" s="9"/>
      <c r="H41" s="56"/>
    </row>
    <row r="42" spans="1:9" ht="13.5" customHeight="1">
      <c r="A42" s="1" t="s">
        <v>437</v>
      </c>
    </row>
    <row r="43" spans="1:9" ht="13.5" customHeight="1">
      <c r="A43" s="176"/>
      <c r="C43" s="176"/>
      <c r="D43" s="176"/>
      <c r="E43" s="176"/>
      <c r="F43" s="176"/>
      <c r="G43" s="176"/>
      <c r="H43" s="176"/>
      <c r="I43" s="176"/>
    </row>
    <row r="44" spans="1:9" ht="13.5" customHeight="1" thickBot="1">
      <c r="A44" s="21" t="s">
        <v>107</v>
      </c>
      <c r="B44" s="22" t="s">
        <v>1084</v>
      </c>
      <c r="C44" s="22" t="s">
        <v>907</v>
      </c>
      <c r="D44" s="22" t="s">
        <v>837</v>
      </c>
      <c r="E44" s="22" t="s">
        <v>99</v>
      </c>
      <c r="F44" s="22" t="s">
        <v>100</v>
      </c>
      <c r="G44" s="22" t="s">
        <v>101</v>
      </c>
      <c r="H44" s="22" t="s">
        <v>102</v>
      </c>
      <c r="I44" s="22" t="s">
        <v>103</v>
      </c>
    </row>
    <row r="45" spans="1:9" ht="13.5" customHeight="1">
      <c r="A45" s="9" t="s">
        <v>96</v>
      </c>
      <c r="B45" s="51">
        <v>101.1</v>
      </c>
      <c r="C45" s="29">
        <v>108.4</v>
      </c>
      <c r="D45" s="29">
        <v>99.300000000000011</v>
      </c>
      <c r="E45" s="29">
        <v>96.5</v>
      </c>
      <c r="F45" s="29">
        <v>96.6</v>
      </c>
      <c r="G45" s="29">
        <v>96</v>
      </c>
      <c r="H45" s="29">
        <v>94.2</v>
      </c>
      <c r="I45" s="29">
        <v>97.100000000000009</v>
      </c>
    </row>
    <row r="46" spans="1:9" ht="13.5" customHeight="1">
      <c r="A46" s="9" t="s">
        <v>156</v>
      </c>
      <c r="B46" s="51">
        <v>66.099999999999994</v>
      </c>
      <c r="C46" s="29">
        <v>73.2</v>
      </c>
      <c r="D46" s="29">
        <v>69.2</v>
      </c>
      <c r="E46" s="29">
        <v>70.899999999999991</v>
      </c>
      <c r="F46" s="29">
        <v>66.7</v>
      </c>
      <c r="G46" s="29">
        <v>67.400000000000006</v>
      </c>
      <c r="H46" s="29">
        <v>60.9</v>
      </c>
      <c r="I46" s="29">
        <v>64.8</v>
      </c>
    </row>
    <row r="47" spans="1:9" ht="13.5" customHeight="1">
      <c r="A47" s="126"/>
      <c r="C47" s="73"/>
      <c r="D47" s="73"/>
      <c r="E47" s="73"/>
      <c r="F47" s="73"/>
      <c r="G47" s="73"/>
      <c r="H47" s="73"/>
      <c r="I47" s="73"/>
    </row>
    <row r="48" spans="1:9" ht="13.5" customHeight="1">
      <c r="A48" s="18"/>
      <c r="C48" s="18"/>
      <c r="D48" s="18"/>
      <c r="E48" s="18"/>
      <c r="F48" s="18"/>
      <c r="G48" s="18"/>
      <c r="H48" s="18"/>
      <c r="I48" s="18"/>
    </row>
    <row r="49" spans="1:11" ht="13.5" customHeight="1">
      <c r="A49" s="69"/>
      <c r="C49" s="172"/>
      <c r="D49" s="172"/>
      <c r="E49" s="172"/>
      <c r="F49" s="172"/>
      <c r="G49" s="172"/>
      <c r="H49" s="172"/>
      <c r="I49" s="172"/>
    </row>
    <row r="50" spans="1:11" ht="13.5" customHeight="1">
      <c r="A50" s="33"/>
      <c r="C50" s="177"/>
      <c r="D50" s="177"/>
      <c r="E50" s="177"/>
      <c r="F50" s="177"/>
      <c r="G50" s="177"/>
      <c r="H50" s="177"/>
      <c r="I50" s="177"/>
    </row>
    <row r="51" spans="1:11" ht="13.5" customHeight="1">
      <c r="A51" s="33"/>
      <c r="C51" s="177"/>
      <c r="D51" s="177"/>
      <c r="E51" s="177"/>
      <c r="F51" s="177"/>
      <c r="G51" s="177"/>
      <c r="H51" s="177"/>
      <c r="I51" s="177"/>
    </row>
    <row r="52" spans="1:11" ht="13.5" customHeight="1">
      <c r="A52" s="33"/>
      <c r="C52" s="177"/>
      <c r="D52" s="177"/>
      <c r="E52" s="177"/>
      <c r="F52" s="177"/>
      <c r="G52" s="177"/>
      <c r="H52" s="177"/>
      <c r="I52" s="177"/>
    </row>
    <row r="53" spans="1:11" ht="13.5" customHeight="1">
      <c r="A53" s="18"/>
      <c r="C53" s="18"/>
      <c r="D53" s="18"/>
      <c r="E53" s="18"/>
      <c r="F53" s="73"/>
      <c r="G53" s="73"/>
      <c r="H53" s="73"/>
      <c r="I53" s="73"/>
      <c r="J53" s="18"/>
      <c r="K53" s="18"/>
    </row>
    <row r="54" spans="1:11" ht="13.5" customHeight="1">
      <c r="A54" s="18"/>
      <c r="C54" s="18"/>
      <c r="D54" s="18"/>
      <c r="E54" s="18"/>
      <c r="F54" s="18"/>
      <c r="G54" s="18"/>
      <c r="H54" s="18"/>
      <c r="I54" s="18"/>
      <c r="J54" s="18"/>
      <c r="K54" s="18"/>
    </row>
    <row r="55" spans="1:11" ht="13.5" customHeight="1">
      <c r="H55" s="56"/>
      <c r="I55" s="56"/>
      <c r="J55" s="86"/>
      <c r="K55" s="86"/>
    </row>
    <row r="56" spans="1:11" ht="13.5" customHeight="1">
      <c r="H56" s="67"/>
      <c r="I56" s="39"/>
      <c r="J56" s="88"/>
      <c r="K56" s="88"/>
    </row>
    <row r="57" spans="1:11" ht="13.5" customHeight="1">
      <c r="H57" s="67"/>
      <c r="I57" s="39"/>
      <c r="J57" s="88"/>
      <c r="K57" s="88"/>
    </row>
    <row r="58" spans="1:11" ht="13.5" customHeight="1">
      <c r="H58" s="67"/>
      <c r="I58" s="39"/>
      <c r="J58" s="120"/>
      <c r="K58" s="120"/>
    </row>
    <row r="59" spans="1:11" ht="13.5" customHeight="1">
      <c r="H59" s="56"/>
      <c r="I59" s="56"/>
      <c r="J59" s="120"/>
      <c r="K59" s="120"/>
    </row>
    <row r="60" spans="1:11" ht="13.5" customHeight="1">
      <c r="H60" s="56"/>
      <c r="I60" s="56"/>
      <c r="J60" s="120"/>
      <c r="K60" s="120"/>
    </row>
    <row r="61" spans="1:11" ht="13.5" customHeight="1">
      <c r="J61" s="120"/>
      <c r="K61" s="120"/>
    </row>
    <row r="62" spans="1:11" ht="13.5" customHeight="1">
      <c r="J62" s="88"/>
      <c r="K62" s="88"/>
    </row>
    <row r="63" spans="1:11" ht="13.5" customHeight="1">
      <c r="J63" s="120"/>
      <c r="K63" s="120"/>
    </row>
    <row r="64" spans="1:11" ht="13.5" customHeight="1">
      <c r="J64" s="120"/>
      <c r="K64" s="120"/>
    </row>
    <row r="65" spans="10:11" ht="13.5" customHeight="1">
      <c r="J65" s="120"/>
      <c r="K65" s="120"/>
    </row>
    <row r="66" spans="10:11" ht="13.5" customHeight="1">
      <c r="J66" s="85"/>
      <c r="K66" s="85"/>
    </row>
    <row r="67" spans="10:11" ht="13.5" customHeight="1">
      <c r="J67" s="120"/>
      <c r="K67" s="120"/>
    </row>
  </sheetData>
  <printOptions horizontalCentered="1"/>
  <pageMargins left="0.7" right="0.7" top="0.75" bottom="0.75" header="0.3" footer="0.3"/>
  <pageSetup paperSize="9" scale="85" orientation="portrait" r:id="rId1"/>
  <headerFooter>
    <oddHeader>&amp;R&amp;"Arial,Normal"&amp;8Wholesale Banking</oddHeader>
    <oddFooter>&amp;L&amp;G&amp;C&amp;"Arial,Normal"&amp;7Fact book - Q4 2014</oddFooter>
  </headerFooter>
  <rowBreaks count="1" manualBreakCount="1">
    <brk id="67" max="10"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59999389629810485"/>
  </sheetPr>
  <dimension ref="A1:I56"/>
  <sheetViews>
    <sheetView view="pageLayout" zoomScaleNormal="100" zoomScaleSheetLayoutView="100" workbookViewId="0">
      <selection activeCell="B16" sqref="B16:I20"/>
    </sheetView>
  </sheetViews>
  <sheetFormatPr defaultRowHeight="13.5" customHeight="1"/>
  <cols>
    <col min="1" max="1" width="31.85546875" style="2" customWidth="1"/>
    <col min="2" max="2" width="8.85546875" customWidth="1"/>
    <col min="3" max="3" width="8.85546875" style="2" customWidth="1"/>
    <col min="4" max="4" width="8.85546875" style="599" customWidth="1"/>
    <col min="5" max="9" width="8.85546875" style="2" customWidth="1"/>
    <col min="10" max="11" width="6.42578125" style="2" customWidth="1"/>
    <col min="12" max="16384" width="9.140625" style="2"/>
  </cols>
  <sheetData>
    <row r="1" spans="1:9" ht="13.5" customHeight="1">
      <c r="A1" s="1" t="s">
        <v>439</v>
      </c>
    </row>
    <row r="3" spans="1:9" ht="13.5" customHeight="1" thickBot="1">
      <c r="A3" s="21" t="s">
        <v>98</v>
      </c>
      <c r="B3" s="22" t="s">
        <v>1084</v>
      </c>
      <c r="C3" s="22" t="s">
        <v>907</v>
      </c>
      <c r="D3" s="22" t="s">
        <v>837</v>
      </c>
      <c r="E3" s="22" t="s">
        <v>99</v>
      </c>
      <c r="F3" s="22" t="s">
        <v>100</v>
      </c>
      <c r="G3" s="22" t="s">
        <v>101</v>
      </c>
      <c r="H3" s="22" t="s">
        <v>102</v>
      </c>
      <c r="I3" s="22" t="s">
        <v>103</v>
      </c>
    </row>
    <row r="4" spans="1:9" ht="13.5" customHeight="1">
      <c r="A4" s="9" t="s">
        <v>109</v>
      </c>
      <c r="B4" s="51">
        <v>170</v>
      </c>
      <c r="C4" s="173">
        <v>168</v>
      </c>
      <c r="D4" s="173">
        <v>177</v>
      </c>
      <c r="E4" s="173">
        <v>167</v>
      </c>
      <c r="F4" s="173">
        <v>177</v>
      </c>
      <c r="G4" s="173">
        <v>175</v>
      </c>
      <c r="H4" s="173">
        <v>171</v>
      </c>
      <c r="I4" s="173">
        <v>165</v>
      </c>
    </row>
    <row r="5" spans="1:9" ht="13.5" customHeight="1">
      <c r="A5" s="9" t="s">
        <v>115</v>
      </c>
      <c r="B5" s="51">
        <v>148</v>
      </c>
      <c r="C5" s="173">
        <v>121</v>
      </c>
      <c r="D5" s="173">
        <v>136</v>
      </c>
      <c r="E5" s="173">
        <v>163</v>
      </c>
      <c r="F5" s="173">
        <v>139</v>
      </c>
      <c r="G5" s="173">
        <v>132</v>
      </c>
      <c r="H5" s="173">
        <v>144</v>
      </c>
      <c r="I5" s="173">
        <v>118</v>
      </c>
    </row>
    <row r="6" spans="1:9" ht="13.5" customHeight="1">
      <c r="A6" s="9" t="s">
        <v>122</v>
      </c>
      <c r="B6" s="51">
        <v>78</v>
      </c>
      <c r="C6" s="173">
        <v>53</v>
      </c>
      <c r="D6" s="173">
        <v>74</v>
      </c>
      <c r="E6" s="173">
        <v>58</v>
      </c>
      <c r="F6" s="173">
        <v>71</v>
      </c>
      <c r="G6" s="173">
        <v>61</v>
      </c>
      <c r="H6" s="173">
        <v>91</v>
      </c>
      <c r="I6" s="173">
        <v>81</v>
      </c>
    </row>
    <row r="7" spans="1:9" ht="13.5" customHeight="1">
      <c r="A7" s="9" t="s">
        <v>318</v>
      </c>
      <c r="B7" s="51">
        <v>0</v>
      </c>
      <c r="C7" s="173">
        <v>0</v>
      </c>
      <c r="D7" s="173">
        <v>0</v>
      </c>
      <c r="E7" s="173">
        <v>0</v>
      </c>
      <c r="F7" s="173">
        <v>0</v>
      </c>
      <c r="G7" s="173">
        <v>0</v>
      </c>
      <c r="H7" s="173">
        <v>0</v>
      </c>
      <c r="I7" s="173">
        <v>0</v>
      </c>
    </row>
    <row r="8" spans="1:9" ht="13.5" customHeight="1">
      <c r="A8" s="43" t="s">
        <v>362</v>
      </c>
      <c r="B8" s="58">
        <v>396</v>
      </c>
      <c r="C8" s="178">
        <v>342</v>
      </c>
      <c r="D8" s="178">
        <v>387</v>
      </c>
      <c r="E8" s="178">
        <v>388</v>
      </c>
      <c r="F8" s="178">
        <v>387</v>
      </c>
      <c r="G8" s="178">
        <v>368</v>
      </c>
      <c r="H8" s="178">
        <v>406</v>
      </c>
      <c r="I8" s="178">
        <v>364</v>
      </c>
    </row>
    <row r="9" spans="1:9" ht="13.5" customHeight="1">
      <c r="A9" s="9" t="s">
        <v>142</v>
      </c>
      <c r="B9" s="51">
        <v>-13</v>
      </c>
      <c r="C9" s="173">
        <v>-11</v>
      </c>
      <c r="D9" s="173">
        <v>-11</v>
      </c>
      <c r="E9" s="173">
        <v>-11</v>
      </c>
      <c r="F9" s="173">
        <v>-9</v>
      </c>
      <c r="G9" s="173">
        <v>-9</v>
      </c>
      <c r="H9" s="173">
        <v>-10</v>
      </c>
      <c r="I9" s="173">
        <v>-10</v>
      </c>
    </row>
    <row r="10" spans="1:9" ht="13.5" customHeight="1">
      <c r="A10" s="9" t="s">
        <v>363</v>
      </c>
      <c r="B10" s="51">
        <v>-87</v>
      </c>
      <c r="C10" s="173">
        <v>-92</v>
      </c>
      <c r="D10" s="173">
        <v>-92</v>
      </c>
      <c r="E10" s="173">
        <v>-97</v>
      </c>
      <c r="F10" s="173">
        <v>-96</v>
      </c>
      <c r="G10" s="173">
        <v>-96</v>
      </c>
      <c r="H10" s="173">
        <v>-96</v>
      </c>
      <c r="I10" s="173">
        <v>-98</v>
      </c>
    </row>
    <row r="11" spans="1:9" ht="13.5" customHeight="1">
      <c r="A11" s="43" t="s">
        <v>364</v>
      </c>
      <c r="B11" s="58">
        <v>-100</v>
      </c>
      <c r="C11" s="178">
        <v>-103</v>
      </c>
      <c r="D11" s="178">
        <v>-103</v>
      </c>
      <c r="E11" s="178">
        <v>-108</v>
      </c>
      <c r="F11" s="178">
        <v>-105</v>
      </c>
      <c r="G11" s="178">
        <v>-105</v>
      </c>
      <c r="H11" s="178">
        <v>-106</v>
      </c>
      <c r="I11" s="178">
        <v>-108</v>
      </c>
    </row>
    <row r="12" spans="1:9" ht="13.5" customHeight="1">
      <c r="A12" s="43" t="s">
        <v>158</v>
      </c>
      <c r="B12" s="58">
        <v>296</v>
      </c>
      <c r="C12" s="178">
        <v>239</v>
      </c>
      <c r="D12" s="178">
        <v>284</v>
      </c>
      <c r="E12" s="178">
        <v>280</v>
      </c>
      <c r="F12" s="178">
        <v>282</v>
      </c>
      <c r="G12" s="178">
        <v>263</v>
      </c>
      <c r="H12" s="178">
        <v>300</v>
      </c>
      <c r="I12" s="178">
        <v>256</v>
      </c>
    </row>
    <row r="13" spans="1:9" ht="13.5" customHeight="1">
      <c r="A13" s="9" t="s">
        <v>161</v>
      </c>
      <c r="B13" s="173">
        <v>-15.176</v>
      </c>
      <c r="C13" s="173">
        <v>-27</v>
      </c>
      <c r="D13" s="173">
        <v>-42</v>
      </c>
      <c r="E13" s="173">
        <v>-38</v>
      </c>
      <c r="F13" s="173">
        <v>-37</v>
      </c>
      <c r="G13" s="173">
        <v>-41</v>
      </c>
      <c r="H13" s="173">
        <v>-50</v>
      </c>
      <c r="I13" s="173">
        <v>-45</v>
      </c>
    </row>
    <row r="14" spans="1:9" ht="13.5" customHeight="1">
      <c r="A14" s="43" t="s">
        <v>162</v>
      </c>
      <c r="B14" s="178">
        <v>280.82400000000001</v>
      </c>
      <c r="C14" s="178">
        <v>212</v>
      </c>
      <c r="D14" s="178">
        <v>242</v>
      </c>
      <c r="E14" s="178">
        <v>242</v>
      </c>
      <c r="F14" s="178">
        <v>245</v>
      </c>
      <c r="G14" s="178">
        <v>222</v>
      </c>
      <c r="H14" s="178">
        <v>250</v>
      </c>
      <c r="I14" s="178">
        <v>211</v>
      </c>
    </row>
    <row r="15" spans="1:9" ht="13.5" customHeight="1">
      <c r="A15" s="9"/>
      <c r="C15" s="173"/>
      <c r="D15" s="173"/>
      <c r="E15" s="173"/>
      <c r="F15" s="173"/>
      <c r="G15" s="173"/>
      <c r="H15" s="173"/>
      <c r="I15" s="173"/>
    </row>
    <row r="16" spans="1:9" ht="13.5" customHeight="1">
      <c r="A16" s="9" t="s">
        <v>320</v>
      </c>
      <c r="B16" s="517">
        <v>25.252525252525253</v>
      </c>
      <c r="C16" s="517">
        <v>30.116959064327485</v>
      </c>
      <c r="D16" s="517">
        <v>26.614987080103358</v>
      </c>
      <c r="E16" s="517">
        <v>27.835051546391753</v>
      </c>
      <c r="F16" s="517">
        <v>27.131782945736433</v>
      </c>
      <c r="G16" s="517">
        <v>28.532608695652172</v>
      </c>
      <c r="H16" s="517">
        <v>26.108374384236456</v>
      </c>
      <c r="I16" s="517">
        <v>29.670329670329672</v>
      </c>
    </row>
    <row r="17" spans="1:9" ht="13.5" customHeight="1">
      <c r="A17" s="9" t="s">
        <v>321</v>
      </c>
      <c r="B17" s="517">
        <v>21</v>
      </c>
      <c r="C17" s="75">
        <v>15</v>
      </c>
      <c r="D17" s="75">
        <v>19</v>
      </c>
      <c r="E17" s="75">
        <v>18</v>
      </c>
      <c r="F17" s="75">
        <v>16</v>
      </c>
      <c r="G17" s="75">
        <v>15</v>
      </c>
      <c r="H17" s="517">
        <v>16</v>
      </c>
      <c r="I17" s="517">
        <v>14</v>
      </c>
    </row>
    <row r="18" spans="1:9" ht="13.5" customHeight="1">
      <c r="A18" s="9" t="s">
        <v>322</v>
      </c>
      <c r="B18" s="517">
        <v>4105</v>
      </c>
      <c r="C18" s="75">
        <v>4406</v>
      </c>
      <c r="D18" s="75">
        <v>4387</v>
      </c>
      <c r="E18" s="75">
        <v>4450</v>
      </c>
      <c r="F18" s="75">
        <v>4913</v>
      </c>
      <c r="G18" s="75">
        <v>5079</v>
      </c>
      <c r="H18" s="517">
        <v>5221</v>
      </c>
      <c r="I18" s="517">
        <v>5366</v>
      </c>
    </row>
    <row r="19" spans="1:9" ht="13.5" customHeight="1">
      <c r="A19" s="9" t="s">
        <v>323</v>
      </c>
      <c r="B19" s="517">
        <v>28842</v>
      </c>
      <c r="C19" s="75">
        <v>31181</v>
      </c>
      <c r="D19" s="75">
        <v>30900</v>
      </c>
      <c r="E19" s="75">
        <v>31283</v>
      </c>
      <c r="F19" s="75">
        <v>34816</v>
      </c>
      <c r="G19" s="75">
        <v>35888</v>
      </c>
      <c r="H19" s="517">
        <v>36752</v>
      </c>
      <c r="I19" s="517">
        <v>38355</v>
      </c>
    </row>
    <row r="20" spans="1:9" ht="13.5" customHeight="1">
      <c r="A20" s="9" t="s">
        <v>324</v>
      </c>
      <c r="B20" s="517">
        <v>214</v>
      </c>
      <c r="C20" s="517">
        <v>212</v>
      </c>
      <c r="D20" s="517">
        <v>212</v>
      </c>
      <c r="E20" s="517">
        <v>205</v>
      </c>
      <c r="F20" s="517">
        <v>169</v>
      </c>
      <c r="G20" s="517">
        <v>169</v>
      </c>
      <c r="H20" s="517">
        <v>165</v>
      </c>
      <c r="I20" s="517">
        <v>166</v>
      </c>
    </row>
    <row r="23" spans="1:9" ht="13.5" customHeight="1">
      <c r="A23" s="1" t="s">
        <v>440</v>
      </c>
    </row>
    <row r="25" spans="1:9" ht="13.5" customHeight="1" thickBot="1">
      <c r="A25" s="21" t="s">
        <v>107</v>
      </c>
      <c r="B25" s="22" t="s">
        <v>1084</v>
      </c>
      <c r="C25" s="22" t="s">
        <v>907</v>
      </c>
      <c r="D25" s="22" t="s">
        <v>837</v>
      </c>
      <c r="E25" s="22" t="s">
        <v>99</v>
      </c>
      <c r="F25" s="22" t="s">
        <v>100</v>
      </c>
      <c r="G25" s="22" t="s">
        <v>101</v>
      </c>
      <c r="H25" s="22" t="s">
        <v>102</v>
      </c>
      <c r="I25" s="22" t="s">
        <v>103</v>
      </c>
    </row>
    <row r="26" spans="1:9" ht="13.5" customHeight="1">
      <c r="A26" s="9" t="s">
        <v>96</v>
      </c>
      <c r="B26" s="51">
        <v>38.5</v>
      </c>
      <c r="C26" s="29">
        <v>39.4</v>
      </c>
      <c r="D26" s="29">
        <v>39</v>
      </c>
      <c r="E26" s="29">
        <v>38.5</v>
      </c>
      <c r="F26" s="29">
        <v>38.700000000000003</v>
      </c>
      <c r="G26" s="29">
        <v>40.1</v>
      </c>
      <c r="H26" s="29">
        <v>39.9</v>
      </c>
      <c r="I26" s="29">
        <v>42.6</v>
      </c>
    </row>
    <row r="27" spans="1:9" ht="13.5" customHeight="1">
      <c r="A27" s="9" t="s">
        <v>156</v>
      </c>
      <c r="B27" s="51">
        <v>36.4</v>
      </c>
      <c r="C27" s="29">
        <v>35.799999999999997</v>
      </c>
      <c r="D27" s="29">
        <v>34.700000000000003</v>
      </c>
      <c r="E27" s="29">
        <v>35.799999999999997</v>
      </c>
      <c r="F27" s="29">
        <v>33.6</v>
      </c>
      <c r="G27" s="29">
        <v>34.9</v>
      </c>
      <c r="H27" s="29">
        <v>35</v>
      </c>
      <c r="I27" s="29">
        <v>36.9</v>
      </c>
    </row>
    <row r="30" spans="1:9" ht="13.5" customHeight="1">
      <c r="A30" s="1" t="s">
        <v>443</v>
      </c>
    </row>
    <row r="32" spans="1:9" ht="13.5" customHeight="1" thickBot="1">
      <c r="A32" s="21" t="s">
        <v>98</v>
      </c>
      <c r="B32" s="22" t="s">
        <v>1084</v>
      </c>
      <c r="C32" s="22" t="s">
        <v>907</v>
      </c>
      <c r="D32" s="22" t="s">
        <v>837</v>
      </c>
      <c r="E32" s="22" t="s">
        <v>99</v>
      </c>
      <c r="F32" s="22" t="s">
        <v>100</v>
      </c>
      <c r="G32" s="22" t="s">
        <v>101</v>
      </c>
      <c r="H32" s="22" t="s">
        <v>102</v>
      </c>
      <c r="I32" s="22" t="s">
        <v>103</v>
      </c>
    </row>
    <row r="33" spans="1:9" ht="13.5" customHeight="1">
      <c r="A33" s="9" t="s">
        <v>109</v>
      </c>
      <c r="B33" s="51">
        <v>70</v>
      </c>
      <c r="C33" s="173">
        <v>68</v>
      </c>
      <c r="D33" s="173">
        <v>62</v>
      </c>
      <c r="E33" s="173">
        <v>66</v>
      </c>
      <c r="F33" s="173">
        <v>65</v>
      </c>
      <c r="G33" s="173">
        <v>69</v>
      </c>
      <c r="H33" s="173">
        <v>67</v>
      </c>
      <c r="I33" s="173">
        <v>65</v>
      </c>
    </row>
    <row r="34" spans="1:9" ht="13.5" customHeight="1">
      <c r="A34" s="9" t="s">
        <v>115</v>
      </c>
      <c r="B34" s="51">
        <v>19</v>
      </c>
      <c r="C34" s="173">
        <v>17</v>
      </c>
      <c r="D34" s="173">
        <v>16</v>
      </c>
      <c r="E34" s="173">
        <v>16</v>
      </c>
      <c r="F34" s="173">
        <v>12</v>
      </c>
      <c r="G34" s="173">
        <v>14</v>
      </c>
      <c r="H34" s="173">
        <v>13</v>
      </c>
      <c r="I34" s="173">
        <v>14</v>
      </c>
    </row>
    <row r="35" spans="1:9" ht="13.5" customHeight="1">
      <c r="A35" s="9" t="s">
        <v>122</v>
      </c>
      <c r="B35" s="51">
        <v>6</v>
      </c>
      <c r="C35" s="173">
        <v>7</v>
      </c>
      <c r="D35" s="173">
        <v>10</v>
      </c>
      <c r="E35" s="173">
        <v>11</v>
      </c>
      <c r="F35" s="173">
        <v>6</v>
      </c>
      <c r="G35" s="173">
        <v>7</v>
      </c>
      <c r="H35" s="173">
        <v>8</v>
      </c>
      <c r="I35" s="173">
        <v>11</v>
      </c>
    </row>
    <row r="36" spans="1:9" ht="13.5" customHeight="1">
      <c r="A36" s="9" t="s">
        <v>318</v>
      </c>
      <c r="B36" s="51">
        <v>0</v>
      </c>
      <c r="C36" s="173">
        <v>0</v>
      </c>
      <c r="D36" s="173">
        <v>0</v>
      </c>
      <c r="E36" s="173">
        <v>0</v>
      </c>
      <c r="F36" s="173">
        <v>0</v>
      </c>
      <c r="G36" s="173">
        <v>0</v>
      </c>
      <c r="H36" s="173">
        <v>0</v>
      </c>
      <c r="I36" s="173">
        <v>0</v>
      </c>
    </row>
    <row r="37" spans="1:9" ht="13.5" customHeight="1">
      <c r="A37" s="43" t="s">
        <v>137</v>
      </c>
      <c r="B37" s="970">
        <v>95</v>
      </c>
      <c r="C37" s="178">
        <v>92</v>
      </c>
      <c r="D37" s="178">
        <v>88</v>
      </c>
      <c r="E37" s="178">
        <v>93</v>
      </c>
      <c r="F37" s="178">
        <v>83</v>
      </c>
      <c r="G37" s="178">
        <v>90</v>
      </c>
      <c r="H37" s="178">
        <v>88</v>
      </c>
      <c r="I37" s="178">
        <v>90</v>
      </c>
    </row>
    <row r="38" spans="1:9" ht="13.5" customHeight="1">
      <c r="A38" s="9" t="s">
        <v>142</v>
      </c>
      <c r="B38" s="51">
        <v>-6</v>
      </c>
      <c r="C38" s="173">
        <v>-5</v>
      </c>
      <c r="D38" s="173">
        <v>-5</v>
      </c>
      <c r="E38" s="173">
        <v>-5</v>
      </c>
      <c r="F38" s="173">
        <v>-6</v>
      </c>
      <c r="G38" s="173">
        <v>-6</v>
      </c>
      <c r="H38" s="173">
        <v>-5</v>
      </c>
      <c r="I38" s="173">
        <v>-7</v>
      </c>
    </row>
    <row r="39" spans="1:9" ht="13.5" customHeight="1">
      <c r="A39" s="9" t="s">
        <v>444</v>
      </c>
      <c r="B39" s="51">
        <v>-9</v>
      </c>
      <c r="C39" s="173">
        <v>-11</v>
      </c>
      <c r="D39" s="173">
        <v>-11</v>
      </c>
      <c r="E39" s="173">
        <v>-11</v>
      </c>
      <c r="F39" s="173">
        <v>-10</v>
      </c>
      <c r="G39" s="173">
        <v>-10</v>
      </c>
      <c r="H39" s="173">
        <v>-9</v>
      </c>
      <c r="I39" s="173">
        <v>-11</v>
      </c>
    </row>
    <row r="40" spans="1:9" ht="13.5" customHeight="1">
      <c r="A40" s="43" t="s">
        <v>155</v>
      </c>
      <c r="B40" s="970">
        <v>-15</v>
      </c>
      <c r="C40" s="178">
        <v>-16</v>
      </c>
      <c r="D40" s="178">
        <v>-16</v>
      </c>
      <c r="E40" s="178">
        <v>-16</v>
      </c>
      <c r="F40" s="178">
        <v>-16</v>
      </c>
      <c r="G40" s="178">
        <v>-16</v>
      </c>
      <c r="H40" s="178">
        <v>-14</v>
      </c>
      <c r="I40" s="178">
        <v>-18</v>
      </c>
    </row>
    <row r="41" spans="1:9" ht="13.5" customHeight="1">
      <c r="A41" s="43" t="s">
        <v>158</v>
      </c>
      <c r="B41" s="970">
        <v>80</v>
      </c>
      <c r="C41" s="178">
        <v>76</v>
      </c>
      <c r="D41" s="178">
        <v>72</v>
      </c>
      <c r="E41" s="178">
        <v>77</v>
      </c>
      <c r="F41" s="178">
        <v>67</v>
      </c>
      <c r="G41" s="178">
        <v>74</v>
      </c>
      <c r="H41" s="178">
        <v>74</v>
      </c>
      <c r="I41" s="178">
        <v>72</v>
      </c>
    </row>
    <row r="42" spans="1:9" ht="13.5" customHeight="1">
      <c r="A42" s="9" t="s">
        <v>161</v>
      </c>
      <c r="B42" s="51">
        <v>7</v>
      </c>
      <c r="C42" s="173">
        <v>-2</v>
      </c>
      <c r="D42" s="173">
        <v>27</v>
      </c>
      <c r="E42" s="173">
        <v>5</v>
      </c>
      <c r="F42" s="173">
        <v>-1</v>
      </c>
      <c r="G42" s="173">
        <v>-20</v>
      </c>
      <c r="H42" s="173">
        <v>-34</v>
      </c>
      <c r="I42" s="173">
        <v>-40</v>
      </c>
    </row>
    <row r="43" spans="1:9" ht="13.5" customHeight="1">
      <c r="A43" s="43" t="s">
        <v>162</v>
      </c>
      <c r="B43" s="970">
        <v>87</v>
      </c>
      <c r="C43" s="178">
        <v>74</v>
      </c>
      <c r="D43" s="178">
        <v>99</v>
      </c>
      <c r="E43" s="178">
        <v>82</v>
      </c>
      <c r="F43" s="178">
        <v>66</v>
      </c>
      <c r="G43" s="178">
        <v>54</v>
      </c>
      <c r="H43" s="178">
        <v>40</v>
      </c>
      <c r="I43" s="178">
        <v>32</v>
      </c>
    </row>
    <row r="44" spans="1:9" ht="13.5" customHeight="1">
      <c r="A44" s="9"/>
      <c r="C44" s="173"/>
      <c r="D44" s="173"/>
      <c r="E44" s="173"/>
      <c r="F44" s="173"/>
      <c r="G44" s="173"/>
      <c r="H44" s="173"/>
      <c r="I44" s="173"/>
    </row>
    <row r="45" spans="1:9" ht="13.5" customHeight="1">
      <c r="A45" s="9" t="s">
        <v>320</v>
      </c>
      <c r="B45" s="173">
        <v>15.789473684210526</v>
      </c>
      <c r="C45" s="173">
        <v>17</v>
      </c>
      <c r="D45" s="173">
        <v>18</v>
      </c>
      <c r="E45" s="173">
        <v>17</v>
      </c>
      <c r="F45" s="173">
        <v>19</v>
      </c>
      <c r="G45" s="173">
        <v>18</v>
      </c>
      <c r="H45" s="173">
        <v>16</v>
      </c>
      <c r="I45" s="173">
        <v>20</v>
      </c>
    </row>
    <row r="46" spans="1:9" ht="13.5" customHeight="1">
      <c r="A46" s="9" t="s">
        <v>321</v>
      </c>
      <c r="B46" s="51">
        <v>18</v>
      </c>
      <c r="C46" s="179">
        <v>18</v>
      </c>
      <c r="D46" s="179">
        <v>18</v>
      </c>
      <c r="E46" s="179">
        <v>19</v>
      </c>
      <c r="F46" s="179">
        <v>14</v>
      </c>
      <c r="G46" s="179">
        <v>15</v>
      </c>
      <c r="H46" s="173">
        <v>14</v>
      </c>
      <c r="I46" s="173">
        <v>12</v>
      </c>
    </row>
    <row r="47" spans="1:9" ht="13.5" customHeight="1">
      <c r="A47" s="9" t="s">
        <v>322</v>
      </c>
      <c r="B47" s="517">
        <v>1250</v>
      </c>
      <c r="C47" s="75">
        <v>1180</v>
      </c>
      <c r="D47" s="75">
        <v>1154</v>
      </c>
      <c r="E47" s="75">
        <v>1162</v>
      </c>
      <c r="F47" s="75">
        <v>1314</v>
      </c>
      <c r="G47" s="75">
        <v>1349</v>
      </c>
      <c r="H47" s="517">
        <v>1437</v>
      </c>
      <c r="I47" s="517">
        <v>1609</v>
      </c>
    </row>
    <row r="48" spans="1:9" ht="13.5" customHeight="1">
      <c r="A48" s="9" t="s">
        <v>323</v>
      </c>
      <c r="B48" s="517">
        <v>9137</v>
      </c>
      <c r="C48" s="75">
        <v>8612</v>
      </c>
      <c r="D48" s="75">
        <v>8409</v>
      </c>
      <c r="E48" s="75">
        <v>8457</v>
      </c>
      <c r="F48" s="75">
        <v>9065</v>
      </c>
      <c r="G48" s="75">
        <v>9052</v>
      </c>
      <c r="H48" s="517">
        <v>9444</v>
      </c>
      <c r="I48" s="517">
        <v>10173</v>
      </c>
    </row>
    <row r="49" spans="1:9" ht="13.5" customHeight="1">
      <c r="A49" s="9" t="s">
        <v>324</v>
      </c>
      <c r="B49" s="51">
        <v>80</v>
      </c>
      <c r="C49" s="517">
        <v>85</v>
      </c>
      <c r="D49" s="517">
        <v>86</v>
      </c>
      <c r="E49" s="517">
        <v>84</v>
      </c>
      <c r="F49" s="517">
        <v>87</v>
      </c>
      <c r="G49" s="517">
        <v>86</v>
      </c>
      <c r="H49" s="517">
        <v>84</v>
      </c>
      <c r="I49" s="517">
        <v>88</v>
      </c>
    </row>
    <row r="50" spans="1:9" ht="13.5" customHeight="1">
      <c r="A50" s="9"/>
    </row>
    <row r="52" spans="1:9" s="157" customFormat="1" ht="13.5" customHeight="1">
      <c r="A52" s="1" t="s">
        <v>445</v>
      </c>
    </row>
    <row r="54" spans="1:9" ht="13.5" customHeight="1" thickBot="1">
      <c r="A54" s="21" t="s">
        <v>107</v>
      </c>
      <c r="B54" s="22" t="s">
        <v>1084</v>
      </c>
      <c r="C54" s="22" t="s">
        <v>907</v>
      </c>
      <c r="D54" s="22" t="s">
        <v>837</v>
      </c>
      <c r="E54" s="22" t="s">
        <v>99</v>
      </c>
      <c r="F54" s="22" t="s">
        <v>100</v>
      </c>
      <c r="G54" s="22" t="s">
        <v>101</v>
      </c>
      <c r="H54" s="22" t="s">
        <v>102</v>
      </c>
      <c r="I54" s="22" t="s">
        <v>103</v>
      </c>
    </row>
    <row r="55" spans="1:9" ht="13.5" customHeight="1">
      <c r="A55" s="9" t="s">
        <v>96</v>
      </c>
      <c r="B55" s="51">
        <v>11.6</v>
      </c>
      <c r="C55" s="29">
        <v>11.2</v>
      </c>
      <c r="D55" s="29">
        <v>10.6</v>
      </c>
      <c r="E55" s="29">
        <v>10.7</v>
      </c>
      <c r="F55" s="29">
        <v>11.4</v>
      </c>
      <c r="G55" s="29">
        <v>11.8</v>
      </c>
      <c r="H55" s="29">
        <v>12.2</v>
      </c>
      <c r="I55" s="29">
        <v>13.1</v>
      </c>
    </row>
    <row r="56" spans="1:9" ht="13.5" customHeight="1">
      <c r="A56" s="9" t="s">
        <v>156</v>
      </c>
      <c r="B56" s="51">
        <v>4.7</v>
      </c>
      <c r="C56" s="29">
        <v>4</v>
      </c>
      <c r="D56" s="29">
        <v>4.4000000000000004</v>
      </c>
      <c r="E56" s="29">
        <v>4.0999999999999996</v>
      </c>
      <c r="F56" s="29">
        <v>4.3</v>
      </c>
      <c r="G56" s="29">
        <v>3.7</v>
      </c>
      <c r="H56" s="29">
        <v>3.5</v>
      </c>
      <c r="I56" s="29">
        <v>3.7</v>
      </c>
    </row>
  </sheetData>
  <printOptions horizontalCentered="1"/>
  <pageMargins left="0.7" right="0.7" top="0.75" bottom="0.75" header="0.3" footer="0.3"/>
  <pageSetup paperSize="9" scale="85" orientation="portrait" r:id="rId1"/>
  <headerFooter>
    <oddHeader>&amp;R&amp;"Arial,Normal"&amp;8Wholesale Banking</oddHeader>
    <oddFooter>&amp;L&amp;G&amp;C&amp;"Arial,Normal"&amp;7Fact book - Q4 2014</oddFooter>
  </headerFooter>
  <colBreaks count="1" manualBreakCount="1">
    <brk id="9" max="36"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A1:J59"/>
  <sheetViews>
    <sheetView view="pageLayout" topLeftCell="A22" zoomScaleNormal="100" zoomScaleSheetLayoutView="100" workbookViewId="0">
      <selection activeCell="F22" sqref="F22"/>
    </sheetView>
  </sheetViews>
  <sheetFormatPr defaultRowHeight="11.25"/>
  <cols>
    <col min="1" max="1" width="31.85546875" style="2" customWidth="1"/>
    <col min="2" max="2" width="8.5703125" style="2" customWidth="1"/>
    <col min="3" max="3" width="8.5703125" style="599" customWidth="1"/>
    <col min="4" max="7" width="8.5703125" style="2" customWidth="1"/>
    <col min="8" max="8" width="8.5703125" style="954" customWidth="1"/>
    <col min="9" max="9" width="8.5703125" style="2" customWidth="1"/>
    <col min="10" max="10" width="6.42578125" style="2" hidden="1" customWidth="1"/>
    <col min="11" max="16384" width="9.140625" style="2"/>
  </cols>
  <sheetData>
    <row r="1" spans="1:9" ht="13.5" customHeight="1">
      <c r="A1" s="1" t="s">
        <v>446</v>
      </c>
    </row>
    <row r="2" spans="1:9" ht="13.5" customHeight="1"/>
    <row r="3" spans="1:9" ht="13.5" customHeight="1" thickBot="1">
      <c r="A3" s="21" t="s">
        <v>98</v>
      </c>
      <c r="B3" s="22" t="s">
        <v>1084</v>
      </c>
      <c r="C3" s="22" t="s">
        <v>907</v>
      </c>
      <c r="D3" s="22" t="s">
        <v>837</v>
      </c>
      <c r="E3" s="22" t="s">
        <v>99</v>
      </c>
      <c r="F3" s="22" t="s">
        <v>100</v>
      </c>
      <c r="G3" s="22" t="s">
        <v>101</v>
      </c>
      <c r="H3" s="22" t="s">
        <v>102</v>
      </c>
      <c r="I3" s="22" t="s">
        <v>103</v>
      </c>
    </row>
    <row r="4" spans="1:9" ht="13.5" customHeight="1">
      <c r="A4" s="9" t="s">
        <v>109</v>
      </c>
      <c r="B4" s="36">
        <v>69</v>
      </c>
      <c r="C4" s="36">
        <v>65</v>
      </c>
      <c r="D4" s="36">
        <v>60</v>
      </c>
      <c r="E4" s="36">
        <v>60</v>
      </c>
      <c r="F4" s="36">
        <v>60</v>
      </c>
      <c r="G4" s="36">
        <v>57</v>
      </c>
      <c r="H4" s="36">
        <v>55</v>
      </c>
      <c r="I4" s="36">
        <v>61</v>
      </c>
    </row>
    <row r="5" spans="1:9" ht="13.5" customHeight="1">
      <c r="A5" s="9" t="s">
        <v>115</v>
      </c>
      <c r="B5" s="36">
        <v>4</v>
      </c>
      <c r="C5" s="36">
        <v>2</v>
      </c>
      <c r="D5" s="36">
        <v>4</v>
      </c>
      <c r="E5" s="36">
        <v>3</v>
      </c>
      <c r="F5" s="36">
        <v>3</v>
      </c>
      <c r="G5" s="36">
        <v>3</v>
      </c>
      <c r="H5" s="36">
        <v>3</v>
      </c>
      <c r="I5" s="36">
        <v>3</v>
      </c>
    </row>
    <row r="6" spans="1:9" ht="13.5" customHeight="1">
      <c r="A6" s="9" t="s">
        <v>122</v>
      </c>
      <c r="B6" s="36">
        <v>-1</v>
      </c>
      <c r="C6" s="36">
        <v>0</v>
      </c>
      <c r="D6" s="36">
        <v>6</v>
      </c>
      <c r="E6" s="36">
        <v>1</v>
      </c>
      <c r="F6" s="36">
        <v>2</v>
      </c>
      <c r="G6" s="36">
        <v>3</v>
      </c>
      <c r="H6" s="36">
        <v>3</v>
      </c>
      <c r="I6" s="36">
        <v>4</v>
      </c>
    </row>
    <row r="7" spans="1:9" ht="13.5" customHeight="1">
      <c r="A7" s="9" t="s">
        <v>318</v>
      </c>
      <c r="B7" s="36">
        <v>0</v>
      </c>
      <c r="C7" s="36">
        <v>1</v>
      </c>
      <c r="D7" s="36">
        <v>0</v>
      </c>
      <c r="E7" s="36">
        <v>0</v>
      </c>
      <c r="F7" s="36">
        <v>0</v>
      </c>
      <c r="G7" s="36">
        <v>0</v>
      </c>
      <c r="H7" s="36">
        <v>0</v>
      </c>
      <c r="I7" s="36">
        <v>0</v>
      </c>
    </row>
    <row r="8" spans="1:9" ht="13.5" customHeight="1">
      <c r="A8" s="43" t="s">
        <v>362</v>
      </c>
      <c r="B8" s="46">
        <v>72</v>
      </c>
      <c r="C8" s="46">
        <v>68</v>
      </c>
      <c r="D8" s="46">
        <v>70</v>
      </c>
      <c r="E8" s="46">
        <v>64</v>
      </c>
      <c r="F8" s="46">
        <v>65</v>
      </c>
      <c r="G8" s="46">
        <v>63</v>
      </c>
      <c r="H8" s="46">
        <v>61</v>
      </c>
      <c r="I8" s="46">
        <v>68</v>
      </c>
    </row>
    <row r="9" spans="1:9" ht="13.5" customHeight="1">
      <c r="A9" s="9" t="s">
        <v>142</v>
      </c>
      <c r="B9" s="36">
        <v>-13</v>
      </c>
      <c r="C9" s="36">
        <v>-15</v>
      </c>
      <c r="D9" s="36">
        <v>-16</v>
      </c>
      <c r="E9" s="36">
        <v>-15</v>
      </c>
      <c r="F9" s="36">
        <v>-18</v>
      </c>
      <c r="G9" s="36">
        <v>-17</v>
      </c>
      <c r="H9" s="36">
        <v>-14</v>
      </c>
      <c r="I9" s="36">
        <v>-19</v>
      </c>
    </row>
    <row r="10" spans="1:9" ht="13.5" customHeight="1">
      <c r="A10" s="9" t="s">
        <v>363</v>
      </c>
      <c r="B10" s="36">
        <v>-8</v>
      </c>
      <c r="C10" s="36">
        <v>-8</v>
      </c>
      <c r="D10" s="36">
        <v>-7</v>
      </c>
      <c r="E10" s="36">
        <v>-6</v>
      </c>
      <c r="F10" s="36">
        <v>-9</v>
      </c>
      <c r="G10" s="36">
        <v>-8</v>
      </c>
      <c r="H10" s="36">
        <v>-7</v>
      </c>
      <c r="I10" s="36">
        <v>-7</v>
      </c>
    </row>
    <row r="11" spans="1:9" ht="13.5" customHeight="1">
      <c r="A11" s="43" t="s">
        <v>364</v>
      </c>
      <c r="B11" s="46">
        <v>-22</v>
      </c>
      <c r="C11" s="46">
        <v>-26</v>
      </c>
      <c r="D11" s="46">
        <v>-24</v>
      </c>
      <c r="E11" s="46">
        <v>-22</v>
      </c>
      <c r="F11" s="46">
        <v>-29</v>
      </c>
      <c r="G11" s="46">
        <v>-27</v>
      </c>
      <c r="H11" s="46">
        <v>-22</v>
      </c>
      <c r="I11" s="46">
        <v>-28</v>
      </c>
    </row>
    <row r="12" spans="1:9" ht="13.5" customHeight="1">
      <c r="A12" s="43" t="s">
        <v>158</v>
      </c>
      <c r="B12" s="46">
        <v>50</v>
      </c>
      <c r="C12" s="46">
        <v>42</v>
      </c>
      <c r="D12" s="46">
        <v>46</v>
      </c>
      <c r="E12" s="46">
        <v>42</v>
      </c>
      <c r="F12" s="46">
        <v>36</v>
      </c>
      <c r="G12" s="46">
        <v>36</v>
      </c>
      <c r="H12" s="46">
        <v>39</v>
      </c>
      <c r="I12" s="46">
        <v>40</v>
      </c>
    </row>
    <row r="13" spans="1:9" ht="13.5" customHeight="1">
      <c r="A13" s="9" t="s">
        <v>161</v>
      </c>
      <c r="B13" s="36">
        <v>-12</v>
      </c>
      <c r="C13" s="36">
        <v>-2</v>
      </c>
      <c r="D13" s="36">
        <v>0</v>
      </c>
      <c r="E13" s="36">
        <v>-1</v>
      </c>
      <c r="F13" s="36">
        <v>-1</v>
      </c>
      <c r="G13" s="36">
        <v>0</v>
      </c>
      <c r="H13" s="36">
        <v>-1</v>
      </c>
      <c r="I13" s="36">
        <v>9</v>
      </c>
    </row>
    <row r="14" spans="1:9" ht="13.5" customHeight="1">
      <c r="A14" s="43" t="s">
        <v>162</v>
      </c>
      <c r="B14" s="46">
        <v>38</v>
      </c>
      <c r="C14" s="46">
        <v>40</v>
      </c>
      <c r="D14" s="46">
        <v>46</v>
      </c>
      <c r="E14" s="46">
        <v>41</v>
      </c>
      <c r="F14" s="46">
        <v>35</v>
      </c>
      <c r="G14" s="46">
        <v>36</v>
      </c>
      <c r="H14" s="46">
        <v>38</v>
      </c>
      <c r="I14" s="46">
        <v>49</v>
      </c>
    </row>
    <row r="15" spans="1:9" ht="13.5" customHeight="1">
      <c r="A15" s="9"/>
      <c r="B15" s="36"/>
      <c r="C15" s="36"/>
      <c r="D15" s="36"/>
      <c r="E15" s="36"/>
      <c r="F15" s="36"/>
      <c r="G15" s="36"/>
      <c r="H15" s="36"/>
      <c r="I15" s="36"/>
    </row>
    <row r="16" spans="1:9" ht="13.5" customHeight="1">
      <c r="A16" s="9" t="s">
        <v>320</v>
      </c>
      <c r="B16" s="28">
        <v>30.555555555555557</v>
      </c>
      <c r="C16" s="28">
        <v>38</v>
      </c>
      <c r="D16" s="28">
        <v>34</v>
      </c>
      <c r="E16" s="28">
        <v>34</v>
      </c>
      <c r="F16" s="28">
        <v>45</v>
      </c>
      <c r="G16" s="28">
        <v>43</v>
      </c>
      <c r="H16" s="28">
        <v>36</v>
      </c>
      <c r="I16" s="28">
        <v>41</v>
      </c>
    </row>
    <row r="17" spans="1:9" ht="13.5" customHeight="1">
      <c r="A17" s="9" t="s">
        <v>321</v>
      </c>
      <c r="B17" s="180">
        <v>31</v>
      </c>
      <c r="C17" s="180">
        <v>25</v>
      </c>
      <c r="D17" s="180">
        <v>29</v>
      </c>
      <c r="E17" s="180">
        <v>25</v>
      </c>
      <c r="F17" s="180">
        <v>22</v>
      </c>
      <c r="G17" s="28">
        <v>21</v>
      </c>
      <c r="H17" s="28">
        <v>23</v>
      </c>
      <c r="I17" s="28">
        <v>24</v>
      </c>
    </row>
    <row r="18" spans="1:9" ht="13.5" customHeight="1">
      <c r="A18" s="9" t="s">
        <v>322</v>
      </c>
      <c r="B18" s="180">
        <v>471</v>
      </c>
      <c r="C18" s="180">
        <v>483</v>
      </c>
      <c r="D18" s="180">
        <v>470</v>
      </c>
      <c r="E18" s="180">
        <v>493</v>
      </c>
      <c r="F18" s="180">
        <v>475</v>
      </c>
      <c r="G18" s="28">
        <v>496</v>
      </c>
      <c r="H18" s="28">
        <v>499</v>
      </c>
      <c r="I18" s="28">
        <v>487</v>
      </c>
    </row>
    <row r="19" spans="1:9" ht="13.5" customHeight="1">
      <c r="A19" s="9" t="s">
        <v>323</v>
      </c>
      <c r="B19" s="180">
        <v>3288</v>
      </c>
      <c r="C19" s="180">
        <v>3415</v>
      </c>
      <c r="D19" s="180">
        <v>3182</v>
      </c>
      <c r="E19" s="180">
        <v>3332</v>
      </c>
      <c r="F19" s="180">
        <v>3372</v>
      </c>
      <c r="G19" s="28">
        <v>5948</v>
      </c>
      <c r="H19" s="28">
        <v>5877</v>
      </c>
      <c r="I19" s="28">
        <v>5962</v>
      </c>
    </row>
    <row r="20" spans="1:9" ht="13.5" customHeight="1">
      <c r="A20" s="9" t="s">
        <v>324</v>
      </c>
      <c r="B20" s="28">
        <v>1348</v>
      </c>
      <c r="C20" s="28">
        <v>1377</v>
      </c>
      <c r="D20" s="28">
        <v>1383</v>
      </c>
      <c r="E20" s="28">
        <v>1399</v>
      </c>
      <c r="F20" s="28">
        <v>1405</v>
      </c>
      <c r="G20" s="28">
        <v>1402</v>
      </c>
      <c r="H20" s="28">
        <v>1385</v>
      </c>
      <c r="I20" s="28">
        <v>1439</v>
      </c>
    </row>
    <row r="21" spans="1:9" ht="13.5" customHeight="1"/>
    <row r="22" spans="1:9" ht="13.5" customHeight="1"/>
    <row r="23" spans="1:9" ht="13.5" customHeight="1">
      <c r="A23" s="1" t="s">
        <v>447</v>
      </c>
    </row>
    <row r="24" spans="1:9" ht="13.5" customHeight="1"/>
    <row r="25" spans="1:9" ht="13.5" customHeight="1" thickBot="1">
      <c r="A25" s="21" t="s">
        <v>107</v>
      </c>
      <c r="B25" s="22" t="s">
        <v>1084</v>
      </c>
      <c r="C25" s="22" t="s">
        <v>907</v>
      </c>
      <c r="D25" s="22" t="s">
        <v>837</v>
      </c>
      <c r="E25" s="22" t="s">
        <v>99</v>
      </c>
      <c r="F25" s="22" t="s">
        <v>100</v>
      </c>
      <c r="G25" s="22" t="s">
        <v>101</v>
      </c>
      <c r="H25" s="22" t="s">
        <v>102</v>
      </c>
      <c r="I25" s="22" t="s">
        <v>103</v>
      </c>
    </row>
    <row r="26" spans="1:9" ht="13.5" customHeight="1">
      <c r="A26" s="9" t="s">
        <v>334</v>
      </c>
      <c r="B26" s="77">
        <v>5.9</v>
      </c>
      <c r="C26" s="77">
        <v>6.1</v>
      </c>
      <c r="D26" s="77">
        <v>5.6</v>
      </c>
      <c r="E26" s="77">
        <v>5.7</v>
      </c>
      <c r="F26" s="77">
        <v>5.8</v>
      </c>
      <c r="G26" s="77">
        <v>6</v>
      </c>
      <c r="H26" s="77">
        <v>6.1</v>
      </c>
      <c r="I26" s="77">
        <v>6</v>
      </c>
    </row>
    <row r="27" spans="1:9" ht="13.5" customHeight="1" thickBot="1">
      <c r="A27" s="42" t="s">
        <v>335</v>
      </c>
      <c r="B27" s="558">
        <v>0.3</v>
      </c>
      <c r="C27" s="558">
        <v>0.5</v>
      </c>
      <c r="D27" s="558">
        <v>0.5</v>
      </c>
      <c r="E27" s="558">
        <v>0.5</v>
      </c>
      <c r="F27" s="558">
        <v>0.5</v>
      </c>
      <c r="G27" s="558">
        <v>0.5</v>
      </c>
      <c r="H27" s="558">
        <v>0.4</v>
      </c>
      <c r="I27" s="558">
        <v>0.4</v>
      </c>
    </row>
    <row r="28" spans="1:9" ht="13.5" customHeight="1">
      <c r="A28" s="43" t="s">
        <v>96</v>
      </c>
      <c r="B28" s="181">
        <v>6.2</v>
      </c>
      <c r="C28" s="181">
        <v>6.6</v>
      </c>
      <c r="D28" s="181">
        <v>6.1</v>
      </c>
      <c r="E28" s="181">
        <v>6.2</v>
      </c>
      <c r="F28" s="181">
        <v>6.3</v>
      </c>
      <c r="G28" s="181">
        <v>6.5</v>
      </c>
      <c r="H28" s="181">
        <v>6.5</v>
      </c>
      <c r="I28" s="181">
        <v>6.4</v>
      </c>
    </row>
    <row r="29" spans="1:9" ht="13.5" customHeight="1">
      <c r="A29" s="9"/>
      <c r="B29" s="36"/>
      <c r="C29" s="36"/>
      <c r="D29" s="36"/>
      <c r="E29" s="36"/>
      <c r="F29" s="36"/>
      <c r="G29" s="36"/>
      <c r="H29" s="36"/>
      <c r="I29" s="36"/>
    </row>
    <row r="30" spans="1:9" ht="13.5" customHeight="1">
      <c r="A30" s="9" t="s">
        <v>337</v>
      </c>
      <c r="B30" s="77">
        <v>0.6</v>
      </c>
      <c r="C30" s="77">
        <v>1.1000000000000001</v>
      </c>
      <c r="D30" s="77">
        <v>1.2</v>
      </c>
      <c r="E30" s="77">
        <v>1.3</v>
      </c>
      <c r="F30" s="77">
        <v>1.7</v>
      </c>
      <c r="G30" s="77">
        <v>1.7</v>
      </c>
      <c r="H30" s="77">
        <v>1.8</v>
      </c>
      <c r="I30" s="77">
        <v>1.3</v>
      </c>
    </row>
    <row r="31" spans="1:9" ht="13.5" customHeight="1" thickBot="1">
      <c r="A31" s="42" t="s">
        <v>338</v>
      </c>
      <c r="B31" s="558">
        <v>0.1</v>
      </c>
      <c r="C31" s="558">
        <v>0.2</v>
      </c>
      <c r="D31" s="558">
        <v>0.2</v>
      </c>
      <c r="E31" s="558">
        <v>0.2</v>
      </c>
      <c r="F31" s="558">
        <v>0.2</v>
      </c>
      <c r="G31" s="558">
        <v>0.2</v>
      </c>
      <c r="H31" s="558">
        <v>0.2</v>
      </c>
      <c r="I31" s="558">
        <v>0.2</v>
      </c>
    </row>
    <row r="32" spans="1:9" ht="13.5" customHeight="1">
      <c r="A32" s="43" t="s">
        <v>156</v>
      </c>
      <c r="B32" s="181">
        <v>0.7</v>
      </c>
      <c r="C32" s="181">
        <v>1.3</v>
      </c>
      <c r="D32" s="181">
        <v>1.4</v>
      </c>
      <c r="E32" s="181">
        <v>1.5</v>
      </c>
      <c r="F32" s="181">
        <v>1.9</v>
      </c>
      <c r="G32" s="181">
        <v>1.9</v>
      </c>
      <c r="H32" s="181">
        <v>2</v>
      </c>
      <c r="I32" s="181">
        <v>1.5</v>
      </c>
    </row>
    <row r="33" spans="1:9" ht="13.5" customHeight="1"/>
    <row r="34" spans="1:9" ht="13.5" customHeight="1"/>
    <row r="35" spans="1:9" ht="13.5" customHeight="1">
      <c r="A35" s="1" t="s">
        <v>453</v>
      </c>
    </row>
    <row r="36" spans="1:9" ht="13.5" customHeight="1"/>
    <row r="37" spans="1:9" ht="13.5" customHeight="1" thickBot="1">
      <c r="A37" s="21" t="s">
        <v>98</v>
      </c>
      <c r="B37" s="22" t="s">
        <v>1084</v>
      </c>
      <c r="C37" s="22" t="s">
        <v>907</v>
      </c>
      <c r="D37" s="22" t="s">
        <v>837</v>
      </c>
      <c r="E37" s="22" t="s">
        <v>99</v>
      </c>
      <c r="F37" s="22" t="s">
        <v>100</v>
      </c>
      <c r="G37" s="22" t="s">
        <v>101</v>
      </c>
      <c r="H37" s="22" t="s">
        <v>102</v>
      </c>
      <c r="I37" s="22" t="s">
        <v>103</v>
      </c>
    </row>
    <row r="38" spans="1:9" ht="13.5" customHeight="1">
      <c r="A38" s="9" t="s">
        <v>109</v>
      </c>
      <c r="B38" s="36">
        <v>-15</v>
      </c>
      <c r="C38" s="36">
        <v>-18</v>
      </c>
      <c r="D38" s="36">
        <v>-21</v>
      </c>
      <c r="E38" s="36">
        <v>-22</v>
      </c>
      <c r="F38" s="36">
        <v>-35</v>
      </c>
      <c r="G38" s="36">
        <v>-13</v>
      </c>
      <c r="H38" s="36">
        <v>-13</v>
      </c>
      <c r="I38" s="36">
        <v>-14</v>
      </c>
    </row>
    <row r="39" spans="1:9" ht="13.5" customHeight="1">
      <c r="A39" s="9" t="s">
        <v>115</v>
      </c>
      <c r="B39" s="36">
        <v>-3</v>
      </c>
      <c r="C39" s="36">
        <v>-5</v>
      </c>
      <c r="D39" s="36">
        <v>-3</v>
      </c>
      <c r="E39" s="36">
        <v>-12</v>
      </c>
      <c r="F39" s="36">
        <v>-5</v>
      </c>
      <c r="G39" s="36">
        <v>0</v>
      </c>
      <c r="H39" s="36">
        <v>-17</v>
      </c>
      <c r="I39" s="36">
        <v>-8</v>
      </c>
    </row>
    <row r="40" spans="1:9" ht="13.5" customHeight="1">
      <c r="A40" s="9" t="s">
        <v>122</v>
      </c>
      <c r="B40" s="36">
        <v>41</v>
      </c>
      <c r="C40" s="36">
        <v>81</v>
      </c>
      <c r="D40" s="36">
        <v>120</v>
      </c>
      <c r="E40" s="36">
        <v>148</v>
      </c>
      <c r="F40" s="36">
        <v>148</v>
      </c>
      <c r="G40" s="36">
        <v>155</v>
      </c>
      <c r="H40" s="36">
        <v>155</v>
      </c>
      <c r="I40" s="36">
        <v>128</v>
      </c>
    </row>
    <row r="41" spans="1:9" ht="13.5" customHeight="1">
      <c r="A41" s="9" t="s">
        <v>318</v>
      </c>
      <c r="B41" s="36">
        <v>1</v>
      </c>
      <c r="C41" s="36">
        <v>0</v>
      </c>
      <c r="D41" s="36">
        <v>1</v>
      </c>
      <c r="E41" s="36">
        <v>1</v>
      </c>
      <c r="F41" s="36">
        <v>1</v>
      </c>
      <c r="G41" s="36">
        <v>2</v>
      </c>
      <c r="H41" s="36">
        <v>-3</v>
      </c>
      <c r="I41" s="36">
        <v>4</v>
      </c>
    </row>
    <row r="42" spans="1:9" ht="13.5" customHeight="1">
      <c r="A42" s="43" t="s">
        <v>362</v>
      </c>
      <c r="B42" s="46">
        <v>24</v>
      </c>
      <c r="C42" s="46">
        <v>58</v>
      </c>
      <c r="D42" s="46">
        <v>97</v>
      </c>
      <c r="E42" s="46">
        <v>115</v>
      </c>
      <c r="F42" s="46">
        <v>109</v>
      </c>
      <c r="G42" s="46">
        <v>144</v>
      </c>
      <c r="H42" s="46">
        <v>122</v>
      </c>
      <c r="I42" s="46">
        <v>110</v>
      </c>
    </row>
    <row r="43" spans="1:9" ht="13.5" customHeight="1">
      <c r="A43" s="9" t="s">
        <v>142</v>
      </c>
      <c r="B43" s="36">
        <v>-165</v>
      </c>
      <c r="C43" s="36">
        <v>-146</v>
      </c>
      <c r="D43" s="36">
        <v>-166</v>
      </c>
      <c r="E43" s="36">
        <v>-165</v>
      </c>
      <c r="F43" s="36">
        <v>-167</v>
      </c>
      <c r="G43" s="36">
        <v>-152</v>
      </c>
      <c r="H43" s="36">
        <v>-174</v>
      </c>
      <c r="I43" s="36">
        <v>-160</v>
      </c>
    </row>
    <row r="44" spans="1:9" ht="13.5" customHeight="1">
      <c r="A44" s="9" t="s">
        <v>363</v>
      </c>
      <c r="B44" s="36">
        <v>83</v>
      </c>
      <c r="C44" s="36">
        <v>102</v>
      </c>
      <c r="D44" s="36">
        <v>100</v>
      </c>
      <c r="E44" s="36">
        <v>106</v>
      </c>
      <c r="F44" s="36">
        <v>88</v>
      </c>
      <c r="G44" s="36">
        <v>98</v>
      </c>
      <c r="H44" s="36">
        <v>97</v>
      </c>
      <c r="I44" s="36">
        <v>95</v>
      </c>
    </row>
    <row r="45" spans="1:9" ht="13.5" customHeight="1">
      <c r="A45" s="43" t="s">
        <v>364</v>
      </c>
      <c r="B45" s="46">
        <v>-84</v>
      </c>
      <c r="C45" s="46">
        <v>-50</v>
      </c>
      <c r="D45" s="46">
        <v>-74</v>
      </c>
      <c r="E45" s="46">
        <v>-66</v>
      </c>
      <c r="F45" s="46">
        <v>-86</v>
      </c>
      <c r="G45" s="46">
        <v>-60</v>
      </c>
      <c r="H45" s="46">
        <v>-85</v>
      </c>
      <c r="I45" s="46">
        <v>-72</v>
      </c>
    </row>
    <row r="46" spans="1:9" ht="13.5" customHeight="1">
      <c r="A46" s="43" t="s">
        <v>158</v>
      </c>
      <c r="B46" s="46">
        <v>-60</v>
      </c>
      <c r="C46" s="46">
        <v>8</v>
      </c>
      <c r="D46" s="46">
        <v>23</v>
      </c>
      <c r="E46" s="46">
        <v>49</v>
      </c>
      <c r="F46" s="46">
        <v>23</v>
      </c>
      <c r="G46" s="46">
        <v>84</v>
      </c>
      <c r="H46" s="46">
        <v>37</v>
      </c>
      <c r="I46" s="46">
        <v>38</v>
      </c>
    </row>
    <row r="47" spans="1:9" ht="13.5" customHeight="1">
      <c r="A47" s="9" t="s">
        <v>161</v>
      </c>
      <c r="B47" s="76">
        <v>-5.8239999999999981</v>
      </c>
      <c r="C47" s="36">
        <v>6</v>
      </c>
      <c r="D47" s="36">
        <v>2</v>
      </c>
      <c r="E47" s="36">
        <v>0</v>
      </c>
      <c r="F47" s="36">
        <v>3</v>
      </c>
      <c r="G47" s="36">
        <v>-1</v>
      </c>
      <c r="H47" s="36">
        <v>-1</v>
      </c>
      <c r="I47" s="36">
        <v>8</v>
      </c>
    </row>
    <row r="48" spans="1:9" ht="13.5" customHeight="1">
      <c r="A48" s="43" t="s">
        <v>162</v>
      </c>
      <c r="B48" s="472">
        <v>-65.824000000000012</v>
      </c>
      <c r="C48" s="46">
        <v>14</v>
      </c>
      <c r="D48" s="46">
        <v>25</v>
      </c>
      <c r="E48" s="46">
        <v>49</v>
      </c>
      <c r="F48" s="46">
        <v>26</v>
      </c>
      <c r="G48" s="46">
        <v>83</v>
      </c>
      <c r="H48" s="46">
        <v>36</v>
      </c>
      <c r="I48" s="46">
        <v>46</v>
      </c>
    </row>
    <row r="49" spans="1:9" ht="13.5" customHeight="1">
      <c r="A49" s="9"/>
      <c r="B49" s="36"/>
      <c r="C49" s="36"/>
      <c r="D49" s="36"/>
      <c r="E49" s="36"/>
      <c r="F49" s="36"/>
      <c r="G49" s="36"/>
      <c r="H49" s="36"/>
      <c r="I49" s="36"/>
    </row>
    <row r="50" spans="1:9" ht="13.5" customHeight="1">
      <c r="A50" s="9" t="s">
        <v>322</v>
      </c>
      <c r="B50" s="180">
        <v>2124</v>
      </c>
      <c r="C50" s="180">
        <v>2382</v>
      </c>
      <c r="D50" s="180">
        <v>2374</v>
      </c>
      <c r="E50" s="180">
        <v>2461</v>
      </c>
      <c r="F50" s="180">
        <v>1739</v>
      </c>
      <c r="G50" s="28">
        <v>1591</v>
      </c>
      <c r="H50" s="28">
        <v>1614</v>
      </c>
      <c r="I50" s="28">
        <v>1606</v>
      </c>
    </row>
    <row r="51" spans="1:9" ht="13.5" customHeight="1">
      <c r="A51" s="9" t="s">
        <v>323</v>
      </c>
      <c r="B51" s="180">
        <v>12148</v>
      </c>
      <c r="C51" s="180">
        <v>14138</v>
      </c>
      <c r="D51" s="180">
        <v>15520</v>
      </c>
      <c r="E51" s="180">
        <v>16235</v>
      </c>
      <c r="F51" s="180">
        <v>11770</v>
      </c>
      <c r="G51" s="28">
        <v>10415</v>
      </c>
      <c r="H51" s="28">
        <v>10560</v>
      </c>
      <c r="I51" s="28">
        <v>10392</v>
      </c>
    </row>
    <row r="52" spans="1:9" ht="13.5" customHeight="1">
      <c r="A52" s="9" t="s">
        <v>324</v>
      </c>
      <c r="B52" s="180">
        <v>4343</v>
      </c>
      <c r="C52" s="180">
        <v>4330</v>
      </c>
      <c r="D52" s="180">
        <v>4287</v>
      </c>
      <c r="E52" s="180">
        <v>4319</v>
      </c>
      <c r="F52" s="180">
        <v>4347</v>
      </c>
      <c r="G52" s="28">
        <v>4330</v>
      </c>
      <c r="H52" s="28">
        <v>4265</v>
      </c>
      <c r="I52" s="28">
        <v>4302</v>
      </c>
    </row>
    <row r="53" spans="1:9" ht="13.5" customHeight="1">
      <c r="B53" s="182"/>
      <c r="C53" s="182"/>
    </row>
    <row r="54" spans="1:9" ht="13.5" customHeight="1"/>
    <row r="55" spans="1:9" ht="13.5" customHeight="1">
      <c r="A55" s="673" t="s">
        <v>946</v>
      </c>
      <c r="B55" s="672"/>
      <c r="C55" s="672"/>
      <c r="D55" s="672"/>
      <c r="E55" s="672"/>
      <c r="F55" s="672"/>
      <c r="G55" s="672"/>
      <c r="I55" s="672"/>
    </row>
    <row r="56" spans="1:9">
      <c r="A56" s="672"/>
      <c r="B56" s="672"/>
      <c r="C56" s="672"/>
      <c r="D56" s="672"/>
      <c r="E56" s="672"/>
      <c r="F56" s="672"/>
      <c r="G56" s="672"/>
      <c r="I56" s="672"/>
    </row>
    <row r="57" spans="1:9" ht="12" thickBot="1">
      <c r="A57" s="21" t="s">
        <v>107</v>
      </c>
      <c r="B57" s="22" t="s">
        <v>1084</v>
      </c>
      <c r="C57" s="22" t="s">
        <v>907</v>
      </c>
      <c r="D57" s="22" t="s">
        <v>837</v>
      </c>
      <c r="E57" s="22" t="s">
        <v>99</v>
      </c>
      <c r="F57" s="22" t="s">
        <v>100</v>
      </c>
      <c r="G57" s="22" t="s">
        <v>101</v>
      </c>
      <c r="H57" s="22" t="s">
        <v>102</v>
      </c>
      <c r="I57" s="22" t="s">
        <v>103</v>
      </c>
    </row>
    <row r="58" spans="1:9">
      <c r="A58" s="9" t="s">
        <v>96</v>
      </c>
      <c r="B58" s="29">
        <v>44.8</v>
      </c>
      <c r="C58" s="29">
        <v>51.2</v>
      </c>
      <c r="D58" s="29">
        <v>43.6</v>
      </c>
      <c r="E58" s="29">
        <v>41.1</v>
      </c>
      <c r="F58" s="29">
        <v>40.200000000000003</v>
      </c>
      <c r="G58" s="29">
        <v>37.6</v>
      </c>
      <c r="H58" s="29">
        <v>35.6</v>
      </c>
      <c r="I58" s="29">
        <v>35</v>
      </c>
    </row>
    <row r="59" spans="1:9">
      <c r="A59" s="9" t="s">
        <v>156</v>
      </c>
      <c r="B59" s="29">
        <v>24.3</v>
      </c>
      <c r="C59" s="29">
        <v>32.1</v>
      </c>
      <c r="D59" s="29">
        <v>28.7</v>
      </c>
      <c r="E59" s="29">
        <v>29.5</v>
      </c>
      <c r="F59" s="29">
        <v>26.9</v>
      </c>
      <c r="G59" s="29">
        <v>26.9</v>
      </c>
      <c r="H59" s="29">
        <v>20.399999999999999</v>
      </c>
      <c r="I59" s="29">
        <v>22.7</v>
      </c>
    </row>
  </sheetData>
  <printOptions horizontalCentered="1"/>
  <pageMargins left="0.7" right="0.7" top="0.75" bottom="0.75" header="0.3" footer="0.3"/>
  <pageSetup paperSize="9" scale="85" orientation="portrait" r:id="rId1"/>
  <headerFooter>
    <oddHeader>&amp;R&amp;"Arial,Normal"&amp;8Wholesale Banking</oddHeader>
    <oddFooter>&amp;L&amp;G&amp;C&amp;"Arial,Normal"&amp;7Fact book - Q4 2014</oddFooter>
  </headerFooter>
  <ignoredErrors>
    <ignoredError sqref="I33 D33:G33" numberStoredAsText="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F3"/>
  <sheetViews>
    <sheetView view="pageLayout" topLeftCell="A19" zoomScale="80" zoomScaleNormal="100" zoomScalePageLayoutView="80" workbookViewId="0">
      <selection activeCell="K47" sqref="K47"/>
    </sheetView>
  </sheetViews>
  <sheetFormatPr defaultRowHeight="15"/>
  <cols>
    <col min="5" max="5" width="3.5703125" customWidth="1"/>
  </cols>
  <sheetData>
    <row r="3" spans="6:6" ht="35.25">
      <c r="F3" s="90" t="s">
        <v>123</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59999389629810485"/>
  </sheetPr>
  <dimension ref="A1:Q68"/>
  <sheetViews>
    <sheetView view="pageLayout" topLeftCell="A16" zoomScaleNormal="100" zoomScaleSheetLayoutView="100" workbookViewId="0">
      <selection activeCell="C64" sqref="C64"/>
    </sheetView>
  </sheetViews>
  <sheetFormatPr defaultRowHeight="11.25"/>
  <cols>
    <col min="1" max="1" width="32.85546875" style="2" customWidth="1"/>
    <col min="2" max="9" width="8.7109375" style="2" customWidth="1"/>
    <col min="10" max="10" width="6" style="2" customWidth="1"/>
    <col min="11" max="16384" width="9.140625" style="2"/>
  </cols>
  <sheetData>
    <row r="1" spans="1:9" ht="13.5" customHeight="1">
      <c r="A1" s="1" t="s">
        <v>454</v>
      </c>
    </row>
    <row r="2" spans="1:9" ht="13.5" customHeight="1"/>
    <row r="3" spans="1:9" ht="13.5" customHeight="1" thickBot="1">
      <c r="A3" s="20" t="s">
        <v>98</v>
      </c>
      <c r="B3" s="6" t="s">
        <v>1084</v>
      </c>
      <c r="C3" s="741" t="s">
        <v>907</v>
      </c>
      <c r="D3" s="741" t="s">
        <v>837</v>
      </c>
      <c r="E3" s="741" t="s">
        <v>99</v>
      </c>
      <c r="F3" s="741" t="s">
        <v>100</v>
      </c>
      <c r="G3" s="741" t="s">
        <v>101</v>
      </c>
      <c r="H3" s="741" t="s">
        <v>102</v>
      </c>
      <c r="I3" s="956" t="s">
        <v>103</v>
      </c>
    </row>
    <row r="4" spans="1:9" ht="13.5" customHeight="1">
      <c r="A4" s="9" t="s">
        <v>109</v>
      </c>
      <c r="B4" s="173">
        <v>33</v>
      </c>
      <c r="C4" s="173">
        <v>35</v>
      </c>
      <c r="D4" s="173">
        <v>38</v>
      </c>
      <c r="E4" s="173">
        <v>36</v>
      </c>
      <c r="F4" s="173">
        <v>30</v>
      </c>
      <c r="G4" s="173">
        <v>29</v>
      </c>
      <c r="H4" s="173">
        <v>32</v>
      </c>
      <c r="I4" s="173">
        <v>29</v>
      </c>
    </row>
    <row r="5" spans="1:9" ht="13.5" customHeight="1">
      <c r="A5" s="9" t="s">
        <v>115</v>
      </c>
      <c r="B5" s="173">
        <v>330</v>
      </c>
      <c r="C5" s="173">
        <v>262</v>
      </c>
      <c r="D5" s="173">
        <v>298</v>
      </c>
      <c r="E5" s="173">
        <v>277</v>
      </c>
      <c r="F5" s="173">
        <v>302</v>
      </c>
      <c r="G5" s="173">
        <v>265</v>
      </c>
      <c r="H5" s="173">
        <v>267</v>
      </c>
      <c r="I5" s="173">
        <v>256</v>
      </c>
    </row>
    <row r="6" spans="1:9" ht="13.5" customHeight="1">
      <c r="A6" s="9" t="s">
        <v>122</v>
      </c>
      <c r="B6" s="173">
        <v>118</v>
      </c>
      <c r="C6" s="173">
        <v>90</v>
      </c>
      <c r="D6" s="173">
        <v>79</v>
      </c>
      <c r="E6" s="173">
        <v>71</v>
      </c>
      <c r="F6" s="173">
        <v>78</v>
      </c>
      <c r="G6" s="173">
        <v>74</v>
      </c>
      <c r="H6" s="173">
        <v>71</v>
      </c>
      <c r="I6" s="173">
        <v>70</v>
      </c>
    </row>
    <row r="7" spans="1:9" ht="13.5" customHeight="1">
      <c r="A7" s="9" t="s">
        <v>318</v>
      </c>
      <c r="B7" s="173">
        <v>8</v>
      </c>
      <c r="C7" s="173">
        <v>5</v>
      </c>
      <c r="D7" s="173">
        <v>5</v>
      </c>
      <c r="E7" s="173">
        <v>8</v>
      </c>
      <c r="F7" s="173">
        <v>5</v>
      </c>
      <c r="G7" s="173">
        <v>6</v>
      </c>
      <c r="H7" s="173">
        <v>11</v>
      </c>
      <c r="I7" s="173">
        <v>7</v>
      </c>
    </row>
    <row r="8" spans="1:9" ht="13.5" customHeight="1">
      <c r="A8" s="43" t="s">
        <v>362</v>
      </c>
      <c r="B8" s="178">
        <v>489</v>
      </c>
      <c r="C8" s="178">
        <v>392</v>
      </c>
      <c r="D8" s="178">
        <v>420</v>
      </c>
      <c r="E8" s="178">
        <v>392</v>
      </c>
      <c r="F8" s="178">
        <v>415</v>
      </c>
      <c r="G8" s="178">
        <v>374</v>
      </c>
      <c r="H8" s="178">
        <v>381</v>
      </c>
      <c r="I8" s="178">
        <v>362</v>
      </c>
    </row>
    <row r="9" spans="1:9" ht="13.5" customHeight="1">
      <c r="A9" s="9" t="s">
        <v>142</v>
      </c>
      <c r="B9" s="173">
        <v>-132</v>
      </c>
      <c r="C9" s="173">
        <v>-118</v>
      </c>
      <c r="D9" s="173">
        <v>-122</v>
      </c>
      <c r="E9" s="173">
        <v>-120</v>
      </c>
      <c r="F9" s="173">
        <v>-130</v>
      </c>
      <c r="G9" s="173">
        <v>-114</v>
      </c>
      <c r="H9" s="173">
        <v>-117</v>
      </c>
      <c r="I9" s="173">
        <v>-119</v>
      </c>
    </row>
    <row r="10" spans="1:9" ht="13.5" customHeight="1">
      <c r="A10" s="9" t="s">
        <v>363</v>
      </c>
      <c r="B10" s="173">
        <v>-74</v>
      </c>
      <c r="C10" s="173">
        <v>-66</v>
      </c>
      <c r="D10" s="173">
        <v>-74</v>
      </c>
      <c r="E10" s="173">
        <v>-77</v>
      </c>
      <c r="F10" s="173">
        <v>-90</v>
      </c>
      <c r="G10" s="173">
        <v>-73</v>
      </c>
      <c r="H10" s="173">
        <v>-76</v>
      </c>
      <c r="I10" s="173">
        <v>-74</v>
      </c>
    </row>
    <row r="11" spans="1:9" ht="13.5" customHeight="1">
      <c r="A11" s="43" t="s">
        <v>364</v>
      </c>
      <c r="B11" s="178">
        <v>-207</v>
      </c>
      <c r="C11" s="178">
        <v>-185</v>
      </c>
      <c r="D11" s="178">
        <v>-197</v>
      </c>
      <c r="E11" s="178">
        <v>-198</v>
      </c>
      <c r="F11" s="178">
        <v>-221</v>
      </c>
      <c r="G11" s="178">
        <v>-189</v>
      </c>
      <c r="H11" s="178">
        <v>-195</v>
      </c>
      <c r="I11" s="178">
        <v>-195</v>
      </c>
    </row>
    <row r="12" spans="1:9" ht="13.5" customHeight="1">
      <c r="A12" s="43" t="s">
        <v>158</v>
      </c>
      <c r="B12" s="178">
        <v>282</v>
      </c>
      <c r="C12" s="178">
        <v>207</v>
      </c>
      <c r="D12" s="178">
        <v>223</v>
      </c>
      <c r="E12" s="178">
        <v>194</v>
      </c>
      <c r="F12" s="178">
        <v>194</v>
      </c>
      <c r="G12" s="178">
        <v>185</v>
      </c>
      <c r="H12" s="178">
        <v>186</v>
      </c>
      <c r="I12" s="178">
        <v>167</v>
      </c>
    </row>
    <row r="13" spans="1:9" ht="13.5" customHeight="1">
      <c r="A13" s="9" t="s">
        <v>161</v>
      </c>
      <c r="B13" s="173">
        <v>-2</v>
      </c>
      <c r="C13" s="173">
        <v>0</v>
      </c>
      <c r="D13" s="173">
        <v>-1</v>
      </c>
      <c r="E13" s="173">
        <v>0</v>
      </c>
      <c r="F13" s="173">
        <v>1</v>
      </c>
      <c r="G13" s="173">
        <v>0</v>
      </c>
      <c r="H13" s="173">
        <v>-4</v>
      </c>
      <c r="I13" s="173">
        <v>0</v>
      </c>
    </row>
    <row r="14" spans="1:9" ht="13.5" customHeight="1">
      <c r="A14" s="43" t="s">
        <v>162</v>
      </c>
      <c r="B14" s="178">
        <v>280</v>
      </c>
      <c r="C14" s="178">
        <v>207</v>
      </c>
      <c r="D14" s="178">
        <v>222</v>
      </c>
      <c r="E14" s="178">
        <v>194</v>
      </c>
      <c r="F14" s="178">
        <v>195</v>
      </c>
      <c r="G14" s="178">
        <v>185</v>
      </c>
      <c r="H14" s="178">
        <v>182</v>
      </c>
      <c r="I14" s="178">
        <v>167</v>
      </c>
    </row>
    <row r="15" spans="1:9" ht="13.5" customHeight="1">
      <c r="A15" s="9"/>
      <c r="B15" s="51"/>
      <c r="C15" s="51"/>
      <c r="D15" s="51"/>
      <c r="E15" s="51"/>
      <c r="F15" s="51"/>
      <c r="G15" s="51"/>
      <c r="H15" s="51"/>
      <c r="I15" s="51"/>
    </row>
    <row r="16" spans="1:9" ht="13.5" customHeight="1">
      <c r="A16" s="9" t="s">
        <v>320</v>
      </c>
      <c r="B16" s="173">
        <v>42.331288343558285</v>
      </c>
      <c r="C16" s="173">
        <v>47.193877551020407</v>
      </c>
      <c r="D16" s="173">
        <v>46.904761904761905</v>
      </c>
      <c r="E16" s="173">
        <v>50.510204081632651</v>
      </c>
      <c r="F16" s="173">
        <v>53.253012048192772</v>
      </c>
      <c r="G16" s="173">
        <v>50.534759358288774</v>
      </c>
      <c r="H16" s="173">
        <v>51.181102362204726</v>
      </c>
      <c r="I16" s="173">
        <v>53.867403314917127</v>
      </c>
    </row>
    <row r="17" spans="1:17" ht="13.5" customHeight="1">
      <c r="A17" s="9" t="s">
        <v>321</v>
      </c>
      <c r="B17" s="26">
        <v>40</v>
      </c>
      <c r="C17" s="517">
        <v>28</v>
      </c>
      <c r="D17" s="517">
        <v>31</v>
      </c>
      <c r="E17" s="517">
        <v>28</v>
      </c>
      <c r="F17" s="517">
        <v>27</v>
      </c>
      <c r="G17" s="517">
        <v>25</v>
      </c>
      <c r="H17" s="517">
        <v>25</v>
      </c>
      <c r="I17" s="517">
        <v>23</v>
      </c>
    </row>
    <row r="18" spans="1:17" ht="13.5" customHeight="1">
      <c r="A18" s="9" t="s">
        <v>322</v>
      </c>
      <c r="B18" s="26">
        <v>1982</v>
      </c>
      <c r="C18" s="517">
        <v>2245</v>
      </c>
      <c r="D18" s="517">
        <v>2179</v>
      </c>
      <c r="E18" s="517">
        <v>2116</v>
      </c>
      <c r="F18" s="517">
        <v>2019</v>
      </c>
      <c r="G18" s="517">
        <v>2270</v>
      </c>
      <c r="H18" s="517">
        <v>2223</v>
      </c>
      <c r="I18" s="517">
        <v>2237</v>
      </c>
    </row>
    <row r="19" spans="1:17" ht="13.5" customHeight="1">
      <c r="A19" s="9" t="s">
        <v>323</v>
      </c>
      <c r="B19" s="26">
        <v>4970</v>
      </c>
      <c r="C19" s="517">
        <v>4791</v>
      </c>
      <c r="D19" s="517">
        <v>4795</v>
      </c>
      <c r="E19" s="517">
        <v>4827</v>
      </c>
      <c r="F19" s="517">
        <v>2827</v>
      </c>
      <c r="G19" s="517">
        <v>2818</v>
      </c>
      <c r="H19" s="517">
        <v>2812</v>
      </c>
      <c r="I19" s="517">
        <v>3161</v>
      </c>
    </row>
    <row r="20" spans="1:17" ht="13.5" customHeight="1">
      <c r="A20" s="9" t="s">
        <v>324</v>
      </c>
      <c r="B20" s="26">
        <v>3478</v>
      </c>
      <c r="C20" s="517">
        <v>3492</v>
      </c>
      <c r="D20" s="517">
        <v>3502</v>
      </c>
      <c r="E20" s="517">
        <v>3489</v>
      </c>
      <c r="F20" s="517">
        <v>3452</v>
      </c>
      <c r="G20" s="517">
        <v>3480</v>
      </c>
      <c r="H20" s="517">
        <v>3439</v>
      </c>
      <c r="I20" s="517">
        <v>3447</v>
      </c>
    </row>
    <row r="21" spans="1:17" ht="13.5" customHeight="1">
      <c r="A21" s="9"/>
      <c r="B21" s="26"/>
      <c r="C21" s="26"/>
      <c r="D21" s="26"/>
      <c r="E21" s="26"/>
      <c r="F21" s="26"/>
      <c r="G21" s="26"/>
      <c r="H21" s="26"/>
      <c r="I21" s="14"/>
      <c r="J21" s="14"/>
    </row>
    <row r="22" spans="1:17" ht="13.5" customHeight="1">
      <c r="A22" s="14"/>
      <c r="B22" s="14"/>
      <c r="C22" s="14"/>
      <c r="D22" s="14"/>
      <c r="E22" s="14"/>
      <c r="F22" s="14"/>
      <c r="G22" s="14"/>
      <c r="I22" s="14"/>
      <c r="J22" s="14"/>
    </row>
    <row r="23" spans="1:17" ht="13.5" customHeight="1">
      <c r="A23" s="4" t="s">
        <v>455</v>
      </c>
      <c r="B23" s="14"/>
      <c r="C23" s="14"/>
      <c r="D23" s="14"/>
      <c r="E23" s="14"/>
      <c r="F23" s="14"/>
      <c r="G23" s="14"/>
      <c r="I23" s="14"/>
      <c r="J23" s="14"/>
      <c r="K23" s="18"/>
      <c r="L23" s="18"/>
      <c r="M23" s="18"/>
      <c r="N23" s="18"/>
      <c r="O23" s="18"/>
      <c r="P23" s="18"/>
      <c r="Q23" s="18"/>
    </row>
    <row r="24" spans="1:17" ht="13.5" customHeight="1">
      <c r="A24" s="35" t="s">
        <v>1097</v>
      </c>
      <c r="B24" s="14"/>
      <c r="C24" s="14"/>
      <c r="D24" s="14"/>
      <c r="E24" s="14"/>
      <c r="F24" s="14"/>
      <c r="G24" s="14"/>
      <c r="I24" s="14"/>
      <c r="J24" s="14"/>
      <c r="K24" s="18"/>
      <c r="L24" s="18"/>
      <c r="M24" s="18"/>
      <c r="N24" s="18"/>
      <c r="O24" s="18"/>
      <c r="P24" s="18"/>
      <c r="Q24" s="18"/>
    </row>
    <row r="25" spans="1:17" ht="13.5" customHeight="1">
      <c r="A25" s="19"/>
      <c r="B25" s="1101" t="s">
        <v>456</v>
      </c>
      <c r="C25" s="1101" t="s">
        <v>457</v>
      </c>
      <c r="D25" s="1101" t="s">
        <v>458</v>
      </c>
      <c r="E25" s="1113" t="s">
        <v>88</v>
      </c>
      <c r="F25" s="1113" t="s">
        <v>331</v>
      </c>
      <c r="G25" s="183"/>
      <c r="H25" s="19"/>
      <c r="I25" s="14"/>
      <c r="J25" s="14"/>
      <c r="K25" s="18"/>
      <c r="L25" s="18"/>
      <c r="M25" s="18"/>
      <c r="N25" s="18"/>
      <c r="O25" s="18"/>
      <c r="P25" s="18"/>
      <c r="Q25" s="18"/>
    </row>
    <row r="26" spans="1:17" ht="13.5" customHeight="1" thickBot="1">
      <c r="A26" s="20" t="s">
        <v>98</v>
      </c>
      <c r="B26" s="1102"/>
      <c r="C26" s="1102"/>
      <c r="D26" s="1102"/>
      <c r="E26" s="1114"/>
      <c r="F26" s="1114"/>
      <c r="G26" s="183"/>
      <c r="H26" s="184"/>
      <c r="I26" s="14"/>
      <c r="J26" s="14"/>
      <c r="K26" s="18"/>
      <c r="L26" s="18"/>
      <c r="M26" s="18"/>
      <c r="N26" s="18"/>
      <c r="O26" s="18"/>
      <c r="P26" s="18"/>
      <c r="Q26" s="18"/>
    </row>
    <row r="27" spans="1:17" ht="13.5" customHeight="1">
      <c r="A27" s="48" t="s">
        <v>109</v>
      </c>
      <c r="B27" s="185">
        <v>0</v>
      </c>
      <c r="C27" s="63">
        <v>0</v>
      </c>
      <c r="D27" s="185">
        <v>33</v>
      </c>
      <c r="E27" s="185">
        <v>0</v>
      </c>
      <c r="F27" s="185">
        <f t="shared" ref="F27:F38" si="0">SUM(B27:E27)</f>
        <v>33</v>
      </c>
      <c r="G27" s="14"/>
      <c r="H27" s="186"/>
      <c r="I27" s="14"/>
      <c r="J27" s="14"/>
      <c r="K27" s="18"/>
      <c r="L27" s="18"/>
      <c r="M27" s="18"/>
      <c r="N27" s="18"/>
      <c r="O27" s="18"/>
      <c r="P27" s="18"/>
      <c r="Q27" s="18"/>
    </row>
    <row r="28" spans="1:17" ht="13.5" customHeight="1">
      <c r="A28" s="48" t="s">
        <v>115</v>
      </c>
      <c r="B28" s="185">
        <v>179</v>
      </c>
      <c r="C28" s="63">
        <v>74</v>
      </c>
      <c r="D28" s="185">
        <v>77</v>
      </c>
      <c r="E28" s="185">
        <v>0</v>
      </c>
      <c r="F28" s="185">
        <f t="shared" si="0"/>
        <v>330</v>
      </c>
      <c r="G28" s="14"/>
      <c r="H28" s="186"/>
      <c r="I28" s="14"/>
      <c r="J28" s="14"/>
      <c r="K28" s="18"/>
      <c r="L28" s="18"/>
      <c r="M28" s="18"/>
      <c r="N28" s="18"/>
      <c r="O28" s="18"/>
      <c r="P28" s="18"/>
      <c r="Q28" s="18"/>
    </row>
    <row r="29" spans="1:17" ht="13.5" customHeight="1">
      <c r="A29" s="48" t="s">
        <v>122</v>
      </c>
      <c r="B29" s="185">
        <v>0</v>
      </c>
      <c r="C29" s="63">
        <v>94</v>
      </c>
      <c r="D29" s="185">
        <v>24</v>
      </c>
      <c r="E29" s="185">
        <v>0</v>
      </c>
      <c r="F29" s="185">
        <f t="shared" si="0"/>
        <v>118</v>
      </c>
      <c r="G29" s="14"/>
      <c r="H29" s="186"/>
      <c r="I29" s="14"/>
      <c r="J29" s="14"/>
      <c r="K29" s="18"/>
      <c r="L29" s="18"/>
      <c r="M29" s="18"/>
      <c r="N29" s="18"/>
      <c r="O29" s="18"/>
      <c r="P29" s="18"/>
      <c r="Q29" s="18"/>
    </row>
    <row r="30" spans="1:17" ht="13.5" customHeight="1">
      <c r="A30" s="48" t="s">
        <v>318</v>
      </c>
      <c r="B30" s="185">
        <v>1</v>
      </c>
      <c r="C30" s="63">
        <v>5</v>
      </c>
      <c r="D30" s="185">
        <v>2</v>
      </c>
      <c r="E30" s="185">
        <v>0</v>
      </c>
      <c r="F30" s="185">
        <f t="shared" si="0"/>
        <v>8</v>
      </c>
      <c r="G30" s="14"/>
      <c r="H30" s="187"/>
      <c r="I30" s="14"/>
      <c r="J30" s="14"/>
      <c r="K30" s="18"/>
      <c r="L30" s="18"/>
      <c r="M30" s="18"/>
      <c r="N30" s="18"/>
      <c r="O30" s="18"/>
      <c r="P30" s="18"/>
      <c r="Q30" s="18"/>
    </row>
    <row r="31" spans="1:17" ht="13.5" customHeight="1">
      <c r="A31" s="43" t="s">
        <v>362</v>
      </c>
      <c r="B31" s="178">
        <v>180</v>
      </c>
      <c r="C31" s="58">
        <v>173</v>
      </c>
      <c r="D31" s="178">
        <v>136</v>
      </c>
      <c r="E31" s="178">
        <v>0</v>
      </c>
      <c r="F31" s="178">
        <f t="shared" si="0"/>
        <v>489</v>
      </c>
      <c r="G31" s="14"/>
      <c r="H31" s="186"/>
      <c r="I31" s="14"/>
      <c r="J31" s="14"/>
      <c r="K31" s="18"/>
      <c r="L31" s="18"/>
      <c r="M31" s="18"/>
      <c r="N31" s="18"/>
      <c r="O31" s="18"/>
      <c r="P31" s="18"/>
      <c r="Q31" s="18"/>
    </row>
    <row r="32" spans="1:17" ht="13.5" customHeight="1">
      <c r="A32" s="9" t="s">
        <v>142</v>
      </c>
      <c r="B32" s="173">
        <v>-32</v>
      </c>
      <c r="C32" s="51">
        <v>-34</v>
      </c>
      <c r="D32" s="173">
        <v>-44</v>
      </c>
      <c r="E32" s="173">
        <v>-22</v>
      </c>
      <c r="F32" s="173">
        <f t="shared" si="0"/>
        <v>-132</v>
      </c>
      <c r="G32" s="14"/>
      <c r="H32" s="186"/>
      <c r="I32" s="14"/>
      <c r="J32" s="14"/>
      <c r="K32" s="18"/>
      <c r="L32" s="18"/>
      <c r="M32" s="18"/>
      <c r="N32" s="18"/>
      <c r="O32" s="18"/>
      <c r="P32" s="18"/>
      <c r="Q32" s="18"/>
    </row>
    <row r="33" spans="1:17" ht="13.5" customHeight="1">
      <c r="A33" s="9" t="s">
        <v>363</v>
      </c>
      <c r="B33" s="173">
        <v>-27</v>
      </c>
      <c r="C33" s="51">
        <v>-17</v>
      </c>
      <c r="D33" s="173">
        <v>-42</v>
      </c>
      <c r="E33" s="173">
        <v>12</v>
      </c>
      <c r="F33" s="173">
        <f t="shared" si="0"/>
        <v>-74</v>
      </c>
      <c r="G33" s="14"/>
      <c r="H33" s="187"/>
      <c r="I33" s="14"/>
      <c r="J33" s="14"/>
      <c r="K33" s="18"/>
      <c r="L33" s="18"/>
      <c r="M33" s="18"/>
      <c r="N33" s="18"/>
      <c r="O33" s="18"/>
      <c r="P33" s="18"/>
      <c r="Q33" s="18"/>
    </row>
    <row r="34" spans="1:17" ht="13.5" customHeight="1">
      <c r="A34" s="43" t="s">
        <v>364</v>
      </c>
      <c r="B34" s="178">
        <v>-60</v>
      </c>
      <c r="C34" s="58">
        <v>-51</v>
      </c>
      <c r="D34" s="178">
        <v>-87</v>
      </c>
      <c r="E34" s="178">
        <v>-9</v>
      </c>
      <c r="F34" s="178">
        <f t="shared" si="0"/>
        <v>-207</v>
      </c>
      <c r="G34" s="14"/>
      <c r="H34" s="187"/>
      <c r="I34" s="14"/>
      <c r="J34" s="14"/>
      <c r="K34" s="18"/>
      <c r="L34" s="18"/>
      <c r="M34" s="18"/>
      <c r="N34" s="18"/>
      <c r="O34" s="18"/>
      <c r="P34" s="18"/>
      <c r="Q34" s="18"/>
    </row>
    <row r="35" spans="1:17" ht="13.5" customHeight="1">
      <c r="A35" s="43" t="s">
        <v>158</v>
      </c>
      <c r="B35" s="178">
        <v>120</v>
      </c>
      <c r="C35" s="58">
        <v>122</v>
      </c>
      <c r="D35" s="178">
        <v>49</v>
      </c>
      <c r="E35" s="178">
        <v>-9</v>
      </c>
      <c r="F35" s="178">
        <f t="shared" si="0"/>
        <v>282</v>
      </c>
      <c r="G35" s="14"/>
      <c r="H35" s="186"/>
      <c r="I35" s="14"/>
      <c r="J35" s="14"/>
      <c r="K35" s="18"/>
      <c r="L35" s="18"/>
      <c r="M35" s="18"/>
      <c r="N35" s="18"/>
      <c r="O35" s="18"/>
      <c r="P35" s="18"/>
      <c r="Q35" s="18"/>
    </row>
    <row r="36" spans="1:17" ht="13.5" customHeight="1">
      <c r="A36" s="9" t="s">
        <v>161</v>
      </c>
      <c r="B36" s="173">
        <v>0</v>
      </c>
      <c r="C36" s="51">
        <v>0</v>
      </c>
      <c r="D36" s="173">
        <v>-2</v>
      </c>
      <c r="E36" s="173">
        <v>0</v>
      </c>
      <c r="F36" s="173">
        <f t="shared" si="0"/>
        <v>-2</v>
      </c>
      <c r="G36" s="14"/>
      <c r="H36" s="187"/>
      <c r="I36" s="14"/>
      <c r="J36" s="14"/>
      <c r="K36" s="18"/>
      <c r="L36" s="18"/>
      <c r="M36" s="18"/>
      <c r="N36" s="86"/>
      <c r="O36" s="86"/>
      <c r="P36" s="18"/>
      <c r="Q36" s="18"/>
    </row>
    <row r="37" spans="1:17" ht="13.5" customHeight="1">
      <c r="A37" s="43" t="s">
        <v>162</v>
      </c>
      <c r="B37" s="178">
        <v>120</v>
      </c>
      <c r="C37" s="58">
        <v>122</v>
      </c>
      <c r="D37" s="178">
        <v>47</v>
      </c>
      <c r="E37" s="178">
        <v>-9</v>
      </c>
      <c r="F37" s="178">
        <f t="shared" si="0"/>
        <v>280</v>
      </c>
      <c r="G37" s="14"/>
      <c r="H37" s="186"/>
      <c r="I37" s="14"/>
      <c r="J37" s="14"/>
      <c r="K37" s="18"/>
      <c r="L37" s="18"/>
      <c r="M37" s="18"/>
      <c r="N37" s="87"/>
      <c r="O37" s="87"/>
      <c r="P37" s="18"/>
      <c r="Q37" s="18"/>
    </row>
    <row r="38" spans="1:17" ht="13.5" customHeight="1">
      <c r="A38" s="9" t="s">
        <v>332</v>
      </c>
      <c r="B38" s="26">
        <v>592</v>
      </c>
      <c r="C38" s="26">
        <v>1078</v>
      </c>
      <c r="D38" s="26">
        <v>1231</v>
      </c>
      <c r="E38" s="26">
        <v>577</v>
      </c>
      <c r="F38" s="26">
        <f t="shared" si="0"/>
        <v>3478</v>
      </c>
      <c r="G38" s="14"/>
      <c r="H38" s="186"/>
      <c r="I38" s="14"/>
      <c r="J38" s="14"/>
      <c r="K38" s="18"/>
      <c r="L38" s="18"/>
      <c r="M38" s="18"/>
      <c r="N38" s="88"/>
      <c r="O38" s="88"/>
      <c r="P38" s="18"/>
      <c r="Q38" s="18"/>
    </row>
    <row r="39" spans="1:17" ht="13.5" customHeight="1">
      <c r="A39" s="14"/>
      <c r="B39" s="14"/>
      <c r="C39" s="14"/>
      <c r="D39" s="14"/>
      <c r="E39" s="14"/>
      <c r="F39" s="14"/>
      <c r="G39" s="14"/>
      <c r="H39" s="186"/>
      <c r="I39" s="14"/>
      <c r="J39" s="14"/>
      <c r="K39" s="18"/>
      <c r="L39" s="18"/>
      <c r="M39" s="18"/>
      <c r="N39" s="88"/>
      <c r="O39" s="88"/>
      <c r="P39" s="18"/>
      <c r="Q39" s="18"/>
    </row>
    <row r="40" spans="1:17" ht="13.5" customHeight="1">
      <c r="A40" s="126"/>
      <c r="B40" s="188"/>
      <c r="C40" s="188"/>
      <c r="D40" s="188"/>
      <c r="E40" s="188"/>
      <c r="F40" s="188"/>
      <c r="G40" s="188"/>
      <c r="H40" s="18"/>
      <c r="I40" s="14"/>
      <c r="J40" s="14"/>
      <c r="K40" s="18"/>
      <c r="L40" s="18"/>
      <c r="M40" s="18"/>
      <c r="N40" s="120"/>
      <c r="O40" s="120"/>
      <c r="P40" s="18"/>
      <c r="Q40" s="18"/>
    </row>
    <row r="41" spans="1:17" ht="13.5" customHeight="1">
      <c r="A41" s="519" t="s">
        <v>459</v>
      </c>
      <c r="B41" s="3"/>
      <c r="C41" s="3"/>
      <c r="D41" s="3"/>
      <c r="E41" s="3"/>
      <c r="F41" s="3"/>
      <c r="G41" s="3"/>
      <c r="H41"/>
      <c r="I41"/>
      <c r="J41" s="14"/>
      <c r="K41" s="18"/>
      <c r="L41" s="18"/>
      <c r="M41" s="18"/>
      <c r="N41" s="120"/>
      <c r="O41" s="120"/>
      <c r="P41" s="18"/>
      <c r="Q41" s="18"/>
    </row>
    <row r="42" spans="1:17" ht="13.5" customHeight="1">
      <c r="A42" s="176"/>
      <c r="B42" s="176"/>
      <c r="C42" s="176"/>
      <c r="D42" s="176"/>
      <c r="E42" s="176"/>
      <c r="F42" s="176"/>
      <c r="G42" s="176"/>
      <c r="H42" s="189"/>
      <c r="I42" s="156"/>
      <c r="J42" s="14"/>
      <c r="K42" s="18"/>
      <c r="L42" s="18"/>
      <c r="M42" s="18"/>
      <c r="N42" s="120"/>
      <c r="O42" s="120"/>
      <c r="P42" s="18"/>
      <c r="Q42" s="18"/>
    </row>
    <row r="43" spans="1:17" ht="13.5" customHeight="1" thickBot="1">
      <c r="A43" s="21" t="s">
        <v>98</v>
      </c>
      <c r="B43" s="22" t="s">
        <v>1084</v>
      </c>
      <c r="C43" s="22" t="s">
        <v>907</v>
      </c>
      <c r="D43" s="22" t="s">
        <v>837</v>
      </c>
      <c r="E43" s="22" t="s">
        <v>99</v>
      </c>
      <c r="F43" s="22" t="s">
        <v>100</v>
      </c>
      <c r="G43" s="22" t="s">
        <v>101</v>
      </c>
      <c r="H43" s="22" t="s">
        <v>102</v>
      </c>
      <c r="I43" s="22" t="s">
        <v>103</v>
      </c>
      <c r="J43" s="14"/>
      <c r="K43" s="18"/>
      <c r="L43" s="18"/>
      <c r="M43" s="18"/>
      <c r="N43" s="120"/>
      <c r="O43" s="120"/>
      <c r="P43" s="18"/>
      <c r="Q43" s="18"/>
    </row>
    <row r="44" spans="1:17" ht="13.5" customHeight="1">
      <c r="A44" s="9" t="s">
        <v>109</v>
      </c>
      <c r="B44" s="173">
        <v>0</v>
      </c>
      <c r="C44" s="173">
        <v>0</v>
      </c>
      <c r="D44" s="173">
        <v>0</v>
      </c>
      <c r="E44" s="173">
        <v>0</v>
      </c>
      <c r="F44" s="173">
        <v>0</v>
      </c>
      <c r="G44" s="173">
        <v>0</v>
      </c>
      <c r="H44" s="173">
        <v>0</v>
      </c>
      <c r="I44" s="34">
        <v>0</v>
      </c>
      <c r="J44" s="14"/>
      <c r="K44" s="18"/>
      <c r="L44" s="18"/>
      <c r="M44" s="18"/>
      <c r="N44" s="120"/>
      <c r="O44" s="120"/>
      <c r="P44" s="18"/>
      <c r="Q44" s="18"/>
    </row>
    <row r="45" spans="1:17" ht="13.5" customHeight="1">
      <c r="A45" s="9" t="s">
        <v>115</v>
      </c>
      <c r="B45" s="173">
        <v>179</v>
      </c>
      <c r="C45" s="173">
        <v>138</v>
      </c>
      <c r="D45" s="173">
        <v>141</v>
      </c>
      <c r="E45" s="173">
        <v>132</v>
      </c>
      <c r="F45" s="173">
        <v>148</v>
      </c>
      <c r="G45" s="173">
        <v>125</v>
      </c>
      <c r="H45" s="173">
        <v>119</v>
      </c>
      <c r="I45" s="34">
        <v>110</v>
      </c>
      <c r="J45" s="14"/>
      <c r="K45" s="18"/>
      <c r="L45" s="18"/>
      <c r="M45" s="18"/>
      <c r="N45" s="88"/>
      <c r="O45" s="88"/>
      <c r="P45" s="18"/>
      <c r="Q45" s="18"/>
    </row>
    <row r="46" spans="1:17" ht="13.5" customHeight="1">
      <c r="A46" s="9" t="s">
        <v>122</v>
      </c>
      <c r="B46" s="173">
        <v>0</v>
      </c>
      <c r="C46" s="173">
        <v>2</v>
      </c>
      <c r="D46" s="173">
        <v>2</v>
      </c>
      <c r="E46" s="173">
        <v>2</v>
      </c>
      <c r="F46" s="173">
        <v>1</v>
      </c>
      <c r="G46" s="173">
        <v>0</v>
      </c>
      <c r="H46" s="173">
        <v>0</v>
      </c>
      <c r="I46" s="34">
        <v>-1</v>
      </c>
      <c r="J46" s="14"/>
      <c r="K46" s="18"/>
      <c r="L46" s="18"/>
      <c r="M46" s="18"/>
      <c r="N46" s="120"/>
      <c r="O46" s="120"/>
      <c r="P46" s="18"/>
      <c r="Q46" s="18"/>
    </row>
    <row r="47" spans="1:17" ht="13.5" customHeight="1">
      <c r="A47" s="9" t="s">
        <v>318</v>
      </c>
      <c r="B47" s="173">
        <v>1</v>
      </c>
      <c r="C47" s="173">
        <v>0</v>
      </c>
      <c r="D47" s="173">
        <v>-1</v>
      </c>
      <c r="E47" s="173">
        <v>2</v>
      </c>
      <c r="F47" s="173">
        <v>1</v>
      </c>
      <c r="G47" s="173">
        <v>2</v>
      </c>
      <c r="H47" s="173">
        <v>6</v>
      </c>
      <c r="I47" s="34">
        <v>2</v>
      </c>
      <c r="J47" s="14"/>
      <c r="K47" s="18"/>
      <c r="L47" s="18"/>
      <c r="M47" s="18"/>
      <c r="N47" s="120"/>
      <c r="O47" s="120"/>
      <c r="P47" s="18"/>
      <c r="Q47" s="18"/>
    </row>
    <row r="48" spans="1:17" ht="13.5" customHeight="1">
      <c r="A48" s="43" t="s">
        <v>362</v>
      </c>
      <c r="B48" s="178">
        <v>180</v>
      </c>
      <c r="C48" s="178">
        <v>140</v>
      </c>
      <c r="D48" s="178">
        <v>142</v>
      </c>
      <c r="E48" s="178">
        <v>136</v>
      </c>
      <c r="F48" s="178">
        <v>150</v>
      </c>
      <c r="G48" s="178">
        <v>127</v>
      </c>
      <c r="H48" s="178">
        <v>125</v>
      </c>
      <c r="I48" s="70">
        <v>111</v>
      </c>
      <c r="J48" s="14"/>
      <c r="K48" s="18"/>
      <c r="L48" s="18"/>
      <c r="M48" s="18"/>
      <c r="N48" s="120"/>
      <c r="O48" s="120"/>
      <c r="P48" s="18"/>
      <c r="Q48" s="18"/>
    </row>
    <row r="49" spans="1:17" ht="13.5" customHeight="1">
      <c r="A49" s="9" t="s">
        <v>142</v>
      </c>
      <c r="B49" s="173">
        <v>-32</v>
      </c>
      <c r="C49" s="173">
        <v>-29</v>
      </c>
      <c r="D49" s="173">
        <v>-29</v>
      </c>
      <c r="E49" s="173">
        <v>-30</v>
      </c>
      <c r="F49" s="173">
        <v>-32</v>
      </c>
      <c r="G49" s="173">
        <v>-26</v>
      </c>
      <c r="H49" s="173">
        <v>-27</v>
      </c>
      <c r="I49" s="34">
        <v>-30</v>
      </c>
      <c r="J49" s="14"/>
      <c r="K49" s="18"/>
      <c r="L49" s="18"/>
      <c r="M49" s="18"/>
      <c r="N49" s="85"/>
      <c r="O49" s="85"/>
      <c r="P49" s="18"/>
      <c r="Q49" s="18"/>
    </row>
    <row r="50" spans="1:17" ht="13.5" customHeight="1">
      <c r="A50" s="9" t="s">
        <v>363</v>
      </c>
      <c r="B50" s="173">
        <v>-27</v>
      </c>
      <c r="C50" s="173">
        <v>-24</v>
      </c>
      <c r="D50" s="173">
        <v>-28</v>
      </c>
      <c r="E50" s="173">
        <v>-25</v>
      </c>
      <c r="F50" s="173">
        <v>-30</v>
      </c>
      <c r="G50" s="173">
        <v>-25</v>
      </c>
      <c r="H50" s="173">
        <v>-27</v>
      </c>
      <c r="I50" s="34">
        <v>-25</v>
      </c>
      <c r="J50" s="14"/>
      <c r="K50" s="18"/>
      <c r="L50" s="18"/>
      <c r="M50" s="18"/>
      <c r="N50" s="120"/>
      <c r="O50" s="120"/>
      <c r="P50" s="18"/>
      <c r="Q50" s="18"/>
    </row>
    <row r="51" spans="1:17" ht="13.5" customHeight="1">
      <c r="A51" s="43" t="s">
        <v>364</v>
      </c>
      <c r="B51" s="178">
        <v>-60</v>
      </c>
      <c r="C51" s="178">
        <v>-53</v>
      </c>
      <c r="D51" s="178">
        <v>-57</v>
      </c>
      <c r="E51" s="178">
        <v>-55</v>
      </c>
      <c r="F51" s="178">
        <v>-62</v>
      </c>
      <c r="G51" s="178">
        <v>-51</v>
      </c>
      <c r="H51" s="178">
        <v>-55</v>
      </c>
      <c r="I51" s="70">
        <v>-55</v>
      </c>
      <c r="J51" s="14"/>
      <c r="K51" s="18"/>
      <c r="L51" s="18"/>
      <c r="M51" s="18"/>
      <c r="N51" s="18"/>
      <c r="O51" s="18"/>
      <c r="P51" s="18"/>
      <c r="Q51" s="18"/>
    </row>
    <row r="52" spans="1:17" ht="13.5" customHeight="1">
      <c r="A52" s="43" t="s">
        <v>158</v>
      </c>
      <c r="B52" s="178">
        <v>120</v>
      </c>
      <c r="C52" s="178">
        <v>87</v>
      </c>
      <c r="D52" s="178">
        <v>85</v>
      </c>
      <c r="E52" s="178">
        <v>81</v>
      </c>
      <c r="F52" s="178">
        <v>88</v>
      </c>
      <c r="G52" s="178">
        <v>76</v>
      </c>
      <c r="H52" s="178">
        <v>70</v>
      </c>
      <c r="I52" s="70">
        <v>56</v>
      </c>
      <c r="J52" s="14"/>
      <c r="K52" s="18"/>
      <c r="L52" s="18"/>
      <c r="M52" s="18"/>
      <c r="N52" s="18"/>
      <c r="O52" s="18"/>
      <c r="P52" s="18"/>
      <c r="Q52" s="18"/>
    </row>
    <row r="53" spans="1:17" ht="13.5" customHeight="1">
      <c r="A53" s="9" t="s">
        <v>161</v>
      </c>
      <c r="B53" s="173">
        <v>0</v>
      </c>
      <c r="C53" s="173">
        <v>0</v>
      </c>
      <c r="D53" s="173">
        <v>0</v>
      </c>
      <c r="E53" s="173">
        <v>0</v>
      </c>
      <c r="F53" s="173">
        <v>0</v>
      </c>
      <c r="G53" s="173">
        <v>0</v>
      </c>
      <c r="H53" s="173">
        <v>0</v>
      </c>
      <c r="I53" s="34">
        <v>0</v>
      </c>
      <c r="J53" s="14"/>
      <c r="K53" s="18"/>
      <c r="L53" s="18"/>
      <c r="M53" s="18"/>
      <c r="N53" s="18"/>
      <c r="O53" s="18"/>
      <c r="P53" s="18"/>
      <c r="Q53" s="18"/>
    </row>
    <row r="54" spans="1:17" ht="13.5" customHeight="1">
      <c r="A54" s="43" t="s">
        <v>162</v>
      </c>
      <c r="B54" s="178">
        <v>120</v>
      </c>
      <c r="C54" s="178">
        <v>87</v>
      </c>
      <c r="D54" s="178">
        <v>85</v>
      </c>
      <c r="E54" s="178">
        <v>81</v>
      </c>
      <c r="F54" s="178">
        <v>88</v>
      </c>
      <c r="G54" s="178">
        <v>76</v>
      </c>
      <c r="H54" s="178">
        <v>70</v>
      </c>
      <c r="I54" s="70">
        <v>56</v>
      </c>
      <c r="J54" s="14"/>
      <c r="K54" s="18"/>
      <c r="L54" s="18"/>
      <c r="M54" s="18"/>
      <c r="N54" s="18"/>
      <c r="O54" s="18"/>
      <c r="P54" s="18"/>
      <c r="Q54" s="18"/>
    </row>
    <row r="55" spans="1:17" ht="13.5" customHeight="1">
      <c r="A55" s="9"/>
      <c r="B55" s="51"/>
      <c r="C55" s="51"/>
      <c r="D55" s="51"/>
      <c r="E55" s="51"/>
      <c r="F55" s="51"/>
      <c r="G55" s="51"/>
      <c r="H55" s="51"/>
      <c r="I55" s="34"/>
      <c r="J55" s="14"/>
    </row>
    <row r="56" spans="1:17" ht="13.5" customHeight="1">
      <c r="A56" s="9" t="s">
        <v>242</v>
      </c>
      <c r="B56" s="173">
        <v>33.333333333333329</v>
      </c>
      <c r="C56" s="173">
        <v>37.857142857142854</v>
      </c>
      <c r="D56" s="173">
        <v>40.140845070422536</v>
      </c>
      <c r="E56" s="173">
        <v>40.441176470588239</v>
      </c>
      <c r="F56" s="173">
        <v>41.333333333333336</v>
      </c>
      <c r="G56" s="173">
        <v>40.15748031496063</v>
      </c>
      <c r="H56" s="173">
        <v>44</v>
      </c>
      <c r="I56" s="174">
        <v>49.549549549549546</v>
      </c>
      <c r="J56" s="14"/>
    </row>
    <row r="57" spans="1:17" ht="13.5" customHeight="1">
      <c r="A57" s="9" t="s">
        <v>460</v>
      </c>
      <c r="B57" s="173">
        <v>43</v>
      </c>
      <c r="C57" s="173">
        <v>34</v>
      </c>
      <c r="D57" s="173">
        <v>36</v>
      </c>
      <c r="E57" s="173">
        <v>36</v>
      </c>
      <c r="F57" s="173">
        <v>41</v>
      </c>
      <c r="G57" s="173">
        <v>36</v>
      </c>
      <c r="H57" s="173">
        <v>36</v>
      </c>
      <c r="I57" s="34">
        <v>32</v>
      </c>
      <c r="J57" s="14"/>
    </row>
    <row r="58" spans="1:17" ht="13.5" customHeight="1">
      <c r="A58" s="9" t="s">
        <v>322</v>
      </c>
      <c r="B58" s="173">
        <v>113</v>
      </c>
      <c r="C58" s="173">
        <v>133</v>
      </c>
      <c r="D58" s="173">
        <v>121</v>
      </c>
      <c r="E58" s="173">
        <v>108</v>
      </c>
      <c r="F58" s="173">
        <v>107</v>
      </c>
      <c r="G58" s="173">
        <v>118</v>
      </c>
      <c r="H58" s="173">
        <v>124</v>
      </c>
      <c r="I58" s="34">
        <v>159</v>
      </c>
      <c r="J58" s="14"/>
    </row>
    <row r="59" spans="1:17" ht="13.5" customHeight="1">
      <c r="A59" s="9" t="s">
        <v>323</v>
      </c>
      <c r="B59" s="173">
        <v>319</v>
      </c>
      <c r="C59" s="173">
        <v>309</v>
      </c>
      <c r="D59" s="173">
        <v>303</v>
      </c>
      <c r="E59" s="173">
        <v>297</v>
      </c>
      <c r="F59" s="173">
        <v>330</v>
      </c>
      <c r="G59" s="173">
        <v>317</v>
      </c>
      <c r="H59" s="173">
        <v>315</v>
      </c>
      <c r="I59" s="174">
        <v>278</v>
      </c>
      <c r="J59" s="14"/>
    </row>
    <row r="60" spans="1:17" ht="13.5" customHeight="1">
      <c r="A60" s="9" t="s">
        <v>461</v>
      </c>
      <c r="B60" s="645">
        <v>173.9</v>
      </c>
      <c r="C60" s="645">
        <v>166.3</v>
      </c>
      <c r="D60" s="645">
        <v>159.80000000000001</v>
      </c>
      <c r="E60" s="645">
        <v>152.80000000000001</v>
      </c>
      <c r="F60" s="645">
        <v>146.19999999999999</v>
      </c>
      <c r="G60" s="645">
        <v>142.69999999999999</v>
      </c>
      <c r="H60" s="645">
        <v>136.30000000000001</v>
      </c>
      <c r="I60" s="645">
        <v>138.4</v>
      </c>
      <c r="J60" s="14"/>
    </row>
    <row r="61" spans="1:17" ht="13.5" customHeight="1">
      <c r="A61" s="9" t="s">
        <v>324</v>
      </c>
      <c r="B61" s="173">
        <v>592</v>
      </c>
      <c r="C61" s="173">
        <v>588</v>
      </c>
      <c r="D61" s="173">
        <v>581</v>
      </c>
      <c r="E61" s="173">
        <v>572</v>
      </c>
      <c r="F61" s="173">
        <v>564</v>
      </c>
      <c r="G61" s="173">
        <v>556</v>
      </c>
      <c r="H61" s="173">
        <v>560</v>
      </c>
      <c r="I61" s="173">
        <v>559</v>
      </c>
      <c r="J61" s="14"/>
    </row>
    <row r="62" spans="1:17" ht="13.5" customHeight="1">
      <c r="A62" s="18"/>
      <c r="B62" s="18"/>
      <c r="C62" s="18"/>
      <c r="D62" s="18"/>
      <c r="I62" s="14"/>
      <c r="J62" s="14"/>
    </row>
    <row r="63" spans="1:17" ht="13.5" customHeight="1">
      <c r="I63" s="14"/>
      <c r="J63" s="14"/>
    </row>
    <row r="64" spans="1:17" ht="13.5" customHeight="1">
      <c r="I64" s="14"/>
      <c r="J64" s="14"/>
    </row>
    <row r="65" spans="9:10" ht="13.5" customHeight="1">
      <c r="I65" s="14"/>
      <c r="J65" s="14"/>
    </row>
    <row r="66" spans="9:10">
      <c r="I66" s="14"/>
      <c r="J66" s="14"/>
    </row>
    <row r="67" spans="9:10">
      <c r="I67" s="14"/>
      <c r="J67" s="14"/>
    </row>
    <row r="68" spans="9:10">
      <c r="I68" s="14"/>
      <c r="J68" s="14"/>
    </row>
  </sheetData>
  <mergeCells count="5">
    <mergeCell ref="B25:B26"/>
    <mergeCell ref="C25:C26"/>
    <mergeCell ref="D25:D26"/>
    <mergeCell ref="E25:E26"/>
    <mergeCell ref="F25:F26"/>
  </mergeCells>
  <printOptions horizontalCentered="1"/>
  <pageMargins left="0.7" right="0.7" top="0.75" bottom="0.75" header="0.3" footer="0.3"/>
  <pageSetup paperSize="9" scale="86" orientation="portrait" r:id="rId1"/>
  <headerFooter>
    <oddHeader>&amp;R&amp;"Arial,Normal"&amp;8Wealth Management</oddHeader>
    <oddFooter>&amp;L&amp;G&amp;C&amp;"Arial,Normal"&amp;7Fact book - Q4 2014</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53"/>
  <sheetViews>
    <sheetView view="pageLayout" topLeftCell="A2" zoomScale="90" zoomScaleNormal="100" zoomScalePageLayoutView="90" workbookViewId="0">
      <selection activeCell="A17" sqref="A17:B50"/>
    </sheetView>
  </sheetViews>
  <sheetFormatPr defaultRowHeight="11.25"/>
  <cols>
    <col min="1" max="1" width="30" style="2" customWidth="1"/>
    <col min="2" max="2" width="6.42578125" style="2" customWidth="1"/>
    <col min="3" max="3" width="5.42578125" style="2" customWidth="1"/>
    <col min="4" max="4" width="32" style="2" customWidth="1"/>
    <col min="5" max="5" width="6.5703125" style="2" customWidth="1"/>
    <col min="6" max="6" width="6.42578125" style="2" customWidth="1"/>
    <col min="7" max="16384" width="9.140625" style="2"/>
  </cols>
  <sheetData>
    <row r="1" spans="1:5" ht="13.5" customHeight="1">
      <c r="A1" s="1" t="s">
        <v>0</v>
      </c>
    </row>
    <row r="2" spans="1:5" ht="13.5" customHeight="1"/>
    <row r="3" spans="1:5" ht="13.5" customHeight="1"/>
    <row r="4" spans="1:5" ht="13.5" customHeight="1">
      <c r="A4" s="3" t="s">
        <v>1</v>
      </c>
      <c r="D4" s="3" t="s">
        <v>2</v>
      </c>
      <c r="E4" s="3"/>
    </row>
    <row r="5" spans="1:5" ht="13.5" customHeight="1">
      <c r="A5" s="2" t="s">
        <v>3</v>
      </c>
      <c r="B5" s="2">
        <v>3</v>
      </c>
      <c r="D5" s="2" t="s">
        <v>4</v>
      </c>
      <c r="E5" s="2">
        <v>36</v>
      </c>
    </row>
    <row r="6" spans="1:5" ht="13.5" customHeight="1">
      <c r="A6" s="2" t="s">
        <v>5</v>
      </c>
      <c r="B6" s="2">
        <v>4</v>
      </c>
      <c r="D6" s="2" t="s">
        <v>6</v>
      </c>
      <c r="E6" s="2">
        <v>37</v>
      </c>
    </row>
    <row r="7" spans="1:5" ht="13.5" customHeight="1">
      <c r="A7" s="2" t="s">
        <v>7</v>
      </c>
      <c r="B7" s="2">
        <v>6</v>
      </c>
      <c r="D7" s="560" t="s">
        <v>901</v>
      </c>
      <c r="E7" s="2">
        <v>38</v>
      </c>
    </row>
    <row r="8" spans="1:5" ht="13.5" customHeight="1">
      <c r="A8" s="2" t="s">
        <v>8</v>
      </c>
      <c r="B8" s="2">
        <v>6</v>
      </c>
    </row>
    <row r="9" spans="1:5" ht="13.5" customHeight="1">
      <c r="D9" s="3" t="s">
        <v>9</v>
      </c>
    </row>
    <row r="10" spans="1:5" ht="13.5" customHeight="1">
      <c r="A10" s="3" t="s">
        <v>11</v>
      </c>
      <c r="D10" s="2" t="s">
        <v>10</v>
      </c>
      <c r="E10" s="2">
        <v>40</v>
      </c>
    </row>
    <row r="11" spans="1:5" ht="13.5" customHeight="1">
      <c r="A11" s="2" t="s">
        <v>1142</v>
      </c>
      <c r="B11" s="2">
        <v>8</v>
      </c>
      <c r="D11" s="2" t="s">
        <v>12</v>
      </c>
      <c r="E11" s="2">
        <v>46</v>
      </c>
    </row>
    <row r="12" spans="1:5" ht="13.5" customHeight="1">
      <c r="A12" s="2" t="s">
        <v>14</v>
      </c>
      <c r="B12" s="2">
        <v>9</v>
      </c>
      <c r="D12" s="2" t="s">
        <v>13</v>
      </c>
      <c r="E12" s="2">
        <v>47</v>
      </c>
    </row>
    <row r="13" spans="1:5" ht="13.5" customHeight="1">
      <c r="A13" s="2" t="s">
        <v>16</v>
      </c>
      <c r="B13" s="2">
        <v>10</v>
      </c>
      <c r="D13" s="560" t="s">
        <v>902</v>
      </c>
      <c r="E13" s="2">
        <v>54</v>
      </c>
    </row>
    <row r="14" spans="1:5" ht="13.5" customHeight="1">
      <c r="A14" s="2" t="s">
        <v>17</v>
      </c>
      <c r="B14" s="2">
        <v>10</v>
      </c>
      <c r="D14" s="2" t="s">
        <v>15</v>
      </c>
      <c r="E14" s="2">
        <v>55</v>
      </c>
    </row>
    <row r="15" spans="1:5" ht="13.5" customHeight="1">
      <c r="A15" s="2" t="s">
        <v>19</v>
      </c>
      <c r="B15" s="2">
        <v>11</v>
      </c>
    </row>
    <row r="16" spans="1:5" ht="13.5" customHeight="1">
      <c r="D16" s="3" t="s">
        <v>1072</v>
      </c>
    </row>
    <row r="17" spans="1:5" ht="13.5" customHeight="1">
      <c r="D17" s="2" t="s">
        <v>18</v>
      </c>
      <c r="E17" s="2">
        <v>62</v>
      </c>
    </row>
    <row r="18" spans="1:5" ht="13.5" customHeight="1">
      <c r="A18" s="3" t="s">
        <v>22</v>
      </c>
      <c r="D18" s="2" t="s">
        <v>20</v>
      </c>
      <c r="E18" s="2">
        <v>64</v>
      </c>
    </row>
    <row r="19" spans="1:5" ht="13.5" customHeight="1">
      <c r="A19" s="3" t="s">
        <v>24</v>
      </c>
      <c r="D19" s="560" t="s">
        <v>21</v>
      </c>
      <c r="E19" s="2">
        <v>64</v>
      </c>
    </row>
    <row r="20" spans="1:5" ht="13.5" customHeight="1">
      <c r="A20" s="2" t="s">
        <v>25</v>
      </c>
      <c r="B20" s="2">
        <v>13</v>
      </c>
      <c r="D20" s="2" t="s">
        <v>23</v>
      </c>
      <c r="E20" s="2">
        <v>68</v>
      </c>
    </row>
    <row r="21" spans="1:5" ht="13.5" customHeight="1">
      <c r="A21" s="2" t="s">
        <v>26</v>
      </c>
      <c r="B21" s="2">
        <v>14</v>
      </c>
    </row>
    <row r="22" spans="1:5" ht="13.5" customHeight="1">
      <c r="A22" s="2" t="s">
        <v>27</v>
      </c>
      <c r="B22" s="2">
        <v>14</v>
      </c>
    </row>
    <row r="23" spans="1:5" ht="13.5" customHeight="1">
      <c r="A23" s="2" t="s">
        <v>28</v>
      </c>
      <c r="B23" s="2">
        <v>15</v>
      </c>
    </row>
    <row r="24" spans="1:5" ht="13.5" customHeight="1">
      <c r="A24" s="2" t="s">
        <v>29</v>
      </c>
      <c r="B24" s="2">
        <v>15</v>
      </c>
    </row>
    <row r="25" spans="1:5" ht="13.5" customHeight="1">
      <c r="A25" s="2" t="s">
        <v>30</v>
      </c>
      <c r="B25" s="2">
        <v>16</v>
      </c>
    </row>
    <row r="26" spans="1:5" ht="13.5" customHeight="1">
      <c r="A26" s="2" t="s">
        <v>31</v>
      </c>
      <c r="B26" s="2">
        <v>16</v>
      </c>
    </row>
    <row r="27" spans="1:5" ht="13.5" customHeight="1">
      <c r="A27" s="559" t="s">
        <v>896</v>
      </c>
      <c r="B27" s="2">
        <v>17</v>
      </c>
    </row>
    <row r="28" spans="1:5" ht="13.5" customHeight="1">
      <c r="A28" s="2" t="s">
        <v>32</v>
      </c>
      <c r="B28" s="2">
        <v>17</v>
      </c>
    </row>
    <row r="29" spans="1:5" ht="13.5" customHeight="1"/>
    <row r="30" spans="1:5" ht="13.5" customHeight="1">
      <c r="A30" s="3" t="s">
        <v>33</v>
      </c>
    </row>
    <row r="31" spans="1:5" ht="13.5" customHeight="1">
      <c r="A31" s="2" t="s">
        <v>34</v>
      </c>
      <c r="B31" s="2">
        <v>20</v>
      </c>
    </row>
    <row r="32" spans="1:5" ht="13.5" customHeight="1">
      <c r="A32" s="2" t="s">
        <v>35</v>
      </c>
      <c r="B32" s="2">
        <v>21</v>
      </c>
    </row>
    <row r="33" spans="1:2" ht="13.5" customHeight="1">
      <c r="A33" s="2" t="s">
        <v>36</v>
      </c>
      <c r="B33" s="2">
        <v>21</v>
      </c>
    </row>
    <row r="34" spans="1:2" ht="13.5" customHeight="1">
      <c r="A34" s="2" t="s">
        <v>37</v>
      </c>
      <c r="B34" s="2">
        <v>22</v>
      </c>
    </row>
    <row r="35" spans="1:2" ht="13.5" customHeight="1">
      <c r="A35" s="2" t="s">
        <v>38</v>
      </c>
      <c r="B35" s="2">
        <v>22</v>
      </c>
    </row>
    <row r="36" spans="1:2" ht="13.5" customHeight="1"/>
    <row r="37" spans="1:2" ht="13.5" customHeight="1">
      <c r="A37" s="3" t="s">
        <v>39</v>
      </c>
    </row>
    <row r="38" spans="1:2" ht="13.5" customHeight="1">
      <c r="A38" s="2" t="s">
        <v>40</v>
      </c>
      <c r="B38" s="2">
        <v>24</v>
      </c>
    </row>
    <row r="39" spans="1:2" ht="13.5" customHeight="1">
      <c r="A39" s="2" t="s">
        <v>41</v>
      </c>
      <c r="B39" s="2">
        <v>24</v>
      </c>
    </row>
    <row r="40" spans="1:2" ht="13.5" customHeight="1">
      <c r="A40" s="2" t="s">
        <v>42</v>
      </c>
      <c r="B40" s="2">
        <v>25</v>
      </c>
    </row>
    <row r="41" spans="1:2" ht="14.1" customHeight="1">
      <c r="A41" s="2" t="s">
        <v>43</v>
      </c>
      <c r="B41" s="2">
        <v>26</v>
      </c>
    </row>
    <row r="42" spans="1:2" ht="14.1" customHeight="1">
      <c r="A42" s="2" t="s">
        <v>44</v>
      </c>
      <c r="B42" s="2">
        <v>29</v>
      </c>
    </row>
    <row r="43" spans="1:2" ht="14.1" customHeight="1">
      <c r="A43" s="769" t="s">
        <v>1141</v>
      </c>
      <c r="B43" s="2">
        <v>30</v>
      </c>
    </row>
    <row r="44" spans="1:2" ht="14.1" customHeight="1">
      <c r="A44" s="2" t="s">
        <v>45</v>
      </c>
      <c r="B44" s="2">
        <v>32</v>
      </c>
    </row>
    <row r="45" spans="1:2" ht="14.1" customHeight="1">
      <c r="A45" s="2" t="s">
        <v>46</v>
      </c>
      <c r="B45" s="2">
        <v>32</v>
      </c>
    </row>
    <row r="46" spans="1:2" ht="14.1" customHeight="1"/>
    <row r="47" spans="1:2" ht="14.1" customHeight="1">
      <c r="A47" s="3" t="s">
        <v>897</v>
      </c>
    </row>
    <row r="48" spans="1:2" ht="14.1" customHeight="1">
      <c r="A48" s="560" t="s">
        <v>898</v>
      </c>
      <c r="B48" s="2">
        <v>34</v>
      </c>
    </row>
    <row r="50" spans="1:2">
      <c r="A50" s="3" t="s">
        <v>899</v>
      </c>
    </row>
    <row r="51" spans="1:2">
      <c r="A51" s="560" t="s">
        <v>900</v>
      </c>
      <c r="B51" s="2">
        <v>34</v>
      </c>
    </row>
    <row r="52" spans="1:2">
      <c r="A52" s="560"/>
    </row>
    <row r="53" spans="1:2">
      <c r="A53" s="560"/>
    </row>
  </sheetData>
  <printOptions horizontalCentered="1"/>
  <pageMargins left="0.7" right="0.7" top="0.75" bottom="0.75" header="0.3" footer="0.3"/>
  <pageSetup paperSize="9" firstPageNumber="2" orientation="portrait" r:id="rId1"/>
  <headerFooter>
    <oddFooter>&amp;L&amp;G&amp;C&amp;"Arial,Normal"&amp;7Fact book - Q4 2014</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J74"/>
  <sheetViews>
    <sheetView view="pageLayout" zoomScaleNormal="100" zoomScaleSheetLayoutView="90" workbookViewId="0">
      <selection activeCell="H38" sqref="H38"/>
    </sheetView>
  </sheetViews>
  <sheetFormatPr defaultRowHeight="15"/>
  <cols>
    <col min="1" max="1" width="19.7109375" customWidth="1"/>
    <col min="2" max="9" width="9.42578125" customWidth="1"/>
    <col min="10" max="12" width="10.7109375" customWidth="1"/>
    <col min="13" max="13" width="12.140625" customWidth="1"/>
    <col min="14" max="14" width="23.28515625" customWidth="1"/>
    <col min="15" max="22" width="11.140625" customWidth="1"/>
    <col min="23" max="23" width="27.28515625" customWidth="1"/>
    <col min="24" max="24" width="16.5703125" customWidth="1"/>
    <col min="25" max="25" width="21" customWidth="1"/>
    <col min="26" max="26" width="21.42578125" customWidth="1"/>
    <col min="27" max="27" width="27.28515625" bestFit="1" customWidth="1"/>
    <col min="28" max="28" width="16.5703125" bestFit="1" customWidth="1"/>
    <col min="29" max="29" width="18.7109375" bestFit="1" customWidth="1"/>
    <col min="30" max="30" width="6.5703125" bestFit="1" customWidth="1"/>
    <col min="31" max="31" width="11.5703125" bestFit="1" customWidth="1"/>
  </cols>
  <sheetData>
    <row r="1" spans="1:32" ht="13.5" customHeight="1">
      <c r="A1" s="744" t="s">
        <v>833</v>
      </c>
      <c r="B1" s="190"/>
      <c r="W1" s="156"/>
      <c r="X1" s="156"/>
      <c r="Y1" s="156"/>
      <c r="Z1" s="156"/>
    </row>
    <row r="2" spans="1:32" ht="13.5" customHeight="1">
      <c r="A2" s="35" t="s">
        <v>1097</v>
      </c>
      <c r="W2" s="191"/>
      <c r="X2" s="191"/>
      <c r="Y2" s="191"/>
      <c r="Z2" s="156"/>
    </row>
    <row r="3" spans="1:32" ht="13.5" customHeight="1">
      <c r="A3" s="189"/>
      <c r="B3" s="189"/>
      <c r="C3" s="189"/>
      <c r="D3" s="189"/>
      <c r="E3" s="189"/>
      <c r="F3" s="189"/>
      <c r="G3" s="189"/>
      <c r="H3" s="189"/>
      <c r="I3" s="189"/>
      <c r="J3" s="189"/>
      <c r="K3" s="189"/>
      <c r="L3" s="189"/>
      <c r="M3" s="189"/>
      <c r="W3" s="192"/>
      <c r="X3" s="192"/>
      <c r="Y3" s="192"/>
      <c r="Z3" s="156"/>
    </row>
    <row r="4" spans="1:32" ht="13.5" customHeight="1">
      <c r="W4" s="193"/>
      <c r="X4" s="193"/>
      <c r="Y4" s="193"/>
      <c r="Z4" s="194"/>
      <c r="AA4" s="195"/>
    </row>
    <row r="5" spans="1:32" ht="13.5" customHeight="1">
      <c r="A5" s="196"/>
      <c r="B5" s="196"/>
      <c r="C5" s="196"/>
      <c r="D5" s="196"/>
      <c r="E5" s="196"/>
      <c r="F5" s="196"/>
      <c r="G5" s="196"/>
      <c r="H5" s="196"/>
      <c r="I5" s="196"/>
      <c r="J5" s="196"/>
      <c r="K5" s="196"/>
      <c r="N5" s="197"/>
      <c r="O5" s="198"/>
      <c r="P5" s="198"/>
      <c r="Q5" s="198"/>
      <c r="R5" s="198"/>
      <c r="S5" s="198"/>
      <c r="T5" s="198"/>
      <c r="U5" s="198"/>
      <c r="V5" s="198"/>
      <c r="W5" s="199"/>
      <c r="X5" s="199"/>
      <c r="Y5" s="199"/>
      <c r="Z5" s="194"/>
      <c r="AA5" s="195"/>
    </row>
    <row r="6" spans="1:32" ht="13.5" customHeight="1">
      <c r="A6" s="196"/>
      <c r="B6" s="196"/>
      <c r="C6" s="196"/>
      <c r="D6" s="196"/>
      <c r="E6" s="196"/>
      <c r="F6" s="196"/>
      <c r="G6" s="196"/>
      <c r="H6" s="196"/>
      <c r="I6" s="196"/>
      <c r="J6" s="196"/>
      <c r="K6" s="196"/>
      <c r="W6" s="194"/>
      <c r="X6" s="194"/>
      <c r="Y6" s="194"/>
      <c r="Z6" s="194"/>
      <c r="AA6" s="195"/>
    </row>
    <row r="7" spans="1:32" ht="13.5" customHeight="1">
      <c r="A7" s="200" t="s">
        <v>462</v>
      </c>
      <c r="B7" s="200" t="s">
        <v>463</v>
      </c>
      <c r="C7" s="200" t="s">
        <v>464</v>
      </c>
      <c r="D7" s="201"/>
      <c r="E7" s="201"/>
      <c r="F7" s="201"/>
      <c r="G7" s="201"/>
      <c r="H7" s="201"/>
      <c r="I7" s="196"/>
      <c r="J7" s="196"/>
      <c r="K7" s="196"/>
      <c r="N7" s="742"/>
      <c r="W7" s="195"/>
      <c r="X7" s="195"/>
      <c r="Y7" s="195"/>
      <c r="Z7" s="195"/>
      <c r="AA7" s="195"/>
    </row>
    <row r="8" spans="1:32" ht="13.5" customHeight="1">
      <c r="A8" s="200" t="s">
        <v>1119</v>
      </c>
      <c r="B8" s="202">
        <v>125546</v>
      </c>
      <c r="C8" s="202">
        <v>-2414</v>
      </c>
      <c r="D8" s="201"/>
      <c r="E8" s="201"/>
      <c r="F8" s="201"/>
      <c r="G8" s="201"/>
      <c r="H8" s="201"/>
      <c r="I8" s="196"/>
      <c r="J8" s="196"/>
      <c r="K8" s="196"/>
      <c r="N8" s="35"/>
      <c r="W8" s="195"/>
      <c r="X8" s="203"/>
      <c r="Y8" s="203"/>
      <c r="Z8" s="195"/>
      <c r="AA8" s="195"/>
      <c r="AB8" s="204"/>
      <c r="AC8" s="204"/>
      <c r="AE8" s="204"/>
      <c r="AF8" s="204"/>
    </row>
    <row r="9" spans="1:32" ht="13.5" customHeight="1">
      <c r="A9" s="200" t="s">
        <v>1118</v>
      </c>
      <c r="B9" s="202">
        <v>124444</v>
      </c>
      <c r="C9" s="202">
        <v>68</v>
      </c>
      <c r="D9" s="201"/>
      <c r="E9" s="201"/>
      <c r="F9" s="201"/>
      <c r="G9" s="201"/>
      <c r="H9" s="201"/>
      <c r="I9" s="196"/>
      <c r="J9" s="196"/>
      <c r="K9" s="196"/>
      <c r="W9" s="195"/>
      <c r="X9" s="195"/>
      <c r="Y9" s="203"/>
      <c r="Z9" s="195"/>
      <c r="AA9" s="195"/>
      <c r="AB9" s="204"/>
      <c r="AC9" s="204"/>
      <c r="AE9" s="204"/>
    </row>
    <row r="10" spans="1:32" ht="13.5" customHeight="1">
      <c r="A10" s="200" t="s">
        <v>1117</v>
      </c>
      <c r="B10" s="202">
        <v>136081</v>
      </c>
      <c r="C10" s="202">
        <v>2818</v>
      </c>
      <c r="D10" s="201"/>
      <c r="E10" s="201"/>
      <c r="F10" s="201"/>
      <c r="G10" s="201"/>
      <c r="H10" s="201"/>
      <c r="I10" s="196"/>
      <c r="J10" s="196"/>
      <c r="K10" s="196"/>
      <c r="P10" s="196"/>
      <c r="W10" s="195"/>
      <c r="X10" s="203"/>
      <c r="Y10" s="203"/>
      <c r="Z10" s="195"/>
      <c r="AA10" s="195"/>
      <c r="AC10" s="204"/>
      <c r="AE10" s="204"/>
      <c r="AF10" s="204"/>
    </row>
    <row r="11" spans="1:32" ht="13.5" customHeight="1">
      <c r="A11" s="200" t="s">
        <v>1116</v>
      </c>
      <c r="B11" s="202">
        <v>148848</v>
      </c>
      <c r="C11" s="202">
        <v>2978</v>
      </c>
      <c r="D11" s="201"/>
      <c r="E11" s="201"/>
      <c r="F11" s="201"/>
      <c r="G11" s="201"/>
      <c r="H11" s="201"/>
      <c r="I11" s="196"/>
      <c r="J11" s="196"/>
      <c r="K11" s="196"/>
      <c r="O11" s="743"/>
      <c r="P11" s="205"/>
      <c r="W11" s="195"/>
      <c r="X11" s="203"/>
      <c r="Y11" s="203"/>
      <c r="Z11" s="195"/>
      <c r="AA11" s="195"/>
      <c r="AB11" s="204"/>
      <c r="AC11" s="204"/>
      <c r="AE11" s="204"/>
      <c r="AF11" s="204"/>
    </row>
    <row r="12" spans="1:32" ht="13.5" customHeight="1">
      <c r="A12" s="200" t="s">
        <v>1115</v>
      </c>
      <c r="B12" s="202">
        <v>159396</v>
      </c>
      <c r="C12" s="202">
        <v>3435</v>
      </c>
      <c r="D12" s="201"/>
      <c r="E12" s="201"/>
      <c r="F12" s="201"/>
      <c r="G12" s="201"/>
      <c r="H12" s="201"/>
      <c r="I12" s="196"/>
      <c r="J12" s="196"/>
      <c r="K12" s="196"/>
      <c r="O12" s="743"/>
      <c r="P12" s="205"/>
      <c r="W12" s="195"/>
      <c r="X12" s="203"/>
      <c r="Y12" s="203"/>
      <c r="Z12" s="195"/>
      <c r="AA12" s="195"/>
      <c r="AB12" s="204"/>
      <c r="AC12" s="204"/>
      <c r="AE12" s="204"/>
      <c r="AF12" s="204"/>
    </row>
    <row r="13" spans="1:32" ht="13.5" customHeight="1">
      <c r="A13" s="200" t="s">
        <v>1114</v>
      </c>
      <c r="B13" s="202">
        <v>170214</v>
      </c>
      <c r="C13" s="202">
        <v>3365</v>
      </c>
      <c r="D13" s="201"/>
      <c r="E13" s="201"/>
      <c r="F13" s="201"/>
      <c r="G13" s="201"/>
      <c r="H13" s="201"/>
      <c r="I13" s="196"/>
      <c r="J13" s="196"/>
      <c r="K13" s="196"/>
      <c r="O13" s="206"/>
      <c r="P13" s="196"/>
      <c r="W13" s="195"/>
      <c r="X13" s="203"/>
      <c r="Y13" s="203"/>
      <c r="Z13" s="195"/>
      <c r="AA13" s="195"/>
      <c r="AB13" s="204"/>
      <c r="AC13" s="204"/>
      <c r="AE13" s="204"/>
      <c r="AF13" s="204"/>
    </row>
    <row r="14" spans="1:32" ht="13.5" customHeight="1">
      <c r="A14" s="200" t="s">
        <v>1113</v>
      </c>
      <c r="B14" s="202">
        <v>170360</v>
      </c>
      <c r="C14" s="202">
        <v>2105</v>
      </c>
      <c r="D14" s="201"/>
      <c r="E14" s="201"/>
      <c r="F14" s="201"/>
      <c r="G14" s="201"/>
      <c r="H14" s="201"/>
      <c r="I14" s="196"/>
      <c r="J14" s="196"/>
      <c r="K14" s="196"/>
      <c r="P14" s="196"/>
      <c r="W14" s="195"/>
      <c r="X14" s="203"/>
      <c r="Y14" s="203"/>
      <c r="Z14" s="195"/>
      <c r="AA14" s="195"/>
      <c r="AB14" s="204"/>
      <c r="AC14" s="204"/>
      <c r="AE14" s="204"/>
      <c r="AF14" s="204"/>
    </row>
    <row r="15" spans="1:32" ht="13.5" customHeight="1">
      <c r="A15" s="200" t="s">
        <v>1112</v>
      </c>
      <c r="B15" s="202">
        <v>180427</v>
      </c>
      <c r="C15" s="202">
        <v>3244</v>
      </c>
      <c r="D15" s="201"/>
      <c r="E15" s="201"/>
      <c r="F15" s="201"/>
      <c r="G15" s="201"/>
      <c r="H15" s="201"/>
      <c r="I15" s="196"/>
      <c r="J15" s="196"/>
      <c r="K15" s="196"/>
      <c r="P15" s="196"/>
      <c r="W15" s="195"/>
      <c r="X15" s="203"/>
      <c r="Y15" s="203"/>
      <c r="Z15" s="195"/>
      <c r="AA15" s="195"/>
      <c r="AB15" s="204"/>
      <c r="AC15" s="204"/>
      <c r="AE15" s="204"/>
      <c r="AF15" s="204"/>
    </row>
    <row r="16" spans="1:32" ht="13.5" customHeight="1">
      <c r="A16" s="200" t="s">
        <v>1111</v>
      </c>
      <c r="B16" s="202">
        <v>189287</v>
      </c>
      <c r="C16" s="202">
        <v>816</v>
      </c>
      <c r="D16" s="201"/>
      <c r="E16" s="201"/>
      <c r="F16" s="201"/>
      <c r="G16" s="201"/>
      <c r="H16" s="201"/>
      <c r="I16" s="196"/>
      <c r="J16" s="196"/>
      <c r="K16" s="196"/>
      <c r="P16" s="196"/>
      <c r="W16" s="195"/>
      <c r="X16" s="195"/>
      <c r="Y16" s="203"/>
      <c r="Z16" s="195"/>
      <c r="AA16" s="195"/>
      <c r="AB16" s="204"/>
      <c r="AC16" s="204"/>
      <c r="AE16" s="204"/>
    </row>
    <row r="17" spans="1:36" ht="13.5" customHeight="1">
      <c r="A17" s="200" t="s">
        <v>1110</v>
      </c>
      <c r="B17" s="202">
        <v>189844</v>
      </c>
      <c r="C17" s="202">
        <v>2297</v>
      </c>
      <c r="D17" s="201"/>
      <c r="E17" s="201"/>
      <c r="F17" s="201"/>
      <c r="G17" s="201"/>
      <c r="H17" s="201"/>
      <c r="I17" s="196"/>
      <c r="J17" s="196"/>
      <c r="K17" s="196"/>
      <c r="W17" s="195"/>
      <c r="X17" s="203"/>
      <c r="Y17" s="203"/>
      <c r="Z17" s="195"/>
      <c r="AA17" s="195"/>
      <c r="AB17" s="204"/>
      <c r="AC17" s="204"/>
      <c r="AE17" s="204"/>
      <c r="AF17" s="204"/>
    </row>
    <row r="18" spans="1:36" ht="13.5" customHeight="1">
      <c r="A18" s="200" t="s">
        <v>1109</v>
      </c>
      <c r="B18" s="202">
        <v>190046</v>
      </c>
      <c r="C18" s="202">
        <v>1724</v>
      </c>
      <c r="D18" s="201"/>
      <c r="E18" s="201"/>
      <c r="F18" s="201"/>
      <c r="G18" s="201"/>
      <c r="H18" s="201"/>
      <c r="I18" s="196"/>
      <c r="J18" s="196"/>
      <c r="K18" s="196"/>
      <c r="W18" s="195"/>
      <c r="X18" s="203"/>
      <c r="Y18" s="203"/>
      <c r="Z18" s="195"/>
      <c r="AA18" s="195"/>
      <c r="AB18" s="195"/>
      <c r="AC18" s="203"/>
      <c r="AE18" s="204"/>
      <c r="AF18" s="204"/>
    </row>
    <row r="19" spans="1:36" ht="13.5" customHeight="1">
      <c r="A19" s="200" t="s">
        <v>1108</v>
      </c>
      <c r="B19" s="202">
        <v>178233</v>
      </c>
      <c r="C19" s="202">
        <v>-713</v>
      </c>
      <c r="D19" s="201"/>
      <c r="E19" s="201"/>
      <c r="F19" s="201"/>
      <c r="G19" s="201"/>
      <c r="H19" s="201"/>
      <c r="I19" s="196"/>
      <c r="J19" s="196"/>
      <c r="K19" s="196"/>
      <c r="W19" s="195"/>
      <c r="X19" s="195"/>
      <c r="Y19" s="195"/>
      <c r="Z19" s="195"/>
      <c r="AA19" s="195"/>
      <c r="AB19" s="195"/>
      <c r="AC19" s="203"/>
      <c r="AF19" s="204"/>
      <c r="AG19" s="204"/>
      <c r="AI19" s="204"/>
    </row>
    <row r="20" spans="1:36" ht="13.5" customHeight="1">
      <c r="A20" s="200" t="s">
        <v>1107</v>
      </c>
      <c r="B20" s="202">
        <v>187222</v>
      </c>
      <c r="C20" s="202">
        <v>1749</v>
      </c>
      <c r="D20" s="201"/>
      <c r="E20" s="201"/>
      <c r="F20" s="201"/>
      <c r="G20" s="201"/>
      <c r="H20" s="201"/>
      <c r="I20" s="196"/>
      <c r="J20" s="196"/>
      <c r="K20" s="196"/>
      <c r="W20" s="195"/>
      <c r="X20" s="195"/>
      <c r="Y20" s="195"/>
      <c r="Z20" s="195"/>
      <c r="AA20" s="195"/>
      <c r="AB20" s="203"/>
      <c r="AC20" s="203"/>
      <c r="AF20" s="204"/>
      <c r="AG20" s="204"/>
      <c r="AI20" s="204"/>
      <c r="AJ20" s="204"/>
    </row>
    <row r="21" spans="1:36" ht="13.5" customHeight="1">
      <c r="A21" s="200" t="s">
        <v>1106</v>
      </c>
      <c r="B21" s="202">
        <v>197521</v>
      </c>
      <c r="C21" s="202">
        <v>1221</v>
      </c>
      <c r="D21" s="201"/>
      <c r="E21" s="201"/>
      <c r="F21" s="201"/>
      <c r="G21" s="201"/>
      <c r="H21" s="201"/>
      <c r="I21" s="196"/>
      <c r="J21" s="196"/>
      <c r="K21" s="196"/>
      <c r="W21" s="195"/>
      <c r="X21" s="195"/>
      <c r="Y21" s="195"/>
      <c r="Z21" s="195"/>
      <c r="AA21" s="195"/>
      <c r="AB21" s="203"/>
      <c r="AC21" s="203"/>
      <c r="AF21" s="204"/>
      <c r="AG21" s="204"/>
      <c r="AI21" s="204"/>
      <c r="AJ21" s="204"/>
    </row>
    <row r="22" spans="1:36" ht="13.5" customHeight="1">
      <c r="A22" s="194" t="s">
        <v>1105</v>
      </c>
      <c r="B22" s="207">
        <v>199951</v>
      </c>
      <c r="C22" s="207">
        <v>2176</v>
      </c>
      <c r="D22" s="208"/>
      <c r="E22" s="208"/>
      <c r="F22" s="208"/>
      <c r="G22" s="208"/>
      <c r="H22" s="208"/>
      <c r="I22" s="156"/>
      <c r="J22" s="156"/>
      <c r="K22" s="156"/>
      <c r="L22" s="189"/>
      <c r="M22" s="189"/>
      <c r="W22" s="195"/>
      <c r="X22" s="195"/>
      <c r="Y22" s="195"/>
      <c r="Z22" s="195"/>
      <c r="AA22" s="195"/>
      <c r="AB22" s="203"/>
      <c r="AC22" s="203"/>
      <c r="AG22" s="204"/>
      <c r="AI22" s="204"/>
      <c r="AJ22" s="204"/>
    </row>
    <row r="23" spans="1:36" ht="13.5" customHeight="1">
      <c r="A23" s="194" t="s">
        <v>1104</v>
      </c>
      <c r="B23" s="207">
        <v>210589</v>
      </c>
      <c r="C23" s="207">
        <v>2643</v>
      </c>
      <c r="D23" s="208"/>
      <c r="E23" s="208"/>
      <c r="F23" s="208"/>
      <c r="G23" s="208"/>
      <c r="H23" s="208"/>
      <c r="I23" s="156"/>
      <c r="J23" s="156"/>
      <c r="K23" s="156"/>
      <c r="L23" s="189"/>
      <c r="M23" s="189"/>
      <c r="W23" s="195"/>
      <c r="X23" s="195"/>
      <c r="Y23" s="195"/>
      <c r="Z23" s="195"/>
      <c r="AA23" s="195"/>
      <c r="AB23" s="203"/>
      <c r="AC23" s="203"/>
      <c r="AF23" s="204"/>
      <c r="AG23" s="204"/>
      <c r="AI23" s="204"/>
      <c r="AJ23" s="204"/>
    </row>
    <row r="24" spans="1:36" ht="13.5" customHeight="1">
      <c r="A24" s="194" t="s">
        <v>1103</v>
      </c>
      <c r="B24" s="207">
        <v>218151</v>
      </c>
      <c r="C24" s="207">
        <v>3087</v>
      </c>
      <c r="D24" s="208"/>
      <c r="E24" s="208"/>
      <c r="F24" s="208"/>
      <c r="G24" s="208"/>
      <c r="H24" s="208"/>
      <c r="I24" s="156"/>
      <c r="J24" s="156"/>
      <c r="K24" s="156"/>
      <c r="L24" s="189"/>
      <c r="M24" s="189"/>
      <c r="N24" s="196"/>
      <c r="O24" s="196"/>
      <c r="P24" s="196"/>
      <c r="Q24" s="196"/>
      <c r="R24" s="196"/>
      <c r="S24" s="196"/>
      <c r="T24" s="196"/>
      <c r="U24" s="196"/>
      <c r="V24" s="196"/>
      <c r="W24" s="195"/>
      <c r="X24" s="195"/>
      <c r="Y24" s="195"/>
      <c r="Z24" s="195"/>
      <c r="AA24" s="195"/>
      <c r="AB24" s="203"/>
      <c r="AC24" s="203"/>
      <c r="AF24" s="204"/>
      <c r="AG24" s="204"/>
      <c r="AI24" s="204"/>
      <c r="AJ24" s="204"/>
    </row>
    <row r="25" spans="1:36" ht="13.5" customHeight="1">
      <c r="A25" s="194" t="s">
        <v>1102</v>
      </c>
      <c r="B25" s="207">
        <v>220835</v>
      </c>
      <c r="C25" s="207">
        <v>-726</v>
      </c>
      <c r="D25" s="208"/>
      <c r="E25" s="208"/>
      <c r="F25" s="208"/>
      <c r="G25" s="208"/>
      <c r="H25" s="208"/>
      <c r="I25" s="209"/>
      <c r="J25" s="209"/>
      <c r="K25" s="209"/>
      <c r="L25" s="189"/>
      <c r="M25" s="189"/>
      <c r="N25" s="196"/>
      <c r="O25" s="196"/>
      <c r="P25" s="196"/>
      <c r="Q25" s="196"/>
      <c r="R25" s="196"/>
      <c r="S25" s="196"/>
      <c r="T25" s="196"/>
      <c r="U25" s="196"/>
      <c r="V25" s="196"/>
      <c r="W25" s="195"/>
      <c r="X25" s="195"/>
      <c r="Y25" s="195"/>
      <c r="Z25" s="195"/>
      <c r="AA25" s="195"/>
      <c r="AB25" s="195"/>
      <c r="AC25" s="203"/>
      <c r="AF25" s="204"/>
      <c r="AG25" s="204"/>
      <c r="AI25" s="204"/>
      <c r="AJ25" s="204"/>
    </row>
    <row r="26" spans="1:36" ht="13.5" customHeight="1">
      <c r="A26" s="194" t="s">
        <v>1101</v>
      </c>
      <c r="B26" s="207">
        <v>217390</v>
      </c>
      <c r="C26" s="207">
        <v>2680</v>
      </c>
      <c r="D26" s="208"/>
      <c r="E26" s="208"/>
      <c r="F26" s="208"/>
      <c r="G26" s="208"/>
      <c r="H26" s="208"/>
      <c r="I26" s="209"/>
      <c r="J26" s="209"/>
      <c r="K26" s="209"/>
      <c r="L26" s="189"/>
      <c r="M26" s="189"/>
      <c r="N26" s="196"/>
      <c r="O26" s="210"/>
      <c r="P26" s="196"/>
      <c r="Q26" s="196"/>
      <c r="R26" s="196"/>
      <c r="S26" s="196"/>
      <c r="T26" s="196"/>
      <c r="U26" s="196"/>
      <c r="V26" s="196"/>
      <c r="W26" s="195"/>
      <c r="X26" s="203"/>
      <c r="Y26" s="203"/>
      <c r="Z26" s="195"/>
      <c r="AA26" s="195"/>
      <c r="AB26" s="203"/>
      <c r="AC26" s="203"/>
      <c r="AE26" s="204"/>
      <c r="AF26" s="204"/>
    </row>
    <row r="27" spans="1:36" ht="13.5" customHeight="1">
      <c r="A27" s="194" t="s">
        <v>1100</v>
      </c>
      <c r="B27" s="207">
        <v>226323</v>
      </c>
      <c r="C27" s="207">
        <v>2335</v>
      </c>
      <c r="D27" s="208"/>
      <c r="E27" s="208"/>
      <c r="F27" s="208"/>
      <c r="G27" s="208"/>
      <c r="H27" s="208"/>
      <c r="I27" s="209"/>
      <c r="J27" s="209"/>
      <c r="K27" s="209"/>
      <c r="L27" s="189"/>
      <c r="M27" s="189"/>
      <c r="N27" s="196"/>
      <c r="O27" s="187"/>
      <c r="P27" s="196"/>
      <c r="Q27" s="196"/>
      <c r="R27" s="196"/>
      <c r="S27" s="196"/>
      <c r="T27" s="196"/>
      <c r="U27" s="196"/>
      <c r="V27" s="196"/>
      <c r="W27" s="195"/>
      <c r="X27" s="203"/>
      <c r="Y27" s="203"/>
      <c r="Z27" s="195"/>
      <c r="AA27" s="195"/>
      <c r="AB27" s="203"/>
      <c r="AC27" s="203"/>
      <c r="AE27" s="204"/>
    </row>
    <row r="28" spans="1:36" ht="13.5" customHeight="1">
      <c r="A28" s="194" t="s">
        <v>100</v>
      </c>
      <c r="B28" s="207">
        <v>232108</v>
      </c>
      <c r="C28" s="207">
        <v>2123</v>
      </c>
      <c r="D28" s="208"/>
      <c r="E28" s="208"/>
      <c r="F28" s="208"/>
      <c r="G28" s="208"/>
      <c r="H28" s="208"/>
      <c r="I28" s="209"/>
      <c r="J28" s="209"/>
      <c r="K28" s="209"/>
      <c r="L28" s="189"/>
      <c r="M28" s="189"/>
      <c r="N28" s="196"/>
      <c r="O28" s="187"/>
      <c r="P28" s="196"/>
      <c r="Q28" s="196"/>
      <c r="R28" s="196"/>
      <c r="S28" s="196"/>
      <c r="T28" s="196"/>
      <c r="U28" s="196"/>
      <c r="V28" s="196"/>
      <c r="W28" s="195"/>
      <c r="X28" s="203"/>
      <c r="Y28" s="203"/>
      <c r="Z28" s="195"/>
      <c r="AA28" s="195"/>
      <c r="AB28" s="203"/>
      <c r="AC28" s="203"/>
      <c r="AE28" s="204"/>
    </row>
    <row r="29" spans="1:36" ht="13.5" customHeight="1">
      <c r="A29" s="194" t="s">
        <v>99</v>
      </c>
      <c r="B29" s="207">
        <v>238762</v>
      </c>
      <c r="C29" s="207">
        <v>3820</v>
      </c>
      <c r="D29" s="208"/>
      <c r="E29" s="208"/>
      <c r="F29" s="208"/>
      <c r="G29" s="208"/>
      <c r="H29" s="208"/>
      <c r="I29" s="209"/>
      <c r="J29" s="209"/>
      <c r="K29" s="209"/>
      <c r="L29" s="189"/>
      <c r="M29" s="189"/>
      <c r="N29" s="196"/>
      <c r="O29" s="187"/>
      <c r="P29" s="196"/>
      <c r="Q29" s="196"/>
      <c r="R29" s="196"/>
      <c r="S29" s="196"/>
      <c r="T29" s="196"/>
      <c r="U29" s="196"/>
      <c r="V29" s="196"/>
      <c r="W29" s="195"/>
      <c r="X29" s="203"/>
      <c r="Y29" s="203"/>
      <c r="Z29" s="195"/>
      <c r="AA29" s="195"/>
      <c r="AB29" s="203"/>
      <c r="AC29" s="203"/>
      <c r="AE29" s="204"/>
    </row>
    <row r="30" spans="1:36" ht="13.5" customHeight="1">
      <c r="A30" s="194" t="s">
        <v>832</v>
      </c>
      <c r="B30" s="207">
        <v>248859</v>
      </c>
      <c r="C30" s="207">
        <v>4861</v>
      </c>
      <c r="D30" s="208"/>
      <c r="E30" s="208"/>
      <c r="F30" s="208"/>
      <c r="G30" s="208"/>
      <c r="H30" s="211"/>
      <c r="I30" s="209"/>
      <c r="J30" s="209"/>
      <c r="K30" s="209"/>
      <c r="L30" s="189"/>
      <c r="M30" s="189"/>
      <c r="N30" s="196"/>
      <c r="O30" s="187"/>
      <c r="P30" s="196"/>
      <c r="Q30" s="196"/>
      <c r="R30" s="196"/>
      <c r="S30" s="196"/>
      <c r="T30" s="196"/>
      <c r="U30" s="196"/>
      <c r="V30" s="196"/>
      <c r="W30" s="195"/>
      <c r="X30" s="203"/>
      <c r="Y30" s="203"/>
      <c r="Z30" s="195"/>
      <c r="AA30" s="195"/>
      <c r="AB30" s="203"/>
      <c r="AC30" s="203"/>
      <c r="AE30" s="204"/>
    </row>
    <row r="31" spans="1:36" ht="13.5" customHeight="1">
      <c r="A31" s="194" t="s">
        <v>906</v>
      </c>
      <c r="B31" s="207">
        <v>254753</v>
      </c>
      <c r="C31" s="207">
        <v>3171</v>
      </c>
      <c r="D31" s="208"/>
      <c r="E31" s="208"/>
      <c r="F31" s="208"/>
      <c r="G31" s="208"/>
      <c r="H31" s="211"/>
      <c r="I31" s="209"/>
      <c r="J31" s="209"/>
      <c r="K31" s="209"/>
      <c r="L31" s="189"/>
      <c r="M31" s="189"/>
      <c r="N31" s="196"/>
      <c r="O31" s="187"/>
      <c r="P31" s="196"/>
      <c r="Q31" s="196"/>
      <c r="R31" s="196"/>
      <c r="S31" s="196"/>
      <c r="T31" s="196"/>
      <c r="U31" s="196"/>
      <c r="V31" s="196"/>
      <c r="W31" s="195"/>
      <c r="X31" s="203"/>
      <c r="Y31" s="203"/>
      <c r="Z31" s="195"/>
      <c r="AA31" s="195"/>
      <c r="AB31" s="203"/>
      <c r="AC31" s="203"/>
      <c r="AE31" s="204"/>
    </row>
    <row r="32" spans="1:36" ht="13.5" customHeight="1">
      <c r="A32" s="194" t="s">
        <v>1084</v>
      </c>
      <c r="B32" s="207">
        <v>263452</v>
      </c>
      <c r="C32" s="207">
        <v>6677</v>
      </c>
      <c r="D32" s="212"/>
      <c r="E32" s="156"/>
      <c r="F32" s="156"/>
      <c r="G32" s="156"/>
      <c r="H32" s="213"/>
      <c r="I32" s="209"/>
      <c r="J32" s="209"/>
      <c r="K32" s="209"/>
      <c r="L32" s="189"/>
      <c r="M32" s="189"/>
      <c r="N32" s="196"/>
      <c r="O32" s="187"/>
      <c r="P32" s="196"/>
      <c r="Q32" s="196"/>
      <c r="R32" s="196"/>
      <c r="S32" s="196"/>
      <c r="T32" s="196"/>
      <c r="U32" s="196"/>
      <c r="V32" s="196"/>
      <c r="W32" s="195"/>
      <c r="X32" s="203"/>
      <c r="Y32" s="203"/>
      <c r="Z32" s="195"/>
      <c r="AA32" s="195"/>
      <c r="AB32" s="203"/>
      <c r="AC32" s="203"/>
      <c r="AE32" s="204"/>
    </row>
    <row r="33" spans="1:32" ht="13.5" customHeight="1">
      <c r="A33" s="214" t="s">
        <v>834</v>
      </c>
      <c r="B33" s="196"/>
      <c r="C33" s="196"/>
      <c r="D33" s="196"/>
      <c r="E33" s="196"/>
      <c r="F33" s="196"/>
      <c r="G33" s="196"/>
      <c r="H33" s="215"/>
      <c r="I33" s="209"/>
      <c r="J33" s="209"/>
      <c r="K33" s="209"/>
      <c r="N33" s="196"/>
      <c r="O33" s="210"/>
      <c r="P33" s="196"/>
      <c r="Q33" s="196"/>
      <c r="R33" s="196"/>
      <c r="S33" s="196"/>
      <c r="T33" s="196"/>
      <c r="U33" s="196"/>
      <c r="V33" s="196"/>
      <c r="W33" s="195"/>
      <c r="X33" s="203"/>
      <c r="Y33" s="203"/>
      <c r="Z33" s="195"/>
      <c r="AA33" s="195"/>
      <c r="AB33" s="203"/>
      <c r="AC33" s="203"/>
    </row>
    <row r="34" spans="1:32" ht="13.5" customHeight="1">
      <c r="A34" s="501" t="str">
        <f>+A2</f>
        <v>Q4 2014</v>
      </c>
      <c r="B34" s="196"/>
      <c r="C34" s="196"/>
      <c r="D34" s="196"/>
      <c r="E34" s="196"/>
      <c r="F34" s="196"/>
      <c r="G34" s="156"/>
      <c r="H34" s="213"/>
      <c r="I34" s="209"/>
      <c r="J34" s="209"/>
      <c r="K34" s="209"/>
      <c r="N34" s="196"/>
      <c r="O34" s="210"/>
      <c r="P34" s="196"/>
      <c r="Q34" s="196"/>
      <c r="R34" s="196"/>
      <c r="S34" s="196"/>
      <c r="T34" s="196"/>
      <c r="U34" s="196"/>
      <c r="V34" s="196"/>
      <c r="W34" s="195"/>
      <c r="X34" s="195"/>
      <c r="Y34" s="195"/>
      <c r="Z34" s="195"/>
      <c r="AA34" s="195"/>
      <c r="AB34" s="203"/>
      <c r="AC34" s="203"/>
    </row>
    <row r="35" spans="1:32" ht="13.5" customHeight="1" thickBot="1">
      <c r="G35" s="156"/>
      <c r="H35" s="213"/>
      <c r="I35" s="209"/>
      <c r="J35" s="209"/>
      <c r="K35" s="209"/>
      <c r="N35" s="196"/>
      <c r="O35" s="187"/>
      <c r="P35" s="196"/>
      <c r="Q35" s="196"/>
      <c r="R35" s="196"/>
      <c r="S35" s="196"/>
      <c r="T35" s="196"/>
      <c r="U35" s="196"/>
      <c r="V35" s="196"/>
      <c r="W35" s="195"/>
      <c r="X35" s="195"/>
      <c r="Y35" s="195"/>
      <c r="Z35" s="195"/>
      <c r="AA35" s="195"/>
      <c r="AB35" s="203"/>
      <c r="AC35" s="203"/>
    </row>
    <row r="36" spans="1:32" ht="25.5" customHeight="1" thickBot="1">
      <c r="A36" s="117" t="s">
        <v>107</v>
      </c>
      <c r="B36" s="139" t="s">
        <v>465</v>
      </c>
      <c r="C36" s="139" t="s">
        <v>458</v>
      </c>
      <c r="D36" s="139" t="s">
        <v>466</v>
      </c>
      <c r="E36" s="139" t="s">
        <v>457</v>
      </c>
      <c r="F36" s="140" t="s">
        <v>331</v>
      </c>
      <c r="G36" s="745"/>
      <c r="H36" s="216"/>
      <c r="I36" s="745"/>
      <c r="J36" s="745"/>
      <c r="K36" s="745"/>
      <c r="L36" s="745"/>
      <c r="M36" s="745"/>
      <c r="N36" s="156"/>
      <c r="O36" s="187"/>
      <c r="P36" s="196"/>
      <c r="Q36" s="196"/>
      <c r="R36" s="196"/>
      <c r="S36" s="196"/>
      <c r="T36" s="196"/>
      <c r="U36" s="196"/>
      <c r="V36" s="196"/>
      <c r="Y36" s="195"/>
      <c r="Z36" s="195"/>
      <c r="AA36" s="195"/>
      <c r="AB36" s="195"/>
      <c r="AC36" s="203"/>
    </row>
    <row r="37" spans="1:32" ht="13.5" customHeight="1">
      <c r="A37" s="217" t="s">
        <v>467</v>
      </c>
      <c r="B37" s="827">
        <v>13021</v>
      </c>
      <c r="C37" s="827">
        <v>27447.084738022648</v>
      </c>
      <c r="D37" s="827">
        <v>22532</v>
      </c>
      <c r="E37" s="827">
        <v>25840</v>
      </c>
      <c r="F37" s="828">
        <v>88840.084738022648</v>
      </c>
      <c r="G37" s="175"/>
      <c r="H37" s="175"/>
      <c r="I37" s="175"/>
      <c r="J37" s="218"/>
      <c r="K37" s="218"/>
      <c r="L37" s="218"/>
      <c r="M37" s="218"/>
      <c r="N37" s="196"/>
      <c r="O37" s="191"/>
      <c r="P37" s="210"/>
      <c r="Q37" s="215"/>
      <c r="R37" s="215"/>
      <c r="S37" s="215"/>
      <c r="T37" s="215"/>
      <c r="U37" s="215"/>
      <c r="V37" s="215"/>
      <c r="W37" s="204"/>
      <c r="X37" s="204"/>
      <c r="Y37" s="203"/>
      <c r="Z37" s="203"/>
      <c r="AA37" s="203"/>
      <c r="AB37" s="203"/>
      <c r="AC37" s="203"/>
      <c r="AD37" s="204"/>
    </row>
    <row r="38" spans="1:32" ht="13.5" customHeight="1">
      <c r="A38" s="217" t="s">
        <v>468</v>
      </c>
      <c r="B38" s="827">
        <v>3906</v>
      </c>
      <c r="C38" s="827">
        <v>23682</v>
      </c>
      <c r="D38" s="827">
        <v>5275</v>
      </c>
      <c r="E38" s="827">
        <v>15039</v>
      </c>
      <c r="F38" s="828">
        <v>47902</v>
      </c>
      <c r="G38" s="175"/>
      <c r="H38" s="175"/>
      <c r="I38" s="175"/>
      <c r="J38" s="218"/>
      <c r="K38" s="218"/>
      <c r="L38" s="218"/>
      <c r="M38" s="218"/>
      <c r="N38" s="196"/>
      <c r="O38" s="192"/>
      <c r="P38" s="187"/>
      <c r="Q38" s="215"/>
      <c r="R38" s="215"/>
      <c r="S38" s="215"/>
      <c r="T38" s="215"/>
      <c r="U38" s="215"/>
      <c r="V38" s="215"/>
      <c r="W38" s="204"/>
      <c r="X38" s="204"/>
      <c r="Y38" s="203"/>
      <c r="Z38" s="203"/>
      <c r="AA38" s="203"/>
      <c r="AB38" s="203"/>
      <c r="AC38" s="203"/>
      <c r="AD38" s="204"/>
    </row>
    <row r="39" spans="1:32" ht="13.5" customHeight="1">
      <c r="A39" s="217" t="s">
        <v>469</v>
      </c>
      <c r="B39" s="827">
        <v>2917</v>
      </c>
      <c r="C39" s="827">
        <v>4807.7858880778585</v>
      </c>
      <c r="D39" s="827">
        <v>5111</v>
      </c>
      <c r="E39" s="827">
        <v>10095</v>
      </c>
      <c r="F39" s="828">
        <v>22930.785888077859</v>
      </c>
      <c r="G39" s="175"/>
      <c r="H39" s="175"/>
      <c r="I39" s="175"/>
      <c r="J39" s="218"/>
      <c r="K39" s="218"/>
      <c r="L39" s="218"/>
      <c r="M39" s="218"/>
      <c r="W39" s="204"/>
      <c r="X39" s="204"/>
      <c r="Y39" s="203"/>
      <c r="Z39" s="203"/>
      <c r="AA39" s="203"/>
      <c r="AB39" s="203"/>
      <c r="AC39" s="203"/>
    </row>
    <row r="40" spans="1:32" ht="13.5" customHeight="1">
      <c r="A40" s="217" t="s">
        <v>470</v>
      </c>
      <c r="B40" s="827">
        <v>26610</v>
      </c>
      <c r="C40" s="827">
        <v>16798.543596295112</v>
      </c>
      <c r="D40" s="827">
        <v>6560</v>
      </c>
      <c r="E40" s="827">
        <v>9926</v>
      </c>
      <c r="F40" s="828">
        <v>59894.543596295116</v>
      </c>
      <c r="G40" s="175"/>
      <c r="H40" s="175"/>
      <c r="I40" s="175"/>
      <c r="J40" s="218"/>
      <c r="K40" s="218"/>
      <c r="L40" s="218"/>
      <c r="M40" s="218"/>
      <c r="W40" s="204"/>
      <c r="X40" s="204"/>
      <c r="Y40" s="203"/>
      <c r="Z40" s="203"/>
      <c r="AA40" s="203"/>
      <c r="AB40" s="203"/>
      <c r="AC40" s="203"/>
    </row>
    <row r="41" spans="1:32" ht="13.5" customHeight="1">
      <c r="A41" s="598" t="s">
        <v>471</v>
      </c>
      <c r="B41" s="829">
        <v>1639</v>
      </c>
      <c r="C41" s="829">
        <v>11671</v>
      </c>
      <c r="D41" s="829">
        <v>27299</v>
      </c>
      <c r="E41" s="829">
        <v>1966</v>
      </c>
      <c r="F41" s="828">
        <v>42575</v>
      </c>
      <c r="G41" s="175"/>
      <c r="H41" s="175"/>
      <c r="I41" s="175"/>
      <c r="J41" s="218"/>
      <c r="K41" s="218"/>
      <c r="L41" s="218"/>
      <c r="M41" s="218"/>
      <c r="N41" s="189"/>
      <c r="X41" s="204"/>
      <c r="Y41" s="203"/>
      <c r="Z41" s="203"/>
      <c r="AA41" s="203"/>
      <c r="AB41" s="203"/>
      <c r="AC41" s="195"/>
    </row>
    <row r="42" spans="1:32" ht="13.5" customHeight="1">
      <c r="A42" s="219" t="s">
        <v>858</v>
      </c>
      <c r="B42" s="830">
        <v>48093</v>
      </c>
      <c r="C42" s="830">
        <v>84406.414222395615</v>
      </c>
      <c r="D42" s="830">
        <v>66777</v>
      </c>
      <c r="E42" s="830">
        <v>62866</v>
      </c>
      <c r="F42" s="830">
        <v>262142.41422239563</v>
      </c>
      <c r="G42" s="218"/>
      <c r="H42" s="218"/>
      <c r="I42" s="218"/>
      <c r="J42" s="218"/>
      <c r="K42" s="218"/>
      <c r="L42" s="68"/>
      <c r="M42" s="68"/>
      <c r="W42" s="204"/>
      <c r="X42" s="204"/>
      <c r="Y42" s="203"/>
      <c r="Z42" s="203"/>
      <c r="AA42" s="203"/>
      <c r="AB42" s="203"/>
      <c r="AC42" s="195"/>
    </row>
    <row r="43" spans="1:32" ht="13.5" customHeight="1">
      <c r="G43" s="156"/>
      <c r="H43" s="156"/>
      <c r="I43" s="156"/>
      <c r="J43" s="156"/>
      <c r="K43" s="156"/>
      <c r="L43" s="196"/>
      <c r="M43" s="196"/>
      <c r="Y43" s="195"/>
      <c r="Z43" s="195"/>
      <c r="AA43" s="195"/>
      <c r="AB43" s="195"/>
      <c r="AC43" s="195"/>
    </row>
    <row r="44" spans="1:32" ht="13.5" customHeight="1">
      <c r="A44" s="156"/>
      <c r="B44" s="156"/>
      <c r="C44" s="156"/>
      <c r="D44" s="156"/>
      <c r="E44" s="156"/>
      <c r="F44" s="156"/>
      <c r="G44" s="156"/>
      <c r="H44" s="156"/>
      <c r="I44" s="156"/>
      <c r="J44" s="156"/>
      <c r="K44" s="156"/>
      <c r="L44" s="156"/>
      <c r="M44" s="156"/>
      <c r="N44" s="156"/>
      <c r="Y44" s="195"/>
      <c r="Z44" s="195"/>
      <c r="AA44" s="195"/>
      <c r="AB44" s="195"/>
      <c r="AC44" s="195"/>
    </row>
    <row r="45" spans="1:32" ht="13.5" customHeight="1">
      <c r="A45" s="61" t="s">
        <v>835</v>
      </c>
      <c r="B45" s="191"/>
      <c r="C45" s="191"/>
      <c r="D45" s="191"/>
      <c r="E45" s="191"/>
      <c r="F45" s="191"/>
      <c r="G45" s="191"/>
      <c r="H45" s="191"/>
      <c r="I45" s="191"/>
      <c r="J45" s="191"/>
      <c r="K45" s="191"/>
      <c r="L45" s="191"/>
      <c r="M45" s="191"/>
      <c r="N45" s="156"/>
      <c r="O45" s="220"/>
      <c r="Y45" s="195"/>
      <c r="Z45" s="195"/>
      <c r="AA45" s="195"/>
      <c r="AB45" s="195"/>
      <c r="AC45" s="195"/>
    </row>
    <row r="46" spans="1:32" ht="13.5" customHeight="1" thickBot="1">
      <c r="A46" s="221" t="s">
        <v>107</v>
      </c>
      <c r="B46" s="222" t="s">
        <v>1084</v>
      </c>
      <c r="C46" s="222" t="s">
        <v>907</v>
      </c>
      <c r="D46" s="222" t="s">
        <v>837</v>
      </c>
      <c r="E46" s="222" t="s">
        <v>99</v>
      </c>
      <c r="F46" s="222" t="s">
        <v>100</v>
      </c>
      <c r="G46" s="222" t="s">
        <v>101</v>
      </c>
      <c r="H46" s="222" t="s">
        <v>102</v>
      </c>
      <c r="I46" s="222" t="s">
        <v>103</v>
      </c>
      <c r="J46" s="115"/>
      <c r="K46" s="223"/>
      <c r="L46" s="223"/>
      <c r="M46" s="115"/>
      <c r="N46" s="223"/>
      <c r="O46" s="223"/>
      <c r="P46" s="223"/>
      <c r="Q46" s="156"/>
      <c r="R46" s="220"/>
      <c r="AB46" s="195"/>
      <c r="AC46" s="195"/>
      <c r="AD46" s="195"/>
      <c r="AE46" s="195"/>
      <c r="AF46" s="195"/>
    </row>
    <row r="47" spans="1:32" ht="13.5" customHeight="1">
      <c r="A47" s="224" t="s">
        <v>472</v>
      </c>
      <c r="B47" s="831">
        <v>1.7</v>
      </c>
      <c r="C47" s="831">
        <v>0.3</v>
      </c>
      <c r="D47" s="831">
        <v>2</v>
      </c>
      <c r="E47" s="527" t="s">
        <v>360</v>
      </c>
      <c r="F47" s="527" t="s">
        <v>360</v>
      </c>
      <c r="G47" s="527" t="s">
        <v>87</v>
      </c>
      <c r="H47" s="527" t="s">
        <v>85</v>
      </c>
      <c r="I47" s="527" t="s">
        <v>360</v>
      </c>
      <c r="J47" s="225"/>
      <c r="K47" s="225"/>
      <c r="L47" s="225"/>
      <c r="M47" s="225"/>
      <c r="N47" s="225"/>
      <c r="O47" s="225"/>
      <c r="P47" s="226"/>
      <c r="Q47" s="156"/>
      <c r="R47" s="206"/>
      <c r="AB47" s="195"/>
      <c r="AC47" s="195"/>
      <c r="AD47" s="195"/>
      <c r="AE47" s="195"/>
      <c r="AF47" s="195"/>
    </row>
    <row r="48" spans="1:32" ht="13.5" customHeight="1">
      <c r="A48" s="224" t="s">
        <v>458</v>
      </c>
      <c r="B48" s="831">
        <v>2.4</v>
      </c>
      <c r="C48" s="831">
        <v>0.6</v>
      </c>
      <c r="D48" s="831">
        <v>0.3</v>
      </c>
      <c r="E48" s="528" t="s">
        <v>87</v>
      </c>
      <c r="F48" s="528" t="s">
        <v>448</v>
      </c>
      <c r="G48" s="528" t="s">
        <v>473</v>
      </c>
      <c r="H48" s="528" t="s">
        <v>84</v>
      </c>
      <c r="I48" s="528" t="s">
        <v>82</v>
      </c>
      <c r="J48" s="226"/>
      <c r="K48" s="226"/>
      <c r="L48" s="226"/>
      <c r="M48" s="226"/>
      <c r="N48" s="226"/>
      <c r="O48" s="226"/>
      <c r="P48" s="226"/>
      <c r="Q48" s="156"/>
      <c r="R48" s="220"/>
      <c r="Z48" s="204"/>
      <c r="AA48" s="204"/>
      <c r="AB48" s="195"/>
      <c r="AC48" s="195"/>
      <c r="AD48" s="195"/>
      <c r="AE48" s="195"/>
      <c r="AF48" s="195"/>
    </row>
    <row r="49" spans="1:32" ht="13.5" customHeight="1">
      <c r="A49" s="224" t="s">
        <v>474</v>
      </c>
      <c r="B49" s="831">
        <v>2.6</v>
      </c>
      <c r="C49" s="831">
        <v>1.4</v>
      </c>
      <c r="D49" s="831">
        <v>2.2999999999999998</v>
      </c>
      <c r="E49" s="528" t="s">
        <v>475</v>
      </c>
      <c r="F49" s="528" t="s">
        <v>87</v>
      </c>
      <c r="G49" s="528" t="s">
        <v>452</v>
      </c>
      <c r="H49" s="528" t="s">
        <v>86</v>
      </c>
      <c r="I49" s="528" t="s">
        <v>476</v>
      </c>
      <c r="J49" s="226"/>
      <c r="K49" s="226"/>
      <c r="L49" s="226"/>
      <c r="M49" s="226"/>
      <c r="N49" s="226"/>
      <c r="O49" s="226"/>
      <c r="P49" s="226"/>
      <c r="Q49" s="156"/>
      <c r="R49" s="206"/>
      <c r="Z49" s="204"/>
      <c r="AB49" s="203"/>
      <c r="AC49" s="195"/>
      <c r="AD49" s="203"/>
      <c r="AE49" s="195"/>
      <c r="AF49" s="195"/>
    </row>
    <row r="50" spans="1:32" ht="13.5" customHeight="1">
      <c r="A50" s="224" t="s">
        <v>457</v>
      </c>
      <c r="B50" s="831">
        <v>0.1</v>
      </c>
      <c r="C50" s="831">
        <v>0.9</v>
      </c>
      <c r="D50" s="831">
        <v>0.2</v>
      </c>
      <c r="E50" s="528" t="s">
        <v>360</v>
      </c>
      <c r="F50" s="528" t="s">
        <v>451</v>
      </c>
      <c r="G50" s="528" t="s">
        <v>451</v>
      </c>
      <c r="H50" s="528" t="s">
        <v>477</v>
      </c>
      <c r="I50" s="528" t="s">
        <v>451</v>
      </c>
      <c r="J50" s="226"/>
      <c r="K50" s="226"/>
      <c r="L50" s="226"/>
      <c r="M50" s="226"/>
      <c r="N50" s="226"/>
      <c r="O50" s="226"/>
      <c r="P50" s="226"/>
      <c r="Q50" s="156"/>
      <c r="R50" s="206"/>
      <c r="AB50" s="195"/>
      <c r="AC50" s="195"/>
      <c r="AD50" s="195"/>
      <c r="AE50" s="195"/>
      <c r="AF50" s="195"/>
    </row>
    <row r="51" spans="1:32" ht="13.5" customHeight="1">
      <c r="A51" s="227" t="s">
        <v>331</v>
      </c>
      <c r="B51" s="832">
        <v>6.8</v>
      </c>
      <c r="C51" s="832">
        <v>3.2</v>
      </c>
      <c r="D51" s="832">
        <v>4.8</v>
      </c>
      <c r="E51" s="833" t="s">
        <v>169</v>
      </c>
      <c r="F51" s="833" t="s">
        <v>450</v>
      </c>
      <c r="G51" s="833" t="s">
        <v>74</v>
      </c>
      <c r="H51" s="833" t="s">
        <v>177</v>
      </c>
      <c r="I51" s="833" t="s">
        <v>478</v>
      </c>
      <c r="J51" s="228"/>
      <c r="K51" s="228"/>
      <c r="L51" s="228"/>
      <c r="M51" s="228"/>
      <c r="N51" s="228"/>
      <c r="O51" s="228"/>
      <c r="P51" s="228"/>
      <c r="Q51" s="156"/>
      <c r="R51" s="229"/>
      <c r="AA51" s="204"/>
      <c r="AB51" s="203"/>
      <c r="AC51" s="203"/>
      <c r="AD51" s="203"/>
      <c r="AE51" s="195"/>
      <c r="AF51" s="195"/>
    </row>
    <row r="52" spans="1:32" ht="13.5" customHeight="1">
      <c r="J52" s="189"/>
      <c r="K52" s="189"/>
      <c r="L52" s="156"/>
      <c r="M52" s="156"/>
      <c r="N52" s="156"/>
      <c r="O52" s="156"/>
      <c r="P52" s="156"/>
      <c r="Q52" s="156"/>
      <c r="R52" s="229"/>
      <c r="AB52" s="195"/>
      <c r="AC52" s="195"/>
      <c r="AD52" s="195"/>
      <c r="AE52" s="195"/>
      <c r="AF52" s="195"/>
    </row>
    <row r="53" spans="1:32" ht="13.5" customHeight="1">
      <c r="J53" s="189"/>
      <c r="K53" s="189"/>
      <c r="L53" s="156"/>
      <c r="M53" s="156"/>
      <c r="N53" s="156"/>
      <c r="O53" s="156"/>
      <c r="P53" s="156"/>
      <c r="Q53" s="156"/>
      <c r="R53" s="230"/>
      <c r="AB53" s="195"/>
      <c r="AC53" s="195"/>
      <c r="AD53" s="195"/>
      <c r="AE53" s="195"/>
      <c r="AF53" s="195"/>
    </row>
    <row r="54" spans="1:32" ht="13.5" customHeight="1">
      <c r="A54" s="214" t="s">
        <v>836</v>
      </c>
      <c r="B54" s="214"/>
      <c r="C54" s="214"/>
      <c r="D54" s="214"/>
      <c r="E54" s="196"/>
      <c r="F54" s="196"/>
      <c r="G54" s="196"/>
      <c r="H54" s="196"/>
      <c r="I54" s="196"/>
      <c r="J54" s="156"/>
      <c r="K54" s="156"/>
      <c r="L54" s="156"/>
      <c r="M54" s="156"/>
      <c r="N54" s="156"/>
      <c r="O54" s="156"/>
      <c r="P54" s="156"/>
      <c r="Q54" s="156"/>
      <c r="R54" s="229"/>
      <c r="AB54" s="195"/>
      <c r="AC54" s="195"/>
      <c r="AD54" s="195"/>
      <c r="AE54" s="195"/>
      <c r="AF54" s="195"/>
    </row>
    <row r="55" spans="1:32" ht="13.5" customHeight="1" thickBot="1">
      <c r="A55" s="221" t="s">
        <v>479</v>
      </c>
      <c r="B55" s="1032" t="str">
        <f>+B46</f>
        <v>Q4/14</v>
      </c>
      <c r="C55" s="1033" t="str">
        <f>+C46</f>
        <v>Q3/14</v>
      </c>
      <c r="D55" s="1033" t="str">
        <f>+D46</f>
        <v>Q2/14</v>
      </c>
      <c r="E55" s="222" t="s">
        <v>99</v>
      </c>
      <c r="F55" s="231" t="s">
        <v>100</v>
      </c>
      <c r="G55" s="231" t="s">
        <v>101</v>
      </c>
      <c r="H55" s="231" t="s">
        <v>102</v>
      </c>
      <c r="I55" s="231" t="s">
        <v>103</v>
      </c>
      <c r="J55" s="232"/>
      <c r="K55" s="232"/>
      <c r="L55" s="232"/>
      <c r="M55" s="232"/>
      <c r="N55" s="232"/>
      <c r="O55" s="232"/>
      <c r="P55" s="232"/>
      <c r="Q55" s="156"/>
      <c r="AB55" s="195"/>
      <c r="AC55" s="195"/>
      <c r="AD55" s="195"/>
      <c r="AE55" s="195"/>
      <c r="AF55" s="195"/>
    </row>
    <row r="56" spans="1:32" ht="13.5" customHeight="1">
      <c r="A56" s="224" t="s">
        <v>480</v>
      </c>
      <c r="B56" s="528">
        <v>37</v>
      </c>
      <c r="C56" s="528">
        <v>36</v>
      </c>
      <c r="D56" s="528">
        <v>35.799999999999997</v>
      </c>
      <c r="E56" s="527" t="s">
        <v>442</v>
      </c>
      <c r="F56" s="527" t="s">
        <v>481</v>
      </c>
      <c r="G56" s="527" t="s">
        <v>441</v>
      </c>
      <c r="H56" s="527" t="s">
        <v>482</v>
      </c>
      <c r="I56" s="527" t="s">
        <v>483</v>
      </c>
      <c r="J56" s="527"/>
      <c r="K56" s="527"/>
      <c r="L56" s="233"/>
      <c r="M56" s="233"/>
      <c r="N56" s="233"/>
      <c r="O56" s="233"/>
      <c r="P56" s="233"/>
      <c r="Q56" s="156"/>
      <c r="AB56" s="195"/>
      <c r="AC56" s="195"/>
      <c r="AD56" s="195"/>
      <c r="AE56" s="195"/>
      <c r="AF56" s="195"/>
    </row>
    <row r="57" spans="1:32" ht="13.5" customHeight="1">
      <c r="A57" s="224" t="s">
        <v>484</v>
      </c>
      <c r="B57" s="528">
        <v>62</v>
      </c>
      <c r="C57" s="528">
        <v>63</v>
      </c>
      <c r="D57" s="528">
        <v>63.2</v>
      </c>
      <c r="E57" s="528" t="s">
        <v>343</v>
      </c>
      <c r="F57" s="528" t="s">
        <v>485</v>
      </c>
      <c r="G57" s="528" t="s">
        <v>486</v>
      </c>
      <c r="H57" s="528" t="s">
        <v>438</v>
      </c>
      <c r="I57" s="528" t="s">
        <v>487</v>
      </c>
      <c r="J57" s="528"/>
      <c r="K57" s="528"/>
      <c r="L57" s="234"/>
      <c r="M57" s="234"/>
      <c r="N57" s="234"/>
      <c r="O57" s="234"/>
      <c r="P57" s="234"/>
      <c r="Q57" s="156"/>
      <c r="AB57" s="195"/>
      <c r="AC57" s="195"/>
      <c r="AD57" s="195"/>
      <c r="AE57" s="195"/>
      <c r="AF57" s="195"/>
    </row>
    <row r="58" spans="1:32" ht="13.5" customHeight="1">
      <c r="A58" s="224" t="s">
        <v>88</v>
      </c>
      <c r="B58" s="528">
        <v>1</v>
      </c>
      <c r="C58" s="528">
        <v>1</v>
      </c>
      <c r="D58" s="528">
        <v>1</v>
      </c>
      <c r="E58" s="528" t="s">
        <v>87</v>
      </c>
      <c r="F58" s="528" t="s">
        <v>87</v>
      </c>
      <c r="G58" s="528" t="s">
        <v>86</v>
      </c>
      <c r="H58" s="528" t="s">
        <v>87</v>
      </c>
      <c r="I58" s="528" t="s">
        <v>80</v>
      </c>
      <c r="J58" s="528"/>
      <c r="K58" s="528"/>
      <c r="L58" s="234"/>
      <c r="M58" s="234"/>
      <c r="N58" s="234"/>
      <c r="O58" s="234"/>
      <c r="P58" s="234"/>
      <c r="Q58" s="156"/>
      <c r="AB58" s="195"/>
      <c r="AC58" s="195"/>
      <c r="AD58" s="195"/>
      <c r="AE58" s="195"/>
      <c r="AF58" s="195"/>
    </row>
    <row r="59" spans="1:32" ht="13.5" customHeight="1">
      <c r="B59" s="235"/>
      <c r="C59" s="235"/>
      <c r="D59" s="235"/>
      <c r="E59" s="235"/>
      <c r="F59" s="235"/>
      <c r="G59" s="235"/>
      <c r="H59" s="235"/>
      <c r="J59" s="156"/>
      <c r="K59" s="156"/>
      <c r="L59" s="156"/>
      <c r="M59" s="156"/>
      <c r="N59" s="156"/>
      <c r="Y59" s="195"/>
      <c r="Z59" s="195"/>
      <c r="AA59" s="195"/>
      <c r="AB59" s="195"/>
      <c r="AC59" s="195"/>
    </row>
    <row r="60" spans="1:32" ht="13.5" customHeight="1">
      <c r="A60" s="597"/>
      <c r="B60" s="596"/>
      <c r="C60" s="236"/>
      <c r="D60" s="236"/>
      <c r="E60" s="236"/>
      <c r="F60" s="236"/>
      <c r="G60" s="236"/>
      <c r="H60" s="236"/>
      <c r="I60" s="236"/>
      <c r="J60" s="236"/>
      <c r="K60" s="236"/>
      <c r="L60" s="236"/>
      <c r="M60" s="156"/>
      <c r="N60" s="156"/>
      <c r="Y60" s="195"/>
      <c r="Z60" s="195"/>
      <c r="AA60" s="195"/>
      <c r="AB60" s="195"/>
      <c r="AC60" s="195"/>
    </row>
    <row r="61" spans="1:32" ht="13.5" customHeight="1">
      <c r="A61" s="194"/>
      <c r="B61" s="237"/>
      <c r="C61" s="237"/>
      <c r="D61" s="237"/>
      <c r="E61" s="237"/>
      <c r="F61" s="237"/>
      <c r="G61" s="237"/>
      <c r="H61" s="237"/>
      <c r="I61" s="194"/>
      <c r="J61" s="194"/>
      <c r="K61" s="194"/>
      <c r="L61" s="194"/>
      <c r="M61" s="196"/>
      <c r="N61" s="194"/>
      <c r="O61" s="194"/>
      <c r="P61" s="194"/>
      <c r="Q61" s="194"/>
      <c r="R61" s="194"/>
      <c r="S61" s="194"/>
      <c r="T61" s="194"/>
      <c r="U61" s="194"/>
      <c r="V61" s="194"/>
      <c r="Y61" s="195"/>
      <c r="Z61" s="195"/>
      <c r="AA61" s="195"/>
      <c r="AB61" s="195"/>
      <c r="AC61" s="195"/>
    </row>
    <row r="62" spans="1:32" ht="13.5" customHeight="1">
      <c r="A62" s="196"/>
      <c r="B62" s="237"/>
      <c r="C62" s="237"/>
      <c r="D62" s="237"/>
      <c r="E62" s="237"/>
      <c r="F62" s="237"/>
      <c r="G62" s="201"/>
      <c r="H62" s="201"/>
      <c r="I62" s="196"/>
      <c r="J62" s="196"/>
      <c r="K62" s="156"/>
      <c r="L62" s="196"/>
      <c r="M62" s="196"/>
      <c r="N62" s="196"/>
      <c r="O62" s="196"/>
      <c r="P62" s="196"/>
      <c r="Q62" s="196"/>
      <c r="R62" s="196"/>
      <c r="S62" s="196"/>
      <c r="T62" s="196"/>
      <c r="U62" s="196"/>
      <c r="V62" s="196"/>
    </row>
    <row r="63" spans="1:32">
      <c r="A63" s="196"/>
      <c r="B63" s="237"/>
      <c r="C63" s="237"/>
      <c r="D63" s="237"/>
      <c r="E63" s="237"/>
      <c r="F63" s="237"/>
      <c r="G63" s="238"/>
      <c r="H63" s="238"/>
      <c r="I63" s="196"/>
      <c r="J63" s="196"/>
      <c r="K63" s="196"/>
      <c r="L63" s="196"/>
      <c r="M63" s="196"/>
      <c r="N63" s="196"/>
      <c r="O63" s="196"/>
      <c r="P63" s="196"/>
      <c r="Q63" s="196"/>
      <c r="R63" s="196"/>
      <c r="S63" s="196"/>
      <c r="T63" s="196"/>
      <c r="U63" s="196"/>
      <c r="V63" s="196"/>
    </row>
    <row r="64" spans="1:32">
      <c r="B64" s="237"/>
      <c r="C64" s="237"/>
      <c r="D64" s="237"/>
      <c r="E64" s="237"/>
      <c r="F64" s="237"/>
      <c r="G64" s="235"/>
      <c r="H64" s="235"/>
    </row>
    <row r="65" spans="2:13">
      <c r="B65" s="237"/>
      <c r="C65" s="237"/>
      <c r="D65" s="237"/>
      <c r="E65" s="237"/>
      <c r="F65" s="237"/>
    </row>
    <row r="66" spans="2:13">
      <c r="B66" s="237"/>
      <c r="C66" s="237"/>
      <c r="D66" s="237"/>
      <c r="E66" s="237"/>
      <c r="F66" s="237"/>
    </row>
    <row r="71" spans="2:13">
      <c r="M71" s="156"/>
    </row>
    <row r="72" spans="2:13">
      <c r="M72" s="236"/>
    </row>
    <row r="73" spans="2:13">
      <c r="M73" s="194"/>
    </row>
    <row r="74" spans="2:13">
      <c r="M74" s="156"/>
    </row>
  </sheetData>
  <printOptions horizontalCentered="1"/>
  <pageMargins left="0.7" right="0.7" top="0.75" bottom="0.75" header="0.3" footer="0.3"/>
  <pageSetup paperSize="9" scale="86" orientation="portrait" r:id="rId1"/>
  <headerFooter>
    <oddHeader>&amp;R&amp;"Arial,Normal"&amp;8Wealth Management</oddHeader>
    <oddFooter>&amp;L&amp;G&amp;C&amp;"Arial,Normal"&amp;7Fact book - Q4 2014</oddFooter>
  </headerFooter>
  <colBreaks count="1" manualBreakCount="1">
    <brk id="9" max="1048575" man="1"/>
  </colBreaks>
  <ignoredErrors>
    <ignoredError sqref="E47:I58" numberStoredAsText="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N53"/>
  <sheetViews>
    <sheetView view="pageLayout" zoomScaleNormal="100" zoomScaleSheetLayoutView="100" workbookViewId="0">
      <selection activeCell="K47" sqref="K47"/>
    </sheetView>
  </sheetViews>
  <sheetFormatPr defaultRowHeight="15"/>
  <cols>
    <col min="1" max="1" width="27.140625" customWidth="1"/>
    <col min="2" max="2" width="9" customWidth="1"/>
    <col min="10" max="10" width="28.28515625" customWidth="1"/>
    <col min="11" max="11" width="8" customWidth="1"/>
    <col min="12" max="19" width="7.5703125" customWidth="1"/>
    <col min="20" max="20" width="29.7109375" customWidth="1"/>
    <col min="21" max="28" width="8.42578125" customWidth="1"/>
    <col min="29" max="29" width="23.28515625" customWidth="1"/>
  </cols>
  <sheetData>
    <row r="1" spans="1:37" s="239" customFormat="1" ht="13.5" customHeight="1">
      <c r="A1" s="755" t="s">
        <v>488</v>
      </c>
      <c r="B1" s="955"/>
      <c r="C1" s="3"/>
      <c r="D1" s="3"/>
      <c r="E1" s="3"/>
      <c r="F1" s="3"/>
      <c r="G1" s="3"/>
      <c r="H1" s="3"/>
      <c r="I1" s="3"/>
      <c r="J1" s="753" t="s">
        <v>840</v>
      </c>
      <c r="M1" s="240"/>
      <c r="T1" s="753" t="s">
        <v>863</v>
      </c>
      <c r="U1" s="241"/>
      <c r="V1" s="241"/>
      <c r="W1" s="241"/>
      <c r="X1" s="241"/>
      <c r="Y1" s="240"/>
      <c r="Z1" s="240"/>
      <c r="AA1" s="240"/>
      <c r="AB1" s="240"/>
      <c r="AC1" s="753" t="s">
        <v>862</v>
      </c>
      <c r="AD1" s="242"/>
      <c r="AE1" s="240"/>
      <c r="AF1" s="240"/>
      <c r="AG1" s="630"/>
      <c r="AJ1" s="243"/>
      <c r="AK1" s="244"/>
    </row>
    <row r="2" spans="1:37" s="239" customFormat="1" ht="13.5" customHeight="1" thickBot="1">
      <c r="A2" s="3"/>
      <c r="B2" s="3"/>
      <c r="C2" s="3"/>
      <c r="D2" s="3"/>
      <c r="E2" s="3"/>
      <c r="F2" s="3"/>
      <c r="G2" s="3"/>
      <c r="H2" s="3"/>
      <c r="I2" s="3"/>
      <c r="T2" s="245"/>
      <c r="U2" s="246"/>
      <c r="V2" s="246"/>
      <c r="W2" s="246"/>
      <c r="X2" s="246"/>
      <c r="Y2" s="240"/>
      <c r="Z2" s="240"/>
      <c r="AA2" s="240"/>
      <c r="AB2" s="240"/>
      <c r="AC2" s="109" t="s">
        <v>1097</v>
      </c>
      <c r="AD2" s="240"/>
      <c r="AE2" s="240"/>
      <c r="AF2" s="240"/>
      <c r="AG2" s="240"/>
      <c r="AH2" s="240"/>
      <c r="AJ2" s="240"/>
    </row>
    <row r="3" spans="1:37" s="239" customFormat="1" ht="13.5" customHeight="1" thickBot="1">
      <c r="A3" s="21" t="s">
        <v>98</v>
      </c>
      <c r="B3" s="961" t="s">
        <v>1084</v>
      </c>
      <c r="C3" s="1034" t="s">
        <v>907</v>
      </c>
      <c r="D3" s="961" t="s">
        <v>837</v>
      </c>
      <c r="E3" s="961" t="s">
        <v>99</v>
      </c>
      <c r="F3" s="961" t="s">
        <v>100</v>
      </c>
      <c r="G3" s="961" t="s">
        <v>101</v>
      </c>
      <c r="H3" s="961" t="s">
        <v>102</v>
      </c>
      <c r="I3" s="961" t="s">
        <v>103</v>
      </c>
      <c r="J3" s="247" t="s">
        <v>98</v>
      </c>
      <c r="K3" s="268" t="s">
        <v>1084</v>
      </c>
      <c r="L3" s="248" t="s">
        <v>907</v>
      </c>
      <c r="M3" s="248" t="s">
        <v>837</v>
      </c>
      <c r="N3" s="248" t="s">
        <v>99</v>
      </c>
      <c r="O3" s="248" t="s">
        <v>100</v>
      </c>
      <c r="P3" s="248" t="s">
        <v>101</v>
      </c>
      <c r="Q3" s="248" t="s">
        <v>102</v>
      </c>
      <c r="T3" s="249" t="s">
        <v>98</v>
      </c>
      <c r="U3" s="268" t="s">
        <v>1084</v>
      </c>
      <c r="V3" s="248" t="s">
        <v>907</v>
      </c>
      <c r="W3" s="248" t="s">
        <v>837</v>
      </c>
      <c r="X3" s="248" t="s">
        <v>99</v>
      </c>
      <c r="Y3" s="248" t="s">
        <v>100</v>
      </c>
      <c r="Z3" s="248" t="s">
        <v>101</v>
      </c>
      <c r="AA3" s="248" t="s">
        <v>102</v>
      </c>
      <c r="AB3" s="240"/>
      <c r="AC3" s="240"/>
      <c r="AD3" s="240"/>
      <c r="AE3" s="240"/>
      <c r="AF3" s="240"/>
      <c r="AG3" s="240"/>
      <c r="AH3" s="240"/>
      <c r="AJ3" s="240"/>
    </row>
    <row r="4" spans="1:37" s="239" customFormat="1" ht="13.5" customHeight="1" thickBot="1">
      <c r="A4" s="639" t="s">
        <v>109</v>
      </c>
      <c r="B4" s="101">
        <v>0</v>
      </c>
      <c r="C4" s="179">
        <v>0</v>
      </c>
      <c r="D4" s="51">
        <v>0</v>
      </c>
      <c r="E4" s="51">
        <v>0</v>
      </c>
      <c r="F4" s="51">
        <v>0</v>
      </c>
      <c r="G4" s="51">
        <v>0</v>
      </c>
      <c r="H4" s="51">
        <v>0</v>
      </c>
      <c r="I4" s="51">
        <v>0</v>
      </c>
      <c r="J4" s="674" t="s">
        <v>467</v>
      </c>
      <c r="K4" s="679">
        <v>468</v>
      </c>
      <c r="L4" s="250">
        <v>406</v>
      </c>
      <c r="M4" s="250">
        <v>413</v>
      </c>
      <c r="N4" s="250">
        <v>376</v>
      </c>
      <c r="O4" s="250">
        <v>430</v>
      </c>
      <c r="P4" s="250">
        <v>386</v>
      </c>
      <c r="Q4" s="250">
        <v>390</v>
      </c>
      <c r="T4" s="252" t="s">
        <v>489</v>
      </c>
      <c r="U4" s="825"/>
      <c r="V4" s="253"/>
      <c r="W4" s="253"/>
      <c r="X4" s="253"/>
      <c r="Y4" s="253"/>
      <c r="Z4" s="253"/>
      <c r="AA4" s="253"/>
      <c r="AB4" s="240"/>
      <c r="AC4" s="641" t="s">
        <v>98</v>
      </c>
      <c r="AD4" s="268" t="s">
        <v>467</v>
      </c>
      <c r="AE4" s="268" t="s">
        <v>468</v>
      </c>
      <c r="AF4" s="268" t="s">
        <v>469</v>
      </c>
      <c r="AG4" s="268" t="s">
        <v>470</v>
      </c>
      <c r="AH4" s="644" t="s">
        <v>490</v>
      </c>
      <c r="AI4" s="240"/>
      <c r="AJ4" s="240"/>
    </row>
    <row r="5" spans="1:37" s="239" customFormat="1" ht="13.5" customHeight="1">
      <c r="A5" s="639" t="s">
        <v>115</v>
      </c>
      <c r="B5" s="101">
        <v>74</v>
      </c>
      <c r="C5" s="179">
        <v>51</v>
      </c>
      <c r="D5" s="51">
        <v>77</v>
      </c>
      <c r="E5" s="51">
        <v>71</v>
      </c>
      <c r="F5" s="51">
        <v>67</v>
      </c>
      <c r="G5" s="51">
        <v>67</v>
      </c>
      <c r="H5" s="51">
        <v>66</v>
      </c>
      <c r="I5" s="51">
        <v>66</v>
      </c>
      <c r="J5" s="674" t="s">
        <v>468</v>
      </c>
      <c r="K5" s="679">
        <v>681</v>
      </c>
      <c r="L5" s="250">
        <v>540</v>
      </c>
      <c r="M5" s="250">
        <v>652</v>
      </c>
      <c r="N5" s="250">
        <v>646</v>
      </c>
      <c r="O5" s="250">
        <v>639</v>
      </c>
      <c r="P5" s="250">
        <v>414</v>
      </c>
      <c r="Q5" s="250">
        <v>593</v>
      </c>
      <c r="T5" s="254" t="s">
        <v>491</v>
      </c>
      <c r="U5" s="822">
        <v>43</v>
      </c>
      <c r="V5" s="822">
        <v>26</v>
      </c>
      <c r="W5" s="822">
        <v>27</v>
      </c>
      <c r="X5" s="822">
        <v>20</v>
      </c>
      <c r="Y5" s="821">
        <v>22</v>
      </c>
      <c r="Z5" s="821">
        <v>22</v>
      </c>
      <c r="AA5" s="821">
        <v>17</v>
      </c>
      <c r="AB5" s="240"/>
      <c r="AC5" s="674" t="s">
        <v>492</v>
      </c>
      <c r="AD5" s="142">
        <v>602</v>
      </c>
      <c r="AE5" s="142">
        <v>118</v>
      </c>
      <c r="AF5" s="142">
        <v>266</v>
      </c>
      <c r="AG5" s="142">
        <v>147</v>
      </c>
      <c r="AH5" s="142">
        <v>1135</v>
      </c>
      <c r="AJ5" s="240"/>
    </row>
    <row r="6" spans="1:37" s="239" customFormat="1" ht="13.5" customHeight="1">
      <c r="A6" s="639" t="s">
        <v>122</v>
      </c>
      <c r="B6" s="101">
        <v>94</v>
      </c>
      <c r="C6" s="179">
        <v>68</v>
      </c>
      <c r="D6" s="51">
        <v>53</v>
      </c>
      <c r="E6" s="51">
        <v>46</v>
      </c>
      <c r="F6" s="51">
        <v>55</v>
      </c>
      <c r="G6" s="51">
        <v>59</v>
      </c>
      <c r="H6" s="51">
        <v>49</v>
      </c>
      <c r="I6" s="51">
        <v>49</v>
      </c>
      <c r="J6" s="674" t="s">
        <v>469</v>
      </c>
      <c r="K6" s="679">
        <v>272</v>
      </c>
      <c r="L6" s="250">
        <v>282</v>
      </c>
      <c r="M6" s="250">
        <v>272</v>
      </c>
      <c r="N6" s="250">
        <v>427</v>
      </c>
      <c r="O6" s="250">
        <v>265</v>
      </c>
      <c r="P6" s="250">
        <v>258</v>
      </c>
      <c r="Q6" s="250">
        <v>252</v>
      </c>
      <c r="T6" s="254" t="s">
        <v>493</v>
      </c>
      <c r="U6" s="822">
        <v>20</v>
      </c>
      <c r="V6" s="822">
        <v>1</v>
      </c>
      <c r="W6" s="822">
        <v>2</v>
      </c>
      <c r="X6" s="822">
        <v>0</v>
      </c>
      <c r="Y6" s="821">
        <v>4</v>
      </c>
      <c r="Z6" s="821">
        <v>-1</v>
      </c>
      <c r="AA6" s="821">
        <v>-1</v>
      </c>
      <c r="AB6" s="240"/>
      <c r="AC6" s="674" t="s">
        <v>494</v>
      </c>
      <c r="AD6" s="142">
        <v>1194</v>
      </c>
      <c r="AE6" s="142">
        <v>1072</v>
      </c>
      <c r="AF6" s="142">
        <v>667</v>
      </c>
      <c r="AG6" s="142">
        <v>269</v>
      </c>
      <c r="AH6" s="142">
        <v>2179</v>
      </c>
      <c r="AI6" s="240"/>
      <c r="AJ6" s="240"/>
    </row>
    <row r="7" spans="1:37" s="239" customFormat="1" ht="13.5" customHeight="1">
      <c r="A7" s="639" t="s">
        <v>318</v>
      </c>
      <c r="B7" s="101">
        <v>5</v>
      </c>
      <c r="C7" s="179">
        <v>4</v>
      </c>
      <c r="D7" s="51">
        <v>5</v>
      </c>
      <c r="E7" s="51">
        <v>5</v>
      </c>
      <c r="F7" s="51">
        <v>4</v>
      </c>
      <c r="G7" s="51">
        <v>5</v>
      </c>
      <c r="H7" s="51">
        <v>4</v>
      </c>
      <c r="I7" s="51">
        <v>4</v>
      </c>
      <c r="J7" s="674" t="s">
        <v>470</v>
      </c>
      <c r="K7" s="679">
        <v>636</v>
      </c>
      <c r="L7" s="250">
        <v>386</v>
      </c>
      <c r="M7" s="250">
        <v>366</v>
      </c>
      <c r="N7" s="250">
        <v>532</v>
      </c>
      <c r="O7" s="250">
        <v>487</v>
      </c>
      <c r="P7" s="250">
        <v>298</v>
      </c>
      <c r="Q7" s="250">
        <v>293</v>
      </c>
      <c r="T7" s="254" t="s">
        <v>495</v>
      </c>
      <c r="U7" s="822">
        <v>-11</v>
      </c>
      <c r="V7" s="822">
        <v>6</v>
      </c>
      <c r="W7" s="822">
        <v>-4</v>
      </c>
      <c r="X7" s="822">
        <v>-1</v>
      </c>
      <c r="Y7" s="821">
        <v>10</v>
      </c>
      <c r="Z7" s="821">
        <v>-1</v>
      </c>
      <c r="AA7" s="821">
        <v>1</v>
      </c>
      <c r="AB7" s="240"/>
      <c r="AC7" s="674" t="s">
        <v>496</v>
      </c>
      <c r="AD7" s="142">
        <v>592</v>
      </c>
      <c r="AE7" s="142">
        <v>954</v>
      </c>
      <c r="AF7" s="142">
        <v>401</v>
      </c>
      <c r="AG7" s="142">
        <v>122</v>
      </c>
      <c r="AH7" s="142">
        <v>1044</v>
      </c>
      <c r="AI7" s="240"/>
      <c r="AJ7" s="240"/>
    </row>
    <row r="8" spans="1:37" s="239" customFormat="1" ht="13.5" customHeight="1">
      <c r="A8" s="642" t="s">
        <v>362</v>
      </c>
      <c r="B8" s="103">
        <v>173</v>
      </c>
      <c r="C8" s="820">
        <v>123</v>
      </c>
      <c r="D8" s="58">
        <v>135</v>
      </c>
      <c r="E8" s="58">
        <v>122</v>
      </c>
      <c r="F8" s="58">
        <v>126</v>
      </c>
      <c r="G8" s="58">
        <v>131</v>
      </c>
      <c r="H8" s="58">
        <v>119</v>
      </c>
      <c r="I8" s="58">
        <v>119</v>
      </c>
      <c r="J8" s="674" t="s">
        <v>497</v>
      </c>
      <c r="K8" s="679">
        <v>46</v>
      </c>
      <c r="L8" s="250">
        <v>24</v>
      </c>
      <c r="M8" s="250">
        <v>32</v>
      </c>
      <c r="N8" s="250">
        <v>50</v>
      </c>
      <c r="O8" s="250">
        <v>23</v>
      </c>
      <c r="P8" s="250">
        <v>45</v>
      </c>
      <c r="Q8" s="250">
        <v>23</v>
      </c>
      <c r="T8" s="254" t="s">
        <v>498</v>
      </c>
      <c r="U8" s="822">
        <v>2</v>
      </c>
      <c r="V8" s="822">
        <v>-4</v>
      </c>
      <c r="W8" s="822">
        <v>0</v>
      </c>
      <c r="X8" s="822">
        <v>-2</v>
      </c>
      <c r="Y8" s="821">
        <v>-10</v>
      </c>
      <c r="Z8" s="821">
        <v>-2</v>
      </c>
      <c r="AA8" s="821">
        <v>-1</v>
      </c>
      <c r="AB8" s="240"/>
      <c r="AC8" s="674" t="s">
        <v>499</v>
      </c>
      <c r="AD8" s="180">
        <v>198</v>
      </c>
      <c r="AE8" s="180">
        <v>911</v>
      </c>
      <c r="AF8" s="180">
        <v>251</v>
      </c>
      <c r="AG8" s="180">
        <v>183</v>
      </c>
      <c r="AH8" s="180">
        <v>192</v>
      </c>
      <c r="AI8" s="240"/>
      <c r="AJ8" s="240"/>
    </row>
    <row r="9" spans="1:37" s="239" customFormat="1" ht="13.5" customHeight="1">
      <c r="A9" s="639" t="s">
        <v>142</v>
      </c>
      <c r="B9" s="101">
        <v>-34</v>
      </c>
      <c r="C9" s="179">
        <v>-29</v>
      </c>
      <c r="D9" s="51">
        <v>-29</v>
      </c>
      <c r="E9" s="51">
        <v>-29</v>
      </c>
      <c r="F9" s="51">
        <v>-34</v>
      </c>
      <c r="G9" s="51">
        <v>-31</v>
      </c>
      <c r="H9" s="51">
        <v>-29</v>
      </c>
      <c r="I9" s="51">
        <v>-30</v>
      </c>
      <c r="J9" s="674" t="s">
        <v>88</v>
      </c>
      <c r="K9" s="679">
        <v>2</v>
      </c>
      <c r="L9" s="250">
        <v>-24</v>
      </c>
      <c r="M9" s="250">
        <v>83</v>
      </c>
      <c r="N9" s="250">
        <v>33</v>
      </c>
      <c r="O9" s="250">
        <v>23</v>
      </c>
      <c r="P9" s="250">
        <v>18</v>
      </c>
      <c r="Q9" s="250">
        <v>28</v>
      </c>
      <c r="T9" s="252" t="s">
        <v>500</v>
      </c>
      <c r="U9" s="824">
        <v>54</v>
      </c>
      <c r="V9" s="824">
        <v>29</v>
      </c>
      <c r="W9" s="824">
        <v>25</v>
      </c>
      <c r="X9" s="824">
        <v>17</v>
      </c>
      <c r="Y9" s="823">
        <v>26</v>
      </c>
      <c r="Z9" s="823">
        <v>18</v>
      </c>
      <c r="AA9" s="823">
        <v>16</v>
      </c>
      <c r="AB9" s="240"/>
      <c r="AC9" s="240"/>
      <c r="AD9" s="240"/>
      <c r="AE9" s="255"/>
      <c r="AF9" s="240"/>
      <c r="AG9" s="240"/>
      <c r="AH9" s="240"/>
      <c r="AI9" s="240"/>
      <c r="AJ9" s="240"/>
    </row>
    <row r="10" spans="1:37" s="239" customFormat="1" ht="13.5" customHeight="1">
      <c r="A10" s="639" t="s">
        <v>501</v>
      </c>
      <c r="B10" s="101">
        <v>-17</v>
      </c>
      <c r="C10" s="179">
        <v>-21</v>
      </c>
      <c r="D10" s="51">
        <v>-22</v>
      </c>
      <c r="E10" s="51">
        <v>-23</v>
      </c>
      <c r="F10" s="51">
        <v>-20</v>
      </c>
      <c r="G10" s="51">
        <v>-22</v>
      </c>
      <c r="H10" s="51">
        <v>-23</v>
      </c>
      <c r="I10" s="51">
        <v>-24</v>
      </c>
      <c r="J10" s="758" t="s">
        <v>331</v>
      </c>
      <c r="K10" s="145">
        <v>2105</v>
      </c>
      <c r="L10" s="256">
        <v>1614</v>
      </c>
      <c r="M10" s="256">
        <v>1818</v>
      </c>
      <c r="N10" s="256">
        <v>2064</v>
      </c>
      <c r="O10" s="256">
        <v>1867</v>
      </c>
      <c r="P10" s="256">
        <v>1419</v>
      </c>
      <c r="Q10" s="256">
        <v>1579</v>
      </c>
      <c r="T10" s="252" t="s">
        <v>502</v>
      </c>
      <c r="U10" s="824">
        <v>45</v>
      </c>
      <c r="V10" s="824">
        <v>51</v>
      </c>
      <c r="W10" s="824">
        <v>42</v>
      </c>
      <c r="X10" s="824">
        <v>35</v>
      </c>
      <c r="Y10" s="823">
        <v>24</v>
      </c>
      <c r="Z10" s="823">
        <v>40</v>
      </c>
      <c r="AA10" s="823">
        <v>36</v>
      </c>
      <c r="AB10" s="240"/>
      <c r="AC10" s="257"/>
      <c r="AD10" s="643"/>
      <c r="AE10" s="258"/>
      <c r="AF10" s="258"/>
      <c r="AG10" s="258"/>
      <c r="AH10" s="258"/>
      <c r="AI10" s="258"/>
      <c r="AJ10" s="240"/>
    </row>
    <row r="11" spans="1:37" s="239" customFormat="1" ht="13.5" customHeight="1">
      <c r="A11" s="642" t="s">
        <v>364</v>
      </c>
      <c r="B11" s="103">
        <v>-51</v>
      </c>
      <c r="C11" s="820">
        <v>-50</v>
      </c>
      <c r="D11" s="58">
        <v>-51</v>
      </c>
      <c r="E11" s="58">
        <v>-52</v>
      </c>
      <c r="F11" s="58">
        <v>-54</v>
      </c>
      <c r="G11" s="58">
        <v>-53</v>
      </c>
      <c r="H11" s="58">
        <v>-52</v>
      </c>
      <c r="I11" s="58">
        <v>-54</v>
      </c>
      <c r="J11" s="259"/>
      <c r="K11" s="260"/>
      <c r="L11" s="260"/>
      <c r="M11" s="260"/>
      <c r="N11" s="260"/>
      <c r="O11" s="260"/>
      <c r="P11" s="260"/>
      <c r="Q11" s="261"/>
      <c r="T11" s="252" t="s">
        <v>503</v>
      </c>
      <c r="U11" s="824">
        <v>16</v>
      </c>
      <c r="V11" s="824">
        <v>16</v>
      </c>
      <c r="W11" s="824">
        <v>15</v>
      </c>
      <c r="X11" s="824">
        <v>16</v>
      </c>
      <c r="Y11" s="823">
        <v>21</v>
      </c>
      <c r="Z11" s="823">
        <v>18</v>
      </c>
      <c r="AA11" s="823">
        <v>13</v>
      </c>
      <c r="AB11" s="240"/>
      <c r="AC11" s="753" t="s">
        <v>861</v>
      </c>
      <c r="AE11" s="262"/>
      <c r="AF11" s="262"/>
      <c r="AH11" s="262"/>
      <c r="AI11" s="258"/>
      <c r="AJ11" s="240"/>
    </row>
    <row r="12" spans="1:37" s="239" customFormat="1" ht="13.5" customHeight="1">
      <c r="A12" s="642" t="s">
        <v>158</v>
      </c>
      <c r="B12" s="103">
        <v>122</v>
      </c>
      <c r="C12" s="820">
        <v>73</v>
      </c>
      <c r="D12" s="58">
        <v>84</v>
      </c>
      <c r="E12" s="58">
        <v>70</v>
      </c>
      <c r="F12" s="58">
        <v>72</v>
      </c>
      <c r="G12" s="58">
        <v>78</v>
      </c>
      <c r="H12" s="58">
        <v>67</v>
      </c>
      <c r="I12" s="58">
        <v>65</v>
      </c>
      <c r="J12" s="756"/>
      <c r="K12" s="263"/>
      <c r="L12" s="263"/>
      <c r="M12" s="263"/>
      <c r="N12" s="263"/>
      <c r="O12" s="263"/>
      <c r="P12" s="263"/>
      <c r="Q12" s="261"/>
      <c r="R12" s="263"/>
      <c r="S12" s="263"/>
      <c r="T12" s="264" t="s">
        <v>504</v>
      </c>
      <c r="U12" s="819">
        <v>115</v>
      </c>
      <c r="V12" s="819">
        <v>96</v>
      </c>
      <c r="W12" s="819">
        <v>82</v>
      </c>
      <c r="X12" s="819">
        <v>68</v>
      </c>
      <c r="Y12" s="818">
        <v>71</v>
      </c>
      <c r="Z12" s="818">
        <v>76</v>
      </c>
      <c r="AA12" s="818">
        <v>65</v>
      </c>
      <c r="AB12" s="240"/>
      <c r="AC12" s="109" t="s">
        <v>1097</v>
      </c>
      <c r="AD12" s="621"/>
      <c r="AE12" s="621"/>
      <c r="AF12" s="621"/>
      <c r="AG12" s="621"/>
      <c r="AH12" s="240"/>
      <c r="AI12" s="262"/>
      <c r="AJ12" s="240"/>
    </row>
    <row r="13" spans="1:37" s="239" customFormat="1" ht="13.5" customHeight="1" thickBot="1">
      <c r="A13" s="639" t="s">
        <v>161</v>
      </c>
      <c r="B13" s="101">
        <v>0</v>
      </c>
      <c r="C13" s="179">
        <v>0</v>
      </c>
      <c r="D13" s="51">
        <v>0</v>
      </c>
      <c r="E13" s="51">
        <v>0</v>
      </c>
      <c r="F13" s="51">
        <v>0</v>
      </c>
      <c r="G13" s="51">
        <v>0</v>
      </c>
      <c r="H13" s="51">
        <v>0</v>
      </c>
      <c r="I13" s="51">
        <v>0</v>
      </c>
      <c r="J13" s="753" t="s">
        <v>838</v>
      </c>
      <c r="K13" s="240"/>
      <c r="L13" s="240"/>
      <c r="M13" s="240"/>
      <c r="N13" s="240"/>
      <c r="O13" s="240"/>
      <c r="P13" s="240"/>
      <c r="Q13" s="265"/>
      <c r="R13" s="240"/>
      <c r="S13" s="240"/>
      <c r="T13" s="254" t="s">
        <v>505</v>
      </c>
      <c r="U13" s="822">
        <v>7</v>
      </c>
      <c r="V13" s="821">
        <v>-23</v>
      </c>
      <c r="W13" s="821">
        <v>2</v>
      </c>
      <c r="X13" s="821">
        <v>2</v>
      </c>
      <c r="Y13" s="821">
        <v>1</v>
      </c>
      <c r="Z13" s="821">
        <v>2</v>
      </c>
      <c r="AA13" s="821">
        <v>2</v>
      </c>
      <c r="AB13" s="240"/>
      <c r="AC13" s="621"/>
      <c r="AD13" s="621"/>
      <c r="AE13" s="621"/>
      <c r="AF13" s="621"/>
      <c r="AG13" s="621"/>
      <c r="AH13" s="240"/>
      <c r="AI13" s="240"/>
      <c r="AJ13" s="240"/>
    </row>
    <row r="14" spans="1:37" s="239" customFormat="1" ht="13.5" customHeight="1" thickBot="1">
      <c r="A14" s="642" t="s">
        <v>162</v>
      </c>
      <c r="B14" s="103">
        <v>122</v>
      </c>
      <c r="C14" s="820">
        <v>73</v>
      </c>
      <c r="D14" s="58">
        <v>84</v>
      </c>
      <c r="E14" s="58">
        <v>70</v>
      </c>
      <c r="F14" s="58">
        <v>72</v>
      </c>
      <c r="G14" s="58">
        <v>78</v>
      </c>
      <c r="H14" s="58">
        <v>67</v>
      </c>
      <c r="I14" s="58">
        <v>65</v>
      </c>
      <c r="J14" s="245"/>
      <c r="K14" s="266"/>
      <c r="P14" s="240"/>
      <c r="Q14" s="267"/>
      <c r="R14" s="240"/>
      <c r="S14" s="240"/>
      <c r="T14" s="264" t="s">
        <v>162</v>
      </c>
      <c r="U14" s="819">
        <v>122</v>
      </c>
      <c r="V14" s="818">
        <v>73</v>
      </c>
      <c r="W14" s="818">
        <v>84</v>
      </c>
      <c r="X14" s="818">
        <v>70</v>
      </c>
      <c r="Y14" s="818">
        <v>72</v>
      </c>
      <c r="Z14" s="818">
        <v>78</v>
      </c>
      <c r="AA14" s="818">
        <v>67</v>
      </c>
      <c r="AB14" s="240"/>
      <c r="AC14" s="641" t="s">
        <v>98</v>
      </c>
      <c r="AD14" s="268" t="s">
        <v>467</v>
      </c>
      <c r="AE14" s="268" t="s">
        <v>468</v>
      </c>
      <c r="AF14" s="268" t="s">
        <v>469</v>
      </c>
      <c r="AG14" s="268" t="s">
        <v>470</v>
      </c>
      <c r="AH14" s="817"/>
      <c r="AI14" s="269"/>
      <c r="AJ14" s="240"/>
    </row>
    <row r="15" spans="1:37" s="239" customFormat="1" ht="13.5" customHeight="1" thickBot="1">
      <c r="A15" s="72"/>
      <c r="B15" s="72"/>
      <c r="C15" s="816"/>
      <c r="D15" s="51"/>
      <c r="E15" s="51"/>
      <c r="F15" s="51"/>
      <c r="G15" s="51"/>
      <c r="H15" s="51"/>
      <c r="I15" s="51"/>
      <c r="J15" s="270"/>
      <c r="K15" s="1115" t="s">
        <v>506</v>
      </c>
      <c r="L15" s="1116"/>
      <c r="M15" s="271" t="s">
        <v>507</v>
      </c>
      <c r="N15" s="272"/>
      <c r="O15" s="273"/>
      <c r="P15" s="274"/>
      <c r="Q15" s="275"/>
      <c r="R15" s="274"/>
      <c r="S15" s="274"/>
      <c r="T15" s="1117" t="s">
        <v>508</v>
      </c>
      <c r="U15" s="815">
        <v>6</v>
      </c>
      <c r="V15" s="815">
        <v>5</v>
      </c>
      <c r="W15" s="815">
        <v>5</v>
      </c>
      <c r="X15" s="815">
        <v>6</v>
      </c>
      <c r="Y15" s="814">
        <v>5</v>
      </c>
      <c r="Z15" s="814">
        <v>4</v>
      </c>
      <c r="AA15" s="814">
        <v>5</v>
      </c>
      <c r="AB15" s="240"/>
      <c r="AC15" s="674" t="s">
        <v>509</v>
      </c>
      <c r="AD15" s="142">
        <v>198</v>
      </c>
      <c r="AE15" s="142">
        <v>911</v>
      </c>
      <c r="AF15" s="142">
        <v>251</v>
      </c>
      <c r="AG15" s="142">
        <v>183</v>
      </c>
      <c r="AH15" s="810"/>
      <c r="AI15" s="263"/>
      <c r="AJ15" s="240"/>
    </row>
    <row r="16" spans="1:37" s="239" customFormat="1" ht="13.5" customHeight="1" thickBot="1">
      <c r="A16" s="639" t="s">
        <v>242</v>
      </c>
      <c r="B16" s="101">
        <v>29</v>
      </c>
      <c r="C16" s="179">
        <v>41</v>
      </c>
      <c r="D16" s="173">
        <v>38</v>
      </c>
      <c r="E16" s="173">
        <v>43</v>
      </c>
      <c r="F16" s="173">
        <v>43</v>
      </c>
      <c r="G16" s="51">
        <v>40</v>
      </c>
      <c r="H16" s="51">
        <v>44</v>
      </c>
      <c r="I16" s="173">
        <v>45.378151260504204</v>
      </c>
      <c r="J16" s="277" t="s">
        <v>98</v>
      </c>
      <c r="K16" s="631" t="s">
        <v>1084</v>
      </c>
      <c r="L16" s="278" t="s">
        <v>907</v>
      </c>
      <c r="M16" s="631" t="s">
        <v>1084</v>
      </c>
      <c r="N16" s="278" t="s">
        <v>907</v>
      </c>
      <c r="O16" s="269"/>
      <c r="P16" s="269"/>
      <c r="Q16" s="261"/>
      <c r="R16" s="269"/>
      <c r="S16" s="269"/>
      <c r="T16" s="1117"/>
      <c r="AB16" s="240"/>
      <c r="AC16" s="674" t="s">
        <v>510</v>
      </c>
      <c r="AD16" s="142">
        <v>198</v>
      </c>
      <c r="AE16" s="142">
        <v>816</v>
      </c>
      <c r="AF16" s="142">
        <v>251</v>
      </c>
      <c r="AG16" s="142">
        <v>183</v>
      </c>
      <c r="AH16" s="810"/>
      <c r="AI16" s="640"/>
      <c r="AJ16" s="240"/>
    </row>
    <row r="17" spans="1:40" s="239" customFormat="1" ht="13.5" customHeight="1">
      <c r="A17" s="639" t="s">
        <v>1140</v>
      </c>
      <c r="B17" s="101">
        <v>23</v>
      </c>
      <c r="C17" s="179">
        <v>13</v>
      </c>
      <c r="D17" s="51">
        <v>15</v>
      </c>
      <c r="E17" s="51">
        <v>14</v>
      </c>
      <c r="F17" s="51">
        <v>13</v>
      </c>
      <c r="G17" s="51">
        <v>12</v>
      </c>
      <c r="H17" s="51">
        <v>12</v>
      </c>
      <c r="I17" s="173">
        <v>12</v>
      </c>
      <c r="J17" s="254" t="s">
        <v>467</v>
      </c>
      <c r="K17" s="812">
        <v>21.6</v>
      </c>
      <c r="L17" s="811">
        <v>21</v>
      </c>
      <c r="M17" s="809">
        <v>3.9</v>
      </c>
      <c r="N17" s="808">
        <v>5.0999999999999996</v>
      </c>
      <c r="O17" s="279"/>
      <c r="P17" s="280"/>
      <c r="Q17" s="281"/>
      <c r="R17" s="280"/>
      <c r="S17" s="280"/>
      <c r="W17" s="813"/>
      <c r="AC17" s="674" t="s">
        <v>511</v>
      </c>
      <c r="AD17" s="142">
        <v>194</v>
      </c>
      <c r="AE17" s="142">
        <v>951</v>
      </c>
      <c r="AF17" s="142">
        <v>251</v>
      </c>
      <c r="AG17" s="142">
        <v>170</v>
      </c>
      <c r="AH17" s="810"/>
      <c r="AI17" s="263"/>
      <c r="AJ17" s="240"/>
    </row>
    <row r="18" spans="1:40" s="239" customFormat="1" ht="13.5" customHeight="1">
      <c r="A18" s="639" t="s">
        <v>308</v>
      </c>
      <c r="B18" s="101">
        <v>1498</v>
      </c>
      <c r="C18" s="179">
        <v>1674</v>
      </c>
      <c r="D18" s="517">
        <v>1614</v>
      </c>
      <c r="E18" s="517">
        <v>1565</v>
      </c>
      <c r="F18" s="517">
        <v>1518</v>
      </c>
      <c r="G18" s="517">
        <v>1754</v>
      </c>
      <c r="H18" s="517">
        <v>1693</v>
      </c>
      <c r="I18" s="173">
        <v>1652</v>
      </c>
      <c r="J18" s="254" t="s">
        <v>468</v>
      </c>
      <c r="K18" s="812">
        <v>14.6</v>
      </c>
      <c r="L18" s="811">
        <v>13.9</v>
      </c>
      <c r="M18" s="809">
        <v>6</v>
      </c>
      <c r="N18" s="808">
        <v>5.9</v>
      </c>
      <c r="O18" s="279"/>
      <c r="P18" s="280"/>
      <c r="Q18" s="281"/>
      <c r="R18" s="280"/>
      <c r="S18" s="280"/>
      <c r="T18" s="753"/>
      <c r="U18" s="753"/>
      <c r="V18" s="753"/>
      <c r="W18" s="753"/>
      <c r="X18" s="753"/>
      <c r="Y18" s="244"/>
      <c r="Z18" s="244"/>
      <c r="AA18" s="244"/>
      <c r="AB18" s="244"/>
      <c r="AC18" s="674" t="s">
        <v>512</v>
      </c>
      <c r="AD18" s="142">
        <v>203</v>
      </c>
      <c r="AE18" s="142">
        <v>872</v>
      </c>
      <c r="AF18" s="142">
        <v>251</v>
      </c>
      <c r="AG18" s="142">
        <v>181</v>
      </c>
      <c r="AH18" s="810"/>
      <c r="AI18" s="263"/>
      <c r="AJ18" s="240"/>
    </row>
    <row r="19" spans="1:40" s="239" customFormat="1" ht="13.5" customHeight="1">
      <c r="A19" s="639" t="s">
        <v>461</v>
      </c>
      <c r="B19" s="101">
        <v>57</v>
      </c>
      <c r="C19" s="179">
        <v>57</v>
      </c>
      <c r="D19" s="173">
        <v>56</v>
      </c>
      <c r="E19" s="173">
        <v>54</v>
      </c>
      <c r="F19" s="173">
        <v>53</v>
      </c>
      <c r="G19" s="173">
        <v>52</v>
      </c>
      <c r="H19" s="173">
        <v>51</v>
      </c>
      <c r="I19" s="173">
        <v>52</v>
      </c>
      <c r="J19" s="254" t="s">
        <v>469</v>
      </c>
      <c r="K19" s="809">
        <v>9.5</v>
      </c>
      <c r="L19" s="808">
        <v>10.199999999999999</v>
      </c>
      <c r="M19" s="809">
        <v>10</v>
      </c>
      <c r="N19" s="808">
        <v>10</v>
      </c>
      <c r="O19" s="279"/>
      <c r="P19" s="280"/>
      <c r="Q19" s="282"/>
      <c r="R19" s="280"/>
      <c r="S19" s="280"/>
      <c r="T19" s="1118" t="s">
        <v>935</v>
      </c>
      <c r="U19" s="1118" t="s">
        <v>934</v>
      </c>
      <c r="V19" s="1118"/>
      <c r="W19" s="1118"/>
      <c r="X19" s="1118"/>
      <c r="Y19" s="1118"/>
      <c r="Z19" s="1118"/>
      <c r="AA19" s="1118"/>
      <c r="AB19" s="1118"/>
      <c r="AC19" s="243"/>
      <c r="AD19" s="240"/>
      <c r="AE19" s="240"/>
      <c r="AF19" s="240"/>
      <c r="AG19" s="240"/>
      <c r="AH19" s="240"/>
      <c r="AI19" s="240"/>
      <c r="AJ19" s="240"/>
    </row>
    <row r="20" spans="1:40" s="239" customFormat="1" ht="13.5" customHeight="1">
      <c r="A20" s="639" t="s">
        <v>514</v>
      </c>
      <c r="B20" s="101">
        <v>2105</v>
      </c>
      <c r="C20" s="179">
        <v>1614</v>
      </c>
      <c r="D20" s="517">
        <v>1818</v>
      </c>
      <c r="E20" s="517">
        <v>2064</v>
      </c>
      <c r="F20" s="517">
        <v>1867</v>
      </c>
      <c r="G20" s="517">
        <v>1419</v>
      </c>
      <c r="H20" s="517">
        <v>1579</v>
      </c>
      <c r="I20" s="173">
        <v>1779</v>
      </c>
      <c r="J20" s="254" t="s">
        <v>470</v>
      </c>
      <c r="K20" s="809">
        <v>9.4</v>
      </c>
      <c r="L20" s="808">
        <v>8.9</v>
      </c>
      <c r="M20" s="809">
        <v>4.2</v>
      </c>
      <c r="N20" s="808">
        <v>4.0999999999999996</v>
      </c>
      <c r="O20" s="279"/>
      <c r="P20" s="280"/>
      <c r="Q20" s="281"/>
      <c r="R20" s="280"/>
      <c r="S20" s="280"/>
      <c r="T20" s="1118"/>
      <c r="U20" s="1118"/>
      <c r="V20" s="1118"/>
      <c r="W20" s="1118"/>
      <c r="X20" s="1118"/>
      <c r="Y20" s="1118"/>
      <c r="Z20" s="1118"/>
      <c r="AA20" s="1118"/>
      <c r="AB20" s="1118"/>
      <c r="AC20" s="243"/>
      <c r="AD20" s="240"/>
      <c r="AE20" s="240"/>
      <c r="AF20" s="240"/>
      <c r="AG20" s="240"/>
      <c r="AH20" s="240"/>
      <c r="AI20" s="240"/>
      <c r="AJ20" s="240"/>
    </row>
    <row r="21" spans="1:40" s="239" customFormat="1" ht="13.5" customHeight="1" thickBot="1">
      <c r="A21" s="639" t="s">
        <v>324</v>
      </c>
      <c r="B21" s="101">
        <v>1078</v>
      </c>
      <c r="C21" s="179">
        <v>1097</v>
      </c>
      <c r="D21" s="517">
        <v>1110</v>
      </c>
      <c r="E21" s="517">
        <v>1118</v>
      </c>
      <c r="F21" s="517">
        <v>1130</v>
      </c>
      <c r="G21" s="517">
        <v>1157</v>
      </c>
      <c r="H21" s="517">
        <v>1147</v>
      </c>
      <c r="I21" s="173">
        <v>1149</v>
      </c>
      <c r="J21" s="254" t="s">
        <v>497</v>
      </c>
      <c r="K21" s="809">
        <v>1.7</v>
      </c>
      <c r="L21" s="808">
        <v>1.8</v>
      </c>
      <c r="M21" s="809" t="s">
        <v>515</v>
      </c>
      <c r="N21" s="808" t="s">
        <v>515</v>
      </c>
      <c r="O21" s="251"/>
      <c r="P21" s="263"/>
      <c r="Q21" s="263"/>
      <c r="R21" s="263"/>
      <c r="S21" s="263"/>
      <c r="T21" s="1118" t="s">
        <v>933</v>
      </c>
      <c r="U21" s="1118" t="s">
        <v>932</v>
      </c>
      <c r="V21" s="1118"/>
      <c r="W21" s="1118"/>
      <c r="X21" s="1118"/>
      <c r="Y21" s="1118"/>
      <c r="Z21" s="1118"/>
      <c r="AA21" s="1118"/>
      <c r="AB21" s="1118"/>
      <c r="AC21" s="753" t="s">
        <v>860</v>
      </c>
      <c r="AD21" s="242"/>
      <c r="AE21" s="240"/>
      <c r="AF21" s="240"/>
      <c r="AG21" s="240"/>
      <c r="AH21" s="630"/>
      <c r="AI21" s="240"/>
      <c r="AJ21" s="619"/>
      <c r="AK21"/>
    </row>
    <row r="22" spans="1:40" s="239" customFormat="1" ht="13.5" customHeight="1" thickBot="1">
      <c r="J22" s="254" t="s">
        <v>88</v>
      </c>
      <c r="K22" s="809">
        <v>0.4</v>
      </c>
      <c r="L22" s="808">
        <v>1</v>
      </c>
      <c r="M22" s="809" t="s">
        <v>515</v>
      </c>
      <c r="N22" s="808" t="s">
        <v>515</v>
      </c>
      <c r="O22" s="251"/>
      <c r="P22" s="263"/>
      <c r="Q22" s="263"/>
      <c r="R22" s="263"/>
      <c r="S22" s="263"/>
      <c r="T22" s="1118"/>
      <c r="U22" s="1118"/>
      <c r="V22" s="1118"/>
      <c r="W22" s="1118"/>
      <c r="X22" s="1118"/>
      <c r="Y22" s="1118"/>
      <c r="Z22" s="1118"/>
      <c r="AA22" s="1118"/>
      <c r="AB22" s="1118"/>
      <c r="AC22" s="638"/>
      <c r="AD22" s="637" t="s">
        <v>98</v>
      </c>
      <c r="AE22" s="636"/>
      <c r="AF22" s="635" t="s">
        <v>516</v>
      </c>
      <c r="AG22" s="634"/>
      <c r="AH22" s="240"/>
      <c r="AI22" s="263"/>
      <c r="AJ22" s="619"/>
      <c r="AK22"/>
    </row>
    <row r="23" spans="1:40" s="239" customFormat="1" ht="13.5" customHeight="1" thickBot="1">
      <c r="A23" s="244"/>
      <c r="B23" s="244"/>
      <c r="C23" s="299"/>
      <c r="D23" s="299"/>
      <c r="E23" s="299"/>
      <c r="F23" s="299"/>
      <c r="G23" s="299"/>
      <c r="H23" s="299"/>
      <c r="I23" s="299"/>
      <c r="J23" s="264" t="s">
        <v>331</v>
      </c>
      <c r="K23" s="807">
        <v>57.2</v>
      </c>
      <c r="L23" s="806">
        <v>56.79999999999999</v>
      </c>
      <c r="M23" s="806"/>
      <c r="N23" s="806"/>
      <c r="O23" s="285"/>
      <c r="P23" s="286"/>
      <c r="Q23" s="286"/>
      <c r="R23" s="286"/>
      <c r="S23" s="286"/>
      <c r="T23" s="1118" t="s">
        <v>931</v>
      </c>
      <c r="U23" s="1118" t="s">
        <v>930</v>
      </c>
      <c r="V23" s="1118"/>
      <c r="W23" s="1118"/>
      <c r="X23" s="1118"/>
      <c r="Y23" s="1118"/>
      <c r="Z23" s="1118"/>
      <c r="AA23" s="1118"/>
      <c r="AB23" s="1118"/>
      <c r="AC23" s="633"/>
      <c r="AD23" s="632" t="s">
        <v>1084</v>
      </c>
      <c r="AE23" s="632" t="s">
        <v>907</v>
      </c>
      <c r="AF23" s="631" t="s">
        <v>1084</v>
      </c>
      <c r="AG23" s="631" t="s">
        <v>907</v>
      </c>
      <c r="AH23" s="263"/>
      <c r="AI23" s="263"/>
      <c r="AJ23" s="619"/>
      <c r="AK23"/>
    </row>
    <row r="24" spans="1:40" s="239" customFormat="1" ht="13.5" customHeight="1">
      <c r="O24" s="288"/>
      <c r="P24" s="288"/>
      <c r="Q24" s="288"/>
      <c r="R24" s="288"/>
      <c r="S24" s="288"/>
      <c r="T24" s="1118"/>
      <c r="U24" s="1118"/>
      <c r="V24" s="1118"/>
      <c r="W24" s="1118"/>
      <c r="X24" s="1118"/>
      <c r="Y24" s="1118"/>
      <c r="Z24" s="1118"/>
      <c r="AA24" s="1118"/>
      <c r="AB24" s="1118"/>
      <c r="AC24" s="674" t="s">
        <v>467</v>
      </c>
      <c r="AD24" s="142">
        <v>1221</v>
      </c>
      <c r="AE24" s="142">
        <v>851</v>
      </c>
      <c r="AF24" s="142" t="s">
        <v>1139</v>
      </c>
      <c r="AG24" s="142" t="s">
        <v>128</v>
      </c>
      <c r="AH24" s="263"/>
      <c r="AI24" s="240"/>
      <c r="AJ24" s="619"/>
      <c r="AK24"/>
    </row>
    <row r="25" spans="1:40" s="239" customFormat="1" ht="13.5" customHeight="1">
      <c r="J25" s="244"/>
      <c r="K25" s="243"/>
      <c r="L25" s="243"/>
      <c r="M25" s="243"/>
      <c r="N25" s="243"/>
      <c r="O25" s="243"/>
      <c r="P25" s="243"/>
      <c r="Q25" s="243"/>
      <c r="R25" s="240"/>
      <c r="S25" s="240"/>
      <c r="T25" s="1120" t="s">
        <v>929</v>
      </c>
      <c r="U25" s="1118" t="s">
        <v>928</v>
      </c>
      <c r="V25" s="1118"/>
      <c r="W25" s="1118"/>
      <c r="X25" s="1118"/>
      <c r="Y25" s="1118"/>
      <c r="Z25" s="1118"/>
      <c r="AA25" s="1118"/>
      <c r="AB25" s="1118"/>
      <c r="AC25" s="674" t="s">
        <v>468</v>
      </c>
      <c r="AD25" s="142">
        <v>1156</v>
      </c>
      <c r="AE25" s="142">
        <v>1156</v>
      </c>
      <c r="AF25" s="142" t="s">
        <v>1138</v>
      </c>
      <c r="AG25" s="142" t="s">
        <v>927</v>
      </c>
      <c r="AH25" s="240"/>
      <c r="AI25" s="240"/>
      <c r="AJ25" s="619"/>
      <c r="AK25"/>
    </row>
    <row r="26" spans="1:40" s="239" customFormat="1" ht="13.5" customHeight="1">
      <c r="J26" s="753" t="s">
        <v>839</v>
      </c>
      <c r="K26" s="243"/>
      <c r="L26" s="243"/>
      <c r="M26" s="243"/>
      <c r="N26" s="243"/>
      <c r="O26" s="630"/>
      <c r="P26" s="243"/>
      <c r="Q26" s="289"/>
      <c r="T26" s="1120"/>
      <c r="U26" s="1118"/>
      <c r="V26" s="1118"/>
      <c r="W26" s="1118"/>
      <c r="X26" s="1118"/>
      <c r="Y26" s="1118"/>
      <c r="Z26" s="1118"/>
      <c r="AA26" s="1118"/>
      <c r="AB26" s="1118"/>
      <c r="AC26" s="674" t="s">
        <v>469</v>
      </c>
      <c r="AD26" s="142">
        <v>260</v>
      </c>
      <c r="AE26" s="142">
        <v>308</v>
      </c>
      <c r="AF26" s="142" t="s">
        <v>1137</v>
      </c>
      <c r="AG26" s="142" t="s">
        <v>129</v>
      </c>
      <c r="AH26" s="240"/>
      <c r="AI26" s="240"/>
      <c r="AJ26" s="619"/>
      <c r="AK26"/>
      <c r="AN26"/>
    </row>
    <row r="27" spans="1:40" s="239" customFormat="1" ht="13.5" customHeight="1" thickBot="1">
      <c r="J27" s="290"/>
      <c r="K27" s="244"/>
      <c r="L27" s="244"/>
      <c r="M27" s="244"/>
      <c r="N27" s="244"/>
      <c r="O27" s="244"/>
      <c r="Q27" s="291"/>
      <c r="T27" s="1118" t="s">
        <v>502</v>
      </c>
      <c r="U27" s="1119" t="s">
        <v>926</v>
      </c>
      <c r="V27" s="1119"/>
      <c r="W27" s="1119"/>
      <c r="X27" s="1119"/>
      <c r="Y27" s="1119"/>
      <c r="Z27" s="1119"/>
      <c r="AA27" s="1119"/>
      <c r="AB27" s="1119"/>
      <c r="AC27" s="674" t="s">
        <v>470</v>
      </c>
      <c r="AD27" s="142">
        <v>1096</v>
      </c>
      <c r="AE27" s="142">
        <v>1128</v>
      </c>
      <c r="AF27" s="142" t="s">
        <v>1136</v>
      </c>
      <c r="AG27" s="142" t="s">
        <v>925</v>
      </c>
      <c r="AH27" s="240"/>
      <c r="AI27" s="240"/>
      <c r="AJ27" s="619"/>
      <c r="AK27"/>
    </row>
    <row r="28" spans="1:40" s="239" customFormat="1" ht="13.5" customHeight="1" thickBot="1">
      <c r="A28"/>
      <c r="B28"/>
      <c r="J28" s="287" t="s">
        <v>107</v>
      </c>
      <c r="K28" s="757" t="s">
        <v>467</v>
      </c>
      <c r="L28" s="757" t="s">
        <v>468</v>
      </c>
      <c r="M28" s="757" t="s">
        <v>469</v>
      </c>
      <c r="N28" s="757" t="s">
        <v>470</v>
      </c>
      <c r="O28" s="757" t="s">
        <v>497</v>
      </c>
      <c r="P28" s="283" t="s">
        <v>88</v>
      </c>
      <c r="Q28" s="292" t="s">
        <v>331</v>
      </c>
      <c r="T28" s="1118"/>
      <c r="U28" s="1119"/>
      <c r="V28" s="1119"/>
      <c r="W28" s="1119"/>
      <c r="X28" s="1119"/>
      <c r="Y28" s="1119"/>
      <c r="Z28" s="1119"/>
      <c r="AA28" s="1119"/>
      <c r="AB28" s="1119"/>
      <c r="AC28" s="758" t="s">
        <v>331</v>
      </c>
      <c r="AD28" s="145">
        <v>3733</v>
      </c>
      <c r="AE28" s="145">
        <v>3443</v>
      </c>
      <c r="AF28" s="145" t="s">
        <v>306</v>
      </c>
      <c r="AG28" s="145" t="s">
        <v>264</v>
      </c>
      <c r="AH28" s="240"/>
      <c r="AI28" s="240"/>
      <c r="AJ28" s="619"/>
      <c r="AK28"/>
    </row>
    <row r="29" spans="1:40" s="239" customFormat="1" ht="13.5" customHeight="1">
      <c r="C29" s="626"/>
      <c r="J29" s="758" t="s">
        <v>517</v>
      </c>
      <c r="K29" s="622">
        <v>15.7</v>
      </c>
      <c r="L29" s="622">
        <v>3.4000000000000004</v>
      </c>
      <c r="M29" s="622">
        <v>6</v>
      </c>
      <c r="N29" s="622">
        <v>2</v>
      </c>
      <c r="O29" s="622">
        <v>0</v>
      </c>
      <c r="P29" s="622">
        <v>0</v>
      </c>
      <c r="Q29" s="622">
        <v>27.1</v>
      </c>
      <c r="T29" s="1118" t="s">
        <v>503</v>
      </c>
      <c r="U29" s="1119" t="s">
        <v>924</v>
      </c>
      <c r="V29" s="1119"/>
      <c r="W29" s="1119"/>
      <c r="X29" s="1119"/>
      <c r="Y29" s="1119"/>
      <c r="Z29" s="1119"/>
      <c r="AA29" s="1119"/>
      <c r="AB29" s="1119"/>
      <c r="AC29" s="293"/>
      <c r="AH29" s="240"/>
      <c r="AI29" s="240"/>
      <c r="AJ29" s="619"/>
      <c r="AK29"/>
    </row>
    <row r="30" spans="1:40" s="239" customFormat="1" ht="13.5" customHeight="1">
      <c r="C30" s="626"/>
      <c r="J30" s="674" t="s">
        <v>518</v>
      </c>
      <c r="K30" s="624">
        <v>0.1</v>
      </c>
      <c r="L30" s="624">
        <v>0</v>
      </c>
      <c r="M30" s="624">
        <v>0</v>
      </c>
      <c r="N30" s="624">
        <v>0</v>
      </c>
      <c r="O30" s="624"/>
      <c r="P30" s="624"/>
      <c r="Q30" s="624">
        <v>0.1</v>
      </c>
      <c r="T30" s="1118"/>
      <c r="U30" s="1119"/>
      <c r="V30" s="1119"/>
      <c r="W30" s="1119"/>
      <c r="X30" s="1119"/>
      <c r="Y30" s="1119"/>
      <c r="Z30" s="1119"/>
      <c r="AA30" s="1119"/>
      <c r="AB30" s="1119"/>
      <c r="AC30" s="257"/>
      <c r="AD30" s="294"/>
      <c r="AE30" s="263"/>
      <c r="AF30" s="263"/>
      <c r="AG30" s="263"/>
      <c r="AH30" s="240"/>
      <c r="AI30" s="240"/>
      <c r="AJ30" s="619"/>
      <c r="AK30"/>
    </row>
    <row r="31" spans="1:40" s="239" customFormat="1" ht="13.5" customHeight="1">
      <c r="C31" s="626"/>
      <c r="J31" s="674" t="s">
        <v>519</v>
      </c>
      <c r="K31" s="624">
        <v>5.0999999999999996</v>
      </c>
      <c r="L31" s="624">
        <v>0.7</v>
      </c>
      <c r="M31" s="624">
        <v>2.2000000000000002</v>
      </c>
      <c r="N31" s="624">
        <v>0</v>
      </c>
      <c r="O31" s="624"/>
      <c r="P31" s="624">
        <v>0</v>
      </c>
      <c r="Q31" s="624">
        <v>8</v>
      </c>
      <c r="AC31" s="629"/>
      <c r="AH31" s="240"/>
      <c r="AI31" s="240"/>
      <c r="AJ31" s="619"/>
      <c r="AK31"/>
    </row>
    <row r="32" spans="1:40" s="239" customFormat="1" ht="13.5" customHeight="1">
      <c r="J32" s="674" t="s">
        <v>521</v>
      </c>
      <c r="K32" s="624">
        <v>8</v>
      </c>
      <c r="L32" s="624">
        <v>0</v>
      </c>
      <c r="M32" s="624">
        <v>2.9</v>
      </c>
      <c r="N32" s="624">
        <v>1.6</v>
      </c>
      <c r="O32" s="624"/>
      <c r="P32" s="624">
        <v>0</v>
      </c>
      <c r="Q32" s="624">
        <v>12.5</v>
      </c>
      <c r="AC32" s="958" t="s">
        <v>859</v>
      </c>
      <c r="AD32" s="621"/>
      <c r="AE32" s="628"/>
      <c r="AF32" s="627"/>
      <c r="AG32" s="621"/>
      <c r="AH32" s="621"/>
      <c r="AI32" s="240"/>
      <c r="AJ32" s="619"/>
      <c r="AK32"/>
    </row>
    <row r="33" spans="5:37" s="239" customFormat="1" ht="13.5" customHeight="1">
      <c r="E33" s="626"/>
      <c r="J33" s="674" t="s">
        <v>522</v>
      </c>
      <c r="K33" s="624">
        <v>0</v>
      </c>
      <c r="L33" s="624">
        <v>0.5</v>
      </c>
      <c r="M33" s="624">
        <v>0</v>
      </c>
      <c r="N33" s="624">
        <v>0</v>
      </c>
      <c r="O33" s="624"/>
      <c r="P33" s="624"/>
      <c r="Q33" s="624">
        <v>0.5</v>
      </c>
      <c r="AC33" s="109" t="s">
        <v>1097</v>
      </c>
      <c r="AD33" s="621"/>
      <c r="AE33" s="621"/>
      <c r="AF33" s="621"/>
      <c r="AG33" s="621"/>
      <c r="AH33" s="621"/>
      <c r="AI33" s="240"/>
      <c r="AJ33" s="619"/>
      <c r="AK33"/>
    </row>
    <row r="34" spans="5:37" s="239" customFormat="1" ht="13.5" customHeight="1" thickBot="1">
      <c r="E34" s="626"/>
      <c r="J34" s="674" t="s">
        <v>1135</v>
      </c>
      <c r="K34" s="624">
        <v>2.5</v>
      </c>
      <c r="L34" s="624">
        <v>2.2000000000000002</v>
      </c>
      <c r="M34" s="624">
        <v>0.9</v>
      </c>
      <c r="N34" s="624">
        <v>0.4</v>
      </c>
      <c r="O34" s="624"/>
      <c r="P34" s="624"/>
      <c r="Q34" s="624">
        <v>6.0000000000000009</v>
      </c>
      <c r="AC34" s="621"/>
      <c r="AD34" s="621"/>
      <c r="AE34" s="621"/>
      <c r="AF34" s="621"/>
      <c r="AG34" s="621"/>
      <c r="AH34" s="621"/>
      <c r="AI34" s="240"/>
      <c r="AJ34" s="619"/>
      <c r="AK34"/>
    </row>
    <row r="35" spans="5:37" s="239" customFormat="1" ht="13.5" customHeight="1" thickBot="1">
      <c r="E35" s="626"/>
      <c r="J35" s="758" t="s">
        <v>523</v>
      </c>
      <c r="K35" s="622">
        <v>5.9</v>
      </c>
      <c r="L35" s="622">
        <v>11.2</v>
      </c>
      <c r="M35" s="622">
        <v>3.6</v>
      </c>
      <c r="N35" s="622">
        <v>7.4</v>
      </c>
      <c r="O35" s="622">
        <v>1.7</v>
      </c>
      <c r="P35" s="622">
        <v>0.3</v>
      </c>
      <c r="Q35" s="622">
        <v>30.1</v>
      </c>
      <c r="AC35" s="625" t="s">
        <v>98</v>
      </c>
      <c r="AD35" s="268" t="s">
        <v>467</v>
      </c>
      <c r="AE35" s="268" t="s">
        <v>468</v>
      </c>
      <c r="AF35" s="268" t="s">
        <v>469</v>
      </c>
      <c r="AG35" s="268" t="s">
        <v>470</v>
      </c>
      <c r="AH35" s="621"/>
      <c r="AI35" s="240"/>
      <c r="AJ35" s="619"/>
      <c r="AK35"/>
    </row>
    <row r="36" spans="5:37" s="239" customFormat="1" ht="13.5" customHeight="1">
      <c r="J36" s="674" t="s">
        <v>524</v>
      </c>
      <c r="K36" s="624">
        <v>0.9</v>
      </c>
      <c r="L36" s="624">
        <v>0</v>
      </c>
      <c r="M36" s="624">
        <v>0</v>
      </c>
      <c r="N36" s="624">
        <v>2.4</v>
      </c>
      <c r="O36" s="624"/>
      <c r="P36" s="624"/>
      <c r="Q36" s="624">
        <v>3.3</v>
      </c>
      <c r="AC36" s="674" t="s">
        <v>525</v>
      </c>
      <c r="AD36" s="276">
        <v>1221</v>
      </c>
      <c r="AE36" s="111">
        <v>1156</v>
      </c>
      <c r="AF36" s="276">
        <v>260</v>
      </c>
      <c r="AG36" s="111">
        <v>1096</v>
      </c>
      <c r="AH36" s="621"/>
      <c r="AI36" s="240"/>
      <c r="AJ36" s="619"/>
      <c r="AK36"/>
    </row>
    <row r="37" spans="5:37" ht="13.5" customHeight="1">
      <c r="J37" s="674" t="s">
        <v>1135</v>
      </c>
      <c r="K37" s="624">
        <v>5</v>
      </c>
      <c r="L37" s="624">
        <v>11.2</v>
      </c>
      <c r="M37" s="624">
        <v>3.6</v>
      </c>
      <c r="N37" s="624">
        <v>5</v>
      </c>
      <c r="O37" s="624">
        <v>1.7</v>
      </c>
      <c r="P37" s="624">
        <v>0.3</v>
      </c>
      <c r="Q37" s="624">
        <v>26.8</v>
      </c>
      <c r="AC37" s="674" t="s">
        <v>510</v>
      </c>
      <c r="AD37" s="276">
        <v>998</v>
      </c>
      <c r="AE37" s="111">
        <v>1065</v>
      </c>
      <c r="AF37" s="276">
        <v>194</v>
      </c>
      <c r="AG37" s="111">
        <v>1079</v>
      </c>
      <c r="AH37" s="623"/>
      <c r="AI37" s="240"/>
      <c r="AJ37" s="619"/>
    </row>
    <row r="38" spans="5:37" ht="13.5" customHeight="1">
      <c r="J38" s="758" t="s">
        <v>923</v>
      </c>
      <c r="K38" s="622">
        <v>21.6</v>
      </c>
      <c r="L38" s="622">
        <v>14.6</v>
      </c>
      <c r="M38" s="622">
        <v>9.6</v>
      </c>
      <c r="N38" s="622">
        <v>9.4</v>
      </c>
      <c r="O38" s="622">
        <v>1.7</v>
      </c>
      <c r="P38" s="622">
        <v>0.3</v>
      </c>
      <c r="Q38" s="622">
        <v>57.2</v>
      </c>
      <c r="AC38" s="674" t="s">
        <v>511</v>
      </c>
      <c r="AD38" s="276">
        <v>1386</v>
      </c>
      <c r="AE38" s="111">
        <v>1086</v>
      </c>
      <c r="AF38" s="276">
        <v>330</v>
      </c>
      <c r="AG38" s="111">
        <v>1095</v>
      </c>
      <c r="AH38" s="621"/>
      <c r="AI38" s="240"/>
      <c r="AJ38" s="619"/>
    </row>
    <row r="39" spans="5:37" ht="13.5" customHeight="1">
      <c r="K39" s="239"/>
      <c r="L39" s="239"/>
      <c r="M39" s="239"/>
      <c r="N39" s="239"/>
      <c r="O39" s="239"/>
      <c r="P39" s="239"/>
      <c r="Q39" s="291"/>
      <c r="AC39" s="674" t="s">
        <v>512</v>
      </c>
      <c r="AD39" s="276">
        <v>1137</v>
      </c>
      <c r="AE39" s="111">
        <v>1214</v>
      </c>
      <c r="AF39" s="276">
        <v>194</v>
      </c>
      <c r="AG39" s="111">
        <v>1096</v>
      </c>
      <c r="AH39" s="620"/>
      <c r="AI39" s="619"/>
      <c r="AJ39" s="619"/>
    </row>
    <row r="40" spans="5:37" ht="13.5" customHeight="1">
      <c r="J40" s="754" t="s">
        <v>947</v>
      </c>
      <c r="K40" s="194"/>
      <c r="L40" s="194"/>
      <c r="M40" s="194"/>
      <c r="N40" s="212"/>
      <c r="O40" s="194"/>
      <c r="P40" s="194"/>
      <c r="Q40" s="194"/>
      <c r="AC40" s="805"/>
      <c r="AD40" s="620"/>
      <c r="AE40" s="620"/>
      <c r="AF40" s="620"/>
      <c r="AG40" s="620"/>
      <c r="AH40" s="620"/>
      <c r="AI40" s="619"/>
      <c r="AJ40" s="619"/>
    </row>
    <row r="41" spans="5:37" ht="13.5" customHeight="1">
      <c r="R41" s="194"/>
      <c r="S41" s="194"/>
      <c r="AC41" s="802"/>
      <c r="AD41" s="804"/>
      <c r="AE41" s="803"/>
      <c r="AF41" s="804"/>
      <c r="AG41" s="803"/>
    </row>
    <row r="42" spans="5:37" ht="13.5" customHeight="1">
      <c r="J42" s="194"/>
      <c r="K42" s="212"/>
      <c r="L42" s="194"/>
      <c r="M42" s="194"/>
      <c r="N42" s="194"/>
      <c r="O42" s="194"/>
      <c r="P42" s="194"/>
      <c r="Q42" s="194"/>
      <c r="R42" s="194"/>
      <c r="S42" s="194"/>
      <c r="AC42" s="266"/>
    </row>
    <row r="43" spans="5:37" ht="13.5" customHeight="1">
      <c r="J43" s="194" t="s">
        <v>922</v>
      </c>
      <c r="K43" s="618"/>
      <c r="L43" s="194"/>
      <c r="M43" s="194"/>
      <c r="N43" s="194"/>
      <c r="O43" s="194"/>
      <c r="P43" s="194"/>
      <c r="Q43" s="194"/>
      <c r="R43" s="194"/>
      <c r="S43" s="194"/>
      <c r="AC43" s="266"/>
    </row>
    <row r="44" spans="5:37" ht="13.5" customHeight="1">
      <c r="J44" s="194"/>
      <c r="K44" s="617"/>
      <c r="L44" s="194"/>
      <c r="M44" s="194"/>
      <c r="N44" s="194"/>
      <c r="O44" s="194"/>
      <c r="P44" s="194"/>
      <c r="Q44" s="194"/>
      <c r="R44" s="194"/>
      <c r="S44" s="194"/>
      <c r="AC44" s="266"/>
    </row>
    <row r="45" spans="5:37">
      <c r="J45" s="194"/>
      <c r="K45" s="617"/>
      <c r="L45" s="194"/>
      <c r="M45" s="194"/>
      <c r="N45" s="194"/>
      <c r="O45" s="194"/>
      <c r="P45" s="194"/>
      <c r="Q45" s="194"/>
      <c r="R45" s="194"/>
      <c r="S45" s="194"/>
      <c r="AC45" s="266"/>
    </row>
    <row r="46" spans="5:37">
      <c r="J46" s="194"/>
      <c r="K46" s="617"/>
      <c r="L46" s="194"/>
      <c r="M46" s="194"/>
      <c r="N46" s="194"/>
      <c r="O46" s="194"/>
      <c r="P46" s="194"/>
      <c r="Q46" s="194"/>
      <c r="R46" s="194"/>
      <c r="S46" s="194"/>
      <c r="AC46" s="802"/>
    </row>
    <row r="47" spans="5:37">
      <c r="J47" s="194"/>
      <c r="K47" s="646"/>
      <c r="L47" s="194"/>
      <c r="M47" s="194"/>
      <c r="N47" s="194"/>
      <c r="O47" s="194"/>
      <c r="P47" s="194"/>
      <c r="Q47" s="194"/>
      <c r="R47" s="194"/>
      <c r="S47" s="194"/>
      <c r="AC47" s="266"/>
    </row>
    <row r="48" spans="5:37">
      <c r="J48" s="194"/>
      <c r="K48" s="194"/>
      <c r="L48" s="194"/>
      <c r="M48" s="194"/>
      <c r="N48" s="194"/>
      <c r="O48" s="194"/>
      <c r="P48" s="194"/>
      <c r="Q48" s="194"/>
      <c r="R48" s="194"/>
      <c r="S48" s="194"/>
      <c r="AC48" s="801"/>
    </row>
    <row r="49" spans="10:25">
      <c r="J49" s="194"/>
      <c r="K49" s="194"/>
      <c r="L49" s="194"/>
      <c r="M49" s="194"/>
      <c r="N49" s="194"/>
      <c r="O49" s="194"/>
      <c r="P49" s="194"/>
      <c r="Q49" s="194"/>
      <c r="R49" s="194"/>
      <c r="S49" s="194"/>
    </row>
    <row r="50" spans="10:25">
      <c r="J50" s="194"/>
      <c r="K50" s="194"/>
      <c r="L50" s="194"/>
      <c r="M50" s="194"/>
      <c r="N50" s="194"/>
      <c r="O50" s="194"/>
      <c r="P50" s="194"/>
      <c r="Q50" s="194"/>
      <c r="R50" s="194"/>
      <c r="S50" s="194"/>
    </row>
    <row r="51" spans="10:25">
      <c r="J51" s="194"/>
      <c r="K51" s="194"/>
      <c r="L51" s="194"/>
      <c r="M51" s="194"/>
      <c r="N51" s="194"/>
      <c r="O51" s="194"/>
      <c r="P51" s="194"/>
      <c r="Q51" s="194"/>
      <c r="R51" s="194"/>
      <c r="S51" s="194"/>
    </row>
    <row r="52" spans="10:25">
      <c r="J52" s="194"/>
      <c r="K52" s="194"/>
      <c r="L52" s="194"/>
      <c r="M52" s="194"/>
      <c r="N52" s="194"/>
      <c r="O52" s="194"/>
      <c r="P52" s="194"/>
      <c r="Q52" s="194"/>
      <c r="R52" s="194"/>
      <c r="S52" s="194"/>
    </row>
    <row r="53" spans="10:25">
      <c r="J53" s="156"/>
      <c r="K53" s="156"/>
      <c r="L53" s="156"/>
      <c r="M53" s="156"/>
      <c r="N53" s="156"/>
      <c r="O53" s="156"/>
      <c r="P53" s="156"/>
      <c r="Q53" s="156"/>
      <c r="R53" s="156"/>
      <c r="S53" s="156"/>
      <c r="Y53" s="239"/>
    </row>
  </sheetData>
  <mergeCells count="14">
    <mergeCell ref="T29:T30"/>
    <mergeCell ref="U29:AB30"/>
    <mergeCell ref="T23:T24"/>
    <mergeCell ref="U23:AB24"/>
    <mergeCell ref="T25:T26"/>
    <mergeCell ref="U25:AB26"/>
    <mergeCell ref="T27:T28"/>
    <mergeCell ref="U27:AB28"/>
    <mergeCell ref="K15:L15"/>
    <mergeCell ref="T15:T16"/>
    <mergeCell ref="T19:T20"/>
    <mergeCell ref="U19:AB20"/>
    <mergeCell ref="T21:T22"/>
    <mergeCell ref="U21:AB22"/>
  </mergeCells>
  <printOptions horizontalCentered="1"/>
  <pageMargins left="0.7" right="0.7" top="0.75" bottom="0.75" header="0.3" footer="0.3"/>
  <pageSetup paperSize="9" scale="86" orientation="portrait" r:id="rId1"/>
  <headerFooter>
    <oddHeader>&amp;R&amp;"Arial,Normal"&amp;8Wealth Management</oddHeader>
    <oddFooter>&amp;L&amp;G&amp;C&amp;"Arial,Normal"&amp;7Fact book - Q4 2014</oddFooter>
  </headerFooter>
  <colBreaks count="1" manualBreakCount="1">
    <brk id="9" max="63" man="1"/>
  </colBreaks>
  <ignoredErrors>
    <ignoredError sqref="AF24:AG28 M21:O23" numberStoredAsText="1"/>
  </ignoredError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F61"/>
  <sheetViews>
    <sheetView view="pageLayout" topLeftCell="A4" zoomScale="90" zoomScaleNormal="100" zoomScaleSheetLayoutView="100" zoomScalePageLayoutView="90" workbookViewId="0">
      <selection activeCell="M12" sqref="M12:V13"/>
    </sheetView>
  </sheetViews>
  <sheetFormatPr defaultRowHeight="15"/>
  <cols>
    <col min="1" max="1" width="2.42578125" customWidth="1"/>
    <col min="2" max="10" width="8.7109375" customWidth="1"/>
    <col min="11" max="11" width="5.7109375" customWidth="1"/>
    <col min="12" max="12" width="15.140625" customWidth="1"/>
    <col min="13" max="13" width="2.42578125" customWidth="1"/>
    <col min="14" max="21" width="8.7109375" customWidth="1"/>
    <col min="22" max="22" width="15.140625" customWidth="1"/>
    <col min="23" max="23" width="6.5703125" customWidth="1"/>
    <col min="24" max="24" width="8.7109375" customWidth="1"/>
    <col min="25" max="25" width="4.5703125" customWidth="1"/>
    <col min="26" max="26" width="12.85546875" customWidth="1"/>
    <col min="32" max="32" width="12.7109375" customWidth="1"/>
  </cols>
  <sheetData>
    <row r="1" spans="1:22" s="239" customFormat="1" ht="13.5" customHeight="1">
      <c r="A1" s="865" t="s">
        <v>1227</v>
      </c>
      <c r="B1"/>
      <c r="C1"/>
      <c r="D1"/>
      <c r="E1"/>
      <c r="F1"/>
      <c r="G1"/>
      <c r="H1"/>
      <c r="I1"/>
      <c r="J1"/>
      <c r="K1"/>
      <c r="L1"/>
      <c r="M1" s="865" t="s">
        <v>1226</v>
      </c>
      <c r="N1" s="204"/>
      <c r="O1"/>
      <c r="P1"/>
      <c r="Q1"/>
      <c r="R1"/>
      <c r="S1"/>
      <c r="T1"/>
      <c r="U1"/>
      <c r="V1"/>
    </row>
    <row r="2" spans="1:22" s="239" customFormat="1" ht="13.5" customHeight="1">
      <c r="A2"/>
      <c r="B2" s="196"/>
      <c r="C2" s="196"/>
      <c r="D2" s="196"/>
      <c r="E2" s="196"/>
      <c r="F2" s="196"/>
      <c r="G2"/>
      <c r="H2"/>
      <c r="I2"/>
      <c r="J2"/>
      <c r="K2"/>
      <c r="L2"/>
      <c r="M2"/>
      <c r="N2" s="204"/>
      <c r="O2"/>
      <c r="P2"/>
      <c r="Q2"/>
      <c r="R2"/>
      <c r="S2"/>
      <c r="T2"/>
      <c r="U2"/>
      <c r="V2"/>
    </row>
    <row r="3" spans="1:22" s="239" customFormat="1" ht="13.5" customHeight="1">
      <c r="A3"/>
      <c r="B3" s="196"/>
      <c r="C3" s="1133" t="s">
        <v>1225</v>
      </c>
      <c r="D3" s="1133"/>
      <c r="E3" s="949"/>
      <c r="F3" s="196"/>
      <c r="G3"/>
      <c r="H3"/>
      <c r="I3"/>
      <c r="J3"/>
      <c r="K3"/>
      <c r="L3"/>
      <c r="M3"/>
      <c r="N3" s="196"/>
      <c r="O3" s="1133" t="s">
        <v>1224</v>
      </c>
      <c r="P3" s="1133"/>
      <c r="Q3" s="949"/>
      <c r="R3"/>
      <c r="S3"/>
      <c r="T3"/>
      <c r="U3"/>
      <c r="V3"/>
    </row>
    <row r="4" spans="1:22" s="239" customFormat="1" ht="13.5" customHeight="1" thickBot="1">
      <c r="A4" s="1122" t="s">
        <v>1206</v>
      </c>
      <c r="B4" s="1122"/>
      <c r="C4" s="952" t="s">
        <v>1084</v>
      </c>
      <c r="D4" s="952" t="s">
        <v>100</v>
      </c>
      <c r="E4" s="156"/>
      <c r="F4" s="156"/>
      <c r="G4"/>
      <c r="H4"/>
      <c r="I4"/>
      <c r="J4"/>
      <c r="K4"/>
      <c r="L4"/>
      <c r="M4" s="1122" t="s">
        <v>1206</v>
      </c>
      <c r="N4" s="1122"/>
      <c r="O4" s="952" t="s">
        <v>1084</v>
      </c>
      <c r="P4" s="952" t="s">
        <v>100</v>
      </c>
      <c r="Q4"/>
      <c r="R4"/>
      <c r="S4"/>
      <c r="T4"/>
      <c r="U4"/>
      <c r="V4"/>
    </row>
    <row r="5" spans="1:22" s="239" customFormat="1" ht="13.5" customHeight="1">
      <c r="A5" s="1134" t="s">
        <v>467</v>
      </c>
      <c r="B5" s="1134"/>
      <c r="C5" s="131">
        <v>1160.1011098493443</v>
      </c>
      <c r="D5" s="131">
        <v>1321.3530387869753</v>
      </c>
      <c r="E5" s="213"/>
      <c r="F5" s="213"/>
      <c r="G5"/>
      <c r="H5"/>
      <c r="I5"/>
      <c r="J5"/>
      <c r="K5"/>
      <c r="L5"/>
      <c r="M5" s="1134" t="s">
        <v>467</v>
      </c>
      <c r="N5" s="1134"/>
      <c r="O5" s="131">
        <v>254.47695323709331</v>
      </c>
      <c r="P5" s="131">
        <v>446.61381442619211</v>
      </c>
      <c r="Q5"/>
      <c r="R5"/>
      <c r="S5"/>
      <c r="T5"/>
      <c r="U5"/>
      <c r="V5"/>
    </row>
    <row r="6" spans="1:22" s="239" customFormat="1" ht="13.5" customHeight="1">
      <c r="A6" s="1127" t="s">
        <v>468</v>
      </c>
      <c r="B6" s="1127"/>
      <c r="C6" s="131">
        <v>1815.1543314777616</v>
      </c>
      <c r="D6" s="131">
        <v>1647.3033437453223</v>
      </c>
      <c r="E6" s="213"/>
      <c r="F6" s="213"/>
      <c r="G6"/>
      <c r="H6"/>
      <c r="I6"/>
      <c r="J6"/>
      <c r="K6"/>
      <c r="L6"/>
      <c r="M6" s="1127" t="s">
        <v>468</v>
      </c>
      <c r="N6" s="1127"/>
      <c r="O6" s="131">
        <v>1240.4641547208917</v>
      </c>
      <c r="P6" s="131">
        <v>1068.5312148985222</v>
      </c>
      <c r="Q6"/>
      <c r="R6"/>
      <c r="S6"/>
      <c r="T6"/>
      <c r="U6"/>
      <c r="V6"/>
    </row>
    <row r="7" spans="1:22" s="239" customFormat="1" ht="13.5" customHeight="1">
      <c r="A7" s="1127" t="s">
        <v>469</v>
      </c>
      <c r="B7" s="1127"/>
      <c r="C7" s="131">
        <v>1102.2320978480595</v>
      </c>
      <c r="D7" s="131">
        <v>1040.6743229089391</v>
      </c>
      <c r="E7" s="213"/>
      <c r="F7" s="213"/>
      <c r="G7" s="196"/>
      <c r="H7"/>
      <c r="I7"/>
      <c r="J7"/>
      <c r="K7"/>
      <c r="L7"/>
      <c r="M7" s="1127" t="s">
        <v>469</v>
      </c>
      <c r="N7" s="1127"/>
      <c r="O7" s="131">
        <v>590.89194488033081</v>
      </c>
      <c r="P7" s="131">
        <v>505.7204392793675</v>
      </c>
      <c r="Q7"/>
      <c r="R7"/>
      <c r="S7"/>
      <c r="T7"/>
      <c r="U7"/>
      <c r="V7"/>
    </row>
    <row r="8" spans="1:22" s="239" customFormat="1" ht="13.5" customHeight="1">
      <c r="A8" s="1127" t="s">
        <v>497</v>
      </c>
      <c r="B8" s="1127"/>
      <c r="C8" s="131">
        <v>85.947703691136809</v>
      </c>
      <c r="D8" s="131">
        <v>88.654630835267128</v>
      </c>
      <c r="E8" s="213"/>
      <c r="F8" s="213"/>
      <c r="G8" s="196"/>
      <c r="H8"/>
      <c r="I8"/>
      <c r="J8"/>
      <c r="K8"/>
      <c r="L8"/>
      <c r="M8" s="1127" t="s">
        <v>497</v>
      </c>
      <c r="N8" s="1127"/>
      <c r="O8" s="131">
        <v>36.211146927855872</v>
      </c>
      <c r="P8" s="131">
        <v>41.767714480819237</v>
      </c>
      <c r="Q8"/>
      <c r="R8"/>
      <c r="S8"/>
      <c r="T8"/>
      <c r="U8"/>
      <c r="V8"/>
    </row>
    <row r="9" spans="1:22" s="239" customFormat="1" ht="13.5" customHeight="1" thickBot="1">
      <c r="A9" s="1130" t="s">
        <v>470</v>
      </c>
      <c r="B9" s="1130"/>
      <c r="C9" s="946">
        <v>594.55688586925851</v>
      </c>
      <c r="D9" s="946">
        <v>602.33973561594155</v>
      </c>
      <c r="E9" s="213"/>
      <c r="F9" s="213"/>
      <c r="G9" s="196"/>
      <c r="H9"/>
      <c r="I9"/>
      <c r="J9"/>
      <c r="K9"/>
      <c r="L9"/>
      <c r="M9" s="1130" t="s">
        <v>470</v>
      </c>
      <c r="N9" s="1130"/>
      <c r="O9" s="946">
        <v>385.61719422695927</v>
      </c>
      <c r="P9" s="946">
        <v>385.31746392892046</v>
      </c>
      <c r="Q9"/>
      <c r="R9"/>
      <c r="S9"/>
      <c r="T9"/>
      <c r="U9"/>
      <c r="V9"/>
    </row>
    <row r="10" spans="1:22" s="239" customFormat="1" ht="13.5" customHeight="1">
      <c r="A10" s="1131" t="s">
        <v>331</v>
      </c>
      <c r="B10" s="1131"/>
      <c r="C10" s="945">
        <v>4757.992128735561</v>
      </c>
      <c r="D10" s="945">
        <v>4700.3250718924446</v>
      </c>
      <c r="E10" s="213"/>
      <c r="F10" s="213"/>
      <c r="G10" s="196"/>
      <c r="H10"/>
      <c r="I10"/>
      <c r="J10"/>
      <c r="K10"/>
      <c r="L10"/>
      <c r="M10" s="1131" t="s">
        <v>331</v>
      </c>
      <c r="N10" s="1131"/>
      <c r="O10" s="945">
        <v>2507.6613939931308</v>
      </c>
      <c r="P10" s="945">
        <v>2447.9506470138217</v>
      </c>
      <c r="Q10"/>
      <c r="R10"/>
      <c r="S10"/>
      <c r="T10"/>
      <c r="U10"/>
      <c r="V10"/>
    </row>
    <row r="11" spans="1:22" s="239" customFormat="1" ht="13.5" customHeight="1">
      <c r="A11"/>
      <c r="B11"/>
      <c r="C11"/>
      <c r="D11"/>
      <c r="E11"/>
      <c r="F11" s="196"/>
      <c r="G11" s="196"/>
      <c r="H11"/>
      <c r="I11"/>
      <c r="J11"/>
      <c r="K11"/>
      <c r="L11"/>
      <c r="M11"/>
      <c r="N11"/>
      <c r="O11"/>
      <c r="P11"/>
      <c r="Q11"/>
      <c r="R11"/>
      <c r="S11"/>
      <c r="T11"/>
      <c r="U11"/>
      <c r="V11"/>
    </row>
    <row r="12" spans="1:22" s="239" customFormat="1" ht="13.5" customHeight="1">
      <c r="A12" s="1047" t="s">
        <v>1188</v>
      </c>
      <c r="B12" s="1132" t="s">
        <v>1223</v>
      </c>
      <c r="C12" s="1132"/>
      <c r="D12" s="1132"/>
      <c r="E12" s="1132"/>
      <c r="F12" s="1132"/>
      <c r="G12" s="1132"/>
      <c r="H12" s="1132"/>
      <c r="I12" s="1132"/>
      <c r="J12" s="1132"/>
      <c r="K12" s="1132"/>
      <c r="L12" s="1132"/>
      <c r="M12" s="1121" t="s">
        <v>1222</v>
      </c>
      <c r="N12" s="1121"/>
      <c r="O12" s="1121"/>
      <c r="P12" s="1121"/>
      <c r="Q12" s="1121"/>
      <c r="R12" s="1121"/>
      <c r="S12" s="1121"/>
      <c r="T12" s="1121"/>
      <c r="U12" s="1121"/>
      <c r="V12" s="1121"/>
    </row>
    <row r="13" spans="1:22" s="239" customFormat="1" ht="13.5" customHeight="1">
      <c r="A13" s="1048"/>
      <c r="B13" s="1132"/>
      <c r="C13" s="1132"/>
      <c r="D13" s="1132"/>
      <c r="E13" s="1132"/>
      <c r="F13" s="1132"/>
      <c r="G13" s="1132"/>
      <c r="H13" s="1132"/>
      <c r="I13" s="1132"/>
      <c r="J13" s="1132"/>
      <c r="K13" s="1132"/>
      <c r="L13" s="1132"/>
      <c r="M13" s="1121"/>
      <c r="N13" s="1121"/>
      <c r="O13" s="1121"/>
      <c r="P13" s="1121"/>
      <c r="Q13" s="1121"/>
      <c r="R13" s="1121"/>
      <c r="S13" s="1121"/>
      <c r="T13" s="1121"/>
      <c r="U13" s="1121"/>
      <c r="V13" s="1121"/>
    </row>
    <row r="14" spans="1:22" s="239" customFormat="1" ht="13.5" customHeight="1">
      <c r="A14" s="1047" t="s">
        <v>1188</v>
      </c>
      <c r="B14" s="1121" t="s">
        <v>1221</v>
      </c>
      <c r="C14" s="1121"/>
      <c r="D14" s="1121"/>
      <c r="E14" s="1121"/>
      <c r="F14" s="1121"/>
      <c r="G14" s="1121"/>
      <c r="H14" s="1121"/>
      <c r="I14" s="1121"/>
      <c r="J14" s="1121"/>
      <c r="K14" s="1121"/>
      <c r="L14" s="1121"/>
      <c r="M14"/>
      <c r="N14" s="929"/>
      <c r="O14" s="196"/>
      <c r="P14" s="196"/>
      <c r="Q14" s="196"/>
      <c r="R14"/>
      <c r="S14" s="196"/>
      <c r="T14" s="196"/>
      <c r="U14" s="196"/>
      <c r="V14" s="865"/>
    </row>
    <row r="15" spans="1:22" s="239" customFormat="1" ht="13.5" customHeight="1">
      <c r="A15" s="1048"/>
      <c r="B15" s="1121"/>
      <c r="C15" s="1121"/>
      <c r="D15" s="1121"/>
      <c r="E15" s="1121"/>
      <c r="F15" s="1121"/>
      <c r="G15" s="1121"/>
      <c r="H15" s="1121"/>
      <c r="I15" s="1121"/>
      <c r="J15" s="1121"/>
      <c r="K15" s="1121"/>
      <c r="L15" s="1121"/>
      <c r="M15" s="865" t="s">
        <v>1220</v>
      </c>
      <c r="N15"/>
      <c r="O15" s="196"/>
      <c r="P15" s="196"/>
      <c r="Q15" s="196"/>
      <c r="R15" s="196"/>
      <c r="S15" s="196"/>
      <c r="T15" s="196"/>
      <c r="U15" s="196"/>
      <c r="V15" s="865"/>
    </row>
    <row r="16" spans="1:22" s="239" customFormat="1" ht="13.5" customHeight="1">
      <c r="A16" s="1047" t="s">
        <v>1188</v>
      </c>
      <c r="B16" s="1121" t="s">
        <v>1219</v>
      </c>
      <c r="C16" s="1121"/>
      <c r="D16" s="1121"/>
      <c r="E16" s="1121"/>
      <c r="F16" s="1121"/>
      <c r="G16" s="1121"/>
      <c r="H16" s="1121"/>
      <c r="I16" s="1121"/>
      <c r="J16" s="1121"/>
      <c r="K16" s="1121"/>
      <c r="L16" s="1121"/>
      <c r="M16"/>
      <c r="N16" s="196"/>
      <c r="O16" s="951"/>
      <c r="P16" s="951"/>
      <c r="Q16" s="950"/>
      <c r="R16" s="950"/>
      <c r="S16" s="196"/>
      <c r="T16" s="196"/>
      <c r="U16" s="196"/>
      <c r="V16" s="865"/>
    </row>
    <row r="17" spans="1:22" s="239" customFormat="1" ht="13.5" customHeight="1">
      <c r="A17" s="1048"/>
      <c r="B17" s="1121"/>
      <c r="C17" s="1121"/>
      <c r="D17" s="1121"/>
      <c r="E17" s="1121"/>
      <c r="F17" s="1121"/>
      <c r="G17" s="1121"/>
      <c r="H17" s="1121"/>
      <c r="I17" s="1121"/>
      <c r="J17" s="1121"/>
      <c r="K17" s="1121"/>
      <c r="L17" s="1121"/>
      <c r="M17"/>
      <c r="N17" s="196"/>
      <c r="O17" s="1133" t="s">
        <v>1218</v>
      </c>
      <c r="P17" s="1133"/>
      <c r="Q17" s="1133" t="s">
        <v>1217</v>
      </c>
      <c r="R17" s="1133"/>
      <c r="S17" s="949"/>
      <c r="T17" s="949"/>
      <c r="U17" s="196"/>
      <c r="V17" s="865"/>
    </row>
    <row r="18" spans="1:22" s="239" customFormat="1" ht="13.5" customHeight="1" thickBot="1">
      <c r="A18" s="948"/>
      <c r="B18" s="943"/>
      <c r="C18" s="942"/>
      <c r="D18" s="942"/>
      <c r="E18" s="942"/>
      <c r="F18" s="942"/>
      <c r="G18" s="942"/>
      <c r="H18" s="942"/>
      <c r="I18" s="942"/>
      <c r="J18" s="963"/>
      <c r="K18" s="963"/>
      <c r="L18" s="942"/>
      <c r="M18" s="1122" t="s">
        <v>1206</v>
      </c>
      <c r="N18" s="1122"/>
      <c r="O18" s="940" t="s">
        <v>1084</v>
      </c>
      <c r="P18" s="940" t="s">
        <v>100</v>
      </c>
      <c r="Q18" s="940" t="s">
        <v>1084</v>
      </c>
      <c r="R18" s="940" t="s">
        <v>100</v>
      </c>
      <c r="T18" s="196"/>
    </row>
    <row r="19" spans="1:22" s="239" customFormat="1" ht="13.5" customHeight="1">
      <c r="A19" s="865" t="s">
        <v>1216</v>
      </c>
      <c r="B19"/>
      <c r="C19"/>
      <c r="D19"/>
      <c r="E19"/>
      <c r="F19"/>
      <c r="G19"/>
      <c r="H19"/>
      <c r="I19"/>
      <c r="J19"/>
      <c r="K19"/>
      <c r="L19"/>
      <c r="M19" s="1127" t="s">
        <v>1215</v>
      </c>
      <c r="N19" s="1127"/>
      <c r="O19" s="944">
        <v>-0.13372840848042244</v>
      </c>
      <c r="P19" s="944">
        <v>10.93699108741464</v>
      </c>
      <c r="Q19" s="947">
        <v>-3.2332188713228402E-3</v>
      </c>
      <c r="R19" s="947">
        <v>0.15581179231877207</v>
      </c>
      <c r="T19" s="196"/>
    </row>
    <row r="20" spans="1:22" s="239" customFormat="1" ht="13.5" customHeight="1">
      <c r="A20"/>
      <c r="B20"/>
      <c r="C20"/>
      <c r="D20"/>
      <c r="E20"/>
      <c r="F20"/>
      <c r="G20"/>
      <c r="H20"/>
      <c r="I20"/>
      <c r="J20"/>
      <c r="K20"/>
      <c r="L20"/>
      <c r="M20" s="1127" t="s">
        <v>1214</v>
      </c>
      <c r="N20" s="1127"/>
      <c r="O20" s="944">
        <v>242.04454347142061</v>
      </c>
      <c r="P20" s="944">
        <v>239.8121456875331</v>
      </c>
      <c r="Q20" s="947">
        <v>0.3952023960376248</v>
      </c>
      <c r="R20" s="947">
        <v>0.40390769480940575</v>
      </c>
      <c r="T20" s="196"/>
    </row>
    <row r="21" spans="1:22" s="239" customFormat="1" ht="13.5" customHeight="1">
      <c r="A21"/>
      <c r="B21" s="433"/>
      <c r="C21" s="1128" t="s">
        <v>1213</v>
      </c>
      <c r="D21" s="1128" t="s">
        <v>1212</v>
      </c>
      <c r="E21" s="1128" t="s">
        <v>1211</v>
      </c>
      <c r="F21" s="1128" t="s">
        <v>1210</v>
      </c>
      <c r="G21" s="1128" t="s">
        <v>88</v>
      </c>
      <c r="H21" s="1128" t="s">
        <v>1209</v>
      </c>
      <c r="I21" s="1128" t="s">
        <v>1208</v>
      </c>
      <c r="J21" s="962"/>
      <c r="K21" s="962"/>
      <c r="L21" s="1133"/>
      <c r="M21" s="1127" t="s">
        <v>1207</v>
      </c>
      <c r="N21" s="1127"/>
      <c r="O21" s="944">
        <v>5.8397377973038296</v>
      </c>
      <c r="P21" s="944">
        <v>4.0290592078860996</v>
      </c>
      <c r="Q21" s="947">
        <v>0.21166598776295739</v>
      </c>
      <c r="R21" s="947">
        <v>0.15699959469226596</v>
      </c>
      <c r="T21" s="196"/>
    </row>
    <row r="22" spans="1:22" s="239" customFormat="1" ht="13.5" customHeight="1" thickBot="1">
      <c r="A22" s="1122" t="s">
        <v>1206</v>
      </c>
      <c r="B22" s="1122"/>
      <c r="C22" s="1129"/>
      <c r="D22" s="1129"/>
      <c r="E22" s="1129"/>
      <c r="F22" s="1129"/>
      <c r="G22" s="1129"/>
      <c r="H22" s="1129"/>
      <c r="I22" s="1129"/>
      <c r="J22" s="962"/>
      <c r="K22" s="962"/>
      <c r="L22" s="1133"/>
      <c r="M22"/>
      <c r="N22" s="196"/>
      <c r="O22" s="196"/>
      <c r="P22" s="196"/>
      <c r="Q22" s="196"/>
      <c r="R22" s="196"/>
      <c r="S22" s="196"/>
      <c r="T22" s="196"/>
      <c r="U22" s="196"/>
      <c r="V22" s="865"/>
    </row>
    <row r="23" spans="1:22" s="239" customFormat="1" ht="13.5" customHeight="1">
      <c r="A23" s="1134" t="s">
        <v>467</v>
      </c>
      <c r="B23" s="1134"/>
      <c r="C23" s="131">
        <v>1160.1011098493445</v>
      </c>
      <c r="D23" s="131">
        <v>29.718511722492494</v>
      </c>
      <c r="E23" s="131">
        <v>-569.88295801159404</v>
      </c>
      <c r="F23" s="131">
        <v>17.35199260016476</v>
      </c>
      <c r="G23" s="131">
        <v>359.56650401997979</v>
      </c>
      <c r="H23" s="131">
        <v>2.1395542541855854</v>
      </c>
      <c r="I23" s="131">
        <v>1321.3530387869753</v>
      </c>
      <c r="J23" s="131"/>
      <c r="K23" s="131"/>
      <c r="L23" s="944"/>
      <c r="M23" s="1048" t="s">
        <v>1188</v>
      </c>
      <c r="N23" s="1135" t="s">
        <v>1205</v>
      </c>
      <c r="O23" s="1135"/>
      <c r="P23" s="1135"/>
      <c r="Q23" s="1135"/>
      <c r="R23" s="1135"/>
      <c r="S23" s="1135"/>
      <c r="T23" s="1135"/>
      <c r="U23" s="1135"/>
      <c r="V23" s="1135"/>
    </row>
    <row r="24" spans="1:22" s="239" customFormat="1" ht="13.5" customHeight="1">
      <c r="A24" s="1127" t="s">
        <v>468</v>
      </c>
      <c r="B24" s="1127"/>
      <c r="C24" s="131">
        <v>1815.1543314777618</v>
      </c>
      <c r="D24" s="131">
        <v>143.26966949995804</v>
      </c>
      <c r="E24" s="131">
        <v>-99.313509858243322</v>
      </c>
      <c r="F24" s="131">
        <v>58.071803277000001</v>
      </c>
      <c r="G24" s="131">
        <v>65.823024813724686</v>
      </c>
      <c r="H24" s="131">
        <v>0</v>
      </c>
      <c r="I24" s="131">
        <v>1647.3033437453223</v>
      </c>
      <c r="J24" s="131"/>
      <c r="K24" s="131"/>
      <c r="L24" s="944"/>
      <c r="M24" s="1048"/>
      <c r="N24" s="1135"/>
      <c r="O24" s="1135"/>
      <c r="P24" s="1135"/>
      <c r="Q24" s="1135"/>
      <c r="R24" s="1135"/>
      <c r="S24" s="1135"/>
      <c r="T24" s="1135"/>
      <c r="U24" s="1135"/>
      <c r="V24" s="1135"/>
    </row>
    <row r="25" spans="1:22" s="239" customFormat="1" ht="13.5" customHeight="1">
      <c r="A25" s="1127" t="s">
        <v>469</v>
      </c>
      <c r="B25" s="1127"/>
      <c r="C25" s="131">
        <v>1102.2320978480595</v>
      </c>
      <c r="D25" s="131">
        <v>30.953446626276918</v>
      </c>
      <c r="E25" s="131">
        <v>-68.572503561421499</v>
      </c>
      <c r="F25" s="131">
        <v>38.599766952027323</v>
      </c>
      <c r="G25" s="131">
        <v>148.49523046695998</v>
      </c>
      <c r="H25" s="131">
        <v>-87.918165544722314</v>
      </c>
      <c r="I25" s="131">
        <v>1040.6743229089391</v>
      </c>
      <c r="J25" s="131"/>
      <c r="K25" s="131"/>
      <c r="L25" s="944"/>
      <c r="M25" s="1048" t="s">
        <v>1188</v>
      </c>
      <c r="N25" s="1135" t="s">
        <v>1204</v>
      </c>
      <c r="O25" s="1135"/>
      <c r="P25" s="1135"/>
      <c r="Q25" s="1135"/>
      <c r="R25" s="1135"/>
      <c r="S25" s="1135"/>
      <c r="T25" s="1135"/>
      <c r="U25" s="1135"/>
      <c r="V25" s="1135"/>
    </row>
    <row r="26" spans="1:22" s="239" customFormat="1" ht="13.5" customHeight="1">
      <c r="A26" s="1127" t="s">
        <v>497</v>
      </c>
      <c r="B26" s="1127"/>
      <c r="C26" s="131">
        <v>85.947703691136809</v>
      </c>
      <c r="D26" s="131">
        <v>0.79056521245858846</v>
      </c>
      <c r="E26" s="131">
        <v>1.0717664307085215</v>
      </c>
      <c r="F26" s="131">
        <v>3.7737762302036408</v>
      </c>
      <c r="G26" s="131">
        <v>-5.4287997858897548</v>
      </c>
      <c r="H26" s="131">
        <v>-2.9142352316113147</v>
      </c>
      <c r="I26" s="131">
        <v>88.654630835267128</v>
      </c>
      <c r="J26" s="131"/>
      <c r="K26" s="131"/>
      <c r="L26" s="944"/>
      <c r="M26" s="1048" t="s">
        <v>1188</v>
      </c>
      <c r="N26" s="1135" t="s">
        <v>1203</v>
      </c>
      <c r="O26" s="1135"/>
      <c r="P26" s="1135"/>
      <c r="Q26" s="1135"/>
      <c r="R26" s="1135"/>
      <c r="S26" s="1135"/>
      <c r="T26" s="1135"/>
      <c r="U26" s="1135"/>
      <c r="V26" s="1135"/>
    </row>
    <row r="27" spans="1:22" s="239" customFormat="1" ht="13.5" customHeight="1" thickBot="1">
      <c r="A27" s="1130" t="s">
        <v>470</v>
      </c>
      <c r="B27" s="1130"/>
      <c r="C27" s="946">
        <v>594.55688586925839</v>
      </c>
      <c r="D27" s="946">
        <v>43.018359799057961</v>
      </c>
      <c r="E27" s="946">
        <v>-29.110846028967487</v>
      </c>
      <c r="F27" s="946">
        <v>21.209215080376232</v>
      </c>
      <c r="G27" s="946">
        <v>-4.2695539405169711</v>
      </c>
      <c r="H27" s="946">
        <v>-38.630024656632742</v>
      </c>
      <c r="I27" s="946">
        <v>602.33973561594144</v>
      </c>
      <c r="J27" s="131"/>
      <c r="K27" s="131"/>
      <c r="L27" s="944"/>
      <c r="M27" s="930"/>
      <c r="N27" s="1125"/>
      <c r="O27" s="1125"/>
      <c r="P27" s="1125"/>
      <c r="Q27" s="1125"/>
      <c r="R27" s="1125"/>
      <c r="S27" s="1125"/>
      <c r="T27" s="1125"/>
      <c r="U27" s="1125"/>
      <c r="V27" s="1125"/>
    </row>
    <row r="28" spans="1:22" s="239" customFormat="1" ht="13.5" customHeight="1">
      <c r="A28" s="1131" t="s">
        <v>331</v>
      </c>
      <c r="B28" s="1131"/>
      <c r="C28" s="945">
        <v>4757.992128735561</v>
      </c>
      <c r="D28" s="945">
        <v>247.750552860244</v>
      </c>
      <c r="E28" s="945">
        <v>-765.80805102951774</v>
      </c>
      <c r="F28" s="945">
        <v>139.00655413977196</v>
      </c>
      <c r="G28" s="945">
        <v>564.18640557425772</v>
      </c>
      <c r="H28" s="945">
        <v>-127.32287117878079</v>
      </c>
      <c r="I28" s="945">
        <v>4700.3250718924446</v>
      </c>
      <c r="J28" s="1035"/>
      <c r="K28" s="1035"/>
      <c r="L28" s="944"/>
      <c r="M28" s="930"/>
      <c r="N28" s="1125"/>
      <c r="O28" s="1125"/>
      <c r="P28" s="1125"/>
      <c r="Q28" s="1125"/>
      <c r="R28" s="1125"/>
      <c r="S28" s="1125"/>
      <c r="T28" s="1125"/>
      <c r="U28" s="1125"/>
      <c r="V28" s="1125"/>
    </row>
    <row r="29" spans="1:22" s="239" customFormat="1" ht="13.5" customHeight="1">
      <c r="A29"/>
      <c r="B29" s="204"/>
      <c r="C29"/>
      <c r="D29"/>
      <c r="E29"/>
      <c r="F29"/>
      <c r="G29"/>
      <c r="H29"/>
      <c r="I29"/>
      <c r="J29"/>
      <c r="K29"/>
      <c r="L29"/>
      <c r="M29" s="938"/>
      <c r="N29" s="943"/>
      <c r="O29" s="942"/>
      <c r="P29" s="942"/>
      <c r="Q29" s="942"/>
      <c r="R29" s="942"/>
      <c r="S29" s="942"/>
      <c r="T29" s="942"/>
      <c r="U29" s="942"/>
      <c r="V29" s="865"/>
    </row>
    <row r="30" spans="1:22" s="239" customFormat="1" ht="13.5" customHeight="1">
      <c r="A30" s="1121" t="s">
        <v>1202</v>
      </c>
      <c r="B30" s="1132"/>
      <c r="C30" s="1132"/>
      <c r="D30" s="1132"/>
      <c r="E30" s="1132"/>
      <c r="F30" s="1132"/>
      <c r="G30" s="1132"/>
      <c r="H30" s="1132"/>
      <c r="I30" s="1132"/>
      <c r="J30" s="566"/>
      <c r="K30" s="566"/>
      <c r="L30" s="566"/>
      <c r="M30" s="865" t="s">
        <v>1201</v>
      </c>
      <c r="N30" s="943"/>
      <c r="O30" s="942"/>
      <c r="P30" s="942"/>
      <c r="Q30" s="942"/>
      <c r="R30" s="942"/>
      <c r="S30" s="942"/>
      <c r="T30" s="942"/>
      <c r="U30" s="942"/>
      <c r="V30" s="865"/>
    </row>
    <row r="31" spans="1:22" s="239" customFormat="1" ht="13.5" customHeight="1">
      <c r="A31" s="1047" t="s">
        <v>1188</v>
      </c>
      <c r="B31" s="1126" t="s">
        <v>1238</v>
      </c>
      <c r="C31" s="1121"/>
      <c r="D31" s="1121"/>
      <c r="E31" s="1121"/>
      <c r="F31" s="1121"/>
      <c r="G31" s="1121"/>
      <c r="H31" s="1121"/>
      <c r="I31" s="1121"/>
      <c r="J31" s="1121"/>
      <c r="K31" s="1121"/>
      <c r="L31" s="1121"/>
      <c r="M31"/>
      <c r="N31"/>
      <c r="O31"/>
      <c r="P31"/>
      <c r="Q31"/>
      <c r="R31"/>
      <c r="S31"/>
      <c r="T31"/>
      <c r="U31"/>
      <c r="V31" s="865"/>
    </row>
    <row r="32" spans="1:22" s="239" customFormat="1" ht="13.5" customHeight="1" thickBot="1">
      <c r="A32" s="1047" t="s">
        <v>1188</v>
      </c>
      <c r="B32" s="1126" t="s">
        <v>1239</v>
      </c>
      <c r="C32" s="1126"/>
      <c r="D32" s="1126"/>
      <c r="E32" s="1126"/>
      <c r="F32" s="1126"/>
      <c r="G32" s="1126"/>
      <c r="H32" s="1126"/>
      <c r="I32" s="1126"/>
      <c r="J32" s="1126"/>
      <c r="K32" s="1126"/>
      <c r="L32" s="1126"/>
      <c r="M32" s="1122" t="s">
        <v>1200</v>
      </c>
      <c r="N32" s="1122"/>
      <c r="O32" s="1123"/>
      <c r="P32" s="941" t="s">
        <v>1199</v>
      </c>
      <c r="Q32" s="940" t="s">
        <v>467</v>
      </c>
      <c r="R32" s="940" t="s">
        <v>468</v>
      </c>
      <c r="S32" s="940" t="s">
        <v>469</v>
      </c>
      <c r="T32" s="940" t="s">
        <v>497</v>
      </c>
      <c r="U32" s="940" t="s">
        <v>470</v>
      </c>
      <c r="V32" s="865"/>
    </row>
    <row r="33" spans="1:32" s="239" customFormat="1" ht="13.5" customHeight="1">
      <c r="A33" s="1047"/>
      <c r="B33" s="1126"/>
      <c r="C33" s="1126"/>
      <c r="D33" s="1126"/>
      <c r="E33" s="1126"/>
      <c r="F33" s="1126"/>
      <c r="G33" s="1126"/>
      <c r="H33" s="1126"/>
      <c r="I33" s="1126"/>
      <c r="J33" s="1126"/>
      <c r="K33" s="1126"/>
      <c r="L33" s="1126"/>
      <c r="M33" s="1124" t="s">
        <v>1198</v>
      </c>
      <c r="N33" s="1124"/>
      <c r="O33" s="939"/>
      <c r="P33" s="939" t="s">
        <v>1232</v>
      </c>
      <c r="Q33" s="931">
        <v>-0.19054519642358297</v>
      </c>
      <c r="R33" s="931">
        <v>-1.2015409824240248E-2</v>
      </c>
      <c r="S33" s="931">
        <v>-9.4113182263438053E-2</v>
      </c>
      <c r="T33" s="931">
        <v>-0.23942658628343089</v>
      </c>
      <c r="U33" s="931">
        <v>2.9640420882874819E-2</v>
      </c>
      <c r="V33" s="865"/>
    </row>
    <row r="34" spans="1:32" s="239" customFormat="1" ht="13.5" customHeight="1">
      <c r="A34" s="1047" t="s">
        <v>1188</v>
      </c>
      <c r="B34" s="1121" t="s">
        <v>1240</v>
      </c>
      <c r="C34" s="1121"/>
      <c r="D34" s="1121"/>
      <c r="E34" s="1121"/>
      <c r="F34" s="1121"/>
      <c r="G34" s="1121"/>
      <c r="H34" s="1121"/>
      <c r="I34" s="1121"/>
      <c r="J34" s="1121"/>
      <c r="K34" s="1121"/>
      <c r="L34" s="1121"/>
      <c r="M34" s="1137"/>
      <c r="N34" s="1137"/>
      <c r="O34" s="932"/>
      <c r="P34" s="932" t="s">
        <v>1231</v>
      </c>
      <c r="Q34" s="931">
        <v>-8.8536355169368017E-2</v>
      </c>
      <c r="R34" s="931">
        <v>-5.1320288656833742E-3</v>
      </c>
      <c r="S34" s="931">
        <v>-3.0681418498271881E-2</v>
      </c>
      <c r="T34" s="931">
        <v>-0.11092250534437374</v>
      </c>
      <c r="U34" s="931">
        <v>1.5014591399277818E-2</v>
      </c>
      <c r="V34" s="865"/>
    </row>
    <row r="35" spans="1:32" s="239" customFormat="1" ht="13.5" customHeight="1">
      <c r="A35" s="1048"/>
      <c r="B35" s="1121"/>
      <c r="C35" s="1121"/>
      <c r="D35" s="1121"/>
      <c r="E35" s="1121"/>
      <c r="F35" s="1121"/>
      <c r="G35" s="1121"/>
      <c r="H35" s="1121"/>
      <c r="I35" s="1121"/>
      <c r="J35" s="1121"/>
      <c r="K35" s="1121"/>
      <c r="L35" s="1121"/>
      <c r="M35" s="1137"/>
      <c r="N35" s="1137"/>
      <c r="O35" s="932"/>
      <c r="P35" s="932" t="s">
        <v>1233</v>
      </c>
      <c r="Q35" s="931">
        <v>7.8299723791163248E-2</v>
      </c>
      <c r="R35" s="931">
        <v>3.7416705542914915E-3</v>
      </c>
      <c r="S35" s="931">
        <v>1.0546926402760287E-2</v>
      </c>
      <c r="T35" s="931">
        <v>8.9697039692381964E-2</v>
      </c>
      <c r="U35" s="931">
        <v>-1.8437888475467061E-2</v>
      </c>
      <c r="V35" s="865"/>
    </row>
    <row r="36" spans="1:32" s="239" customFormat="1" ht="13.5" customHeight="1">
      <c r="A36" s="1047" t="s">
        <v>1188</v>
      </c>
      <c r="B36" s="1126" t="s">
        <v>1241</v>
      </c>
      <c r="C36" s="1121"/>
      <c r="D36" s="1121"/>
      <c r="E36" s="1121"/>
      <c r="F36" s="1121"/>
      <c r="G36" s="1121"/>
      <c r="H36" s="1121"/>
      <c r="I36" s="1121"/>
      <c r="J36" s="1121"/>
      <c r="K36" s="1121"/>
      <c r="L36" s="1121"/>
      <c r="M36" s="1137"/>
      <c r="N36" s="1137"/>
      <c r="O36" s="932"/>
      <c r="P36" s="932" t="s">
        <v>1234</v>
      </c>
      <c r="Q36" s="931">
        <v>0.14364062994013882</v>
      </c>
      <c r="R36" s="931">
        <v>7.1694931854691477E-3</v>
      </c>
      <c r="S36" s="931">
        <v>1.2111233640852561E-2</v>
      </c>
      <c r="T36" s="931">
        <v>0.16748755239582416</v>
      </c>
      <c r="U36" s="931">
        <v>-3.9218651556041116E-2</v>
      </c>
      <c r="V36" s="865"/>
    </row>
    <row r="37" spans="1:32" s="239" customFormat="1" ht="13.5" customHeight="1">
      <c r="A37" s="1047" t="s">
        <v>1188</v>
      </c>
      <c r="B37" s="1140" t="s">
        <v>1242</v>
      </c>
      <c r="C37" s="1140"/>
      <c r="D37" s="1140"/>
      <c r="E37" s="1140"/>
      <c r="F37" s="1140"/>
      <c r="G37" s="1140"/>
      <c r="H37" s="1140"/>
      <c r="I37" s="1140"/>
      <c r="J37" s="1140"/>
      <c r="K37" s="1140"/>
      <c r="L37" s="1140"/>
      <c r="M37" s="1137"/>
      <c r="N37" s="1137"/>
      <c r="O37" s="936"/>
      <c r="P37" s="936"/>
      <c r="Q37" s="935"/>
      <c r="R37" s="935"/>
      <c r="S37" s="934"/>
      <c r="T37" s="934"/>
      <c r="U37" s="933"/>
      <c r="V37" s="865"/>
    </row>
    <row r="38" spans="1:32" ht="13.5" customHeight="1">
      <c r="A38" s="1048"/>
      <c r="B38" s="1140"/>
      <c r="C38" s="1140"/>
      <c r="D38" s="1140"/>
      <c r="E38" s="1140"/>
      <c r="F38" s="1140"/>
      <c r="G38" s="1140"/>
      <c r="H38" s="1140"/>
      <c r="I38" s="1140"/>
      <c r="J38" s="1140"/>
      <c r="K38" s="1140"/>
      <c r="L38" s="1140"/>
      <c r="M38" s="1136" t="s">
        <v>1197</v>
      </c>
      <c r="N38" s="1136"/>
      <c r="O38" s="932"/>
      <c r="P38" s="932" t="s">
        <v>1235</v>
      </c>
      <c r="Q38" s="931">
        <v>2.4918339788097779E-2</v>
      </c>
      <c r="R38" s="931">
        <v>6.234657436708918E-2</v>
      </c>
      <c r="S38" s="931">
        <v>2.4823089269293774E-2</v>
      </c>
      <c r="T38" s="931">
        <v>0.11482391010688869</v>
      </c>
      <c r="U38" s="931">
        <v>4.6435050898764617E-2</v>
      </c>
      <c r="V38" s="865"/>
      <c r="W38" s="239"/>
      <c r="X38" s="239"/>
      <c r="Y38" s="239"/>
      <c r="Z38" s="239"/>
      <c r="AA38" s="239"/>
      <c r="AB38" s="239"/>
      <c r="AC38" s="239"/>
      <c r="AD38" s="239"/>
      <c r="AE38" s="239"/>
      <c r="AF38" s="239"/>
    </row>
    <row r="39" spans="1:32" ht="13.5" customHeight="1">
      <c r="A39" s="1047"/>
      <c r="B39" s="1140"/>
      <c r="C39" s="1140"/>
      <c r="D39" s="1140"/>
      <c r="E39" s="1140"/>
      <c r="F39" s="1140"/>
      <c r="G39" s="1140"/>
      <c r="H39" s="1140"/>
      <c r="I39" s="1140"/>
      <c r="J39" s="1140"/>
      <c r="K39" s="1140"/>
      <c r="L39" s="1140"/>
      <c r="M39" s="1137"/>
      <c r="N39" s="1137"/>
      <c r="O39" s="932"/>
      <c r="P39" s="932" t="s">
        <v>1236</v>
      </c>
      <c r="Q39" s="931">
        <v>-2.6921623319159666E-2</v>
      </c>
      <c r="R39" s="931">
        <v>-6.2194179280084631E-2</v>
      </c>
      <c r="S39" s="931">
        <v>-2.7596619091094218E-2</v>
      </c>
      <c r="T39" s="931">
        <v>-0.11485553651802652</v>
      </c>
      <c r="U39" s="931">
        <v>-4.7207078340578384E-2</v>
      </c>
      <c r="V39" s="865"/>
      <c r="W39" s="239"/>
      <c r="X39" s="239"/>
      <c r="Y39" s="239"/>
      <c r="Z39" s="239"/>
      <c r="AA39" s="239"/>
      <c r="AB39" s="239"/>
      <c r="AC39" s="239"/>
      <c r="AD39" s="239"/>
      <c r="AE39" s="239"/>
      <c r="AF39" s="239"/>
    </row>
    <row r="40" spans="1:32" ht="13.5" customHeight="1">
      <c r="A40" s="1047"/>
      <c r="B40" s="1140"/>
      <c r="C40" s="1140"/>
      <c r="D40" s="1140"/>
      <c r="E40" s="1140"/>
      <c r="F40" s="1140"/>
      <c r="G40" s="1140"/>
      <c r="H40" s="1140"/>
      <c r="I40" s="1140"/>
      <c r="J40" s="1140"/>
      <c r="K40" s="1140"/>
      <c r="L40" s="1140"/>
      <c r="M40" s="1137"/>
      <c r="N40" s="1137"/>
      <c r="O40" s="936"/>
      <c r="P40" s="936"/>
      <c r="Q40" s="935"/>
      <c r="R40" s="935"/>
      <c r="S40" s="934"/>
      <c r="T40" s="934"/>
      <c r="U40" s="933"/>
      <c r="V40" s="865"/>
      <c r="W40" s="239"/>
      <c r="X40" s="239"/>
      <c r="Y40" s="239"/>
      <c r="Z40" s="239"/>
      <c r="AA40" s="239"/>
      <c r="AB40" s="239"/>
      <c r="AC40" s="239"/>
      <c r="AD40" s="239"/>
      <c r="AE40" s="239"/>
      <c r="AF40" s="239"/>
    </row>
    <row r="41" spans="1:32" ht="13.5" customHeight="1">
      <c r="A41" s="1047" t="s">
        <v>1188</v>
      </c>
      <c r="B41" s="1126" t="s">
        <v>1243</v>
      </c>
      <c r="C41" s="1126"/>
      <c r="D41" s="1126"/>
      <c r="E41" s="1126"/>
      <c r="F41" s="1126"/>
      <c r="G41" s="1126"/>
      <c r="H41" s="1126"/>
      <c r="I41" s="1126"/>
      <c r="J41" s="1126"/>
      <c r="K41" s="1126"/>
      <c r="L41" s="1126"/>
      <c r="M41" s="1136" t="s">
        <v>1196</v>
      </c>
      <c r="N41" s="1136"/>
      <c r="O41" s="932"/>
      <c r="P41" s="932" t="s">
        <v>1195</v>
      </c>
      <c r="Q41" s="931">
        <v>-4.9295445208124185E-2</v>
      </c>
      <c r="R41" s="931">
        <v>-8.3475809022967428E-3</v>
      </c>
      <c r="S41" s="931">
        <v>-2.6110327927878558E-2</v>
      </c>
      <c r="T41" s="931">
        <v>-2.0537416737264447E-2</v>
      </c>
      <c r="U41" s="931">
        <v>-3.8314652691982448E-2</v>
      </c>
      <c r="V41" s="865"/>
      <c r="W41" s="239"/>
      <c r="X41" s="239"/>
      <c r="Y41" s="239"/>
      <c r="Z41" s="239"/>
      <c r="AA41" s="239"/>
      <c r="AB41" s="239"/>
      <c r="AC41" s="239"/>
      <c r="AD41" s="239"/>
      <c r="AE41" s="239"/>
      <c r="AF41" s="239"/>
    </row>
    <row r="42" spans="1:32" ht="13.5" customHeight="1">
      <c r="A42" s="1047" t="s">
        <v>1188</v>
      </c>
      <c r="B42" s="1126" t="s">
        <v>1244</v>
      </c>
      <c r="C42" s="1126"/>
      <c r="D42" s="1126"/>
      <c r="E42" s="1126"/>
      <c r="F42" s="1126"/>
      <c r="G42" s="1126"/>
      <c r="H42" s="1126"/>
      <c r="I42" s="1126"/>
      <c r="J42" s="1126"/>
      <c r="K42" s="1126"/>
      <c r="L42" s="1126"/>
      <c r="M42" s="1137"/>
      <c r="N42" s="1137"/>
      <c r="O42" s="932"/>
      <c r="P42" s="932" t="s">
        <v>1237</v>
      </c>
      <c r="Q42" s="931">
        <v>5.1202763822126365E-2</v>
      </c>
      <c r="R42" s="931">
        <v>8.4839947224568217E-3</v>
      </c>
      <c r="S42" s="931">
        <v>2.5791216543796625E-2</v>
      </c>
      <c r="T42" s="931">
        <v>2.0537909205212031E-2</v>
      </c>
      <c r="U42" s="931">
        <v>4.033414196026644E-2</v>
      </c>
      <c r="V42" s="865"/>
      <c r="W42" s="239"/>
      <c r="X42" s="239"/>
      <c r="Y42" s="239"/>
      <c r="Z42" s="239"/>
      <c r="AA42" s="239"/>
      <c r="AB42" s="239"/>
      <c r="AC42" s="239"/>
      <c r="AD42" s="239"/>
      <c r="AE42" s="239"/>
      <c r="AF42" s="239"/>
    </row>
    <row r="43" spans="1:32" ht="13.5" customHeight="1">
      <c r="A43" s="1047"/>
      <c r="B43" s="1126"/>
      <c r="C43" s="1126"/>
      <c r="D43" s="1126"/>
      <c r="E43" s="1126"/>
      <c r="F43" s="1126"/>
      <c r="G43" s="1126"/>
      <c r="H43" s="1126"/>
      <c r="I43" s="1126"/>
      <c r="J43" s="1126"/>
      <c r="K43" s="1126"/>
      <c r="L43" s="1126"/>
      <c r="M43" s="1137"/>
      <c r="N43" s="1137"/>
      <c r="O43" s="936"/>
      <c r="P43" s="936"/>
      <c r="Q43" s="935"/>
      <c r="R43" s="935"/>
      <c r="S43" s="934"/>
      <c r="T43" s="934"/>
      <c r="U43" s="933"/>
      <c r="V43" s="865"/>
      <c r="W43" s="239"/>
      <c r="X43" s="239"/>
      <c r="Y43" s="239"/>
      <c r="Z43" s="239"/>
      <c r="AA43" s="239"/>
      <c r="AB43" s="239"/>
      <c r="AC43" s="239"/>
      <c r="AD43" s="239"/>
      <c r="AE43" s="239"/>
      <c r="AF43" s="239"/>
    </row>
    <row r="44" spans="1:32" ht="13.5" customHeight="1">
      <c r="A44" s="930"/>
      <c r="B44" s="937"/>
      <c r="C44" s="937"/>
      <c r="D44" s="937"/>
      <c r="E44" s="937"/>
      <c r="F44" s="937"/>
      <c r="G44" s="937"/>
      <c r="H44" s="937"/>
      <c r="I44" s="937"/>
      <c r="J44" s="937"/>
      <c r="K44" s="937"/>
      <c r="L44" s="937"/>
      <c r="M44" s="1138" t="s">
        <v>1194</v>
      </c>
      <c r="N44" s="1138"/>
      <c r="O44" s="932"/>
      <c r="P44" s="932" t="s">
        <v>1193</v>
      </c>
      <c r="Q44" s="931">
        <v>1.1326562808996495E-2</v>
      </c>
      <c r="R44" s="931">
        <v>-2.0285682275466607E-2</v>
      </c>
      <c r="S44" s="931">
        <v>-1.157783560957081E-2</v>
      </c>
      <c r="T44" s="931">
        <v>-1.7473454939723294E-3</v>
      </c>
      <c r="U44" s="931">
        <v>-2.014980023698016E-2</v>
      </c>
      <c r="V44" s="865"/>
      <c r="W44" s="239"/>
      <c r="X44" s="239"/>
      <c r="Y44" s="239"/>
      <c r="Z44" s="239"/>
      <c r="AA44" s="239"/>
      <c r="AB44" s="239"/>
      <c r="AC44" s="239"/>
      <c r="AD44" s="239"/>
      <c r="AE44" s="239"/>
      <c r="AF44" s="239"/>
    </row>
    <row r="45" spans="1:32" ht="13.5" customHeight="1">
      <c r="A45" s="930"/>
      <c r="B45" s="937"/>
      <c r="C45" s="937"/>
      <c r="D45" s="937"/>
      <c r="E45" s="937"/>
      <c r="F45" s="937"/>
      <c r="G45" s="937"/>
      <c r="H45" s="937"/>
      <c r="I45" s="937"/>
      <c r="J45" s="937"/>
      <c r="K45" s="937"/>
      <c r="L45" s="937"/>
      <c r="M45" s="1137"/>
      <c r="N45" s="1137"/>
      <c r="O45" s="932"/>
      <c r="P45" s="932" t="s">
        <v>1192</v>
      </c>
      <c r="Q45" s="931">
        <v>-1.2226959125222259E-2</v>
      </c>
      <c r="R45" s="931">
        <v>2.1681973610351308E-2</v>
      </c>
      <c r="S45" s="931">
        <v>1.2379184404929473E-2</v>
      </c>
      <c r="T45" s="931">
        <v>1.7505144988409125E-3</v>
      </c>
      <c r="U45" s="931">
        <v>2.1329188512036676E-2</v>
      </c>
      <c r="V45" s="865"/>
      <c r="W45" s="239"/>
      <c r="X45" s="239"/>
      <c r="Y45" s="239"/>
      <c r="Z45" s="239"/>
      <c r="AA45" s="239"/>
      <c r="AB45" s="239"/>
      <c r="AC45" s="239"/>
      <c r="AD45" s="239"/>
      <c r="AE45" s="239"/>
      <c r="AF45" s="239"/>
    </row>
    <row r="46" spans="1:32" ht="13.5" customHeight="1">
      <c r="A46" s="930"/>
      <c r="B46" s="937"/>
      <c r="C46" s="937"/>
      <c r="D46" s="937"/>
      <c r="E46" s="937"/>
      <c r="F46" s="937"/>
      <c r="G46" s="937"/>
      <c r="H46" s="937"/>
      <c r="I46" s="937"/>
      <c r="J46" s="937"/>
      <c r="K46" s="937"/>
      <c r="L46" s="937"/>
      <c r="M46" s="1139"/>
      <c r="N46" s="1139"/>
      <c r="O46" s="936"/>
      <c r="P46" s="936"/>
      <c r="Q46" s="935"/>
      <c r="R46" s="935"/>
      <c r="S46" s="934"/>
      <c r="T46" s="934"/>
      <c r="U46" s="933"/>
      <c r="V46" s="865"/>
      <c r="W46" s="239"/>
      <c r="X46" s="239"/>
      <c r="Y46" s="239"/>
      <c r="Z46" s="239"/>
      <c r="AA46" s="239"/>
      <c r="AB46" s="239"/>
      <c r="AC46" s="239"/>
      <c r="AD46" s="239"/>
      <c r="AE46" s="239"/>
      <c r="AF46" s="239"/>
    </row>
    <row r="47" spans="1:32" ht="13.5" customHeight="1">
      <c r="M47" s="1138" t="s">
        <v>1191</v>
      </c>
      <c r="N47" s="1138"/>
      <c r="O47" s="932"/>
      <c r="P47" s="932" t="s">
        <v>1190</v>
      </c>
      <c r="Q47" s="931">
        <v>-1.152899532166635E-2</v>
      </c>
      <c r="R47" s="931">
        <v>-1.1037168747099421E-3</v>
      </c>
      <c r="S47" s="931">
        <v>-6.8708099019063398E-3</v>
      </c>
      <c r="T47" s="931">
        <v>-1.3360906873872616E-4</v>
      </c>
      <c r="U47" s="931">
        <v>-1.4985335165697708E-2</v>
      </c>
      <c r="V47" s="865"/>
      <c r="W47" s="239"/>
      <c r="X47" s="239"/>
      <c r="Y47" s="239"/>
      <c r="Z47" s="239"/>
      <c r="AA47" s="239"/>
      <c r="AB47" s="239"/>
      <c r="AC47" s="239"/>
      <c r="AD47" s="239"/>
      <c r="AE47" s="239"/>
      <c r="AF47" s="239"/>
    </row>
    <row r="48" spans="1:32" ht="13.5" customHeight="1">
      <c r="M48" s="1139"/>
      <c r="N48" s="1139"/>
      <c r="O48" s="932"/>
      <c r="P48" s="932" t="s">
        <v>1189</v>
      </c>
      <c r="Q48" s="931">
        <v>1.2584114979018493E-2</v>
      </c>
      <c r="R48" s="931">
        <v>1.1279783434966168E-3</v>
      </c>
      <c r="S48" s="931">
        <v>7.2014276889496784E-3</v>
      </c>
      <c r="T48" s="931">
        <v>1.3375712492095105E-4</v>
      </c>
      <c r="U48" s="931">
        <v>1.6872672650610439E-2</v>
      </c>
      <c r="V48" s="865"/>
      <c r="W48" s="239"/>
      <c r="X48" s="239"/>
      <c r="Y48" s="239"/>
      <c r="Z48" s="239"/>
      <c r="AA48" s="239"/>
      <c r="AB48" s="239"/>
      <c r="AC48" s="239"/>
      <c r="AD48" s="239"/>
      <c r="AE48" s="239"/>
      <c r="AF48" s="239"/>
    </row>
    <row r="49" spans="2:32" ht="13.5" customHeight="1">
      <c r="V49" s="865"/>
      <c r="W49" s="239"/>
      <c r="X49" s="239"/>
      <c r="Y49" s="239"/>
      <c r="Z49" s="239"/>
      <c r="AA49" s="239"/>
      <c r="AB49" s="239"/>
      <c r="AC49" s="239"/>
      <c r="AD49" s="239"/>
      <c r="AE49" s="239"/>
      <c r="AF49" s="239"/>
    </row>
    <row r="50" spans="2:32" ht="13.5" customHeight="1">
      <c r="M50" s="930" t="s">
        <v>1188</v>
      </c>
      <c r="N50" s="1125" t="s">
        <v>1187</v>
      </c>
      <c r="O50" s="1125"/>
      <c r="P50" s="1125"/>
      <c r="Q50" s="1125"/>
      <c r="R50" s="1125"/>
      <c r="S50" s="1125"/>
      <c r="T50" s="1125"/>
      <c r="U50" s="1125"/>
      <c r="V50" s="1125"/>
      <c r="W50" s="239"/>
      <c r="X50" s="239"/>
      <c r="Y50" s="239"/>
      <c r="Z50" s="239"/>
      <c r="AA50" s="239"/>
      <c r="AB50" s="239"/>
      <c r="AC50" s="239"/>
      <c r="AD50" s="239"/>
      <c r="AE50" s="239"/>
      <c r="AF50" s="239"/>
    </row>
    <row r="51" spans="2:32" ht="13.5" customHeight="1">
      <c r="M51" s="930"/>
      <c r="N51" s="1125"/>
      <c r="O51" s="1125"/>
      <c r="P51" s="1125"/>
      <c r="Q51" s="1125"/>
      <c r="R51" s="1125"/>
      <c r="S51" s="1125"/>
      <c r="T51" s="1125"/>
      <c r="U51" s="1125"/>
      <c r="V51" s="1125"/>
      <c r="W51" s="239"/>
      <c r="X51" s="239"/>
      <c r="Y51" s="239"/>
      <c r="Z51" s="239"/>
      <c r="AA51" s="239"/>
      <c r="AB51" s="239"/>
      <c r="AC51" s="239"/>
      <c r="AD51" s="239"/>
      <c r="AE51" s="239"/>
      <c r="AF51" s="239"/>
    </row>
    <row r="52" spans="2:32" ht="13.5" customHeight="1">
      <c r="N52" s="1125"/>
      <c r="O52" s="1125"/>
      <c r="P52" s="1125"/>
      <c r="Q52" s="1125"/>
      <c r="R52" s="1125"/>
      <c r="S52" s="1125"/>
      <c r="T52" s="1125"/>
      <c r="U52" s="1125"/>
      <c r="V52" s="1125"/>
      <c r="W52" s="239"/>
      <c r="X52" s="239"/>
      <c r="Y52" s="239"/>
      <c r="Z52" s="239"/>
      <c r="AA52" s="239"/>
      <c r="AB52" s="239"/>
      <c r="AC52" s="239"/>
      <c r="AD52" s="239"/>
      <c r="AE52" s="239"/>
      <c r="AF52" s="239"/>
    </row>
    <row r="53" spans="2:32" ht="13.5" customHeight="1">
      <c r="M53" s="865"/>
      <c r="N53" s="865"/>
      <c r="O53" s="865"/>
      <c r="P53" s="865"/>
      <c r="Q53" s="865"/>
      <c r="R53" s="865"/>
      <c r="S53" s="865"/>
      <c r="T53" s="865"/>
      <c r="U53" s="865"/>
      <c r="V53" s="865"/>
      <c r="W53" s="239"/>
      <c r="X53" s="239"/>
      <c r="Y53" s="239"/>
      <c r="Z53" s="239"/>
      <c r="AA53" s="239"/>
      <c r="AB53" s="239"/>
      <c r="AC53" s="239"/>
      <c r="AD53" s="239"/>
      <c r="AE53" s="239"/>
      <c r="AF53" s="239"/>
    </row>
    <row r="54" spans="2:32" ht="13.5" customHeight="1">
      <c r="M54" s="865"/>
      <c r="N54" s="865"/>
      <c r="O54" s="865"/>
      <c r="P54" s="865"/>
      <c r="Q54" s="865"/>
      <c r="R54" s="865"/>
      <c r="S54" s="865"/>
      <c r="T54" s="865"/>
      <c r="U54" s="865"/>
      <c r="V54" s="865"/>
      <c r="W54" s="239"/>
      <c r="X54" s="239"/>
      <c r="Y54" s="239"/>
      <c r="Z54" s="239"/>
      <c r="AA54" s="239"/>
      <c r="AB54" s="239"/>
      <c r="AC54" s="239"/>
      <c r="AD54" s="239"/>
      <c r="AE54" s="239"/>
      <c r="AF54" s="239"/>
    </row>
    <row r="55" spans="2:32" ht="15" customHeight="1">
      <c r="M55" s="865"/>
      <c r="N55" s="865"/>
      <c r="O55" s="865"/>
      <c r="P55" s="865"/>
      <c r="Q55" s="865"/>
      <c r="R55" s="865"/>
      <c r="S55" s="865"/>
      <c r="T55" s="865"/>
      <c r="U55" s="865"/>
      <c r="V55" s="865"/>
      <c r="W55" s="239"/>
      <c r="X55" s="239"/>
      <c r="Y55" s="239"/>
      <c r="Z55" s="239"/>
      <c r="AA55" s="239"/>
      <c r="AB55" s="239"/>
      <c r="AC55" s="239"/>
      <c r="AD55" s="239"/>
      <c r="AE55" s="239"/>
      <c r="AF55" s="239"/>
    </row>
    <row r="56" spans="2:32" ht="15" customHeight="1">
      <c r="M56" s="865"/>
      <c r="N56" s="865"/>
      <c r="O56" s="865"/>
      <c r="P56" s="865"/>
      <c r="Q56" s="865"/>
      <c r="R56" s="865"/>
      <c r="S56" s="865"/>
      <c r="T56" s="865"/>
      <c r="U56" s="865"/>
      <c r="V56" s="865"/>
      <c r="W56" s="239"/>
      <c r="X56" s="239"/>
      <c r="Y56" s="239"/>
      <c r="Z56" s="239"/>
      <c r="AA56" s="239"/>
      <c r="AB56" s="239"/>
      <c r="AC56" s="239"/>
      <c r="AD56" s="239"/>
      <c r="AE56" s="239"/>
      <c r="AF56" s="239"/>
    </row>
    <row r="57" spans="2:32" ht="15" customHeight="1">
      <c r="M57" s="865"/>
      <c r="N57" s="865"/>
      <c r="O57" s="865"/>
      <c r="P57" s="865"/>
      <c r="Q57" s="865"/>
      <c r="R57" s="865"/>
      <c r="S57" s="865"/>
      <c r="T57" s="865"/>
      <c r="U57" s="865"/>
      <c r="V57" s="865"/>
      <c r="W57" s="239"/>
      <c r="X57" s="239"/>
      <c r="Y57" s="239"/>
      <c r="Z57" s="239"/>
      <c r="AA57" s="239"/>
      <c r="AB57" s="239"/>
      <c r="AC57" s="239"/>
      <c r="AD57" s="239"/>
      <c r="AE57" s="239"/>
      <c r="AF57" s="239"/>
    </row>
    <row r="58" spans="2:32" ht="15" customHeight="1">
      <c r="M58" s="865"/>
      <c r="N58" s="865"/>
      <c r="O58" s="865"/>
      <c r="P58" s="865"/>
      <c r="Q58" s="865"/>
      <c r="R58" s="865"/>
      <c r="S58" s="865"/>
      <c r="T58" s="865"/>
      <c r="U58" s="865"/>
      <c r="V58" s="865"/>
      <c r="W58" s="239"/>
      <c r="X58" s="239"/>
      <c r="Y58" s="239"/>
      <c r="Z58" s="239"/>
      <c r="AA58" s="239"/>
      <c r="AB58" s="239"/>
      <c r="AC58" s="239"/>
      <c r="AD58" s="239"/>
      <c r="AE58" s="239"/>
      <c r="AF58" s="239"/>
    </row>
    <row r="59" spans="2:32" ht="15" customHeight="1">
      <c r="W59" s="239"/>
      <c r="X59" s="239"/>
      <c r="Y59" s="239"/>
      <c r="Z59" s="239"/>
      <c r="AA59" s="239"/>
      <c r="AB59" s="239"/>
      <c r="AC59" s="239"/>
      <c r="AD59" s="239"/>
      <c r="AE59" s="239"/>
      <c r="AF59" s="239"/>
    </row>
    <row r="60" spans="2:32" ht="15" customHeight="1">
      <c r="W60" s="239"/>
      <c r="X60" s="239"/>
      <c r="Y60" s="239"/>
      <c r="Z60" s="239"/>
      <c r="AA60" s="239"/>
      <c r="AB60" s="239"/>
      <c r="AC60" s="239"/>
      <c r="AD60" s="239"/>
      <c r="AE60" s="239"/>
      <c r="AF60" s="239"/>
    </row>
    <row r="61" spans="2:32" ht="15" customHeight="1">
      <c r="B61" s="929"/>
      <c r="C61" s="196"/>
      <c r="D61" s="196"/>
      <c r="E61" s="196"/>
      <c r="G61" s="196"/>
      <c r="H61" s="196"/>
      <c r="I61" s="196"/>
      <c r="J61" s="196"/>
      <c r="K61" s="196"/>
      <c r="L61" s="196"/>
    </row>
  </sheetData>
  <mergeCells count="73">
    <mergeCell ref="B37:L40"/>
    <mergeCell ref="B41:L41"/>
    <mergeCell ref="B42:L43"/>
    <mergeCell ref="M36:N36"/>
    <mergeCell ref="M34:N34"/>
    <mergeCell ref="M35:N35"/>
    <mergeCell ref="B34:L35"/>
    <mergeCell ref="B36:L36"/>
    <mergeCell ref="M40:N40"/>
    <mergeCell ref="M37:N37"/>
    <mergeCell ref="M38:N38"/>
    <mergeCell ref="M39:N39"/>
    <mergeCell ref="N51:V52"/>
    <mergeCell ref="M41:N41"/>
    <mergeCell ref="M42:N42"/>
    <mergeCell ref="M43:N43"/>
    <mergeCell ref="M44:N44"/>
    <mergeCell ref="M45:N45"/>
    <mergeCell ref="M46:N46"/>
    <mergeCell ref="N50:V50"/>
    <mergeCell ref="M47:N47"/>
    <mergeCell ref="M48:N48"/>
    <mergeCell ref="O3:P3"/>
    <mergeCell ref="M12:V13"/>
    <mergeCell ref="O17:P17"/>
    <mergeCell ref="Q17:R17"/>
    <mergeCell ref="M18:N18"/>
    <mergeCell ref="M4:N4"/>
    <mergeCell ref="M5:N5"/>
    <mergeCell ref="M6:N6"/>
    <mergeCell ref="M7:N7"/>
    <mergeCell ref="M8:N8"/>
    <mergeCell ref="M9:N9"/>
    <mergeCell ref="M10:N10"/>
    <mergeCell ref="C21:C22"/>
    <mergeCell ref="A22:B22"/>
    <mergeCell ref="N26:V26"/>
    <mergeCell ref="M19:N19"/>
    <mergeCell ref="M20:N20"/>
    <mergeCell ref="A23:B23"/>
    <mergeCell ref="A24:B24"/>
    <mergeCell ref="A25:B25"/>
    <mergeCell ref="N25:V25"/>
    <mergeCell ref="F21:F22"/>
    <mergeCell ref="H21:H22"/>
    <mergeCell ref="G21:G22"/>
    <mergeCell ref="N23:V24"/>
    <mergeCell ref="M21:N21"/>
    <mergeCell ref="C3:D3"/>
    <mergeCell ref="A8:B8"/>
    <mergeCell ref="A9:B9"/>
    <mergeCell ref="A10:B10"/>
    <mergeCell ref="B12:L13"/>
    <mergeCell ref="A4:B4"/>
    <mergeCell ref="A5:B5"/>
    <mergeCell ref="A6:B6"/>
    <mergeCell ref="A7:B7"/>
    <mergeCell ref="B14:L15"/>
    <mergeCell ref="M32:O32"/>
    <mergeCell ref="M33:N33"/>
    <mergeCell ref="N28:V28"/>
    <mergeCell ref="B32:L33"/>
    <mergeCell ref="N27:V27"/>
    <mergeCell ref="A26:B26"/>
    <mergeCell ref="I21:I22"/>
    <mergeCell ref="B31:L31"/>
    <mergeCell ref="A27:B27"/>
    <mergeCell ref="A28:B28"/>
    <mergeCell ref="A30:I30"/>
    <mergeCell ref="L21:L22"/>
    <mergeCell ref="B16:L17"/>
    <mergeCell ref="D21:D22"/>
    <mergeCell ref="E21:E22"/>
  </mergeCells>
  <pageMargins left="0.7" right="0.7" top="0.75" bottom="0.75" header="0.3" footer="0.3"/>
  <pageSetup paperSize="9" scale="86" pageOrder="overThenDown" orientation="portrait" r:id="rId1"/>
  <headerFooter>
    <oddHeader>&amp;R&amp;"Arial,Normal"&amp;8Wealth Management</oddHeader>
    <oddFooter>&amp;L&amp;G&amp;C&amp;"Arial,Normal"&amp;7Fact book - Q4 2014</oddFooter>
  </headerFooter>
  <colBreaks count="1" manualBreakCount="1">
    <brk id="12"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59999389629810485"/>
  </sheetPr>
  <dimension ref="A1:I52"/>
  <sheetViews>
    <sheetView view="pageLayout" zoomScaleNormal="100" zoomScaleSheetLayoutView="100" workbookViewId="0">
      <selection activeCell="F21" sqref="F21"/>
    </sheetView>
  </sheetViews>
  <sheetFormatPr defaultRowHeight="11.25"/>
  <cols>
    <col min="1" max="1" width="32.28515625" style="2" customWidth="1"/>
    <col min="2" max="2" width="8" style="957" customWidth="1"/>
    <col min="3" max="9" width="8" style="2" customWidth="1"/>
    <col min="10" max="13" width="6" style="2" customWidth="1"/>
    <col min="14" max="16384" width="9.140625" style="2"/>
  </cols>
  <sheetData>
    <row r="1" spans="1:9" ht="13.5" customHeight="1">
      <c r="A1" s="1" t="s">
        <v>526</v>
      </c>
      <c r="B1" s="959"/>
    </row>
    <row r="2" spans="1:9" ht="13.5" customHeight="1"/>
    <row r="3" spans="1:9" ht="13.5" customHeight="1" thickBot="1">
      <c r="A3" s="20" t="s">
        <v>98</v>
      </c>
      <c r="B3" s="20" t="s">
        <v>1084</v>
      </c>
      <c r="C3" s="6" t="s">
        <v>907</v>
      </c>
      <c r="D3" s="741" t="s">
        <v>837</v>
      </c>
      <c r="E3" s="741" t="s">
        <v>99</v>
      </c>
      <c r="F3" s="741" t="s">
        <v>100</v>
      </c>
      <c r="G3" s="741" t="s">
        <v>101</v>
      </c>
      <c r="H3" s="741" t="s">
        <v>102</v>
      </c>
      <c r="I3" s="741" t="s">
        <v>103</v>
      </c>
    </row>
    <row r="4" spans="1:9" ht="13.5" customHeight="1">
      <c r="A4" s="9" t="s">
        <v>109</v>
      </c>
      <c r="B4" s="517">
        <v>33</v>
      </c>
      <c r="C4" s="517">
        <v>35</v>
      </c>
      <c r="D4" s="517">
        <v>38</v>
      </c>
      <c r="E4" s="517">
        <v>35</v>
      </c>
      <c r="F4" s="517">
        <v>31</v>
      </c>
      <c r="G4" s="517">
        <v>29</v>
      </c>
      <c r="H4" s="517">
        <v>32</v>
      </c>
      <c r="I4" s="517">
        <v>29</v>
      </c>
    </row>
    <row r="5" spans="1:9" ht="13.5" customHeight="1">
      <c r="A5" s="9" t="s">
        <v>115</v>
      </c>
      <c r="B5" s="517">
        <v>77</v>
      </c>
      <c r="C5" s="517">
        <v>73</v>
      </c>
      <c r="D5" s="517">
        <v>80</v>
      </c>
      <c r="E5" s="517">
        <v>74</v>
      </c>
      <c r="F5" s="517">
        <v>86</v>
      </c>
      <c r="G5" s="517">
        <v>73</v>
      </c>
      <c r="H5" s="517">
        <v>82</v>
      </c>
      <c r="I5" s="517">
        <v>80</v>
      </c>
    </row>
    <row r="6" spans="1:9" ht="13.5" customHeight="1">
      <c r="A6" s="9" t="s">
        <v>122</v>
      </c>
      <c r="B6" s="517">
        <v>24</v>
      </c>
      <c r="C6" s="517">
        <v>20</v>
      </c>
      <c r="D6" s="517">
        <v>24</v>
      </c>
      <c r="E6" s="517">
        <v>24</v>
      </c>
      <c r="F6" s="517">
        <v>22</v>
      </c>
      <c r="G6" s="517">
        <v>15</v>
      </c>
      <c r="H6" s="517">
        <v>22</v>
      </c>
      <c r="I6" s="517">
        <v>22</v>
      </c>
    </row>
    <row r="7" spans="1:9" ht="13.5" customHeight="1">
      <c r="A7" s="9" t="s">
        <v>318</v>
      </c>
      <c r="B7" s="517">
        <v>2</v>
      </c>
      <c r="C7" s="517">
        <v>1</v>
      </c>
      <c r="D7" s="517">
        <v>1</v>
      </c>
      <c r="E7" s="517">
        <v>1</v>
      </c>
      <c r="F7" s="517">
        <v>0</v>
      </c>
      <c r="G7" s="517">
        <v>0</v>
      </c>
      <c r="H7" s="517">
        <v>1</v>
      </c>
      <c r="I7" s="517">
        <v>1</v>
      </c>
    </row>
    <row r="8" spans="1:9" ht="13.5" customHeight="1">
      <c r="A8" s="43" t="s">
        <v>362</v>
      </c>
      <c r="B8" s="513">
        <v>136</v>
      </c>
      <c r="C8" s="513">
        <v>129</v>
      </c>
      <c r="D8" s="513">
        <v>143</v>
      </c>
      <c r="E8" s="513">
        <v>134</v>
      </c>
      <c r="F8" s="513">
        <v>139</v>
      </c>
      <c r="G8" s="513">
        <v>117</v>
      </c>
      <c r="H8" s="513">
        <v>137</v>
      </c>
      <c r="I8" s="513">
        <v>132</v>
      </c>
    </row>
    <row r="9" spans="1:9" ht="13.5" customHeight="1">
      <c r="A9" s="9" t="s">
        <v>142</v>
      </c>
      <c r="B9" s="517">
        <v>-44</v>
      </c>
      <c r="C9" s="517">
        <v>-42</v>
      </c>
      <c r="D9" s="517">
        <v>-44</v>
      </c>
      <c r="E9" s="517">
        <v>-42</v>
      </c>
      <c r="F9" s="517">
        <v>-44</v>
      </c>
      <c r="G9" s="517">
        <v>-41</v>
      </c>
      <c r="H9" s="517">
        <v>-42</v>
      </c>
      <c r="I9" s="517">
        <v>-42</v>
      </c>
    </row>
    <row r="10" spans="1:9" ht="13.5" customHeight="1">
      <c r="A10" s="9" t="s">
        <v>363</v>
      </c>
      <c r="B10" s="517">
        <v>-42</v>
      </c>
      <c r="C10" s="517">
        <v>-43</v>
      </c>
      <c r="D10" s="517">
        <v>-42</v>
      </c>
      <c r="E10" s="517">
        <v>-46</v>
      </c>
      <c r="F10" s="517">
        <v>-47</v>
      </c>
      <c r="G10" s="517">
        <v>-43</v>
      </c>
      <c r="H10" s="517">
        <v>-44</v>
      </c>
      <c r="I10" s="517">
        <v>-43</v>
      </c>
    </row>
    <row r="11" spans="1:9" ht="13.5" customHeight="1">
      <c r="A11" s="43" t="s">
        <v>364</v>
      </c>
      <c r="B11" s="513">
        <v>-87</v>
      </c>
      <c r="C11" s="513">
        <v>-86</v>
      </c>
      <c r="D11" s="513">
        <v>-87</v>
      </c>
      <c r="E11" s="513">
        <v>-89</v>
      </c>
      <c r="F11" s="513">
        <v>-92</v>
      </c>
      <c r="G11" s="513">
        <v>-86</v>
      </c>
      <c r="H11" s="513">
        <v>-88</v>
      </c>
      <c r="I11" s="513">
        <v>-86</v>
      </c>
    </row>
    <row r="12" spans="1:9" ht="13.5" customHeight="1">
      <c r="A12" s="43" t="s">
        <v>158</v>
      </c>
      <c r="B12" s="513">
        <v>49</v>
      </c>
      <c r="C12" s="513">
        <v>43</v>
      </c>
      <c r="D12" s="513">
        <v>56</v>
      </c>
      <c r="E12" s="513">
        <v>45</v>
      </c>
      <c r="F12" s="513">
        <v>47</v>
      </c>
      <c r="G12" s="513">
        <v>31</v>
      </c>
      <c r="H12" s="513">
        <v>49</v>
      </c>
      <c r="I12" s="513">
        <v>46</v>
      </c>
    </row>
    <row r="13" spans="1:9" ht="13.5" customHeight="1">
      <c r="A13" s="9" t="s">
        <v>161</v>
      </c>
      <c r="B13" s="517">
        <v>-2</v>
      </c>
      <c r="C13" s="517">
        <v>0</v>
      </c>
      <c r="D13" s="517">
        <v>-1</v>
      </c>
      <c r="E13" s="517">
        <v>0</v>
      </c>
      <c r="F13" s="517">
        <v>1</v>
      </c>
      <c r="G13" s="517">
        <v>0</v>
      </c>
      <c r="H13" s="517">
        <v>-4</v>
      </c>
      <c r="I13" s="517">
        <v>0</v>
      </c>
    </row>
    <row r="14" spans="1:9" ht="13.5" customHeight="1">
      <c r="A14" s="43" t="s">
        <v>162</v>
      </c>
      <c r="B14" s="513">
        <v>47</v>
      </c>
      <c r="C14" s="513">
        <v>43</v>
      </c>
      <c r="D14" s="513">
        <v>55</v>
      </c>
      <c r="E14" s="513">
        <v>45</v>
      </c>
      <c r="F14" s="513">
        <v>48</v>
      </c>
      <c r="G14" s="513">
        <v>31</v>
      </c>
      <c r="H14" s="513">
        <v>45</v>
      </c>
      <c r="I14" s="513">
        <v>46</v>
      </c>
    </row>
    <row r="15" spans="1:9" ht="13.5" customHeight="1">
      <c r="A15" s="9"/>
      <c r="B15" s="517"/>
      <c r="C15" s="517"/>
      <c r="D15" s="517"/>
      <c r="E15" s="517"/>
      <c r="F15" s="517"/>
      <c r="G15" s="517"/>
      <c r="H15" s="517"/>
      <c r="I15" s="517"/>
    </row>
    <row r="16" spans="1:9" ht="13.5" customHeight="1">
      <c r="A16" s="9" t="s">
        <v>320</v>
      </c>
      <c r="B16" s="517">
        <v>63.970588235294116</v>
      </c>
      <c r="C16" s="517">
        <v>66.666666666666657</v>
      </c>
      <c r="D16" s="517">
        <v>60.839160839160847</v>
      </c>
      <c r="E16" s="517">
        <v>66.417910447761201</v>
      </c>
      <c r="F16" s="517">
        <v>66.187050359712231</v>
      </c>
      <c r="G16" s="517">
        <v>73.504273504273513</v>
      </c>
      <c r="H16" s="517">
        <v>64.233576642335763</v>
      </c>
      <c r="I16" s="517">
        <v>65.151515151515156</v>
      </c>
    </row>
    <row r="17" spans="1:9" ht="13.5" customHeight="1">
      <c r="A17" s="9" t="s">
        <v>321</v>
      </c>
      <c r="B17" s="517">
        <v>36</v>
      </c>
      <c r="C17" s="517">
        <v>30</v>
      </c>
      <c r="D17" s="517">
        <v>38</v>
      </c>
      <c r="E17" s="517">
        <v>32</v>
      </c>
      <c r="F17" s="517">
        <v>35</v>
      </c>
      <c r="G17" s="517">
        <v>23</v>
      </c>
      <c r="H17" s="517">
        <v>36</v>
      </c>
      <c r="I17" s="517">
        <v>36</v>
      </c>
    </row>
    <row r="18" spans="1:9" ht="13.5" customHeight="1">
      <c r="A18" s="9" t="s">
        <v>322</v>
      </c>
      <c r="B18" s="517">
        <v>361</v>
      </c>
      <c r="C18" s="517">
        <v>426</v>
      </c>
      <c r="D18" s="517">
        <v>428</v>
      </c>
      <c r="E18" s="517">
        <v>428</v>
      </c>
      <c r="F18" s="517">
        <v>379</v>
      </c>
      <c r="G18" s="517">
        <v>383</v>
      </c>
      <c r="H18" s="517">
        <v>392</v>
      </c>
      <c r="I18" s="517">
        <v>410</v>
      </c>
    </row>
    <row r="19" spans="1:9" ht="13.5" customHeight="1">
      <c r="A19" s="9" t="s">
        <v>323</v>
      </c>
      <c r="B19" s="517">
        <v>2857</v>
      </c>
      <c r="C19" s="517">
        <v>2688</v>
      </c>
      <c r="D19" s="517">
        <v>2698</v>
      </c>
      <c r="E19" s="517">
        <v>2736</v>
      </c>
      <c r="F19" s="517">
        <v>2497</v>
      </c>
      <c r="G19" s="517">
        <v>2501</v>
      </c>
      <c r="H19" s="517">
        <v>2497</v>
      </c>
      <c r="I19" s="517">
        <v>2883</v>
      </c>
    </row>
    <row r="20" spans="1:9" ht="13.5" customHeight="1">
      <c r="A20" s="9" t="s">
        <v>324</v>
      </c>
      <c r="B20" s="517">
        <v>1231</v>
      </c>
      <c r="C20" s="517">
        <v>1233</v>
      </c>
      <c r="D20" s="517">
        <v>1237</v>
      </c>
      <c r="E20" s="517">
        <v>1226</v>
      </c>
      <c r="F20" s="517">
        <v>1216</v>
      </c>
      <c r="G20" s="517">
        <v>1220</v>
      </c>
      <c r="H20" s="517">
        <v>1207</v>
      </c>
      <c r="I20" s="517">
        <v>1220</v>
      </c>
    </row>
    <row r="21" spans="1:9" ht="13.5" customHeight="1">
      <c r="A21" s="14"/>
      <c r="B21" s="14"/>
      <c r="C21" s="14"/>
      <c r="D21" s="14"/>
      <c r="E21" s="14"/>
      <c r="F21" s="14"/>
      <c r="G21" s="14"/>
      <c r="H21" s="14"/>
      <c r="I21" s="14"/>
    </row>
    <row r="22" spans="1:9" ht="13.5" customHeight="1">
      <c r="A22" s="14"/>
      <c r="B22" s="14"/>
      <c r="C22" s="14"/>
      <c r="D22" s="14"/>
      <c r="E22" s="14"/>
      <c r="F22" s="14"/>
      <c r="G22" s="14"/>
      <c r="H22" s="14"/>
      <c r="I22" s="14"/>
    </row>
    <row r="23" spans="1:9" ht="13.5" customHeight="1">
      <c r="A23" s="4" t="s">
        <v>527</v>
      </c>
      <c r="B23" s="958"/>
      <c r="C23" s="14"/>
      <c r="D23" s="14"/>
      <c r="E23" s="14"/>
      <c r="F23" s="14"/>
      <c r="G23" s="14"/>
      <c r="H23" s="14"/>
      <c r="I23" s="14"/>
    </row>
    <row r="24" spans="1:9" ht="13.5" customHeight="1">
      <c r="A24" s="14"/>
      <c r="B24" s="14"/>
      <c r="C24" s="14"/>
      <c r="D24" s="14"/>
      <c r="E24" s="14"/>
      <c r="F24" s="14"/>
      <c r="G24" s="14"/>
      <c r="H24" s="14"/>
      <c r="I24" s="14"/>
    </row>
    <row r="25" spans="1:9" ht="13.5" customHeight="1" thickBot="1">
      <c r="A25" s="20" t="s">
        <v>98</v>
      </c>
      <c r="B25" s="20" t="s">
        <v>1084</v>
      </c>
      <c r="C25" s="6" t="s">
        <v>907</v>
      </c>
      <c r="D25" s="741" t="s">
        <v>837</v>
      </c>
      <c r="E25" s="741" t="s">
        <v>99</v>
      </c>
      <c r="F25" s="741" t="s">
        <v>100</v>
      </c>
      <c r="G25" s="741" t="s">
        <v>101</v>
      </c>
      <c r="H25" s="741" t="s">
        <v>102</v>
      </c>
      <c r="I25" s="741" t="s">
        <v>103</v>
      </c>
    </row>
    <row r="26" spans="1:9" ht="13.5" customHeight="1">
      <c r="A26" s="48" t="s">
        <v>109</v>
      </c>
      <c r="B26" s="63">
        <v>0</v>
      </c>
      <c r="C26" s="185">
        <v>0</v>
      </c>
      <c r="D26" s="185">
        <v>0</v>
      </c>
      <c r="E26" s="185">
        <v>1</v>
      </c>
      <c r="F26" s="185">
        <v>-1</v>
      </c>
      <c r="G26" s="185">
        <v>0</v>
      </c>
      <c r="H26" s="185">
        <v>0</v>
      </c>
      <c r="I26" s="185">
        <v>0</v>
      </c>
    </row>
    <row r="27" spans="1:9" ht="13.5" customHeight="1">
      <c r="A27" s="48" t="s">
        <v>115</v>
      </c>
      <c r="B27" s="63">
        <v>0</v>
      </c>
      <c r="C27" s="185">
        <v>0</v>
      </c>
      <c r="D27" s="185">
        <v>0</v>
      </c>
      <c r="E27" s="185">
        <v>0</v>
      </c>
      <c r="F27" s="185">
        <v>1</v>
      </c>
      <c r="G27" s="185">
        <v>0</v>
      </c>
      <c r="H27" s="185">
        <v>0</v>
      </c>
      <c r="I27" s="185">
        <v>0</v>
      </c>
    </row>
    <row r="28" spans="1:9" ht="13.5" customHeight="1">
      <c r="A28" s="48" t="s">
        <v>122</v>
      </c>
      <c r="B28" s="63">
        <v>0</v>
      </c>
      <c r="C28" s="185">
        <v>0</v>
      </c>
      <c r="D28" s="185">
        <v>0</v>
      </c>
      <c r="E28" s="185">
        <v>-1</v>
      </c>
      <c r="F28" s="185">
        <v>0</v>
      </c>
      <c r="G28" s="185">
        <v>0</v>
      </c>
      <c r="H28" s="185">
        <v>0</v>
      </c>
      <c r="I28" s="185">
        <v>0</v>
      </c>
    </row>
    <row r="29" spans="1:9" ht="13.5" customHeight="1">
      <c r="A29" s="48" t="s">
        <v>318</v>
      </c>
      <c r="B29" s="63">
        <v>0</v>
      </c>
      <c r="C29" s="185">
        <v>0</v>
      </c>
      <c r="D29" s="185">
        <v>0</v>
      </c>
      <c r="E29" s="185">
        <v>0</v>
      </c>
      <c r="F29" s="185">
        <v>0</v>
      </c>
      <c r="G29" s="185">
        <v>-1</v>
      </c>
      <c r="H29" s="185">
        <v>0</v>
      </c>
      <c r="I29" s="185">
        <v>0</v>
      </c>
    </row>
    <row r="30" spans="1:9" ht="13.5" customHeight="1">
      <c r="A30" s="53" t="s">
        <v>362</v>
      </c>
      <c r="B30" s="70">
        <v>0</v>
      </c>
      <c r="C30" s="295">
        <v>0</v>
      </c>
      <c r="D30" s="295">
        <v>0</v>
      </c>
      <c r="E30" s="295">
        <v>0</v>
      </c>
      <c r="F30" s="295">
        <v>0</v>
      </c>
      <c r="G30" s="295">
        <v>-1</v>
      </c>
      <c r="H30" s="295">
        <v>0</v>
      </c>
      <c r="I30" s="295">
        <v>0</v>
      </c>
    </row>
    <row r="31" spans="1:9" ht="13.5" customHeight="1">
      <c r="A31" s="9" t="s">
        <v>142</v>
      </c>
      <c r="B31" s="51">
        <v>-22</v>
      </c>
      <c r="C31" s="173">
        <v>-18</v>
      </c>
      <c r="D31" s="173">
        <v>-20</v>
      </c>
      <c r="E31" s="173">
        <v>-19</v>
      </c>
      <c r="F31" s="173">
        <v>-20</v>
      </c>
      <c r="G31" s="173">
        <v>-16</v>
      </c>
      <c r="H31" s="173">
        <v>-19</v>
      </c>
      <c r="I31" s="173">
        <v>-17</v>
      </c>
    </row>
    <row r="32" spans="1:9" ht="13.5" customHeight="1">
      <c r="A32" s="9" t="s">
        <v>363</v>
      </c>
      <c r="B32" s="51">
        <v>12</v>
      </c>
      <c r="C32" s="173">
        <v>22</v>
      </c>
      <c r="D32" s="173">
        <v>18</v>
      </c>
      <c r="E32" s="173">
        <v>17</v>
      </c>
      <c r="F32" s="173">
        <v>7</v>
      </c>
      <c r="G32" s="173">
        <v>17</v>
      </c>
      <c r="H32" s="173">
        <v>18</v>
      </c>
      <c r="I32" s="173">
        <v>18</v>
      </c>
    </row>
    <row r="33" spans="1:9" ht="13.5" customHeight="1">
      <c r="A33" s="43" t="s">
        <v>364</v>
      </c>
      <c r="B33" s="58">
        <v>-9</v>
      </c>
      <c r="C33" s="178">
        <v>4</v>
      </c>
      <c r="D33" s="178">
        <v>-2</v>
      </c>
      <c r="E33" s="178">
        <v>-2</v>
      </c>
      <c r="F33" s="178">
        <v>-13</v>
      </c>
      <c r="G33" s="178">
        <v>1</v>
      </c>
      <c r="H33" s="178">
        <v>0</v>
      </c>
      <c r="I33" s="178">
        <v>0</v>
      </c>
    </row>
    <row r="34" spans="1:9" ht="13.5" customHeight="1">
      <c r="A34" s="43" t="s">
        <v>158</v>
      </c>
      <c r="B34" s="58">
        <v>-9</v>
      </c>
      <c r="C34" s="178">
        <v>4</v>
      </c>
      <c r="D34" s="178">
        <v>-2</v>
      </c>
      <c r="E34" s="178">
        <v>-2</v>
      </c>
      <c r="F34" s="178">
        <v>-13</v>
      </c>
      <c r="G34" s="178">
        <v>0</v>
      </c>
      <c r="H34" s="178">
        <v>0</v>
      </c>
      <c r="I34" s="178">
        <v>0</v>
      </c>
    </row>
    <row r="35" spans="1:9" ht="13.5" customHeight="1">
      <c r="A35" s="9" t="s">
        <v>161</v>
      </c>
      <c r="B35" s="51">
        <v>0</v>
      </c>
      <c r="C35" s="173">
        <v>0</v>
      </c>
      <c r="D35" s="173">
        <v>0</v>
      </c>
      <c r="E35" s="173">
        <v>0</v>
      </c>
      <c r="F35" s="173">
        <v>0</v>
      </c>
      <c r="G35" s="173">
        <v>0</v>
      </c>
      <c r="H35" s="173">
        <v>0</v>
      </c>
      <c r="I35" s="173">
        <v>0</v>
      </c>
    </row>
    <row r="36" spans="1:9" ht="13.5" customHeight="1">
      <c r="A36" s="43" t="s">
        <v>162</v>
      </c>
      <c r="B36" s="58">
        <v>-9</v>
      </c>
      <c r="C36" s="178">
        <v>4</v>
      </c>
      <c r="D36" s="178">
        <v>-2</v>
      </c>
      <c r="E36" s="178">
        <v>-2</v>
      </c>
      <c r="F36" s="178">
        <v>-13</v>
      </c>
      <c r="G36" s="178">
        <v>0</v>
      </c>
      <c r="H36" s="178">
        <v>0</v>
      </c>
      <c r="I36" s="178">
        <v>0</v>
      </c>
    </row>
    <row r="37" spans="1:9" ht="13.5" customHeight="1">
      <c r="A37" s="9"/>
      <c r="B37" s="51"/>
      <c r="C37" s="51"/>
      <c r="D37" s="51"/>
      <c r="E37" s="51"/>
      <c r="F37" s="51"/>
      <c r="G37" s="51"/>
      <c r="H37" s="51"/>
      <c r="I37" s="51"/>
    </row>
    <row r="38" spans="1:9" ht="13.5" customHeight="1">
      <c r="A38" s="9" t="s">
        <v>322</v>
      </c>
      <c r="B38" s="51">
        <v>10</v>
      </c>
      <c r="C38" s="173">
        <v>12</v>
      </c>
      <c r="D38" s="173">
        <v>16</v>
      </c>
      <c r="E38" s="173">
        <v>15</v>
      </c>
      <c r="F38" s="173">
        <v>15</v>
      </c>
      <c r="G38" s="173">
        <v>15</v>
      </c>
      <c r="H38" s="173">
        <v>14</v>
      </c>
      <c r="I38" s="173">
        <v>16</v>
      </c>
    </row>
    <row r="39" spans="1:9" ht="13.5" customHeight="1">
      <c r="A39" s="9" t="s">
        <v>324</v>
      </c>
      <c r="B39" s="51">
        <v>577</v>
      </c>
      <c r="C39" s="173">
        <v>574</v>
      </c>
      <c r="D39" s="173">
        <v>574</v>
      </c>
      <c r="E39" s="173">
        <v>573</v>
      </c>
      <c r="F39" s="173">
        <v>542</v>
      </c>
      <c r="G39" s="173">
        <v>547</v>
      </c>
      <c r="H39" s="173">
        <v>525</v>
      </c>
      <c r="I39" s="173">
        <v>519</v>
      </c>
    </row>
    <row r="40" spans="1:9" ht="13.5" customHeight="1">
      <c r="I40" s="36"/>
    </row>
    <row r="41" spans="1:9" ht="13.5" customHeight="1"/>
    <row r="42" spans="1:9" ht="13.5" customHeight="1">
      <c r="C42" s="36"/>
      <c r="D42" s="36"/>
      <c r="E42" s="36"/>
      <c r="F42" s="36"/>
      <c r="G42" s="36"/>
      <c r="H42" s="36"/>
    </row>
    <row r="43" spans="1:9" ht="13.5" customHeight="1">
      <c r="A43" s="19"/>
      <c r="B43" s="967"/>
      <c r="C43" s="19"/>
      <c r="D43" s="19"/>
      <c r="E43" s="19"/>
      <c r="F43" s="19"/>
      <c r="G43" s="19"/>
      <c r="H43" s="19"/>
      <c r="I43" s="19"/>
    </row>
    <row r="44" spans="1:9" ht="13.5" customHeight="1"/>
    <row r="45" spans="1:9" ht="13.5" customHeight="1"/>
    <row r="46" spans="1:9" ht="13.5" customHeight="1"/>
    <row r="47" spans="1:9" ht="13.5" customHeight="1"/>
    <row r="48" spans="1:9" ht="13.5" customHeight="1"/>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&amp;R&amp;"Arial,Normal"&amp;8Wealth Management</oddHeader>
    <oddFooter>&amp;L&amp;G&amp;C&amp;"Arial,Normal"&amp;7Fact book - Q4 2014</oddFooter>
  </headerFooter>
  <colBreaks count="1" manualBreakCount="1">
    <brk id="9" max="68"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zoomScale="80" zoomScaleNormal="100" zoomScaleSheetLayoutView="100" zoomScalePageLayoutView="80" workbookViewId="0">
      <selection activeCell="K47" sqref="K47"/>
    </sheetView>
  </sheetViews>
  <sheetFormatPr defaultRowHeight="15"/>
  <cols>
    <col min="5" max="5" width="3.5703125" customWidth="1"/>
  </cols>
  <sheetData>
    <row r="3" spans="6:6" ht="35.25">
      <c r="F3" s="90" t="s">
        <v>894</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34998626667073579"/>
  </sheetPr>
  <dimension ref="A1:I52"/>
  <sheetViews>
    <sheetView view="pageLayout" topLeftCell="A10" zoomScaleNormal="100" zoomScaleSheetLayoutView="100" workbookViewId="0">
      <selection activeCell="H48" sqref="H48"/>
    </sheetView>
  </sheetViews>
  <sheetFormatPr defaultRowHeight="11.25"/>
  <cols>
    <col min="1" max="1" width="38.140625" style="484" customWidth="1"/>
    <col min="2" max="2" width="7.85546875" style="957" customWidth="1"/>
    <col min="3" max="9" width="7.85546875" style="484" customWidth="1"/>
    <col min="10" max="13" width="6" style="484" customWidth="1"/>
    <col min="14" max="16384" width="9.140625" style="484"/>
  </cols>
  <sheetData>
    <row r="1" spans="1:9" ht="13.5" customHeight="1">
      <c r="A1" s="486" t="s">
        <v>528</v>
      </c>
      <c r="B1" s="959"/>
      <c r="H1"/>
    </row>
    <row r="2" spans="1:9" ht="13.5" customHeight="1">
      <c r="H2"/>
    </row>
    <row r="3" spans="1:9" ht="13.5" customHeight="1" thickBot="1">
      <c r="A3" s="539" t="s">
        <v>98</v>
      </c>
      <c r="B3" s="539" t="s">
        <v>1084</v>
      </c>
      <c r="C3" s="540" t="s">
        <v>907</v>
      </c>
      <c r="D3" s="540" t="s">
        <v>837</v>
      </c>
      <c r="E3" s="540" t="s">
        <v>99</v>
      </c>
      <c r="F3" s="540" t="s">
        <v>100</v>
      </c>
      <c r="G3" s="540" t="s">
        <v>101</v>
      </c>
      <c r="H3" s="540" t="s">
        <v>102</v>
      </c>
      <c r="I3" s="540" t="s">
        <v>103</v>
      </c>
    </row>
    <row r="4" spans="1:9" ht="13.5" customHeight="1">
      <c r="A4" s="9" t="s">
        <v>109</v>
      </c>
      <c r="B4" s="517">
        <v>47</v>
      </c>
      <c r="C4" s="517">
        <v>70</v>
      </c>
      <c r="D4" s="517">
        <v>71</v>
      </c>
      <c r="E4" s="517">
        <v>91</v>
      </c>
      <c r="F4" s="517">
        <v>102</v>
      </c>
      <c r="G4" s="517">
        <v>75</v>
      </c>
      <c r="H4" s="517">
        <v>90</v>
      </c>
      <c r="I4" s="517">
        <v>73</v>
      </c>
    </row>
    <row r="5" spans="1:9" ht="13.5" customHeight="1">
      <c r="A5" s="9" t="s">
        <v>115</v>
      </c>
      <c r="B5" s="517">
        <v>-3</v>
      </c>
      <c r="C5" s="517">
        <v>-3</v>
      </c>
      <c r="D5" s="517">
        <v>-2</v>
      </c>
      <c r="E5" s="517">
        <v>-3</v>
      </c>
      <c r="F5" s="517">
        <v>-1</v>
      </c>
      <c r="G5" s="517">
        <v>-3</v>
      </c>
      <c r="H5" s="517">
        <v>-2</v>
      </c>
      <c r="I5" s="517">
        <v>-2</v>
      </c>
    </row>
    <row r="6" spans="1:9" ht="13.5" customHeight="1">
      <c r="A6" s="9" t="s">
        <v>122</v>
      </c>
      <c r="B6" s="517">
        <v>15</v>
      </c>
      <c r="C6" s="517">
        <v>28</v>
      </c>
      <c r="D6" s="517">
        <v>19</v>
      </c>
      <c r="E6" s="517">
        <v>22</v>
      </c>
      <c r="F6" s="517">
        <v>-8</v>
      </c>
      <c r="G6" s="517">
        <v>34</v>
      </c>
      <c r="H6" s="517">
        <v>25</v>
      </c>
      <c r="I6" s="517">
        <v>18</v>
      </c>
    </row>
    <row r="7" spans="1:9" ht="13.5" customHeight="1">
      <c r="A7" s="9" t="s">
        <v>318</v>
      </c>
      <c r="B7" s="517">
        <v>5</v>
      </c>
      <c r="C7" s="517">
        <v>2</v>
      </c>
      <c r="D7" s="517">
        <v>2</v>
      </c>
      <c r="E7" s="517">
        <v>1</v>
      </c>
      <c r="F7" s="517">
        <v>3</v>
      </c>
      <c r="G7" s="517">
        <v>3</v>
      </c>
      <c r="H7" s="517">
        <v>5</v>
      </c>
      <c r="I7" s="517">
        <v>5</v>
      </c>
    </row>
    <row r="8" spans="1:9" ht="13.5" customHeight="1">
      <c r="A8" s="43" t="s">
        <v>362</v>
      </c>
      <c r="B8" s="513">
        <v>64</v>
      </c>
      <c r="C8" s="513">
        <v>97</v>
      </c>
      <c r="D8" s="513">
        <v>90</v>
      </c>
      <c r="E8" s="513">
        <v>111</v>
      </c>
      <c r="F8" s="513">
        <v>96</v>
      </c>
      <c r="G8" s="513">
        <v>109</v>
      </c>
      <c r="H8" s="513">
        <v>118</v>
      </c>
      <c r="I8" s="513">
        <v>94</v>
      </c>
    </row>
    <row r="9" spans="1:9" ht="13.5" customHeight="1">
      <c r="A9" s="9" t="s">
        <v>142</v>
      </c>
      <c r="B9" s="517">
        <v>-73</v>
      </c>
      <c r="C9" s="517">
        <v>-64</v>
      </c>
      <c r="D9" s="517">
        <v>-74</v>
      </c>
      <c r="E9" s="517">
        <v>-59</v>
      </c>
      <c r="F9" s="517">
        <v>-58</v>
      </c>
      <c r="G9" s="517">
        <v>-56</v>
      </c>
      <c r="H9" s="517">
        <v>-63</v>
      </c>
      <c r="I9" s="517">
        <v>-56</v>
      </c>
    </row>
    <row r="10" spans="1:9" ht="13.5" customHeight="1">
      <c r="A10" s="9" t="s">
        <v>363</v>
      </c>
      <c r="B10" s="517">
        <v>12.164049092989172</v>
      </c>
      <c r="C10" s="517">
        <v>11.769472708403603</v>
      </c>
      <c r="D10" s="517">
        <v>19.218307828638928</v>
      </c>
      <c r="E10" s="517">
        <v>2.4576427784467416</v>
      </c>
      <c r="F10" s="517">
        <v>-11.891368818385837</v>
      </c>
      <c r="G10" s="517">
        <v>2.4148851807622815</v>
      </c>
      <c r="H10" s="517">
        <v>5.4147505461699108</v>
      </c>
      <c r="I10" s="517">
        <v>3.0001903931570908</v>
      </c>
    </row>
    <row r="11" spans="1:9" ht="13.5" customHeight="1">
      <c r="A11" s="43" t="s">
        <v>364</v>
      </c>
      <c r="B11" s="513">
        <v>-73</v>
      </c>
      <c r="C11" s="513">
        <v>-65</v>
      </c>
      <c r="D11" s="513">
        <v>-68</v>
      </c>
      <c r="E11" s="513">
        <v>-67</v>
      </c>
      <c r="F11" s="513">
        <v>-85</v>
      </c>
      <c r="G11" s="513">
        <v>-63</v>
      </c>
      <c r="H11" s="513">
        <v>-67</v>
      </c>
      <c r="I11" s="513">
        <v>-61</v>
      </c>
    </row>
    <row r="12" spans="1:9" ht="13.5" customHeight="1">
      <c r="A12" s="9" t="s">
        <v>161</v>
      </c>
      <c r="B12" s="517">
        <v>0</v>
      </c>
      <c r="C12" s="517">
        <v>0</v>
      </c>
      <c r="D12" s="517">
        <v>0</v>
      </c>
      <c r="E12" s="517">
        <v>0</v>
      </c>
      <c r="F12" s="517">
        <v>0</v>
      </c>
      <c r="G12" s="517">
        <v>0</v>
      </c>
      <c r="H12" s="517">
        <v>0</v>
      </c>
      <c r="I12" s="517">
        <v>0</v>
      </c>
    </row>
    <row r="13" spans="1:9" ht="13.5" customHeight="1">
      <c r="A13" s="43" t="s">
        <v>162</v>
      </c>
      <c r="B13" s="513">
        <v>-9</v>
      </c>
      <c r="C13" s="513">
        <v>32</v>
      </c>
      <c r="D13" s="513">
        <v>22</v>
      </c>
      <c r="E13" s="513">
        <v>44</v>
      </c>
      <c r="F13" s="513">
        <v>11</v>
      </c>
      <c r="G13" s="513">
        <v>46</v>
      </c>
      <c r="H13" s="513">
        <v>51</v>
      </c>
      <c r="I13" s="513">
        <v>33</v>
      </c>
    </row>
    <row r="14" spans="1:9" ht="13.5" customHeight="1">
      <c r="A14" s="9"/>
      <c r="B14" s="517"/>
      <c r="C14" s="517"/>
      <c r="D14" s="517"/>
      <c r="E14" s="517"/>
      <c r="F14" s="517"/>
      <c r="G14" s="517"/>
      <c r="H14" s="517"/>
      <c r="I14" s="517"/>
    </row>
    <row r="15" spans="1:9" ht="13.5" customHeight="1">
      <c r="A15" s="9" t="s">
        <v>322</v>
      </c>
      <c r="B15" s="517">
        <v>826.70547059623505</v>
      </c>
      <c r="C15" s="517">
        <v>844</v>
      </c>
      <c r="D15" s="517">
        <v>806</v>
      </c>
      <c r="E15" s="517">
        <v>913</v>
      </c>
      <c r="F15" s="517">
        <v>552</v>
      </c>
      <c r="G15" s="517">
        <v>612</v>
      </c>
      <c r="H15" s="517">
        <v>593</v>
      </c>
      <c r="I15" s="517">
        <v>587</v>
      </c>
    </row>
    <row r="16" spans="1:9" ht="13.5" customHeight="1">
      <c r="A16" s="9" t="s">
        <v>323</v>
      </c>
      <c r="B16" s="517">
        <v>6470.0272711960433</v>
      </c>
      <c r="C16" s="517">
        <v>6669</v>
      </c>
      <c r="D16" s="517">
        <v>6427</v>
      </c>
      <c r="E16" s="517">
        <v>6566</v>
      </c>
      <c r="F16" s="517">
        <v>4849</v>
      </c>
      <c r="G16" s="517">
        <v>4500</v>
      </c>
      <c r="H16" s="517">
        <v>4409</v>
      </c>
      <c r="I16" s="517">
        <v>4623</v>
      </c>
    </row>
    <row r="17" spans="1:9" ht="13.5" customHeight="1">
      <c r="A17" s="9" t="s">
        <v>324</v>
      </c>
      <c r="B17" s="517">
        <v>2319.4900000000002</v>
      </c>
      <c r="C17" s="517">
        <v>2311.4300000000003</v>
      </c>
      <c r="D17" s="517">
        <v>2284.4499999999998</v>
      </c>
      <c r="E17" s="517">
        <v>1899.4</v>
      </c>
      <c r="F17" s="517">
        <v>1829.73</v>
      </c>
      <c r="G17" s="517">
        <v>1799.48</v>
      </c>
      <c r="H17" s="517">
        <v>1764.16</v>
      </c>
      <c r="I17" s="517">
        <v>1768</v>
      </c>
    </row>
    <row r="18" spans="1:9" ht="13.5" customHeight="1">
      <c r="A18" s="9"/>
      <c r="B18" s="9"/>
      <c r="C18" s="173"/>
      <c r="D18" s="173"/>
      <c r="E18" s="173"/>
      <c r="F18" s="173"/>
      <c r="G18" s="173"/>
      <c r="H18" s="173"/>
      <c r="I18" s="174"/>
    </row>
    <row r="19" spans="1:9" ht="13.5" customHeight="1">
      <c r="A19" s="9"/>
      <c r="B19" s="9"/>
      <c r="C19" s="487"/>
      <c r="D19" s="487"/>
      <c r="E19" s="487"/>
      <c r="F19" s="487"/>
      <c r="G19" s="487"/>
      <c r="H19" s="487"/>
      <c r="I19" s="175"/>
    </row>
    <row r="20" spans="1:9" ht="13.5" customHeight="1">
      <c r="A20" s="9"/>
      <c r="B20" s="9"/>
      <c r="C20" s="487"/>
      <c r="D20" s="487"/>
      <c r="E20" s="487"/>
      <c r="F20" s="487"/>
      <c r="G20" s="487"/>
      <c r="H20" s="487"/>
      <c r="I20" s="175"/>
    </row>
    <row r="21" spans="1:9" ht="13.5" customHeight="1">
      <c r="A21" s="14"/>
      <c r="B21" s="14"/>
      <c r="C21" s="14"/>
      <c r="D21" s="14"/>
      <c r="E21" s="14"/>
      <c r="F21" s="14"/>
      <c r="G21" s="14"/>
      <c r="H21" s="14"/>
      <c r="I21" s="18"/>
    </row>
    <row r="22" spans="1:9" ht="13.5" customHeight="1">
      <c r="A22" s="14"/>
      <c r="B22" s="14"/>
      <c r="C22" s="14"/>
      <c r="D22" s="14"/>
      <c r="E22" s="14"/>
      <c r="F22" s="14"/>
      <c r="G22" s="14"/>
      <c r="H22" s="14"/>
      <c r="I22" s="18"/>
    </row>
    <row r="23" spans="1:9" ht="13.5" customHeight="1">
      <c r="A23" s="552" t="s">
        <v>895</v>
      </c>
      <c r="B23" s="958"/>
      <c r="C23" s="14"/>
      <c r="D23" s="14"/>
      <c r="E23" s="14"/>
      <c r="F23" s="14"/>
      <c r="G23" s="14"/>
      <c r="H23" s="14"/>
      <c r="I23" s="18"/>
    </row>
    <row r="24" spans="1:9" ht="13.5" customHeight="1">
      <c r="A24" s="188"/>
      <c r="B24" s="188"/>
      <c r="C24" s="188"/>
      <c r="D24" s="188"/>
      <c r="E24" s="188"/>
      <c r="F24" s="188"/>
      <c r="G24" s="188"/>
      <c r="H24" s="188"/>
      <c r="I24" s="18"/>
    </row>
    <row r="25" spans="1:9" ht="13.5" customHeight="1" thickBot="1">
      <c r="A25" s="526" t="s">
        <v>98</v>
      </c>
      <c r="B25" s="526" t="s">
        <v>1084</v>
      </c>
      <c r="C25" s="525" t="s">
        <v>907</v>
      </c>
      <c r="D25" s="525" t="s">
        <v>837</v>
      </c>
      <c r="E25" s="525" t="s">
        <v>99</v>
      </c>
      <c r="F25" s="525" t="s">
        <v>100</v>
      </c>
      <c r="G25" s="525" t="s">
        <v>101</v>
      </c>
      <c r="H25" s="525" t="s">
        <v>102</v>
      </c>
      <c r="I25" s="525" t="s">
        <v>103</v>
      </c>
    </row>
    <row r="26" spans="1:9" ht="13.5" customHeight="1">
      <c r="A26" s="33" t="s">
        <v>109</v>
      </c>
      <c r="B26" s="175">
        <v>21</v>
      </c>
      <c r="C26" s="175">
        <v>45</v>
      </c>
      <c r="D26" s="175">
        <v>28</v>
      </c>
      <c r="E26" s="175">
        <v>24</v>
      </c>
      <c r="F26" s="175">
        <v>44</v>
      </c>
      <c r="G26" s="175">
        <v>41</v>
      </c>
      <c r="H26" s="175">
        <v>34</v>
      </c>
      <c r="I26" s="175">
        <v>26</v>
      </c>
    </row>
    <row r="27" spans="1:9" ht="13.5" customHeight="1">
      <c r="A27" s="33" t="s">
        <v>115</v>
      </c>
      <c r="B27" s="175">
        <v>-11</v>
      </c>
      <c r="C27" s="175">
        <v>-5</v>
      </c>
      <c r="D27" s="175">
        <v>-5</v>
      </c>
      <c r="E27" s="175">
        <v>-18</v>
      </c>
      <c r="F27" s="175">
        <v>-7</v>
      </c>
      <c r="G27" s="175">
        <v>-19</v>
      </c>
      <c r="H27" s="175">
        <v>-1</v>
      </c>
      <c r="I27" s="175">
        <v>-11</v>
      </c>
    </row>
    <row r="28" spans="1:9" ht="13.5" customHeight="1">
      <c r="A28" s="33" t="s">
        <v>122</v>
      </c>
      <c r="B28" s="175">
        <v>-18</v>
      </c>
      <c r="C28" s="175">
        <v>-38</v>
      </c>
      <c r="D28" s="175">
        <v>-41</v>
      </c>
      <c r="E28" s="175">
        <v>6</v>
      </c>
      <c r="F28" s="175">
        <v>-51</v>
      </c>
      <c r="G28" s="175">
        <v>-59</v>
      </c>
      <c r="H28" s="175">
        <v>-31</v>
      </c>
      <c r="I28" s="175">
        <v>22</v>
      </c>
    </row>
    <row r="29" spans="1:9" ht="13.5" customHeight="1">
      <c r="A29" s="33" t="s">
        <v>318</v>
      </c>
      <c r="B29" s="175">
        <v>1</v>
      </c>
      <c r="C29" s="175">
        <v>384</v>
      </c>
      <c r="D29" s="175">
        <v>8</v>
      </c>
      <c r="E29" s="175">
        <v>7</v>
      </c>
      <c r="F29" s="175">
        <v>22</v>
      </c>
      <c r="G29" s="175">
        <v>10</v>
      </c>
      <c r="H29" s="175">
        <v>-10</v>
      </c>
      <c r="I29" s="175">
        <v>36</v>
      </c>
    </row>
    <row r="30" spans="1:9" ht="13.5" customHeight="1">
      <c r="A30" s="53" t="s">
        <v>362</v>
      </c>
      <c r="B30" s="698">
        <v>-7</v>
      </c>
      <c r="C30" s="698">
        <v>386</v>
      </c>
      <c r="D30" s="698">
        <v>-10</v>
      </c>
      <c r="E30" s="698">
        <v>19</v>
      </c>
      <c r="F30" s="698">
        <v>8</v>
      </c>
      <c r="G30" s="698">
        <v>-27</v>
      </c>
      <c r="H30" s="698">
        <v>-8</v>
      </c>
      <c r="I30" s="698">
        <v>73</v>
      </c>
    </row>
    <row r="31" spans="1:9" ht="13.5" customHeight="1">
      <c r="A31" s="33" t="s">
        <v>142</v>
      </c>
      <c r="B31" s="175">
        <v>-11</v>
      </c>
      <c r="C31" s="175">
        <v>-41</v>
      </c>
      <c r="D31" s="175">
        <v>-178</v>
      </c>
      <c r="E31" s="175">
        <v>-44</v>
      </c>
      <c r="F31" s="175">
        <v>-17</v>
      </c>
      <c r="G31" s="175">
        <v>-39</v>
      </c>
      <c r="H31" s="175">
        <v>-26</v>
      </c>
      <c r="I31" s="175">
        <v>-39</v>
      </c>
    </row>
    <row r="32" spans="1:9" ht="13.5" customHeight="1">
      <c r="A32" s="33" t="s">
        <v>363</v>
      </c>
      <c r="B32" s="175">
        <v>28.83595090701084</v>
      </c>
      <c r="C32" s="175">
        <v>19.230527291596388</v>
      </c>
      <c r="D32" s="175">
        <v>-1.2183078286388991</v>
      </c>
      <c r="E32" s="175">
        <v>10.542357221553232</v>
      </c>
      <c r="F32" s="175">
        <v>36.891368818385786</v>
      </c>
      <c r="G32" s="175">
        <v>1.5851148192377309</v>
      </c>
      <c r="H32" s="175">
        <v>7.5852494538301016</v>
      </c>
      <c r="I32" s="175">
        <v>7.9998096068429163</v>
      </c>
    </row>
    <row r="33" spans="1:9" ht="13.5" customHeight="1">
      <c r="A33" s="53" t="s">
        <v>364</v>
      </c>
      <c r="B33" s="698">
        <v>-1</v>
      </c>
      <c r="C33" s="698">
        <v>-384</v>
      </c>
      <c r="D33" s="698">
        <v>-193</v>
      </c>
      <c r="E33" s="698">
        <v>-42</v>
      </c>
      <c r="F33" s="698">
        <v>8</v>
      </c>
      <c r="G33" s="698">
        <v>-53</v>
      </c>
      <c r="H33" s="698">
        <v>-22</v>
      </c>
      <c r="I33" s="698">
        <v>-40</v>
      </c>
    </row>
    <row r="34" spans="1:9" ht="13.5" customHeight="1">
      <c r="A34" s="555" t="s">
        <v>161</v>
      </c>
      <c r="B34" s="862">
        <v>1</v>
      </c>
      <c r="C34" s="862">
        <v>-1</v>
      </c>
      <c r="D34" s="862">
        <v>-2</v>
      </c>
      <c r="E34" s="862">
        <v>0</v>
      </c>
      <c r="F34" s="862">
        <v>-1</v>
      </c>
      <c r="G34" s="862">
        <v>-2</v>
      </c>
      <c r="H34" s="862">
        <v>-1</v>
      </c>
      <c r="I34" s="862">
        <v>1</v>
      </c>
    </row>
    <row r="35" spans="1:9" ht="13.5" customHeight="1">
      <c r="A35" s="53" t="s">
        <v>162</v>
      </c>
      <c r="B35" s="698">
        <v>-7</v>
      </c>
      <c r="C35" s="698">
        <v>1</v>
      </c>
      <c r="D35" s="698">
        <v>-205</v>
      </c>
      <c r="E35" s="698">
        <v>-23</v>
      </c>
      <c r="F35" s="698">
        <v>15</v>
      </c>
      <c r="G35" s="698">
        <v>-82</v>
      </c>
      <c r="H35" s="698">
        <v>-31</v>
      </c>
      <c r="I35" s="698">
        <v>34</v>
      </c>
    </row>
    <row r="36" spans="1:9" ht="13.5" customHeight="1">
      <c r="A36" s="24"/>
      <c r="B36" s="218"/>
      <c r="C36" s="218"/>
      <c r="D36" s="218"/>
      <c r="E36" s="218"/>
      <c r="F36" s="218"/>
      <c r="G36" s="218"/>
      <c r="H36" s="218"/>
      <c r="I36" s="218"/>
    </row>
    <row r="37" spans="1:9" ht="13.5" customHeight="1">
      <c r="A37" s="33" t="s">
        <v>322</v>
      </c>
      <c r="B37" s="175">
        <v>1539.2945294037636</v>
      </c>
      <c r="C37" s="175">
        <v>1403</v>
      </c>
      <c r="D37" s="175">
        <v>1483</v>
      </c>
      <c r="E37" s="175">
        <v>877</v>
      </c>
      <c r="F37" s="175">
        <v>868</v>
      </c>
      <c r="G37" s="175">
        <v>868</v>
      </c>
      <c r="H37" s="175">
        <v>896</v>
      </c>
      <c r="I37" s="175">
        <v>854</v>
      </c>
    </row>
    <row r="38" spans="1:9" ht="13.5" customHeight="1">
      <c r="A38" s="33" t="s">
        <v>323</v>
      </c>
      <c r="B38" s="175">
        <v>10616.972728803958</v>
      </c>
      <c r="C38" s="175">
        <v>10087</v>
      </c>
      <c r="D38" s="175">
        <v>10542</v>
      </c>
      <c r="E38" s="175">
        <v>13492.146921725012</v>
      </c>
      <c r="F38" s="175">
        <v>12643.545275561541</v>
      </c>
      <c r="G38" s="175">
        <v>13342.678019768908</v>
      </c>
      <c r="H38" s="175">
        <v>13309.082810371532</v>
      </c>
      <c r="I38" s="175">
        <v>14377</v>
      </c>
    </row>
    <row r="39" spans="1:9" ht="13.5" customHeight="1">
      <c r="A39" s="33" t="s">
        <v>324</v>
      </c>
      <c r="B39" s="175">
        <v>929.5099999999984</v>
      </c>
      <c r="C39" s="175">
        <v>912.56999999999971</v>
      </c>
      <c r="D39" s="175">
        <v>915.54999999999927</v>
      </c>
      <c r="E39" s="175">
        <v>849.59999999999854</v>
      </c>
      <c r="F39" s="175">
        <v>860.27000000000044</v>
      </c>
      <c r="G39" s="175">
        <v>842.52000000000044</v>
      </c>
      <c r="H39" s="175"/>
      <c r="I39" s="175"/>
    </row>
    <row r="40" spans="1:9" ht="13.5" customHeight="1">
      <c r="A40" s="18"/>
      <c r="B40" s="18"/>
      <c r="C40" s="18"/>
      <c r="D40" s="18"/>
      <c r="E40" s="18"/>
      <c r="F40" s="18"/>
      <c r="G40" s="18"/>
      <c r="H40" s="18"/>
      <c r="I40" s="73"/>
    </row>
    <row r="41" spans="1:9" ht="13.5" customHeight="1">
      <c r="A41" s="18"/>
      <c r="B41" s="18"/>
      <c r="C41" s="18"/>
      <c r="D41" s="18"/>
      <c r="E41" s="18"/>
      <c r="F41" s="18"/>
      <c r="G41" s="18"/>
      <c r="H41" s="18"/>
      <c r="I41" s="18"/>
    </row>
    <row r="42" spans="1:9" ht="13.5" customHeight="1">
      <c r="A42" s="18"/>
      <c r="B42" s="18"/>
      <c r="C42" s="73"/>
      <c r="D42" s="73"/>
      <c r="E42" s="73"/>
      <c r="F42" s="73"/>
      <c r="G42" s="73"/>
      <c r="H42" s="73"/>
      <c r="I42" s="18"/>
    </row>
    <row r="43" spans="1:9" ht="13.5" customHeight="1">
      <c r="A43" s="18"/>
      <c r="B43" s="18"/>
      <c r="C43" s="18"/>
      <c r="D43" s="18"/>
      <c r="E43" s="18"/>
      <c r="F43" s="18"/>
      <c r="G43" s="18"/>
      <c r="H43" s="18"/>
      <c r="I43" s="18"/>
    </row>
    <row r="44" spans="1:9" ht="13.5" customHeight="1"/>
    <row r="45" spans="1:9" ht="13.5" customHeight="1"/>
    <row r="46" spans="1:9" ht="13.5" customHeight="1"/>
    <row r="47" spans="1:9" ht="13.5" customHeight="1"/>
    <row r="48" spans="1:9" ht="13.5" customHeight="1"/>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&amp;R&amp;"Arial,Normal"&amp;8Wealth Management</oddHeader>
    <oddFooter>&amp;L&amp;G&amp;C&amp;"Arial,Normal"&amp;7Fact book - Q4 2014</oddFooter>
  </headerFooter>
  <colBreaks count="1" manualBreakCount="1">
    <brk id="9" max="68"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F3"/>
  <sheetViews>
    <sheetView view="pageLayout" zoomScale="80" zoomScaleNormal="100" zoomScalePageLayoutView="80" workbookViewId="0">
      <selection activeCell="K47" sqref="K47"/>
    </sheetView>
  </sheetViews>
  <sheetFormatPr defaultRowHeight="15"/>
  <cols>
    <col min="5" max="5" width="3.5703125" customWidth="1"/>
  </cols>
  <sheetData>
    <row r="3" spans="6:6">
      <c r="F3" t="s">
        <v>2</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J62"/>
  <sheetViews>
    <sheetView view="pageLayout" zoomScale="85" zoomScaleNormal="115" zoomScalePageLayoutView="85" workbookViewId="0">
      <selection activeCell="H50" sqref="H50"/>
    </sheetView>
  </sheetViews>
  <sheetFormatPr defaultRowHeight="15"/>
  <cols>
    <col min="1" max="1" width="27" style="204" customWidth="1"/>
    <col min="2" max="2" width="7.28515625" style="204" customWidth="1"/>
    <col min="3" max="3" width="7.42578125" style="204" customWidth="1"/>
    <col min="4" max="5" width="7.28515625" style="204" customWidth="1"/>
    <col min="6" max="9" width="7.28515625" style="315" customWidth="1"/>
    <col min="10" max="10" width="6" style="211" customWidth="1"/>
    <col min="11" max="16384" width="9.140625" style="204"/>
  </cols>
  <sheetData>
    <row r="1" spans="1:10" s="299" customFormat="1" ht="13.5" customHeight="1">
      <c r="A1" s="296" t="s">
        <v>529</v>
      </c>
      <c r="B1" s="296"/>
      <c r="C1" s="296"/>
      <c r="D1" s="296"/>
      <c r="E1" s="296"/>
      <c r="F1" s="297"/>
      <c r="G1" s="297"/>
      <c r="H1" s="298"/>
      <c r="I1" s="298"/>
      <c r="J1" s="799"/>
    </row>
    <row r="2" spans="1:10" s="299" customFormat="1" ht="13.5" customHeight="1">
      <c r="A2" s="296"/>
      <c r="B2" s="296"/>
      <c r="C2" s="296"/>
      <c r="D2" s="296"/>
      <c r="E2" s="296"/>
      <c r="F2" s="297"/>
      <c r="G2" s="297"/>
      <c r="H2" s="298"/>
      <c r="I2" s="298"/>
      <c r="J2" s="799"/>
    </row>
    <row r="3" spans="1:10" s="299" customFormat="1" ht="13.5" customHeight="1">
      <c r="A3" s="300" t="s">
        <v>871</v>
      </c>
      <c r="B3" s="300"/>
      <c r="C3" s="300"/>
      <c r="D3" s="300"/>
      <c r="E3" s="301"/>
      <c r="F3" s="302"/>
      <c r="G3" s="298"/>
      <c r="H3" s="298"/>
      <c r="I3" s="298"/>
      <c r="J3" s="799"/>
    </row>
    <row r="4" spans="1:10" s="299" customFormat="1" ht="7.5" customHeight="1" thickBot="1">
      <c r="F4" s="298"/>
      <c r="G4" s="298"/>
      <c r="H4" s="298"/>
      <c r="I4" s="298"/>
      <c r="J4" s="799"/>
    </row>
    <row r="5" spans="1:10" s="299" customFormat="1" ht="13.5" customHeight="1" thickBot="1">
      <c r="A5" s="303"/>
      <c r="B5" s="304" t="s">
        <v>1084</v>
      </c>
      <c r="C5" s="304" t="s">
        <v>907</v>
      </c>
      <c r="D5" s="304" t="s">
        <v>837</v>
      </c>
      <c r="E5" s="304" t="s">
        <v>99</v>
      </c>
      <c r="F5" s="305" t="s">
        <v>100</v>
      </c>
      <c r="G5" s="305" t="s">
        <v>101</v>
      </c>
      <c r="H5" s="306" t="s">
        <v>102</v>
      </c>
      <c r="I5" s="307" t="s">
        <v>103</v>
      </c>
      <c r="J5" s="798"/>
    </row>
    <row r="6" spans="1:10" s="299" customFormat="1" ht="13.5" customHeight="1">
      <c r="A6" s="308" t="s">
        <v>870</v>
      </c>
      <c r="B6" s="142">
        <v>10175.877</v>
      </c>
      <c r="C6" s="142">
        <v>10136.449000000001</v>
      </c>
      <c r="D6" s="142">
        <v>10085.799000000001</v>
      </c>
      <c r="E6" s="142">
        <v>10049.476000000001</v>
      </c>
      <c r="F6" s="142">
        <v>10119.499</v>
      </c>
      <c r="G6" s="142">
        <v>10048.841</v>
      </c>
      <c r="H6" s="142">
        <v>9989.1939999999995</v>
      </c>
      <c r="I6" s="142">
        <v>9944.7800000000007</v>
      </c>
      <c r="J6" s="800"/>
    </row>
    <row r="7" spans="1:10" s="299" customFormat="1" ht="13.5" customHeight="1">
      <c r="A7" s="308" t="s">
        <v>539</v>
      </c>
      <c r="B7" s="142">
        <v>3269.7090000000003</v>
      </c>
      <c r="C7" s="142">
        <v>3256.1170000000002</v>
      </c>
      <c r="D7" s="142">
        <v>3240.7400000000002</v>
      </c>
      <c r="E7" s="142">
        <v>3223.1930000000002</v>
      </c>
      <c r="F7" s="142">
        <v>3202.6800000000007</v>
      </c>
      <c r="G7" s="142">
        <v>3186.9560000000001</v>
      </c>
      <c r="H7" s="142">
        <v>3167.8449999999998</v>
      </c>
      <c r="I7" s="142">
        <v>3153.0459999999998</v>
      </c>
      <c r="J7" s="796"/>
    </row>
    <row r="8" spans="1:10" s="299" customFormat="1" ht="13.5" customHeight="1">
      <c r="A8" s="308" t="s">
        <v>530</v>
      </c>
      <c r="B8" s="142">
        <v>1022.8967250355274</v>
      </c>
      <c r="C8" s="142">
        <v>1011.693064201094</v>
      </c>
      <c r="D8" s="142">
        <v>1025.3096357174068</v>
      </c>
      <c r="E8" s="142">
        <v>998.09530874857239</v>
      </c>
      <c r="F8" s="142">
        <v>1003.1775773131748</v>
      </c>
      <c r="G8" s="142">
        <v>982.72397213932766</v>
      </c>
      <c r="H8" s="142">
        <v>1004.1251722679032</v>
      </c>
      <c r="I8" s="142">
        <v>978.6468429225713</v>
      </c>
      <c r="J8" s="800"/>
    </row>
    <row r="9" spans="1:10" s="299" customFormat="1" ht="13.5" customHeight="1">
      <c r="A9" s="308" t="s">
        <v>531</v>
      </c>
      <c r="B9" s="142"/>
      <c r="C9" s="142"/>
      <c r="D9" s="142"/>
      <c r="E9" s="142"/>
      <c r="F9" s="142"/>
      <c r="G9" s="142"/>
      <c r="H9" s="142"/>
      <c r="I9" s="142"/>
      <c r="J9" s="800"/>
    </row>
    <row r="10" spans="1:10" s="299" customFormat="1" ht="13.5" customHeight="1">
      <c r="A10" s="308" t="s">
        <v>532</v>
      </c>
      <c r="B10" s="142">
        <v>158.9</v>
      </c>
      <c r="C10" s="142">
        <v>161.89999999999998</v>
      </c>
      <c r="D10" s="142">
        <v>159.19999999999996</v>
      </c>
      <c r="E10" s="142">
        <v>159.20000000000002</v>
      </c>
      <c r="F10" s="142">
        <v>158.30000000000001</v>
      </c>
      <c r="G10" s="142">
        <v>158.49999999999997</v>
      </c>
      <c r="H10" s="142">
        <v>156.99999999999997</v>
      </c>
      <c r="I10" s="142">
        <v>159.1</v>
      </c>
      <c r="J10" s="800"/>
    </row>
    <row r="11" spans="1:10" s="299" customFormat="1" ht="13.5" customHeight="1">
      <c r="A11" s="308" t="s">
        <v>533</v>
      </c>
      <c r="B11" s="142">
        <v>84.499999999999986</v>
      </c>
      <c r="C11" s="142">
        <v>85.800000000000026</v>
      </c>
      <c r="D11" s="142">
        <v>86.6</v>
      </c>
      <c r="E11" s="142">
        <v>85.100000000000009</v>
      </c>
      <c r="F11" s="142">
        <v>86.100000000000023</v>
      </c>
      <c r="G11" s="142">
        <v>86.500000000000014</v>
      </c>
      <c r="H11" s="142">
        <v>87.300000000000026</v>
      </c>
      <c r="I11" s="142">
        <v>87.6</v>
      </c>
      <c r="J11" s="800"/>
    </row>
    <row r="12" spans="1:10" s="299" customFormat="1" ht="13.5" customHeight="1">
      <c r="A12" s="308"/>
      <c r="B12" s="308"/>
      <c r="C12" s="308"/>
      <c r="D12" s="142"/>
      <c r="E12" s="142"/>
      <c r="F12" s="142"/>
      <c r="G12" s="313"/>
      <c r="H12" s="313"/>
      <c r="I12" s="313"/>
      <c r="J12" s="800"/>
    </row>
    <row r="13" spans="1:10" s="299" customFormat="1" ht="13.5" customHeight="1">
      <c r="A13" s="300" t="s">
        <v>536</v>
      </c>
      <c r="B13" s="300"/>
      <c r="C13" s="300"/>
      <c r="D13" s="301"/>
      <c r="E13" s="301"/>
      <c r="F13" s="302"/>
      <c r="G13" s="302"/>
      <c r="H13" s="298"/>
      <c r="I13" s="298"/>
      <c r="J13" s="800"/>
    </row>
    <row r="14" spans="1:10" s="299" customFormat="1" ht="9" customHeight="1" thickBot="1">
      <c r="F14" s="298"/>
      <c r="G14" s="298"/>
      <c r="H14" s="298"/>
      <c r="I14" s="298"/>
      <c r="J14" s="800"/>
    </row>
    <row r="15" spans="1:10" s="299" customFormat="1" ht="13.5" customHeight="1" thickBot="1">
      <c r="A15" s="311"/>
      <c r="B15" s="304" t="s">
        <v>100</v>
      </c>
      <c r="C15" s="304" t="s">
        <v>907</v>
      </c>
      <c r="D15" s="304" t="s">
        <v>837</v>
      </c>
      <c r="E15" s="304" t="s">
        <v>99</v>
      </c>
      <c r="F15" s="305" t="s">
        <v>100</v>
      </c>
      <c r="G15" s="305" t="s">
        <v>101</v>
      </c>
      <c r="H15" s="306" t="s">
        <v>102</v>
      </c>
      <c r="I15" s="307" t="s">
        <v>103</v>
      </c>
      <c r="J15" s="800"/>
    </row>
    <row r="16" spans="1:10" s="299" customFormat="1" ht="13.5" customHeight="1">
      <c r="A16" s="308" t="s">
        <v>534</v>
      </c>
      <c r="B16" s="142">
        <v>3093.2610000000004</v>
      </c>
      <c r="C16" s="142">
        <v>3083.3</v>
      </c>
      <c r="D16" s="142">
        <v>3069.5280000000002</v>
      </c>
      <c r="E16" s="142">
        <v>3052.7670000000003</v>
      </c>
      <c r="F16" s="142">
        <v>3033.8690000000006</v>
      </c>
      <c r="G16" s="142">
        <v>3017.482</v>
      </c>
      <c r="H16" s="142">
        <v>2998.8669999999997</v>
      </c>
      <c r="I16" s="142">
        <v>2985.761</v>
      </c>
      <c r="J16" s="800"/>
    </row>
    <row r="17" spans="1:10" s="299" customFormat="1" ht="13.5" customHeight="1">
      <c r="A17" s="308" t="s">
        <v>530</v>
      </c>
      <c r="B17" s="142">
        <v>703</v>
      </c>
      <c r="C17" s="142">
        <v>692</v>
      </c>
      <c r="D17" s="142">
        <v>688</v>
      </c>
      <c r="E17" s="142">
        <v>671</v>
      </c>
      <c r="F17" s="142">
        <v>665</v>
      </c>
      <c r="G17" s="142">
        <v>661</v>
      </c>
      <c r="H17" s="142">
        <v>663</v>
      </c>
      <c r="I17" s="142">
        <v>640</v>
      </c>
      <c r="J17" s="800"/>
    </row>
    <row r="18" spans="1:10" s="299" customFormat="1" ht="13.5" customHeight="1">
      <c r="A18" s="308" t="s">
        <v>531</v>
      </c>
      <c r="B18" s="142"/>
      <c r="C18" s="142"/>
      <c r="D18" s="142"/>
      <c r="E18" s="142"/>
      <c r="F18" s="142"/>
      <c r="G18" s="142"/>
      <c r="H18" s="142"/>
      <c r="I18" s="142"/>
      <c r="J18" s="800"/>
    </row>
    <row r="19" spans="1:10" s="299" customFormat="1" ht="13.5" customHeight="1">
      <c r="A19" s="308" t="s">
        <v>532</v>
      </c>
      <c r="B19" s="142">
        <v>138.33779028852919</v>
      </c>
      <c r="C19" s="142">
        <v>141.11645919778698</v>
      </c>
      <c r="D19" s="142">
        <v>138.41983122362865</v>
      </c>
      <c r="E19" s="142">
        <v>138.41665495432187</v>
      </c>
      <c r="F19" s="142">
        <v>137.71525423728815</v>
      </c>
      <c r="G19" s="142">
        <v>137.79957716701898</v>
      </c>
      <c r="H19" s="142">
        <v>136.28982930298716</v>
      </c>
      <c r="I19" s="142">
        <v>138.32288313505947</v>
      </c>
      <c r="J19" s="800"/>
    </row>
    <row r="20" spans="1:10" s="299" customFormat="1" ht="13.5" customHeight="1">
      <c r="A20" s="308" t="s">
        <v>533</v>
      </c>
      <c r="B20" s="142">
        <v>56.752048558421855</v>
      </c>
      <c r="C20" s="142">
        <v>58.016815476190494</v>
      </c>
      <c r="D20" s="142">
        <v>58.323625557206526</v>
      </c>
      <c r="E20" s="142">
        <v>57.208520179372201</v>
      </c>
      <c r="F20" s="142">
        <v>57.877433628318599</v>
      </c>
      <c r="G20" s="142">
        <v>58.145454545454541</v>
      </c>
      <c r="H20" s="142">
        <v>58.665243004418272</v>
      </c>
      <c r="I20" s="142">
        <v>58.619912152269393</v>
      </c>
      <c r="J20" s="800"/>
    </row>
    <row r="21" spans="1:10" s="299" customFormat="1" ht="13.5" customHeight="1">
      <c r="A21" s="309"/>
      <c r="B21" s="309"/>
      <c r="C21" s="309"/>
      <c r="D21" s="309"/>
      <c r="E21" s="309"/>
      <c r="F21" s="310"/>
      <c r="G21" s="310"/>
      <c r="H21" s="298"/>
      <c r="I21" s="298"/>
      <c r="J21" s="800"/>
    </row>
    <row r="22" spans="1:10" s="299" customFormat="1" ht="13.5" customHeight="1">
      <c r="A22" s="300" t="s">
        <v>458</v>
      </c>
      <c r="B22" s="300"/>
      <c r="C22" s="300"/>
      <c r="D22" s="300"/>
      <c r="E22" s="301"/>
      <c r="F22" s="302"/>
      <c r="G22" s="302"/>
      <c r="H22" s="298"/>
      <c r="I22" s="298"/>
      <c r="J22" s="800"/>
    </row>
    <row r="23" spans="1:10" s="299" customFormat="1" ht="7.5" customHeight="1" thickBot="1">
      <c r="F23" s="298"/>
      <c r="G23" s="298"/>
      <c r="H23" s="298"/>
      <c r="I23" s="298"/>
      <c r="J23" s="799"/>
    </row>
    <row r="24" spans="1:10" s="299" customFormat="1" ht="13.5" customHeight="1" thickBot="1">
      <c r="A24" s="311"/>
      <c r="B24" s="304" t="s">
        <v>100</v>
      </c>
      <c r="C24" s="304" t="s">
        <v>907</v>
      </c>
      <c r="D24" s="304" t="s">
        <v>837</v>
      </c>
      <c r="E24" s="304" t="s">
        <v>99</v>
      </c>
      <c r="F24" s="305" t="s">
        <v>100</v>
      </c>
      <c r="G24" s="305" t="s">
        <v>101</v>
      </c>
      <c r="H24" s="306" t="s">
        <v>102</v>
      </c>
      <c r="I24" s="307" t="s">
        <v>103</v>
      </c>
      <c r="J24" s="798"/>
    </row>
    <row r="25" spans="1:10" s="299" customFormat="1" ht="13.5" customHeight="1">
      <c r="A25" s="308" t="s">
        <v>534</v>
      </c>
      <c r="B25" s="142">
        <v>110</v>
      </c>
      <c r="C25" s="142">
        <v>110</v>
      </c>
      <c r="D25" s="142">
        <v>109</v>
      </c>
      <c r="E25" s="142">
        <v>109</v>
      </c>
      <c r="F25" s="142">
        <v>109</v>
      </c>
      <c r="G25" s="142">
        <v>109</v>
      </c>
      <c r="H25" s="142">
        <v>109</v>
      </c>
      <c r="I25" s="142">
        <v>107</v>
      </c>
      <c r="J25" s="800"/>
    </row>
    <row r="26" spans="1:10" s="299" customFormat="1" ht="13.5" customHeight="1">
      <c r="A26" s="308" t="s">
        <v>530</v>
      </c>
      <c r="B26" s="142">
        <v>136</v>
      </c>
      <c r="C26" s="142">
        <v>129</v>
      </c>
      <c r="D26" s="142">
        <v>143</v>
      </c>
      <c r="E26" s="142">
        <v>134</v>
      </c>
      <c r="F26" s="142">
        <v>139</v>
      </c>
      <c r="G26" s="142">
        <v>117</v>
      </c>
      <c r="H26" s="142">
        <v>137</v>
      </c>
      <c r="I26" s="142">
        <v>132</v>
      </c>
      <c r="J26" s="800"/>
    </row>
    <row r="27" spans="1:10" s="299" customFormat="1" ht="13.5" customHeight="1">
      <c r="A27" s="308" t="s">
        <v>531</v>
      </c>
      <c r="B27" s="142"/>
      <c r="C27" s="142"/>
      <c r="D27" s="142"/>
      <c r="E27" s="142"/>
      <c r="F27" s="142"/>
      <c r="G27" s="142"/>
      <c r="H27" s="142"/>
      <c r="I27" s="142"/>
      <c r="J27" s="800"/>
    </row>
    <row r="28" spans="1:10" s="299" customFormat="1" ht="13.5" customHeight="1">
      <c r="A28" s="308" t="s">
        <v>532</v>
      </c>
      <c r="B28" s="142">
        <v>9</v>
      </c>
      <c r="C28" s="142">
        <v>8.9</v>
      </c>
      <c r="D28" s="142">
        <v>8.8000000000000007</v>
      </c>
      <c r="E28" s="142">
        <v>8.6</v>
      </c>
      <c r="F28" s="142">
        <v>8.5</v>
      </c>
      <c r="G28" s="142">
        <v>8.3000000000000007</v>
      </c>
      <c r="H28" s="142">
        <v>8.1999999999999993</v>
      </c>
      <c r="I28" s="142">
        <v>8.3000000000000007</v>
      </c>
      <c r="J28" s="800"/>
    </row>
    <row r="29" spans="1:10" s="299" customFormat="1" ht="13.5" customHeight="1">
      <c r="A29" s="308" t="s">
        <v>533</v>
      </c>
      <c r="B29" s="142">
        <v>11</v>
      </c>
      <c r="C29" s="142">
        <v>10.8</v>
      </c>
      <c r="D29" s="142">
        <v>11.2</v>
      </c>
      <c r="E29" s="142">
        <v>11</v>
      </c>
      <c r="F29" s="142">
        <v>11.1</v>
      </c>
      <c r="G29" s="142">
        <v>11</v>
      </c>
      <c r="H29" s="142">
        <v>10.9</v>
      </c>
      <c r="I29" s="142">
        <v>11.2</v>
      </c>
      <c r="J29" s="800"/>
    </row>
    <row r="30" spans="1:10" s="299" customFormat="1" ht="13.5" customHeight="1">
      <c r="A30" s="308" t="s">
        <v>535</v>
      </c>
      <c r="B30" s="142">
        <v>84.4</v>
      </c>
      <c r="C30" s="142">
        <v>82</v>
      </c>
      <c r="D30" s="142">
        <v>81.2</v>
      </c>
      <c r="E30" s="142">
        <v>79.099999999999994</v>
      </c>
      <c r="F30" s="142">
        <v>77.3</v>
      </c>
      <c r="G30" s="142">
        <v>74.900000000000006</v>
      </c>
      <c r="H30" s="142">
        <v>71.900000000000006</v>
      </c>
      <c r="I30" s="142">
        <v>72.900000000000006</v>
      </c>
      <c r="J30" s="800"/>
    </row>
    <row r="31" spans="1:10" s="299" customFormat="1" ht="13.5" customHeight="1">
      <c r="F31" s="298"/>
      <c r="G31" s="298"/>
      <c r="H31" s="298"/>
      <c r="I31" s="298"/>
      <c r="J31" s="800"/>
    </row>
    <row r="32" spans="1:10" s="299" customFormat="1" ht="13.5" customHeight="1">
      <c r="A32" s="300" t="s">
        <v>537</v>
      </c>
      <c r="B32" s="300"/>
      <c r="C32" s="300"/>
      <c r="D32" s="301"/>
      <c r="E32" s="301"/>
      <c r="F32" s="302"/>
      <c r="G32" s="302"/>
      <c r="H32" s="298"/>
      <c r="I32" s="298"/>
      <c r="J32" s="799"/>
    </row>
    <row r="33" spans="1:10" s="299" customFormat="1" ht="7.5" customHeight="1" thickBot="1">
      <c r="F33" s="298"/>
      <c r="G33" s="298"/>
      <c r="H33" s="298"/>
      <c r="I33" s="298"/>
      <c r="J33" s="799"/>
    </row>
    <row r="34" spans="1:10" s="299" customFormat="1" ht="13.5" customHeight="1" thickBot="1">
      <c r="A34" s="311"/>
      <c r="B34" s="304" t="s">
        <v>100</v>
      </c>
      <c r="C34" s="304" t="s">
        <v>907</v>
      </c>
      <c r="D34" s="304" t="s">
        <v>837</v>
      </c>
      <c r="E34" s="304" t="s">
        <v>99</v>
      </c>
      <c r="F34" s="305" t="s">
        <v>100</v>
      </c>
      <c r="G34" s="305" t="s">
        <v>101</v>
      </c>
      <c r="H34" s="306" t="s">
        <v>102</v>
      </c>
      <c r="I34" s="307" t="s">
        <v>103</v>
      </c>
      <c r="J34" s="798"/>
    </row>
    <row r="35" spans="1:10" s="299" customFormat="1" ht="13.5" customHeight="1">
      <c r="A35" s="308" t="s">
        <v>530</v>
      </c>
      <c r="B35" s="142">
        <v>166</v>
      </c>
      <c r="C35" s="142">
        <v>172</v>
      </c>
      <c r="D35" s="142">
        <v>175</v>
      </c>
      <c r="E35" s="142">
        <v>176</v>
      </c>
      <c r="F35" s="142">
        <v>182</v>
      </c>
      <c r="G35" s="142">
        <v>187</v>
      </c>
      <c r="H35" s="142">
        <v>188</v>
      </c>
      <c r="I35" s="142">
        <v>191</v>
      </c>
      <c r="J35" s="800"/>
    </row>
    <row r="36" spans="1:10" s="299" customFormat="1" ht="13.5" customHeight="1">
      <c r="A36" s="308" t="s">
        <v>531</v>
      </c>
      <c r="B36" s="142"/>
      <c r="C36" s="142"/>
      <c r="D36" s="142"/>
      <c r="E36" s="142"/>
      <c r="F36" s="142"/>
      <c r="G36" s="142"/>
      <c r="H36" s="142"/>
      <c r="I36" s="142"/>
      <c r="J36" s="800"/>
    </row>
    <row r="37" spans="1:10" s="299" customFormat="1" ht="13.5" customHeight="1">
      <c r="A37" s="308" t="s">
        <v>532</v>
      </c>
      <c r="B37" s="142">
        <v>8.3622097114707934</v>
      </c>
      <c r="C37" s="142">
        <v>8.4835408022129979</v>
      </c>
      <c r="D37" s="142">
        <v>8.5801687763713055</v>
      </c>
      <c r="E37" s="142">
        <v>8.6833450456781485</v>
      </c>
      <c r="F37" s="142">
        <v>8.6847457627118665</v>
      </c>
      <c r="G37" s="142">
        <v>9.0004228329809717</v>
      </c>
      <c r="H37" s="142">
        <v>9.210170697012801</v>
      </c>
      <c r="I37" s="142">
        <v>9.0771168649405158</v>
      </c>
      <c r="J37" s="800"/>
    </row>
    <row r="38" spans="1:10" s="299" customFormat="1" ht="13.5" customHeight="1">
      <c r="A38" s="308" t="s">
        <v>533</v>
      </c>
      <c r="B38" s="142">
        <v>15.447951441578148</v>
      </c>
      <c r="C38" s="142">
        <v>15.683184523809528</v>
      </c>
      <c r="D38" s="142">
        <v>15.876374442793459</v>
      </c>
      <c r="E38" s="142">
        <v>15.691479820627805</v>
      </c>
      <c r="F38" s="142">
        <v>16.022566371681418</v>
      </c>
      <c r="G38" s="142">
        <v>16.254545454545458</v>
      </c>
      <c r="H38" s="142">
        <v>16.634756995581739</v>
      </c>
      <c r="I38" s="142">
        <v>16.780087847730595</v>
      </c>
      <c r="J38" s="800"/>
    </row>
    <row r="39" spans="1:10" s="299" customFormat="1" ht="13.5" customHeight="1">
      <c r="F39" s="298"/>
      <c r="G39" s="298"/>
      <c r="H39" s="298"/>
      <c r="I39" s="298"/>
      <c r="J39" s="800"/>
    </row>
    <row r="40" spans="1:10" s="299" customFormat="1" ht="13.5" customHeight="1">
      <c r="A40" s="300" t="s">
        <v>538</v>
      </c>
      <c r="B40" s="300"/>
      <c r="C40" s="300"/>
      <c r="D40" s="301"/>
      <c r="E40" s="301"/>
      <c r="F40" s="302"/>
      <c r="G40" s="298"/>
      <c r="H40" s="298"/>
      <c r="I40" s="298"/>
      <c r="J40" s="800"/>
    </row>
    <row r="41" spans="1:10" s="299" customFormat="1" ht="7.5" customHeight="1" thickBot="1">
      <c r="F41" s="298"/>
      <c r="G41" s="298"/>
      <c r="H41" s="298"/>
      <c r="I41" s="298"/>
      <c r="J41" s="800"/>
    </row>
    <row r="42" spans="1:10" s="299" customFormat="1" ht="13.5" customHeight="1" thickBot="1">
      <c r="A42" s="311"/>
      <c r="B42" s="304" t="s">
        <v>100</v>
      </c>
      <c r="C42" s="304" t="s">
        <v>907</v>
      </c>
      <c r="D42" s="304" t="s">
        <v>837</v>
      </c>
      <c r="E42" s="304" t="s">
        <v>99</v>
      </c>
      <c r="F42" s="305" t="s">
        <v>100</v>
      </c>
      <c r="G42" s="305" t="s">
        <v>101</v>
      </c>
      <c r="H42" s="306" t="s">
        <v>102</v>
      </c>
      <c r="I42" s="307" t="s">
        <v>103</v>
      </c>
      <c r="J42" s="798"/>
    </row>
    <row r="43" spans="1:10" s="299" customFormat="1" ht="13.5" customHeight="1">
      <c r="A43" s="308" t="s">
        <v>534</v>
      </c>
      <c r="B43" s="142">
        <v>394</v>
      </c>
      <c r="C43" s="142">
        <v>387.34500000000003</v>
      </c>
      <c r="D43" s="142">
        <v>382.74299999999999</v>
      </c>
      <c r="E43" s="142">
        <v>379.512</v>
      </c>
      <c r="F43" s="142">
        <v>376.95400000000001</v>
      </c>
      <c r="G43" s="142">
        <v>378.21100000000001</v>
      </c>
      <c r="H43" s="142">
        <v>374.96499999999997</v>
      </c>
      <c r="I43" s="142">
        <v>374.084</v>
      </c>
      <c r="J43" s="796"/>
    </row>
    <row r="44" spans="1:10" s="299" customFormat="1" ht="13.5" customHeight="1">
      <c r="A44" s="308" t="s">
        <v>539</v>
      </c>
      <c r="B44" s="142">
        <v>66.447999999999993</v>
      </c>
      <c r="C44" s="142">
        <v>62.817</v>
      </c>
      <c r="D44" s="142">
        <v>62.212000000000003</v>
      </c>
      <c r="E44" s="142">
        <v>61.426000000000002</v>
      </c>
      <c r="F44" s="142">
        <v>59.811</v>
      </c>
      <c r="G44" s="142">
        <v>60.473999999999997</v>
      </c>
      <c r="H44" s="142">
        <v>59.978000000000002</v>
      </c>
      <c r="I44" s="142">
        <v>60.284999999999997</v>
      </c>
      <c r="J44" s="796"/>
    </row>
    <row r="45" spans="1:10" s="299" customFormat="1" ht="13.5" customHeight="1">
      <c r="A45" s="308" t="s">
        <v>530</v>
      </c>
      <c r="B45" s="142">
        <v>12.896725035527474</v>
      </c>
      <c r="C45" s="142">
        <v>12.693064201094042</v>
      </c>
      <c r="D45" s="142">
        <v>12.309635717406607</v>
      </c>
      <c r="E45" s="142">
        <v>11.095308748572403</v>
      </c>
      <c r="F45" s="142">
        <v>11.177577313174755</v>
      </c>
      <c r="G45" s="142">
        <v>11.72397213932763</v>
      </c>
      <c r="H45" s="142">
        <v>11.125172267903141</v>
      </c>
      <c r="I45" s="142">
        <v>10.646842922571341</v>
      </c>
      <c r="J45" s="796"/>
    </row>
    <row r="46" spans="1:10" s="299" customFormat="1" ht="13.5" customHeight="1">
      <c r="A46" s="308" t="s">
        <v>531</v>
      </c>
      <c r="B46" s="142"/>
      <c r="C46" s="142"/>
      <c r="D46" s="142"/>
      <c r="E46" s="142"/>
      <c r="F46" s="142"/>
      <c r="G46" s="142"/>
      <c r="H46" s="142"/>
      <c r="I46" s="142"/>
      <c r="J46" s="797"/>
    </row>
    <row r="47" spans="1:10" s="299" customFormat="1" ht="13.5" customHeight="1">
      <c r="A47" s="308" t="s">
        <v>532</v>
      </c>
      <c r="B47" s="142">
        <v>2.9</v>
      </c>
      <c r="C47" s="142">
        <v>2.9</v>
      </c>
      <c r="D47" s="142">
        <v>2.9</v>
      </c>
      <c r="E47" s="142">
        <v>3</v>
      </c>
      <c r="F47" s="142">
        <v>2.9</v>
      </c>
      <c r="G47" s="142">
        <v>2.9</v>
      </c>
      <c r="H47" s="142">
        <v>2.9</v>
      </c>
      <c r="I47" s="142">
        <v>3</v>
      </c>
      <c r="J47" s="796"/>
    </row>
    <row r="48" spans="1:10" s="299" customFormat="1" ht="13.5" customHeight="1">
      <c r="A48" s="308" t="s">
        <v>533</v>
      </c>
      <c r="B48" s="142">
        <v>1.2</v>
      </c>
      <c r="C48" s="142">
        <v>1.1000000000000001</v>
      </c>
      <c r="D48" s="142">
        <v>1</v>
      </c>
      <c r="E48" s="142">
        <v>1</v>
      </c>
      <c r="F48" s="142">
        <v>0.9</v>
      </c>
      <c r="G48" s="142">
        <v>0.9</v>
      </c>
      <c r="H48" s="142">
        <v>0.9</v>
      </c>
      <c r="I48" s="142">
        <v>0.8</v>
      </c>
      <c r="J48" s="796"/>
    </row>
    <row r="49" spans="1:10" s="299" customFormat="1" ht="13.5" customHeight="1">
      <c r="A49" s="312"/>
      <c r="B49" s="312"/>
      <c r="C49" s="312"/>
      <c r="D49" s="312"/>
      <c r="E49" s="312"/>
      <c r="F49" s="312"/>
      <c r="G49" s="314"/>
      <c r="H49" s="314"/>
      <c r="I49" s="314"/>
      <c r="J49" s="800"/>
    </row>
    <row r="50" spans="1:10" s="299" customFormat="1" ht="13.5" customHeight="1">
      <c r="A50" s="300" t="s">
        <v>540</v>
      </c>
      <c r="B50" s="300"/>
      <c r="C50" s="300"/>
      <c r="D50" s="301"/>
      <c r="E50" s="301"/>
      <c r="F50" s="302"/>
      <c r="G50" s="298"/>
      <c r="H50" s="298"/>
      <c r="I50" s="298"/>
      <c r="J50" s="799"/>
    </row>
    <row r="51" spans="1:10" ht="7.5" customHeight="1" thickBot="1">
      <c r="A51" s="299"/>
      <c r="B51" s="299"/>
      <c r="C51" s="299"/>
      <c r="D51" s="299"/>
      <c r="E51" s="299"/>
      <c r="F51" s="298"/>
      <c r="G51" s="298"/>
      <c r="H51" s="298"/>
      <c r="I51" s="298"/>
      <c r="J51" s="799"/>
    </row>
    <row r="52" spans="1:10" ht="13.5" customHeight="1" thickBot="1">
      <c r="A52" s="311"/>
      <c r="B52" s="304" t="s">
        <v>100</v>
      </c>
      <c r="C52" s="304" t="s">
        <v>907</v>
      </c>
      <c r="D52" s="304" t="s">
        <v>837</v>
      </c>
      <c r="E52" s="304" t="s">
        <v>99</v>
      </c>
      <c r="F52" s="305" t="s">
        <v>100</v>
      </c>
      <c r="G52" s="305" t="s">
        <v>101</v>
      </c>
      <c r="H52" s="306" t="s">
        <v>102</v>
      </c>
      <c r="I52" s="307" t="s">
        <v>103</v>
      </c>
      <c r="J52" s="798"/>
    </row>
    <row r="53" spans="1:10" ht="13.5" customHeight="1">
      <c r="A53" s="308" t="s">
        <v>534</v>
      </c>
      <c r="B53" s="142">
        <v>37</v>
      </c>
      <c r="C53" s="142">
        <v>39</v>
      </c>
      <c r="D53" s="142">
        <v>39</v>
      </c>
      <c r="E53" s="142">
        <v>42</v>
      </c>
      <c r="F53" s="142">
        <v>43</v>
      </c>
      <c r="G53" s="142">
        <v>42</v>
      </c>
      <c r="H53" s="142">
        <v>44</v>
      </c>
      <c r="I53" s="142">
        <v>44</v>
      </c>
      <c r="J53" s="796"/>
    </row>
    <row r="54" spans="1:10" ht="13.5" customHeight="1">
      <c r="A54" s="308" t="s">
        <v>530</v>
      </c>
      <c r="B54" s="142">
        <v>5</v>
      </c>
      <c r="C54" s="142">
        <v>6</v>
      </c>
      <c r="D54" s="142">
        <v>7</v>
      </c>
      <c r="E54" s="142">
        <v>6</v>
      </c>
      <c r="F54" s="142">
        <v>6</v>
      </c>
      <c r="G54" s="142">
        <v>6</v>
      </c>
      <c r="H54" s="142">
        <v>5</v>
      </c>
      <c r="I54" s="142">
        <v>5</v>
      </c>
      <c r="J54" s="796"/>
    </row>
    <row r="55" spans="1:10" ht="13.5" customHeight="1">
      <c r="A55" s="308" t="s">
        <v>531</v>
      </c>
      <c r="B55" s="142"/>
      <c r="C55" s="142"/>
      <c r="D55" s="142"/>
      <c r="E55" s="142"/>
      <c r="F55" s="142"/>
      <c r="G55" s="142"/>
      <c r="H55" s="142"/>
      <c r="I55" s="142"/>
      <c r="J55" s="797"/>
    </row>
    <row r="56" spans="1:10" ht="13.5" customHeight="1">
      <c r="A56" s="308" t="s">
        <v>532</v>
      </c>
      <c r="B56" s="142">
        <v>0.3</v>
      </c>
      <c r="C56" s="142">
        <v>0.5</v>
      </c>
      <c r="D56" s="142">
        <v>0.5</v>
      </c>
      <c r="E56" s="142">
        <v>0.5</v>
      </c>
      <c r="F56" s="142">
        <v>0.5</v>
      </c>
      <c r="G56" s="142">
        <v>0.5</v>
      </c>
      <c r="H56" s="142">
        <v>0.4</v>
      </c>
      <c r="I56" s="142">
        <v>0.4</v>
      </c>
      <c r="J56" s="796"/>
    </row>
    <row r="57" spans="1:10">
      <c r="A57" s="308" t="s">
        <v>533</v>
      </c>
      <c r="B57" s="142">
        <v>0.1</v>
      </c>
      <c r="C57" s="142">
        <v>0.2</v>
      </c>
      <c r="D57" s="142">
        <v>0.2</v>
      </c>
      <c r="E57" s="142">
        <v>0.2</v>
      </c>
      <c r="F57" s="142">
        <v>0.2</v>
      </c>
      <c r="G57" s="142">
        <v>0.2</v>
      </c>
      <c r="H57" s="142">
        <v>0.2</v>
      </c>
      <c r="I57" s="142">
        <v>0.2</v>
      </c>
      <c r="J57" s="796"/>
    </row>
    <row r="58" spans="1:10">
      <c r="A58" s="312"/>
      <c r="B58" s="312"/>
      <c r="C58" s="312"/>
      <c r="D58" s="312"/>
      <c r="E58" s="312"/>
      <c r="F58" s="312"/>
      <c r="G58" s="312"/>
      <c r="H58" s="131"/>
      <c r="I58" s="131"/>
    </row>
    <row r="59" spans="1:10">
      <c r="A59" s="312"/>
      <c r="B59" s="312"/>
      <c r="C59" s="312"/>
      <c r="D59" s="312"/>
      <c r="E59" s="312"/>
      <c r="F59" s="312"/>
      <c r="G59" s="312"/>
      <c r="H59" s="131"/>
      <c r="I59" s="131"/>
    </row>
    <row r="60" spans="1:10">
      <c r="A60" s="312"/>
      <c r="B60" s="312"/>
      <c r="C60" s="312"/>
      <c r="D60" s="312"/>
      <c r="E60" s="312"/>
      <c r="F60" s="312"/>
      <c r="G60" s="312"/>
      <c r="H60" s="314"/>
      <c r="I60" s="314"/>
    </row>
    <row r="61" spans="1:10">
      <c r="A61" s="312"/>
      <c r="B61" s="312"/>
      <c r="C61" s="312"/>
      <c r="D61" s="312"/>
      <c r="E61" s="312"/>
      <c r="F61" s="312"/>
      <c r="G61" s="312"/>
      <c r="H61" s="131"/>
      <c r="I61" s="131"/>
    </row>
    <row r="62" spans="1:10">
      <c r="A62" s="312"/>
      <c r="B62" s="312"/>
      <c r="C62" s="312"/>
      <c r="D62" s="312"/>
      <c r="E62" s="312"/>
      <c r="F62" s="312"/>
      <c r="G62" s="312"/>
      <c r="H62" s="131"/>
      <c r="I62" s="131"/>
    </row>
  </sheetData>
  <printOptions horizontalCentered="1"/>
  <pageMargins left="0.7" right="0.7" top="0.75" bottom="0.75" header="0.3" footer="0.3"/>
  <pageSetup paperSize="9" orientation="portrait" r:id="rId1"/>
  <headerFooter>
    <oddHeader>&amp;R&amp;"Arial,Normal"&amp;8Customer segments</oddHeader>
    <oddFooter>&amp;L&amp;G&amp;C&amp;"Arial,Normal"&amp;7Fact book - Q4 2014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I57"/>
  <sheetViews>
    <sheetView view="pageLayout" topLeftCell="A16" zoomScale="85" zoomScaleNormal="100" zoomScalePageLayoutView="85" workbookViewId="0">
      <selection activeCell="G40" sqref="G40"/>
    </sheetView>
  </sheetViews>
  <sheetFormatPr defaultColWidth="9.140625" defaultRowHeight="15"/>
  <cols>
    <col min="1" max="1" width="27" style="204" customWidth="1"/>
    <col min="2" max="3" width="7.28515625" style="204" customWidth="1"/>
    <col min="4" max="4" width="8" style="204" customWidth="1"/>
    <col min="5" max="8" width="7.28515625" style="315" customWidth="1"/>
    <col min="9" max="9" width="7.28515625" style="320" customWidth="1"/>
    <col min="10" max="16384" width="9.140625" style="204"/>
  </cols>
  <sheetData>
    <row r="1" spans="1:9" s="299" customFormat="1" ht="13.5" customHeight="1">
      <c r="A1" s="296" t="s">
        <v>541</v>
      </c>
      <c r="B1" s="296"/>
      <c r="C1" s="296"/>
      <c r="D1" s="296"/>
      <c r="E1" s="297"/>
      <c r="F1" s="297"/>
      <c r="G1" s="298"/>
      <c r="H1" s="298"/>
      <c r="I1" s="316"/>
    </row>
    <row r="2" spans="1:9" s="299" customFormat="1" ht="13.5" customHeight="1">
      <c r="A2" s="309"/>
      <c r="B2" s="309"/>
      <c r="C2" s="309"/>
      <c r="D2" s="309"/>
      <c r="E2" s="310"/>
      <c r="F2" s="310"/>
      <c r="G2" s="298"/>
      <c r="H2" s="298"/>
      <c r="I2" s="316"/>
    </row>
    <row r="3" spans="1:9" s="299" customFormat="1" ht="13.5" customHeight="1">
      <c r="A3" s="301" t="s">
        <v>872</v>
      </c>
      <c r="B3" s="609"/>
      <c r="C3" s="609"/>
      <c r="D3" s="301"/>
      <c r="E3" s="302"/>
      <c r="F3" s="302"/>
      <c r="G3" s="317"/>
      <c r="H3" s="317"/>
      <c r="I3" s="318"/>
    </row>
    <row r="4" spans="1:9" s="299" customFormat="1" ht="13.5" customHeight="1" thickBot="1">
      <c r="E4" s="298"/>
      <c r="F4" s="298"/>
      <c r="G4" s="317"/>
      <c r="H4" s="317"/>
      <c r="I4" s="318"/>
    </row>
    <row r="5" spans="1:9" s="299" customFormat="1" ht="13.5" customHeight="1" thickBot="1">
      <c r="A5" s="311"/>
      <c r="B5" s="304" t="s">
        <v>1084</v>
      </c>
      <c r="C5" s="304" t="s">
        <v>907</v>
      </c>
      <c r="D5" s="304" t="s">
        <v>837</v>
      </c>
      <c r="E5" s="304" t="s">
        <v>99</v>
      </c>
      <c r="F5" s="305" t="s">
        <v>100</v>
      </c>
      <c r="G5" s="305" t="s">
        <v>101</v>
      </c>
      <c r="H5" s="306" t="s">
        <v>102</v>
      </c>
      <c r="I5" s="307" t="s">
        <v>103</v>
      </c>
    </row>
    <row r="6" spans="1:9" s="299" customFormat="1" ht="13.5" customHeight="1">
      <c r="A6" s="308" t="s">
        <v>530</v>
      </c>
      <c r="B6" s="319">
        <v>1196.9504370134991</v>
      </c>
      <c r="C6" s="319">
        <v>1122.5301042803226</v>
      </c>
      <c r="D6" s="319">
        <v>1184.1788553067727</v>
      </c>
      <c r="E6" s="319">
        <v>1160.722245433891</v>
      </c>
      <c r="F6" s="319">
        <v>1169.6033158921248</v>
      </c>
      <c r="G6" s="319">
        <v>1120.5393742559568</v>
      </c>
      <c r="H6" s="319">
        <v>1177.7598020849516</v>
      </c>
      <c r="I6" s="319">
        <v>1128.6886906514596</v>
      </c>
    </row>
    <row r="7" spans="1:9" s="299" customFormat="1" ht="13.5" customHeight="1">
      <c r="A7" s="308" t="s">
        <v>542</v>
      </c>
      <c r="B7" s="319">
        <v>137.1</v>
      </c>
      <c r="C7" s="319">
        <v>139.5</v>
      </c>
      <c r="D7" s="319">
        <v>137.19999999999999</v>
      </c>
      <c r="E7" s="319">
        <v>137</v>
      </c>
      <c r="F7" s="319">
        <v>137.5</v>
      </c>
      <c r="G7" s="319">
        <v>140.70000000000002</v>
      </c>
      <c r="H7" s="319">
        <v>140.79999999999998</v>
      </c>
      <c r="I7" s="319">
        <v>146.80000000000001</v>
      </c>
    </row>
    <row r="8" spans="1:9" s="299" customFormat="1" ht="13.5" customHeight="1">
      <c r="A8" s="308" t="s">
        <v>543</v>
      </c>
      <c r="B8" s="319">
        <v>86.6</v>
      </c>
      <c r="C8" s="319">
        <v>86.199999999999989</v>
      </c>
      <c r="D8" s="319">
        <v>87.000000000000014</v>
      </c>
      <c r="E8" s="319">
        <v>85.3</v>
      </c>
      <c r="F8" s="319">
        <v>84.800000000000011</v>
      </c>
      <c r="G8" s="319">
        <v>83.8</v>
      </c>
      <c r="H8" s="319">
        <v>83.9</v>
      </c>
      <c r="I8" s="319">
        <v>86.2</v>
      </c>
    </row>
    <row r="9" spans="1:9" s="299" customFormat="1" ht="13.5" customHeight="1">
      <c r="D9" s="37"/>
      <c r="E9" s="37"/>
      <c r="F9" s="37"/>
      <c r="G9" s="37"/>
      <c r="H9" s="37"/>
      <c r="I9" s="37"/>
    </row>
    <row r="10" spans="1:9" s="299" customFormat="1" ht="13.5" customHeight="1">
      <c r="A10" s="609" t="s">
        <v>544</v>
      </c>
      <c r="B10" s="609"/>
      <c r="C10" s="609"/>
      <c r="D10" s="301"/>
      <c r="E10" s="301"/>
      <c r="F10" s="302"/>
      <c r="G10" s="302"/>
      <c r="H10" s="302"/>
      <c r="I10" s="298"/>
    </row>
    <row r="11" spans="1:9" s="299" customFormat="1" ht="7.5" customHeight="1" thickBot="1">
      <c r="F11" s="298"/>
      <c r="G11" s="298"/>
      <c r="H11" s="298"/>
      <c r="I11" s="298"/>
    </row>
    <row r="12" spans="1:9" s="299" customFormat="1" ht="13.5" customHeight="1" thickBot="1">
      <c r="A12" s="311"/>
      <c r="B12" s="304" t="s">
        <v>1084</v>
      </c>
      <c r="C12" s="304" t="s">
        <v>907</v>
      </c>
      <c r="D12" s="304" t="s">
        <v>837</v>
      </c>
      <c r="E12" s="304" t="s">
        <v>99</v>
      </c>
      <c r="F12" s="305" t="s">
        <v>100</v>
      </c>
      <c r="G12" s="305" t="s">
        <v>101</v>
      </c>
      <c r="H12" s="306" t="s">
        <v>102</v>
      </c>
      <c r="I12" s="307" t="s">
        <v>103</v>
      </c>
    </row>
    <row r="13" spans="1:9" s="299" customFormat="1" ht="13.5" customHeight="1">
      <c r="A13" s="308" t="s">
        <v>534</v>
      </c>
      <c r="B13" s="142">
        <v>12</v>
      </c>
      <c r="C13" s="142">
        <v>12</v>
      </c>
      <c r="D13" s="142">
        <v>12</v>
      </c>
      <c r="E13" s="142">
        <v>12</v>
      </c>
      <c r="F13" s="142">
        <v>12</v>
      </c>
      <c r="G13" s="142">
        <v>12</v>
      </c>
      <c r="H13" s="142">
        <v>12</v>
      </c>
      <c r="I13" s="142">
        <v>12</v>
      </c>
    </row>
    <row r="14" spans="1:9" s="299" customFormat="1" ht="13.5" customHeight="1">
      <c r="A14" s="308" t="s">
        <v>530</v>
      </c>
      <c r="B14" s="142">
        <v>396</v>
      </c>
      <c r="C14" s="142">
        <v>342</v>
      </c>
      <c r="D14" s="142">
        <v>387</v>
      </c>
      <c r="E14" s="142">
        <v>388</v>
      </c>
      <c r="F14" s="142">
        <v>387</v>
      </c>
      <c r="G14" s="142">
        <v>368</v>
      </c>
      <c r="H14" s="142">
        <v>406</v>
      </c>
      <c r="I14" s="142">
        <v>364</v>
      </c>
    </row>
    <row r="15" spans="1:9" s="299" customFormat="1" ht="13.5" customHeight="1">
      <c r="A15" s="308" t="s">
        <v>542</v>
      </c>
      <c r="B15" s="142">
        <v>38.5</v>
      </c>
      <c r="C15" s="142">
        <v>39.4</v>
      </c>
      <c r="D15" s="142">
        <v>39</v>
      </c>
      <c r="E15" s="142">
        <v>38.5</v>
      </c>
      <c r="F15" s="142">
        <v>38.700000000000003</v>
      </c>
      <c r="G15" s="142">
        <v>40.1</v>
      </c>
      <c r="H15" s="142">
        <v>39.9</v>
      </c>
      <c r="I15" s="142">
        <v>42.6</v>
      </c>
    </row>
    <row r="16" spans="1:9" s="299" customFormat="1" ht="13.5" customHeight="1">
      <c r="A16" s="308" t="s">
        <v>543</v>
      </c>
      <c r="B16" s="142">
        <v>36.4</v>
      </c>
      <c r="C16" s="142">
        <v>35.799999999999997</v>
      </c>
      <c r="D16" s="142">
        <v>34.700000000000003</v>
      </c>
      <c r="E16" s="142">
        <v>35.799999999999997</v>
      </c>
      <c r="F16" s="142">
        <v>33.6</v>
      </c>
      <c r="G16" s="142">
        <v>34.9</v>
      </c>
      <c r="H16" s="142">
        <v>35</v>
      </c>
      <c r="I16" s="142">
        <v>36.9</v>
      </c>
    </row>
    <row r="17" spans="1:9" s="299" customFormat="1" ht="13.5" customHeight="1">
      <c r="F17" s="298"/>
      <c r="G17" s="298"/>
      <c r="H17" s="298"/>
      <c r="I17" s="298"/>
    </row>
    <row r="18" spans="1:9" s="299" customFormat="1" ht="13.5" customHeight="1">
      <c r="A18" s="609" t="s">
        <v>545</v>
      </c>
      <c r="B18" s="609"/>
      <c r="C18" s="609"/>
      <c r="D18" s="301"/>
      <c r="E18" s="301"/>
      <c r="F18" s="302"/>
      <c r="G18" s="302"/>
      <c r="H18" s="302"/>
      <c r="I18" s="317"/>
    </row>
    <row r="19" spans="1:9" s="299" customFormat="1" ht="7.5" customHeight="1" thickBot="1">
      <c r="F19" s="298"/>
      <c r="G19" s="298"/>
      <c r="H19" s="298"/>
      <c r="I19" s="317"/>
    </row>
    <row r="20" spans="1:9" s="299" customFormat="1" ht="13.5" customHeight="1" thickBot="1">
      <c r="A20" s="311"/>
      <c r="B20" s="304" t="s">
        <v>1084</v>
      </c>
      <c r="C20" s="304" t="s">
        <v>907</v>
      </c>
      <c r="D20" s="304" t="s">
        <v>837</v>
      </c>
      <c r="E20" s="304" t="s">
        <v>99</v>
      </c>
      <c r="F20" s="305" t="s">
        <v>100</v>
      </c>
      <c r="G20" s="305" t="s">
        <v>101</v>
      </c>
      <c r="H20" s="306" t="s">
        <v>102</v>
      </c>
      <c r="I20" s="307" t="s">
        <v>103</v>
      </c>
    </row>
    <row r="21" spans="1:9" s="299" customFormat="1" ht="13.5" customHeight="1">
      <c r="A21" s="308" t="s">
        <v>534</v>
      </c>
      <c r="B21" s="142">
        <v>31.372999999999998</v>
      </c>
      <c r="C21" s="142">
        <v>30.56</v>
      </c>
      <c r="D21" s="142">
        <v>30.206000000000003</v>
      </c>
      <c r="E21" s="142">
        <v>30.015999999999998</v>
      </c>
      <c r="F21" s="142">
        <v>31.003999999999998</v>
      </c>
      <c r="G21" s="142">
        <v>31.449000000000002</v>
      </c>
      <c r="H21" s="142">
        <v>31.422999999999998</v>
      </c>
      <c r="I21" s="142">
        <v>31.210999999999999</v>
      </c>
    </row>
    <row r="22" spans="1:9" s="299" customFormat="1" ht="13.5" customHeight="1">
      <c r="A22" s="308" t="s">
        <v>530</v>
      </c>
      <c r="B22" s="142">
        <v>370</v>
      </c>
      <c r="C22" s="142">
        <v>349</v>
      </c>
      <c r="D22" s="142">
        <v>368</v>
      </c>
      <c r="E22" s="142">
        <v>357</v>
      </c>
      <c r="F22" s="142">
        <v>373</v>
      </c>
      <c r="G22" s="142">
        <v>348</v>
      </c>
      <c r="H22" s="142">
        <v>366</v>
      </c>
      <c r="I22" s="142">
        <v>356</v>
      </c>
    </row>
    <row r="23" spans="1:9" s="299" customFormat="1" ht="13.5" customHeight="1">
      <c r="A23" s="308" t="s">
        <v>542</v>
      </c>
      <c r="B23" s="142">
        <v>50.84160982264666</v>
      </c>
      <c r="C23" s="142">
        <v>51.496036988110966</v>
      </c>
      <c r="D23" s="142">
        <v>51.201052631578939</v>
      </c>
      <c r="E23" s="142">
        <v>52.404705882352928</v>
      </c>
      <c r="F23" s="142">
        <v>52.356453715775743</v>
      </c>
      <c r="G23" s="142">
        <v>52.704015544041454</v>
      </c>
      <c r="H23" s="142">
        <v>52.868393782383421</v>
      </c>
      <c r="I23" s="142">
        <v>54.7</v>
      </c>
    </row>
    <row r="24" spans="1:9" s="299" customFormat="1" ht="13.5" customHeight="1">
      <c r="A24" s="308" t="s">
        <v>543</v>
      </c>
      <c r="B24" s="142">
        <v>19.074680306905368</v>
      </c>
      <c r="C24" s="142">
        <v>19.143358395989978</v>
      </c>
      <c r="D24" s="142">
        <v>20.555529411764709</v>
      </c>
      <c r="E24" s="142">
        <v>19.428501228501233</v>
      </c>
      <c r="F24" s="142">
        <v>19.752195121951221</v>
      </c>
      <c r="G24" s="142">
        <v>19.696314496314496</v>
      </c>
      <c r="H24" s="142">
        <v>20.045965770171151</v>
      </c>
      <c r="I24" s="142">
        <v>20.900943396226413</v>
      </c>
    </row>
    <row r="25" spans="1:9" s="299" customFormat="1" ht="13.5" customHeight="1">
      <c r="A25" s="312"/>
      <c r="B25" s="312"/>
      <c r="C25" s="312"/>
      <c r="D25" s="312"/>
      <c r="E25" s="312"/>
      <c r="F25" s="312"/>
      <c r="G25" s="312"/>
      <c r="H25" s="131"/>
      <c r="I25" s="131"/>
    </row>
    <row r="26" spans="1:9" s="299" customFormat="1" ht="13.5" customHeight="1">
      <c r="A26" s="609" t="s">
        <v>546</v>
      </c>
      <c r="B26" s="609"/>
      <c r="C26" s="609"/>
      <c r="D26" s="301"/>
      <c r="E26" s="301"/>
      <c r="F26" s="302"/>
      <c r="G26" s="302"/>
      <c r="H26" s="315"/>
      <c r="I26" s="315"/>
    </row>
    <row r="27" spans="1:9" s="299" customFormat="1" ht="7.5" customHeight="1" thickBot="1">
      <c r="F27" s="298"/>
      <c r="G27" s="298"/>
      <c r="H27" s="298"/>
      <c r="I27" s="298"/>
    </row>
    <row r="28" spans="1:9" s="299" customFormat="1" ht="13.5" customHeight="1" thickBot="1">
      <c r="A28" s="311"/>
      <c r="B28" s="304" t="s">
        <v>1084</v>
      </c>
      <c r="C28" s="304" t="s">
        <v>907</v>
      </c>
      <c r="D28" s="304" t="s">
        <v>837</v>
      </c>
      <c r="E28" s="304" t="s">
        <v>99</v>
      </c>
      <c r="F28" s="305" t="s">
        <v>100</v>
      </c>
      <c r="G28" s="305" t="s">
        <v>101</v>
      </c>
      <c r="H28" s="306" t="s">
        <v>102</v>
      </c>
      <c r="I28" s="307" t="s">
        <v>103</v>
      </c>
    </row>
    <row r="29" spans="1:9" s="299" customFormat="1" ht="13.5" customHeight="1">
      <c r="A29" s="321" t="s">
        <v>530</v>
      </c>
      <c r="B29" s="142">
        <v>238</v>
      </c>
      <c r="C29" s="142">
        <v>247</v>
      </c>
      <c r="D29" s="142">
        <v>246</v>
      </c>
      <c r="E29" s="142">
        <v>237</v>
      </c>
      <c r="F29" s="142">
        <v>238</v>
      </c>
      <c r="G29" s="142">
        <v>230</v>
      </c>
      <c r="H29" s="142">
        <v>234</v>
      </c>
      <c r="I29" s="142">
        <v>229</v>
      </c>
    </row>
    <row r="30" spans="1:9" s="299" customFormat="1" ht="13.5" customHeight="1">
      <c r="A30" s="308" t="s">
        <v>542</v>
      </c>
      <c r="B30" s="142">
        <v>25.058390177353342</v>
      </c>
      <c r="C30" s="142">
        <v>26.003963011889038</v>
      </c>
      <c r="D30" s="142">
        <v>25.398947368421048</v>
      </c>
      <c r="E30" s="142">
        <v>24.395294117647055</v>
      </c>
      <c r="F30" s="142">
        <v>23.843546284224246</v>
      </c>
      <c r="G30" s="142">
        <v>24.795984455958553</v>
      </c>
      <c r="H30" s="142">
        <v>24.431606217616583</v>
      </c>
      <c r="I30" s="142">
        <v>25.1</v>
      </c>
    </row>
    <row r="31" spans="1:9" s="299" customFormat="1" ht="13.5" customHeight="1">
      <c r="A31" s="308" t="s">
        <v>543</v>
      </c>
      <c r="B31" s="142">
        <v>22.825319693094624</v>
      </c>
      <c r="C31" s="142">
        <v>23.056641604010032</v>
      </c>
      <c r="D31" s="142">
        <v>23.3444705882353</v>
      </c>
      <c r="E31" s="142">
        <v>21.971498771498776</v>
      </c>
      <c r="F31" s="142">
        <v>22.647804878048785</v>
      </c>
      <c r="G31" s="142">
        <v>21.203685503685502</v>
      </c>
      <c r="H31" s="142">
        <v>21.154034229828852</v>
      </c>
      <c r="I31" s="142">
        <v>21.099056603773583</v>
      </c>
    </row>
    <row r="32" spans="1:9" s="299" customFormat="1" ht="13.5" customHeight="1">
      <c r="F32" s="298"/>
      <c r="G32" s="298"/>
      <c r="H32" s="298"/>
      <c r="I32" s="298"/>
    </row>
    <row r="33" spans="1:9" ht="13.5" customHeight="1">
      <c r="A33" s="609" t="s">
        <v>547</v>
      </c>
      <c r="B33" s="609"/>
      <c r="C33" s="609"/>
      <c r="D33" s="301"/>
      <c r="E33" s="301"/>
      <c r="F33" s="302"/>
      <c r="G33" s="302"/>
      <c r="H33" s="298"/>
      <c r="I33" s="298"/>
    </row>
    <row r="34" spans="1:9" ht="7.5" customHeight="1" thickBot="1">
      <c r="A34" s="299"/>
      <c r="B34" s="299"/>
      <c r="C34" s="299"/>
      <c r="D34" s="299"/>
      <c r="E34" s="299"/>
      <c r="F34" s="298"/>
      <c r="G34" s="298"/>
      <c r="H34" s="298"/>
      <c r="I34" s="298"/>
    </row>
    <row r="35" spans="1:9" ht="13.5" customHeight="1" thickBot="1">
      <c r="A35" s="311"/>
      <c r="B35" s="304" t="s">
        <v>1084</v>
      </c>
      <c r="C35" s="304" t="s">
        <v>907</v>
      </c>
      <c r="D35" s="304" t="s">
        <v>837</v>
      </c>
      <c r="E35" s="304" t="s">
        <v>99</v>
      </c>
      <c r="F35" s="305" t="s">
        <v>100</v>
      </c>
      <c r="G35" s="305" t="s">
        <v>101</v>
      </c>
      <c r="H35" s="306" t="s">
        <v>102</v>
      </c>
      <c r="I35" s="307" t="s">
        <v>103</v>
      </c>
    </row>
    <row r="36" spans="1:9" ht="13.5" customHeight="1">
      <c r="A36" s="308" t="s">
        <v>534</v>
      </c>
      <c r="B36" s="142">
        <v>2</v>
      </c>
      <c r="C36" s="142">
        <v>2</v>
      </c>
      <c r="D36" s="142">
        <v>2</v>
      </c>
      <c r="E36" s="142">
        <v>2</v>
      </c>
      <c r="F36" s="142">
        <v>2</v>
      </c>
      <c r="G36" s="142">
        <v>2</v>
      </c>
      <c r="H36" s="142">
        <v>2</v>
      </c>
      <c r="I36" s="142">
        <v>2</v>
      </c>
    </row>
    <row r="37" spans="1:9" ht="13.5" customHeight="1">
      <c r="A37" s="308" t="s">
        <v>530</v>
      </c>
      <c r="B37" s="142">
        <v>95</v>
      </c>
      <c r="C37" s="142">
        <v>92</v>
      </c>
      <c r="D37" s="142">
        <v>88</v>
      </c>
      <c r="E37" s="142">
        <v>93</v>
      </c>
      <c r="F37" s="142">
        <v>83</v>
      </c>
      <c r="G37" s="142">
        <v>90</v>
      </c>
      <c r="H37" s="142">
        <v>88</v>
      </c>
      <c r="I37" s="142">
        <v>90</v>
      </c>
    </row>
    <row r="38" spans="1:9" ht="13.5" customHeight="1">
      <c r="A38" s="308" t="s">
        <v>542</v>
      </c>
      <c r="B38" s="142">
        <v>11.6</v>
      </c>
      <c r="C38" s="142">
        <v>11.2</v>
      </c>
      <c r="D38" s="142">
        <v>10.6</v>
      </c>
      <c r="E38" s="142">
        <v>10.7</v>
      </c>
      <c r="F38" s="142">
        <v>11.4</v>
      </c>
      <c r="G38" s="142">
        <v>11.8</v>
      </c>
      <c r="H38" s="142">
        <v>12.2</v>
      </c>
      <c r="I38" s="142">
        <v>13.1</v>
      </c>
    </row>
    <row r="39" spans="1:9" ht="13.5" customHeight="1">
      <c r="A39" s="308" t="s">
        <v>548</v>
      </c>
      <c r="B39" s="142">
        <v>4.7</v>
      </c>
      <c r="C39" s="142">
        <v>4</v>
      </c>
      <c r="D39" s="142">
        <v>4.4000000000000004</v>
      </c>
      <c r="E39" s="142">
        <v>4.0999999999999996</v>
      </c>
      <c r="F39" s="142">
        <v>4.3</v>
      </c>
      <c r="G39" s="142">
        <v>3.7</v>
      </c>
      <c r="H39" s="142">
        <v>3.5</v>
      </c>
      <c r="I39" s="142">
        <v>3.7</v>
      </c>
    </row>
    <row r="40" spans="1:9" ht="13.5" customHeight="1">
      <c r="E40" s="204"/>
      <c r="I40" s="315"/>
    </row>
    <row r="41" spans="1:9" ht="13.5" customHeight="1">
      <c r="A41" s="609" t="s">
        <v>549</v>
      </c>
      <c r="B41" s="609"/>
      <c r="C41" s="609"/>
      <c r="D41" s="301"/>
      <c r="E41" s="301"/>
      <c r="F41" s="302"/>
      <c r="G41" s="302"/>
      <c r="H41" s="298"/>
      <c r="I41" s="298"/>
    </row>
    <row r="42" spans="1:9" ht="7.5" customHeight="1" thickBot="1">
      <c r="A42" s="299"/>
      <c r="B42" s="299"/>
      <c r="C42" s="299"/>
      <c r="D42" s="299"/>
      <c r="E42" s="299"/>
      <c r="F42" s="298"/>
      <c r="G42" s="298"/>
      <c r="H42" s="298"/>
      <c r="I42" s="298"/>
    </row>
    <row r="43" spans="1:9" ht="13.5" customHeight="1" thickBot="1">
      <c r="A43" s="311"/>
      <c r="B43" s="304" t="s">
        <v>1084</v>
      </c>
      <c r="C43" s="304" t="s">
        <v>907</v>
      </c>
      <c r="D43" s="304" t="s">
        <v>837</v>
      </c>
      <c r="E43" s="304" t="s">
        <v>99</v>
      </c>
      <c r="F43" s="305" t="s">
        <v>100</v>
      </c>
      <c r="G43" s="305" t="s">
        <v>101</v>
      </c>
      <c r="H43" s="306" t="s">
        <v>102</v>
      </c>
      <c r="I43" s="307" t="s">
        <v>103</v>
      </c>
    </row>
    <row r="44" spans="1:9" ht="13.5" customHeight="1">
      <c r="A44" s="308" t="s">
        <v>534</v>
      </c>
      <c r="B44" s="142">
        <v>3</v>
      </c>
      <c r="C44" s="142">
        <v>3</v>
      </c>
      <c r="D44" s="142">
        <v>3</v>
      </c>
      <c r="E44" s="142">
        <v>3</v>
      </c>
      <c r="F44" s="142">
        <v>3</v>
      </c>
      <c r="G44" s="142">
        <v>3</v>
      </c>
      <c r="H44" s="142">
        <v>4</v>
      </c>
      <c r="I44" s="142">
        <v>4</v>
      </c>
    </row>
    <row r="45" spans="1:9" ht="13.5" customHeight="1">
      <c r="A45" s="308" t="s">
        <v>530</v>
      </c>
      <c r="B45" s="142">
        <v>67</v>
      </c>
      <c r="C45" s="142">
        <v>62</v>
      </c>
      <c r="D45" s="142">
        <v>63</v>
      </c>
      <c r="E45" s="142">
        <v>58</v>
      </c>
      <c r="F45" s="142">
        <v>59</v>
      </c>
      <c r="G45" s="142">
        <v>57</v>
      </c>
      <c r="H45" s="142">
        <v>56</v>
      </c>
      <c r="I45" s="142">
        <v>63</v>
      </c>
    </row>
    <row r="46" spans="1:9" ht="13.5" customHeight="1">
      <c r="A46" s="308" t="s">
        <v>542</v>
      </c>
      <c r="B46" s="142">
        <v>5.9</v>
      </c>
      <c r="C46" s="142">
        <v>6.1</v>
      </c>
      <c r="D46" s="142">
        <v>5.6</v>
      </c>
      <c r="E46" s="142">
        <v>5.7</v>
      </c>
      <c r="F46" s="142">
        <v>5.8</v>
      </c>
      <c r="G46" s="142">
        <v>6</v>
      </c>
      <c r="H46" s="142">
        <v>6.1</v>
      </c>
      <c r="I46" s="142">
        <v>6</v>
      </c>
    </row>
    <row r="47" spans="1:9" ht="13.5" customHeight="1">
      <c r="A47" s="308" t="s">
        <v>543</v>
      </c>
      <c r="B47" s="142">
        <v>0.6</v>
      </c>
      <c r="C47" s="142">
        <v>1.1000000000000001</v>
      </c>
      <c r="D47" s="142">
        <v>1.2</v>
      </c>
      <c r="E47" s="142">
        <v>1.3</v>
      </c>
      <c r="F47" s="142">
        <v>1.7</v>
      </c>
      <c r="G47" s="142">
        <v>1.7</v>
      </c>
      <c r="H47" s="142">
        <v>1.8</v>
      </c>
      <c r="I47" s="142">
        <v>1.3</v>
      </c>
    </row>
    <row r="48" spans="1:9" ht="13.5" customHeight="1">
      <c r="D48" s="142"/>
      <c r="E48" s="142"/>
      <c r="F48" s="142"/>
      <c r="G48" s="142"/>
      <c r="H48" s="142"/>
      <c r="I48" s="142"/>
    </row>
    <row r="49" spans="1:9" s="320" customFormat="1" ht="13.5" customHeight="1">
      <c r="A49" s="609" t="s">
        <v>550</v>
      </c>
      <c r="B49" s="609"/>
      <c r="C49" s="609"/>
      <c r="D49" s="142"/>
      <c r="E49" s="142"/>
      <c r="F49" s="142"/>
      <c r="G49" s="142"/>
      <c r="H49" s="142"/>
      <c r="I49" s="142"/>
    </row>
    <row r="50" spans="1:9" s="320" customFormat="1" ht="7.5" customHeight="1" thickBot="1">
      <c r="A50" s="299"/>
      <c r="B50" s="299"/>
      <c r="C50" s="299"/>
      <c r="D50" s="299"/>
      <c r="E50" s="142"/>
      <c r="F50" s="142"/>
      <c r="G50" s="142"/>
      <c r="H50" s="142"/>
      <c r="I50" s="142"/>
    </row>
    <row r="51" spans="1:9" s="320" customFormat="1" ht="13.5" customHeight="1" thickBot="1">
      <c r="A51" s="311"/>
      <c r="B51" s="304" t="s">
        <v>1084</v>
      </c>
      <c r="C51" s="304" t="s">
        <v>907</v>
      </c>
      <c r="D51" s="304" t="s">
        <v>837</v>
      </c>
      <c r="E51" s="304" t="s">
        <v>99</v>
      </c>
      <c r="F51" s="305" t="s">
        <v>100</v>
      </c>
      <c r="G51" s="305" t="s">
        <v>101</v>
      </c>
      <c r="H51" s="306" t="s">
        <v>102</v>
      </c>
      <c r="I51" s="307" t="s">
        <v>103</v>
      </c>
    </row>
    <row r="52" spans="1:9" s="320" customFormat="1" ht="13.5" customHeight="1">
      <c r="A52" s="308" t="s">
        <v>534</v>
      </c>
      <c r="B52" s="142">
        <v>39</v>
      </c>
      <c r="C52" s="142">
        <v>38.463000000000001</v>
      </c>
      <c r="D52" s="142">
        <v>37.945</v>
      </c>
      <c r="E52" s="142">
        <v>37.024999999999999</v>
      </c>
      <c r="F52" s="142">
        <v>36.381</v>
      </c>
      <c r="G52" s="142">
        <v>35.801000000000002</v>
      </c>
      <c r="H52" s="142">
        <v>35.51</v>
      </c>
      <c r="I52" s="142">
        <v>33.801000000000002</v>
      </c>
    </row>
    <row r="53" spans="1:9" s="320" customFormat="1" ht="13.5" customHeight="1">
      <c r="A53" s="308" t="s">
        <v>530</v>
      </c>
      <c r="B53" s="142">
        <v>30.950437013499201</v>
      </c>
      <c r="C53" s="142">
        <v>30.530104280322689</v>
      </c>
      <c r="D53" s="142">
        <v>32.178855306772718</v>
      </c>
      <c r="E53" s="142">
        <v>27.722245433890897</v>
      </c>
      <c r="F53" s="142">
        <v>29.603315892124851</v>
      </c>
      <c r="G53" s="142">
        <v>27.539374255956751</v>
      </c>
      <c r="H53" s="142">
        <v>27.759802084951588</v>
      </c>
      <c r="I53" s="142">
        <v>26.688690651459638</v>
      </c>
    </row>
    <row r="54" spans="1:9" s="320" customFormat="1" ht="13.5" customHeight="1">
      <c r="A54" s="308" t="s">
        <v>542</v>
      </c>
      <c r="B54" s="142">
        <v>5.1999999999999993</v>
      </c>
      <c r="C54" s="142">
        <v>5.2999999999999989</v>
      </c>
      <c r="D54" s="142">
        <v>5.4</v>
      </c>
      <c r="E54" s="142">
        <v>5.3000000000000007</v>
      </c>
      <c r="F54" s="142">
        <v>5.4</v>
      </c>
      <c r="G54" s="142">
        <v>5.2999999999999989</v>
      </c>
      <c r="H54" s="142">
        <v>5.2999999999999989</v>
      </c>
      <c r="I54" s="142">
        <v>5.3000000000000007</v>
      </c>
    </row>
    <row r="55" spans="1:9" s="320" customFormat="1" ht="13.5" customHeight="1">
      <c r="A55" s="308" t="s">
        <v>543</v>
      </c>
      <c r="B55" s="142">
        <v>3</v>
      </c>
      <c r="C55" s="142">
        <v>3.1</v>
      </c>
      <c r="D55" s="142">
        <v>2.8</v>
      </c>
      <c r="E55" s="142">
        <v>2.7</v>
      </c>
      <c r="F55" s="142">
        <v>2.8000000000000003</v>
      </c>
      <c r="G55" s="142">
        <v>2.6</v>
      </c>
      <c r="H55" s="142">
        <v>2.4</v>
      </c>
      <c r="I55" s="142">
        <v>2.2999999999999998</v>
      </c>
    </row>
    <row r="56" spans="1:9" s="320" customFormat="1">
      <c r="A56" s="308"/>
      <c r="B56" s="308"/>
      <c r="C56" s="142"/>
      <c r="D56" s="142"/>
      <c r="E56" s="142"/>
      <c r="F56" s="142"/>
      <c r="G56" s="142"/>
      <c r="H56" s="142"/>
      <c r="I56" s="142"/>
    </row>
    <row r="57" spans="1:9">
      <c r="E57" s="204"/>
      <c r="I57" s="315"/>
    </row>
  </sheetData>
  <printOptions horizontalCentered="1"/>
  <pageMargins left="0.7" right="0.7" top="0.75" bottom="0.75" header="0.3" footer="0.3"/>
  <pageSetup paperSize="9" orientation="portrait" r:id="rId1"/>
  <headerFooter>
    <oddHeader>&amp;R&amp;"Arial,Normal"&amp;8Customer segments</oddHeader>
    <oddFooter>&amp;L&amp;G&amp;C&amp;"Arial,Normal"&amp;7Fact book - Q4 2014</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D31"/>
  <sheetViews>
    <sheetView view="pageLayout" zoomScaleNormal="100" zoomScaleSheetLayoutView="100" workbookViewId="0">
      <selection activeCell="C45" sqref="C45"/>
    </sheetView>
  </sheetViews>
  <sheetFormatPr defaultRowHeight="15"/>
  <cols>
    <col min="1" max="1" width="38.7109375" customWidth="1"/>
  </cols>
  <sheetData>
    <row r="1" spans="1:4">
      <c r="A1" s="751" t="s">
        <v>551</v>
      </c>
      <c r="B1" s="322"/>
      <c r="C1" s="322"/>
      <c r="D1" s="322"/>
    </row>
    <row r="2" spans="1:4">
      <c r="A2" s="751"/>
      <c r="B2" s="322"/>
      <c r="C2" s="322"/>
      <c r="D2" s="322"/>
    </row>
    <row r="3" spans="1:4" ht="15.75" thickBot="1">
      <c r="A3" s="759" t="s">
        <v>339</v>
      </c>
      <c r="B3" s="323"/>
      <c r="C3" s="322"/>
      <c r="D3" s="322"/>
    </row>
    <row r="4" spans="1:4">
      <c r="A4" s="674" t="s">
        <v>552</v>
      </c>
      <c r="B4" s="142">
        <v>1817000</v>
      </c>
      <c r="C4" s="322"/>
      <c r="D4" s="322"/>
    </row>
    <row r="5" spans="1:4">
      <c r="A5" s="674" t="s">
        <v>553</v>
      </c>
      <c r="B5" s="143">
        <v>156</v>
      </c>
      <c r="C5" s="322"/>
      <c r="D5" s="322"/>
    </row>
    <row r="6" spans="1:4">
      <c r="A6" s="674"/>
      <c r="B6" s="143"/>
      <c r="C6" s="322"/>
      <c r="D6" s="322"/>
    </row>
    <row r="7" spans="1:4" ht="15.75" thickBot="1">
      <c r="A7" s="759" t="s">
        <v>345</v>
      </c>
      <c r="B7" s="323"/>
      <c r="C7" s="322"/>
      <c r="D7" s="322"/>
    </row>
    <row r="8" spans="1:4">
      <c r="A8" s="674" t="s">
        <v>552</v>
      </c>
      <c r="B8" s="142">
        <v>3096000</v>
      </c>
      <c r="C8" s="322"/>
      <c r="D8" s="322"/>
    </row>
    <row r="9" spans="1:4">
      <c r="A9" s="674" t="s">
        <v>553</v>
      </c>
      <c r="B9" s="143">
        <v>183</v>
      </c>
      <c r="C9" s="322"/>
      <c r="D9" s="322"/>
    </row>
    <row r="10" spans="1:4">
      <c r="A10" s="674"/>
      <c r="B10" s="143"/>
      <c r="C10" s="322"/>
      <c r="D10" s="322"/>
    </row>
    <row r="11" spans="1:4" ht="15.75" thickBot="1">
      <c r="A11" s="759" t="s">
        <v>348</v>
      </c>
      <c r="B11" s="323"/>
      <c r="C11" s="322"/>
      <c r="D11" s="322"/>
    </row>
    <row r="12" spans="1:4">
      <c r="A12" s="674" t="s">
        <v>552</v>
      </c>
      <c r="B12" s="142">
        <v>960000</v>
      </c>
      <c r="C12" s="322"/>
      <c r="D12" s="322"/>
    </row>
    <row r="13" spans="1:4">
      <c r="A13" s="674" t="s">
        <v>553</v>
      </c>
      <c r="B13" s="143">
        <v>87</v>
      </c>
      <c r="C13" s="322"/>
      <c r="D13" s="322"/>
    </row>
    <row r="14" spans="1:4">
      <c r="A14" s="322"/>
      <c r="B14" s="322"/>
      <c r="C14" s="322"/>
      <c r="D14" s="322"/>
    </row>
    <row r="15" spans="1:4" ht="15.75" thickBot="1">
      <c r="A15" s="759" t="s">
        <v>351</v>
      </c>
      <c r="B15" s="323"/>
      <c r="C15" s="322"/>
      <c r="D15" s="322"/>
    </row>
    <row r="16" spans="1:4">
      <c r="A16" s="674" t="s">
        <v>552</v>
      </c>
      <c r="B16" s="142">
        <v>4435000</v>
      </c>
      <c r="C16" s="322"/>
      <c r="D16" s="322"/>
    </row>
    <row r="17" spans="1:4">
      <c r="A17" s="674" t="s">
        <v>553</v>
      </c>
      <c r="B17" s="143">
        <v>231</v>
      </c>
      <c r="C17" s="322"/>
      <c r="D17" s="322"/>
    </row>
    <row r="18" spans="1:4">
      <c r="A18" s="322"/>
      <c r="B18" s="322"/>
      <c r="C18" s="322"/>
      <c r="D18" s="322"/>
    </row>
    <row r="19" spans="1:4" ht="15.75" thickBot="1">
      <c r="A19" s="759" t="s">
        <v>554</v>
      </c>
      <c r="B19" s="323"/>
      <c r="C19" s="322"/>
      <c r="D19" s="322"/>
    </row>
    <row r="20" spans="1:4">
      <c r="A20" s="674" t="s">
        <v>552</v>
      </c>
      <c r="B20" s="142">
        <v>433000</v>
      </c>
      <c r="C20" s="322"/>
      <c r="D20" s="322"/>
    </row>
    <row r="21" spans="1:4">
      <c r="A21" s="674" t="s">
        <v>553</v>
      </c>
      <c r="B21" s="143">
        <v>38</v>
      </c>
      <c r="C21" s="322"/>
      <c r="D21" s="322"/>
    </row>
    <row r="22" spans="1:4">
      <c r="A22" s="322"/>
      <c r="B22" s="322"/>
      <c r="C22" s="322"/>
      <c r="D22" s="322"/>
    </row>
    <row r="23" spans="1:4">
      <c r="A23" s="322"/>
      <c r="B23" s="322"/>
      <c r="C23" s="322"/>
      <c r="D23" s="322"/>
    </row>
    <row r="24" spans="1:4">
      <c r="A24" s="322"/>
      <c r="B24" s="322"/>
      <c r="C24" s="322"/>
      <c r="D24" s="322"/>
    </row>
    <row r="25" spans="1:4">
      <c r="A25" s="322"/>
      <c r="B25" s="322"/>
      <c r="C25" s="322"/>
      <c r="D25" s="322"/>
    </row>
    <row r="26" spans="1:4">
      <c r="A26" s="322"/>
      <c r="B26" s="322"/>
      <c r="C26" s="322"/>
      <c r="D26" s="322"/>
    </row>
    <row r="27" spans="1:4">
      <c r="A27" s="322"/>
      <c r="B27" s="322"/>
      <c r="C27" s="322"/>
      <c r="D27" s="322"/>
    </row>
    <row r="28" spans="1:4">
      <c r="A28" s="322"/>
      <c r="B28" s="322"/>
      <c r="C28" s="322"/>
      <c r="D28" s="322"/>
    </row>
    <row r="29" spans="1:4">
      <c r="A29" s="322"/>
      <c r="B29" s="322"/>
      <c r="C29" s="322"/>
      <c r="D29" s="322"/>
    </row>
    <row r="30" spans="1:4">
      <c r="A30" s="322"/>
      <c r="B30" s="322"/>
      <c r="C30" s="322"/>
      <c r="D30" s="322"/>
    </row>
    <row r="31" spans="1:4">
      <c r="A31" s="322"/>
      <c r="B31" s="322"/>
      <c r="C31" s="322"/>
      <c r="D31" s="322"/>
    </row>
  </sheetData>
  <pageMargins left="0.7" right="0.7" top="0.75" bottom="0.75" header="0.3" footer="0.3"/>
  <pageSetup paperSize="9" orientation="portrait" r:id="rId1"/>
  <headerFooter>
    <oddHeader>&amp;R&amp;"Arial,Normal"&amp;8Customer segments</oddHeader>
    <oddFooter>&amp;L&amp;G&amp;C&amp;"Arial,Normal"&amp;7Fact book - Q4 2014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F3"/>
  <sheetViews>
    <sheetView view="pageLayout" zoomScale="90" zoomScaleNormal="100" zoomScaleSheetLayoutView="100" zoomScalePageLayoutView="90" workbookViewId="0">
      <selection activeCell="K47" sqref="K47"/>
    </sheetView>
  </sheetViews>
  <sheetFormatPr defaultRowHeight="15"/>
  <cols>
    <col min="5" max="5" width="3.5703125" customWidth="1"/>
  </cols>
  <sheetData>
    <row r="3" spans="6:6" ht="35.25">
      <c r="F3" s="90" t="s">
        <v>873</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sheetPr>
  <dimension ref="F3"/>
  <sheetViews>
    <sheetView view="pageLayout" zoomScale="80" zoomScaleNormal="100" zoomScaleSheetLayoutView="100" zoomScalePageLayoutView="80" workbookViewId="0">
      <selection activeCell="K47" sqref="K47"/>
    </sheetView>
  </sheetViews>
  <sheetFormatPr defaultRowHeight="15"/>
  <cols>
    <col min="5" max="5" width="3.5703125" customWidth="1"/>
  </cols>
  <sheetData>
    <row r="3" spans="6:6" ht="35.25">
      <c r="F3" s="90" t="s">
        <v>875</v>
      </c>
    </row>
  </sheetData>
  <printOptions horizontalCentered="1"/>
  <pageMargins left="0.23622047244094488" right="0.23622047244094488" top="0.74803149606299213" bottom="0.74803149606299213" header="0.31496062992125984" footer="0.31496062992125984"/>
  <pageSetup paperSize="9" scale="76" orientation="portrait" r:id="rId1"/>
  <headerFooter>
    <oddFooter>&amp;L&amp;G</oddFooter>
  </headerFooter>
  <colBreaks count="1" manualBreakCount="1">
    <brk id="14" max="62" man="1"/>
  </col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J72"/>
  <sheetViews>
    <sheetView showWhiteSpace="0" view="pageLayout" topLeftCell="AK1" zoomScale="90" zoomScaleNormal="110" zoomScaleSheetLayoutView="100" zoomScalePageLayoutView="90" workbookViewId="0">
      <selection activeCell="AP7" sqref="AP7"/>
    </sheetView>
  </sheetViews>
  <sheetFormatPr defaultColWidth="9.140625" defaultRowHeight="11.25"/>
  <cols>
    <col min="1" max="1" width="10.5703125" style="1051" customWidth="1"/>
    <col min="2" max="8" width="12.140625" style="1051" customWidth="1"/>
    <col min="9" max="9" width="34.140625" style="1051" customWidth="1"/>
    <col min="10" max="10" width="8.5703125" style="1051" customWidth="1"/>
    <col min="11" max="11" width="8.7109375" style="1051" customWidth="1"/>
    <col min="12" max="17" width="7.85546875" style="1051" customWidth="1"/>
    <col min="18" max="18" width="33.140625" style="1051" customWidth="1"/>
    <col min="19" max="19" width="10" style="1051" customWidth="1"/>
    <col min="20" max="20" width="8.42578125" style="1051" customWidth="1"/>
    <col min="21" max="21" width="9.28515625" style="1051" customWidth="1"/>
    <col min="22" max="22" width="8.140625" style="1051" customWidth="1"/>
    <col min="23" max="23" width="10.28515625" style="1051" customWidth="1"/>
    <col min="24" max="24" width="10" style="1051" bestFit="1" customWidth="1"/>
    <col min="25" max="25" width="8" style="1051" customWidth="1"/>
    <col min="26" max="26" width="46.7109375" style="182" customWidth="1"/>
    <col min="27" max="27" width="10.42578125" style="182" customWidth="1"/>
    <col min="28" max="28" width="12.42578125" style="182" customWidth="1"/>
    <col min="29" max="30" width="8.7109375" style="182" customWidth="1"/>
    <col min="31" max="31" width="15.42578125" style="182" customWidth="1"/>
    <col min="32" max="32" width="37.28515625" style="1051" customWidth="1"/>
    <col min="33" max="39" width="7.28515625" style="1051" customWidth="1"/>
    <col min="40" max="40" width="6.28515625" style="1051" customWidth="1"/>
    <col min="41" max="41" width="7.7109375" style="1051" hidden="1" customWidth="1"/>
    <col min="42" max="42" width="41.7109375" style="1051" customWidth="1"/>
    <col min="43" max="51" width="6.7109375" style="1051" customWidth="1"/>
    <col min="52" max="52" width="7.140625" style="1051" hidden="1" customWidth="1"/>
    <col min="53" max="53" width="21.85546875" style="1078" customWidth="1"/>
    <col min="54" max="60" width="8.5703125" style="1078" customWidth="1"/>
    <col min="61" max="62" width="8.5703125" style="1051" customWidth="1"/>
    <col min="63" max="16384" width="9.140625" style="1051"/>
  </cols>
  <sheetData>
    <row r="1" spans="1:53" ht="13.5" customHeight="1">
      <c r="A1" s="1053" t="s">
        <v>1134</v>
      </c>
      <c r="I1" s="1053" t="s">
        <v>555</v>
      </c>
      <c r="R1" s="1053" t="s">
        <v>556</v>
      </c>
      <c r="Z1" s="727" t="s">
        <v>557</v>
      </c>
      <c r="AF1" s="1053" t="s">
        <v>1133</v>
      </c>
      <c r="AP1" s="324" t="s">
        <v>1132</v>
      </c>
      <c r="AQ1" s="325"/>
      <c r="AR1" s="325"/>
      <c r="AS1" s="3"/>
      <c r="AT1" s="3"/>
      <c r="AU1" s="3"/>
      <c r="AV1" s="3"/>
      <c r="AW1" s="3"/>
      <c r="AX1" s="3"/>
      <c r="AY1" s="3"/>
      <c r="AZ1" s="3"/>
      <c r="BA1" s="1079" t="s">
        <v>1245</v>
      </c>
    </row>
    <row r="2" spans="1:53" ht="13.5" customHeight="1">
      <c r="A2" s="328" t="s">
        <v>1097</v>
      </c>
      <c r="B2" s="182"/>
      <c r="I2" s="328" t="s">
        <v>1097</v>
      </c>
      <c r="R2" s="328" t="s">
        <v>1097</v>
      </c>
      <c r="S2" s="3"/>
      <c r="T2" s="3"/>
      <c r="Z2" s="328" t="s">
        <v>1097</v>
      </c>
      <c r="AF2" s="328" t="s">
        <v>1097</v>
      </c>
      <c r="AP2" s="328" t="s">
        <v>1131</v>
      </c>
      <c r="AQ2" s="3"/>
      <c r="AR2" s="3"/>
      <c r="AS2" s="3"/>
      <c r="AT2" s="3"/>
      <c r="AU2" s="3"/>
      <c r="AV2" s="3"/>
      <c r="AW2" s="3"/>
      <c r="AX2" s="3"/>
      <c r="AY2" s="3"/>
      <c r="AZ2" s="3"/>
    </row>
    <row r="3" spans="1:53" ht="13.5" customHeight="1">
      <c r="A3" s="328" t="s">
        <v>1083</v>
      </c>
      <c r="B3" s="182"/>
      <c r="I3" s="3"/>
      <c r="R3" s="3"/>
      <c r="U3" s="326" t="s">
        <v>1126</v>
      </c>
      <c r="V3" s="3"/>
      <c r="W3" s="326" t="s">
        <v>558</v>
      </c>
      <c r="X3" s="3"/>
      <c r="AF3" s="328"/>
      <c r="AP3" s="3"/>
      <c r="AQ3" s="3"/>
      <c r="AR3" s="3"/>
      <c r="AS3" s="3"/>
      <c r="AT3" s="3"/>
      <c r="AU3" s="3"/>
      <c r="AV3" s="3"/>
      <c r="AW3" s="3"/>
      <c r="AX3" s="3"/>
      <c r="AY3" s="3"/>
      <c r="AZ3" s="3"/>
      <c r="BA3" s="327" t="s">
        <v>1246</v>
      </c>
    </row>
    <row r="4" spans="1:53" ht="13.5" customHeight="1" thickBot="1">
      <c r="A4" s="182"/>
      <c r="B4" s="182"/>
      <c r="P4" s="23"/>
      <c r="S4" s="326" t="s">
        <v>560</v>
      </c>
      <c r="T4" s="326" t="s">
        <v>561</v>
      </c>
      <c r="U4" s="326" t="s">
        <v>1125</v>
      </c>
      <c r="V4" s="1050" t="s">
        <v>561</v>
      </c>
      <c r="W4" s="326" t="s">
        <v>562</v>
      </c>
      <c r="X4" s="326" t="s">
        <v>561</v>
      </c>
      <c r="Y4" s="326" t="s">
        <v>559</v>
      </c>
      <c r="Z4" s="328" t="s">
        <v>1130</v>
      </c>
      <c r="AP4" s="21" t="s">
        <v>98</v>
      </c>
      <c r="AQ4" s="1055" t="s">
        <v>1084</v>
      </c>
      <c r="AR4" s="1055" t="s">
        <v>907</v>
      </c>
      <c r="AS4" s="1055" t="s">
        <v>837</v>
      </c>
      <c r="AT4" s="1055" t="s">
        <v>99</v>
      </c>
      <c r="AU4" s="1055" t="s">
        <v>100</v>
      </c>
      <c r="AV4" s="1055" t="s">
        <v>101</v>
      </c>
      <c r="AW4" s="1055" t="s">
        <v>102</v>
      </c>
      <c r="AX4" s="1055" t="s">
        <v>103</v>
      </c>
      <c r="AY4" s="1055" t="s">
        <v>104</v>
      </c>
      <c r="BA4" s="3" t="s">
        <v>1084</v>
      </c>
    </row>
    <row r="5" spans="1:53" ht="13.5" customHeight="1" thickBot="1">
      <c r="A5" s="328" t="s">
        <v>841</v>
      </c>
      <c r="B5" s="182"/>
      <c r="I5" s="21" t="s">
        <v>98</v>
      </c>
      <c r="J5" s="1055" t="s">
        <v>564</v>
      </c>
      <c r="K5" s="1055" t="s">
        <v>565</v>
      </c>
      <c r="L5" s="22" t="s">
        <v>467</v>
      </c>
      <c r="M5" s="22" t="s">
        <v>468</v>
      </c>
      <c r="N5" s="22" t="s">
        <v>469</v>
      </c>
      <c r="O5" s="22" t="s">
        <v>470</v>
      </c>
      <c r="P5" s="329" t="s">
        <v>570</v>
      </c>
      <c r="Q5" s="22" t="s">
        <v>435</v>
      </c>
      <c r="R5" s="21" t="s">
        <v>98</v>
      </c>
      <c r="S5" s="1055" t="s">
        <v>567</v>
      </c>
      <c r="T5" s="1055" t="s">
        <v>1122</v>
      </c>
      <c r="U5" s="1055" t="s">
        <v>568</v>
      </c>
      <c r="V5" s="22" t="s">
        <v>1122</v>
      </c>
      <c r="W5" s="1055" t="s">
        <v>569</v>
      </c>
      <c r="X5" s="1055" t="s">
        <v>1122</v>
      </c>
      <c r="Y5" s="1055" t="s">
        <v>563</v>
      </c>
      <c r="AF5" s="21" t="s">
        <v>98</v>
      </c>
      <c r="AG5" s="22" t="s">
        <v>564</v>
      </c>
      <c r="AH5" s="22" t="s">
        <v>467</v>
      </c>
      <c r="AI5" s="22" t="s">
        <v>468</v>
      </c>
      <c r="AJ5" s="22" t="s">
        <v>469</v>
      </c>
      <c r="AK5" s="22" t="s">
        <v>470</v>
      </c>
      <c r="AL5" s="22" t="s">
        <v>570</v>
      </c>
      <c r="AM5" s="22" t="s">
        <v>435</v>
      </c>
      <c r="AP5" s="9" t="s">
        <v>571</v>
      </c>
      <c r="AQ5" s="173">
        <f>'[21]Page 1 Quarter'!$G$74/1000</f>
        <v>346.80060528567361</v>
      </c>
      <c r="AR5" s="173">
        <f>'[22]Page 1 Quarter'!$G$74/1000</f>
        <v>316.29824571338639</v>
      </c>
      <c r="AS5" s="173">
        <v>316.35384547988895</v>
      </c>
      <c r="AT5" s="173">
        <v>308.19114767093578</v>
      </c>
      <c r="AU5" s="173">
        <v>351.5</v>
      </c>
      <c r="AV5" s="173">
        <v>296.39999999999998</v>
      </c>
      <c r="AW5" s="173">
        <v>354</v>
      </c>
      <c r="AX5" s="173">
        <v>355</v>
      </c>
      <c r="AY5" s="173">
        <v>417</v>
      </c>
    </row>
    <row r="6" spans="1:53" ht="13.5" customHeight="1">
      <c r="A6" s="1113" t="s">
        <v>107</v>
      </c>
      <c r="B6" s="1141" t="s">
        <v>110</v>
      </c>
      <c r="C6" s="1141" t="s">
        <v>572</v>
      </c>
      <c r="D6" s="1144" t="s">
        <v>573</v>
      </c>
      <c r="E6" s="1144" t="s">
        <v>574</v>
      </c>
      <c r="F6" s="1144" t="s">
        <v>575</v>
      </c>
      <c r="G6" s="1141" t="s">
        <v>331</v>
      </c>
      <c r="H6" s="1057"/>
      <c r="I6" s="330" t="s">
        <v>622</v>
      </c>
      <c r="J6" s="28">
        <v>42237.641257728166</v>
      </c>
      <c r="K6" s="795">
        <f t="shared" ref="K6:K26" si="0">J6/$J$33</f>
        <v>0.1213428852266963</v>
      </c>
      <c r="L6" s="180">
        <v>8669.6142686580806</v>
      </c>
      <c r="M6" s="180">
        <v>8085.5428928633</v>
      </c>
      <c r="N6" s="180">
        <v>9130.3885263727552</v>
      </c>
      <c r="O6" s="180">
        <v>14339.973973171511</v>
      </c>
      <c r="P6" s="180">
        <v>1338.7444858076913</v>
      </c>
      <c r="Q6" s="180">
        <v>673.37711085482533</v>
      </c>
      <c r="R6" s="330" t="s">
        <v>622</v>
      </c>
      <c r="S6" s="28">
        <v>42237.641257728166</v>
      </c>
      <c r="T6" s="551">
        <v>-3.2191732044966011E-2</v>
      </c>
      <c r="U6" s="28">
        <v>762.57721067660555</v>
      </c>
      <c r="V6" s="551">
        <v>-1.5615186059545251E-3</v>
      </c>
      <c r="W6" s="28">
        <v>291.72313956179499</v>
      </c>
      <c r="X6" s="551">
        <v>-6.0873487545784186E-2</v>
      </c>
      <c r="Y6" s="28">
        <v>5.7295715633825921</v>
      </c>
      <c r="AA6" s="608"/>
      <c r="AF6" s="330" t="s">
        <v>623</v>
      </c>
      <c r="AG6" s="28">
        <v>860.81172540585465</v>
      </c>
      <c r="AH6" s="28">
        <v>809.10035176554345</v>
      </c>
      <c r="AI6" s="28">
        <v>44.702492580000005</v>
      </c>
      <c r="AJ6" s="28">
        <v>4.770427568568901</v>
      </c>
      <c r="AK6" s="28">
        <v>2.2373135313531356</v>
      </c>
      <c r="AL6" s="28">
        <v>1.1399603892493049E-3</v>
      </c>
      <c r="AM6" s="28">
        <v>0</v>
      </c>
      <c r="AP6" s="9" t="s">
        <v>577</v>
      </c>
      <c r="AQ6" s="173">
        <f>'[21]Page 1 Quarter'!$H$74/1000</f>
        <v>-217.98783984213742</v>
      </c>
      <c r="AR6" s="173">
        <f>'[22]Page 1 Quarter'!$H$74/1000</f>
        <v>-203.99704039653813</v>
      </c>
      <c r="AS6" s="173">
        <v>-181.46332523797315</v>
      </c>
      <c r="AT6" s="173">
        <v>-150.48275320396576</v>
      </c>
      <c r="AU6" s="173">
        <v>-171.6</v>
      </c>
      <c r="AV6" s="173">
        <v>-125.8</v>
      </c>
      <c r="AW6" s="173">
        <v>-169</v>
      </c>
      <c r="AX6" s="173">
        <v>-156</v>
      </c>
      <c r="AY6" s="173">
        <v>-173</v>
      </c>
    </row>
    <row r="7" spans="1:53" ht="12.75" customHeight="1" thickBot="1">
      <c r="A7" s="1114"/>
      <c r="B7" s="1142"/>
      <c r="C7" s="1142"/>
      <c r="D7" s="1145"/>
      <c r="E7" s="1145"/>
      <c r="F7" s="1145"/>
      <c r="G7" s="1142"/>
      <c r="H7" s="1057"/>
      <c r="I7" s="27" t="s">
        <v>625</v>
      </c>
      <c r="J7" s="28">
        <v>13152.646750592918</v>
      </c>
      <c r="K7" s="795">
        <f t="shared" si="0"/>
        <v>3.7785729921470508E-2</v>
      </c>
      <c r="L7" s="180">
        <v>5764.4883498596428</v>
      </c>
      <c r="M7" s="180">
        <v>1452.2960861394995</v>
      </c>
      <c r="N7" s="180">
        <v>1836.7612901841314</v>
      </c>
      <c r="O7" s="180">
        <v>2910.5609284740585</v>
      </c>
      <c r="P7" s="180">
        <v>283.82493890769183</v>
      </c>
      <c r="Q7" s="180">
        <v>42.640157027893643</v>
      </c>
      <c r="R7" s="27" t="s">
        <v>625</v>
      </c>
      <c r="S7" s="28">
        <v>13152.646750592918</v>
      </c>
      <c r="T7" s="332">
        <v>-4.3637523536858611E-2</v>
      </c>
      <c r="U7" s="28">
        <v>410.55155840302899</v>
      </c>
      <c r="V7" s="331">
        <v>-0.16881889368390557</v>
      </c>
      <c r="W7" s="28">
        <v>188.20424294384236</v>
      </c>
      <c r="X7" s="332">
        <v>-8.8259062238648947E-2</v>
      </c>
      <c r="Y7" s="28">
        <v>7.0397623701482033</v>
      </c>
      <c r="AA7" s="608"/>
      <c r="AF7" s="27" t="s">
        <v>622</v>
      </c>
      <c r="AG7" s="28">
        <v>762.57721067660555</v>
      </c>
      <c r="AH7" s="28">
        <v>418.97202973688104</v>
      </c>
      <c r="AI7" s="28">
        <v>38.907012950000002</v>
      </c>
      <c r="AJ7" s="28">
        <v>86.420750247732798</v>
      </c>
      <c r="AK7" s="28">
        <v>28.621771531991897</v>
      </c>
      <c r="AL7" s="28">
        <v>189.65564620999999</v>
      </c>
      <c r="AM7" s="28">
        <v>0</v>
      </c>
      <c r="AP7" s="9" t="s">
        <v>579</v>
      </c>
      <c r="AQ7" s="173">
        <f>SUM(AQ5:AQ6)</f>
        <v>128.81276544353619</v>
      </c>
      <c r="AR7" s="173">
        <f>SUM(AR5:AR6)</f>
        <v>112.30120531684827</v>
      </c>
      <c r="AS7" s="173">
        <v>134.89052024191579</v>
      </c>
      <c r="AT7" s="173">
        <v>157.70839446697002</v>
      </c>
      <c r="AU7" s="173">
        <v>179.8</v>
      </c>
      <c r="AV7" s="173">
        <v>170.59999999999997</v>
      </c>
      <c r="AW7" s="173">
        <v>186</v>
      </c>
      <c r="AX7" s="173">
        <v>199</v>
      </c>
      <c r="AY7" s="173">
        <v>244</v>
      </c>
    </row>
    <row r="8" spans="1:53" ht="13.5" customHeight="1">
      <c r="A8" s="333" t="s">
        <v>591</v>
      </c>
      <c r="B8" s="506">
        <v>115.11120085121</v>
      </c>
      <c r="C8" s="506">
        <v>80.480837080717123</v>
      </c>
      <c r="D8" s="506">
        <v>22.069844176146848</v>
      </c>
      <c r="E8" s="506">
        <v>8</v>
      </c>
      <c r="F8" s="506">
        <v>3.9212721125142869</v>
      </c>
      <c r="G8" s="506">
        <v>229.58315422058826</v>
      </c>
      <c r="H8" s="334"/>
      <c r="I8" s="27" t="s">
        <v>626</v>
      </c>
      <c r="J8" s="28">
        <v>13085.481907967531</v>
      </c>
      <c r="K8" s="795">
        <f t="shared" si="0"/>
        <v>3.7592774643967403E-2</v>
      </c>
      <c r="L8" s="180">
        <v>2892.2953539997475</v>
      </c>
      <c r="M8" s="180">
        <v>1731.2229323249001</v>
      </c>
      <c r="N8" s="180">
        <v>590.55138236838104</v>
      </c>
      <c r="O8" s="180">
        <v>7639.7755714894065</v>
      </c>
      <c r="P8" s="180">
        <v>231.58137151916225</v>
      </c>
      <c r="Q8" s="180">
        <v>5.5296265933032003E-2</v>
      </c>
      <c r="R8" s="27" t="s">
        <v>626</v>
      </c>
      <c r="S8" s="28">
        <v>13085.481907967531</v>
      </c>
      <c r="T8" s="332">
        <v>7.5646398328200234E-2</v>
      </c>
      <c r="U8" s="28">
        <v>283.5203674878012</v>
      </c>
      <c r="V8" s="332">
        <v>-1.7969296490336947E-2</v>
      </c>
      <c r="W8" s="28">
        <v>179.55962227509991</v>
      </c>
      <c r="X8" s="332">
        <v>-4.6536347052602664E-2</v>
      </c>
      <c r="Y8" s="28">
        <v>1.4524459796263116</v>
      </c>
      <c r="AA8" s="608"/>
      <c r="AF8" s="27" t="s">
        <v>630</v>
      </c>
      <c r="AG8" s="28">
        <v>455.89993837562389</v>
      </c>
      <c r="AH8" s="28">
        <v>253.79831396988709</v>
      </c>
      <c r="AI8" s="28">
        <v>148.26489019000002</v>
      </c>
      <c r="AJ8" s="28">
        <v>6.3502944083167439</v>
      </c>
      <c r="AK8" s="28">
        <v>28.595685872471009</v>
      </c>
      <c r="AL8" s="28">
        <v>18.890753934949025</v>
      </c>
      <c r="AM8" s="28">
        <v>0</v>
      </c>
      <c r="AP8" s="27"/>
    </row>
    <row r="9" spans="1:53" ht="13.5" customHeight="1" thickBot="1">
      <c r="A9" s="333"/>
      <c r="B9" s="506"/>
      <c r="C9" s="506"/>
      <c r="D9" s="506"/>
      <c r="E9" s="506"/>
      <c r="F9" s="506"/>
      <c r="G9" s="506"/>
      <c r="H9" s="334"/>
      <c r="I9" s="27" t="s">
        <v>623</v>
      </c>
      <c r="J9" s="28">
        <v>12234.867557737425</v>
      </c>
      <c r="K9" s="795">
        <f t="shared" si="0"/>
        <v>3.514907759084971E-2</v>
      </c>
      <c r="L9" s="180">
        <v>8298.0069529582415</v>
      </c>
      <c r="M9" s="180">
        <v>1235.7441502243996</v>
      </c>
      <c r="N9" s="180">
        <v>1879.3034195239386</v>
      </c>
      <c r="O9" s="180">
        <v>455.81508442827521</v>
      </c>
      <c r="P9" s="180">
        <v>361.77228648541609</v>
      </c>
      <c r="Q9" s="180">
        <v>4.2256641171540377</v>
      </c>
      <c r="R9" s="27" t="s">
        <v>623</v>
      </c>
      <c r="S9" s="28">
        <v>12234.867557737425</v>
      </c>
      <c r="T9" s="332">
        <v>-2.7077966874490451E-2</v>
      </c>
      <c r="U9" s="28">
        <v>860.81172540585465</v>
      </c>
      <c r="V9" s="331">
        <v>-1.9882030465314764E-2</v>
      </c>
      <c r="W9" s="28">
        <v>303.69424570295126</v>
      </c>
      <c r="X9" s="331">
        <v>3.8013425157202713E-2</v>
      </c>
      <c r="Y9" s="28">
        <v>33.328377083928451</v>
      </c>
      <c r="AA9" s="608"/>
      <c r="AF9" s="27" t="s">
        <v>625</v>
      </c>
      <c r="AG9" s="28">
        <v>410.55155840302899</v>
      </c>
      <c r="AH9" s="28">
        <v>175.49150269297411</v>
      </c>
      <c r="AI9" s="28">
        <v>143.23976601000001</v>
      </c>
      <c r="AJ9" s="28">
        <v>52.846253705485545</v>
      </c>
      <c r="AK9" s="28">
        <v>38.806129564569353</v>
      </c>
      <c r="AL9" s="28">
        <v>0.16790643</v>
      </c>
      <c r="AM9" s="28">
        <v>0</v>
      </c>
      <c r="AP9" s="21" t="s">
        <v>98</v>
      </c>
      <c r="AQ9" s="1055" t="s">
        <v>105</v>
      </c>
      <c r="AR9" s="1055" t="s">
        <v>106</v>
      </c>
      <c r="AS9" s="1055" t="s">
        <v>108</v>
      </c>
      <c r="AT9" s="1055" t="s">
        <v>582</v>
      </c>
      <c r="AU9" s="1055" t="s">
        <v>583</v>
      </c>
      <c r="AV9" s="1055" t="s">
        <v>584</v>
      </c>
      <c r="AW9" s="1055" t="s">
        <v>585</v>
      </c>
      <c r="AX9" s="1055" t="s">
        <v>586</v>
      </c>
      <c r="AY9" s="1055" t="s">
        <v>587</v>
      </c>
    </row>
    <row r="10" spans="1:53" ht="13.5" customHeight="1">
      <c r="A10" s="333" t="s">
        <v>594</v>
      </c>
      <c r="B10" s="506">
        <v>118.68024458980599</v>
      </c>
      <c r="C10" s="506">
        <v>82.344795871539759</v>
      </c>
      <c r="D10" s="506">
        <v>23.668062858370163</v>
      </c>
      <c r="E10" s="506">
        <v>10</v>
      </c>
      <c r="F10" s="506">
        <v>4.0255241069982963</v>
      </c>
      <c r="G10" s="506">
        <v>238.71862742671422</v>
      </c>
      <c r="H10" s="334"/>
      <c r="I10" s="27" t="s">
        <v>630</v>
      </c>
      <c r="J10" s="28">
        <v>10256.217424572866</v>
      </c>
      <c r="K10" s="795">
        <f t="shared" si="0"/>
        <v>2.946469018513859E-2</v>
      </c>
      <c r="L10" s="180">
        <v>3728.7617299101444</v>
      </c>
      <c r="M10" s="180">
        <v>2175.8694682375003</v>
      </c>
      <c r="N10" s="180">
        <v>1299.2192250164758</v>
      </c>
      <c r="O10" s="180">
        <v>2417.9586506280252</v>
      </c>
      <c r="P10" s="180">
        <v>599.98802655325551</v>
      </c>
      <c r="Q10" s="180">
        <v>34.420324227465855</v>
      </c>
      <c r="R10" s="27" t="s">
        <v>630</v>
      </c>
      <c r="S10" s="28">
        <v>10256.217424572866</v>
      </c>
      <c r="T10" s="332">
        <v>-2.8470164277758815E-2</v>
      </c>
      <c r="U10" s="335">
        <v>455.89993837562389</v>
      </c>
      <c r="V10" s="332">
        <v>0.174957516072588</v>
      </c>
      <c r="W10" s="335">
        <v>190.23283883911233</v>
      </c>
      <c r="X10" s="332">
        <v>2.0658676255561732E-2</v>
      </c>
      <c r="Y10" s="28">
        <v>20.459272736814849</v>
      </c>
      <c r="AA10" s="608"/>
      <c r="AF10" s="27" t="s">
        <v>631</v>
      </c>
      <c r="AG10" s="28">
        <v>302.61326362748264</v>
      </c>
      <c r="AH10" s="28">
        <v>38.12562677125166</v>
      </c>
      <c r="AI10" s="28">
        <v>211.44895439000004</v>
      </c>
      <c r="AJ10" s="28">
        <v>25.832846357000665</v>
      </c>
      <c r="AK10" s="28">
        <v>10.018318109230275</v>
      </c>
      <c r="AL10" s="28">
        <v>17.187518000000001</v>
      </c>
      <c r="AM10" s="28">
        <v>0</v>
      </c>
      <c r="AP10" s="9" t="s">
        <v>571</v>
      </c>
      <c r="AQ10" s="173">
        <v>423</v>
      </c>
      <c r="AR10" s="173">
        <v>488</v>
      </c>
      <c r="AS10" s="76">
        <v>349</v>
      </c>
      <c r="AT10" s="36">
        <v>440</v>
      </c>
      <c r="AU10" s="36">
        <v>332</v>
      </c>
      <c r="AV10" s="36">
        <v>302</v>
      </c>
      <c r="AW10" s="36">
        <v>392</v>
      </c>
      <c r="AX10" s="36">
        <v>397</v>
      </c>
      <c r="AY10" s="36">
        <v>371</v>
      </c>
    </row>
    <row r="11" spans="1:53" ht="13.5" customHeight="1">
      <c r="A11" s="333"/>
      <c r="B11" s="506"/>
      <c r="C11" s="506"/>
      <c r="D11" s="506"/>
      <c r="E11" s="506"/>
      <c r="F11" s="506"/>
      <c r="G11" s="506"/>
      <c r="H11" s="334"/>
      <c r="I11" s="27" t="s">
        <v>627</v>
      </c>
      <c r="J11" s="28">
        <v>9956.5336385859482</v>
      </c>
      <c r="K11" s="795">
        <f t="shared" si="0"/>
        <v>2.860374023233651E-2</v>
      </c>
      <c r="L11" s="180">
        <v>434.01611263078718</v>
      </c>
      <c r="M11" s="180">
        <v>4139.0497926099997</v>
      </c>
      <c r="N11" s="180">
        <v>4686.8910200008741</v>
      </c>
      <c r="O11" s="180">
        <v>696.2863745442852</v>
      </c>
      <c r="P11" s="180">
        <v>0.29033880000000001</v>
      </c>
      <c r="Q11" s="180">
        <v>0</v>
      </c>
      <c r="R11" s="27" t="s">
        <v>627</v>
      </c>
      <c r="S11" s="28">
        <v>9956.5336385859482</v>
      </c>
      <c r="T11" s="332">
        <v>1.0842620729521638E-2</v>
      </c>
      <c r="U11" s="335">
        <v>180.28107602873851</v>
      </c>
      <c r="V11" s="331">
        <v>-0.27981529932614257</v>
      </c>
      <c r="W11" s="335">
        <v>124.33219341230854</v>
      </c>
      <c r="X11" s="332">
        <v>-0.18677237288798276</v>
      </c>
      <c r="Y11" s="28">
        <v>-28.570631868393434</v>
      </c>
      <c r="AA11" s="608"/>
      <c r="AF11" s="27" t="s">
        <v>626</v>
      </c>
      <c r="AG11" s="28">
        <v>283.5203674878012</v>
      </c>
      <c r="AH11" s="28">
        <v>228.86166776355557</v>
      </c>
      <c r="AI11" s="28">
        <v>49.336678440000007</v>
      </c>
      <c r="AJ11" s="28">
        <v>5.2063266180048666</v>
      </c>
      <c r="AK11" s="28">
        <v>0.11569466624081763</v>
      </c>
      <c r="AL11" s="28">
        <v>0</v>
      </c>
      <c r="AM11" s="28">
        <v>0</v>
      </c>
      <c r="AP11" s="9" t="s">
        <v>577</v>
      </c>
      <c r="AQ11" s="173">
        <v>-168</v>
      </c>
      <c r="AR11" s="173">
        <v>-272</v>
      </c>
      <c r="AS11" s="76">
        <v>-130</v>
      </c>
      <c r="AT11" s="36">
        <v>-177</v>
      </c>
      <c r="AU11" s="36">
        <v>-220</v>
      </c>
      <c r="AV11" s="36">
        <v>-183</v>
      </c>
      <c r="AW11" s="36">
        <v>-150</v>
      </c>
      <c r="AX11" s="36">
        <v>-231</v>
      </c>
      <c r="AY11" s="36">
        <v>-164</v>
      </c>
    </row>
    <row r="12" spans="1:53" ht="13.5" customHeight="1">
      <c r="A12" s="333" t="s">
        <v>597</v>
      </c>
      <c r="B12" s="506">
        <v>126.32065086825401</v>
      </c>
      <c r="C12" s="506">
        <v>82.893315798164878</v>
      </c>
      <c r="D12" s="506">
        <v>24.174000348733912</v>
      </c>
      <c r="E12" s="506">
        <v>7</v>
      </c>
      <c r="F12" s="506">
        <v>4.2941288390887618</v>
      </c>
      <c r="G12" s="506">
        <v>244.68209585424157</v>
      </c>
      <c r="H12" s="334"/>
      <c r="I12" s="27" t="s">
        <v>631</v>
      </c>
      <c r="J12" s="28">
        <v>6638.034796361575</v>
      </c>
      <c r="K12" s="795">
        <f t="shared" si="0"/>
        <v>1.9070153314452463E-2</v>
      </c>
      <c r="L12" s="180">
        <v>543.16650887002538</v>
      </c>
      <c r="M12" s="180">
        <v>1673.1966629369999</v>
      </c>
      <c r="N12" s="180">
        <v>398.90523212017337</v>
      </c>
      <c r="O12" s="180">
        <v>1746.0475849787642</v>
      </c>
      <c r="P12" s="180">
        <v>233.43341938204088</v>
      </c>
      <c r="Q12" s="180">
        <v>2043.2853880735711</v>
      </c>
      <c r="R12" s="510" t="s">
        <v>631</v>
      </c>
      <c r="S12" s="28">
        <v>6638.034796361575</v>
      </c>
      <c r="T12" s="331">
        <v>-1.3978276993674496E-2</v>
      </c>
      <c r="U12" s="335">
        <v>302.61326362748264</v>
      </c>
      <c r="V12" s="331">
        <v>-1.7990643860112624E-2</v>
      </c>
      <c r="W12" s="335">
        <v>157.53303329115778</v>
      </c>
      <c r="X12" s="331">
        <v>-0.10277050245289886</v>
      </c>
      <c r="Y12" s="28">
        <v>3.0480927428870999</v>
      </c>
      <c r="AA12" s="608"/>
      <c r="AF12" s="27" t="s">
        <v>638</v>
      </c>
      <c r="AG12" s="28">
        <v>239.55561971070688</v>
      </c>
      <c r="AH12" s="28">
        <v>91.974228842356936</v>
      </c>
      <c r="AI12" s="28">
        <v>82.341029599999999</v>
      </c>
      <c r="AJ12" s="28">
        <v>47.688327132271624</v>
      </c>
      <c r="AK12" s="28">
        <v>6.5290941126370701</v>
      </c>
      <c r="AL12" s="28">
        <v>0.67917791000000005</v>
      </c>
      <c r="AM12" s="28">
        <v>10.343762113441253</v>
      </c>
      <c r="AP12" s="9" t="s">
        <v>579</v>
      </c>
      <c r="AQ12" s="173">
        <v>254</v>
      </c>
      <c r="AR12" s="173">
        <v>217</v>
      </c>
      <c r="AS12" s="76">
        <v>218</v>
      </c>
      <c r="AT12" s="36">
        <v>263</v>
      </c>
      <c r="AU12" s="36">
        <v>112</v>
      </c>
      <c r="AV12" s="36">
        <v>118</v>
      </c>
      <c r="AW12" s="36">
        <v>242</v>
      </c>
      <c r="AX12" s="36">
        <v>166</v>
      </c>
      <c r="AY12" s="36">
        <v>207</v>
      </c>
    </row>
    <row r="13" spans="1:53" ht="13.5" customHeight="1">
      <c r="A13" s="333"/>
      <c r="B13" s="506"/>
      <c r="C13" s="506"/>
      <c r="D13" s="506"/>
      <c r="E13" s="506"/>
      <c r="F13" s="506"/>
      <c r="G13" s="506"/>
      <c r="H13" s="334"/>
      <c r="I13" s="27" t="s">
        <v>632</v>
      </c>
      <c r="J13" s="28">
        <v>6022.7598288318413</v>
      </c>
      <c r="K13" s="795">
        <f t="shared" si="0"/>
        <v>1.7302553667676274E-2</v>
      </c>
      <c r="L13" s="180">
        <v>1548.7131168804481</v>
      </c>
      <c r="M13" s="180">
        <v>1748.1898750087</v>
      </c>
      <c r="N13" s="180">
        <v>846.5437817410824</v>
      </c>
      <c r="O13" s="180">
        <v>1243.5453274176509</v>
      </c>
      <c r="P13" s="180">
        <v>439.10480771346863</v>
      </c>
      <c r="Q13" s="180">
        <v>196.66292007049054</v>
      </c>
      <c r="R13" s="510" t="s">
        <v>632</v>
      </c>
      <c r="S13" s="28">
        <v>6022.7598288318413</v>
      </c>
      <c r="T13" s="332">
        <v>5.799469628528487E-2</v>
      </c>
      <c r="U13" s="335">
        <v>8.7612765871906575</v>
      </c>
      <c r="V13" s="332">
        <v>-0.27146742480776914</v>
      </c>
      <c r="W13" s="335">
        <v>7.4306758246536209</v>
      </c>
      <c r="X13" s="332">
        <v>-0.23275776327905351</v>
      </c>
      <c r="Y13" s="28">
        <v>1.535851958154566</v>
      </c>
      <c r="AA13" s="608"/>
      <c r="AF13" s="27" t="s">
        <v>633</v>
      </c>
      <c r="AG13" s="28">
        <v>209.52442501411332</v>
      </c>
      <c r="AH13" s="28">
        <v>129.49352759458989</v>
      </c>
      <c r="AI13" s="28">
        <v>50.919219510000012</v>
      </c>
      <c r="AJ13" s="28">
        <v>20.000993706591462</v>
      </c>
      <c r="AK13" s="28">
        <v>7.9088422229319706</v>
      </c>
      <c r="AL13" s="28">
        <v>1.2018419800000002</v>
      </c>
      <c r="AM13" s="28">
        <v>0</v>
      </c>
      <c r="AP13" s="27"/>
    </row>
    <row r="14" spans="1:53" ht="13.5" customHeight="1" thickBot="1">
      <c r="A14" s="333" t="s">
        <v>605</v>
      </c>
      <c r="B14" s="506">
        <v>131.09344649130099</v>
      </c>
      <c r="C14" s="506">
        <v>84.74613449826353</v>
      </c>
      <c r="D14" s="506">
        <v>25.343454587486271</v>
      </c>
      <c r="E14" s="506">
        <v>8</v>
      </c>
      <c r="F14" s="506">
        <v>4.7810893169549447</v>
      </c>
      <c r="G14" s="506">
        <v>253.96412489400572</v>
      </c>
      <c r="H14" s="334"/>
      <c r="I14" s="27" t="s">
        <v>633</v>
      </c>
      <c r="J14" s="28">
        <v>4653.0429076251839</v>
      </c>
      <c r="K14" s="795">
        <f t="shared" si="0"/>
        <v>1.3367546924546817E-2</v>
      </c>
      <c r="L14" s="180">
        <v>1282.8703157361019</v>
      </c>
      <c r="M14" s="180">
        <v>780.50243573289993</v>
      </c>
      <c r="N14" s="180">
        <v>1689.8479715866972</v>
      </c>
      <c r="O14" s="180">
        <v>666.43067310231015</v>
      </c>
      <c r="P14" s="180">
        <v>233.34527189643282</v>
      </c>
      <c r="Q14" s="180">
        <v>4.6239570742465631E-2</v>
      </c>
      <c r="R14" s="510" t="s">
        <v>633</v>
      </c>
      <c r="S14" s="28">
        <v>4653.0429076251839</v>
      </c>
      <c r="T14" s="331">
        <v>-4.7054762400098156E-2</v>
      </c>
      <c r="U14" s="335">
        <v>209.52442501411332</v>
      </c>
      <c r="V14" s="332">
        <v>-8.6942219200126306E-2</v>
      </c>
      <c r="W14" s="335">
        <v>100.68724212064646</v>
      </c>
      <c r="X14" s="332">
        <v>-3.4897351680559248E-2</v>
      </c>
      <c r="Y14" s="28">
        <v>2.0429052623638846</v>
      </c>
      <c r="AA14" s="608"/>
      <c r="AF14" s="27" t="s">
        <v>627</v>
      </c>
      <c r="AG14" s="28">
        <v>180.28107602873851</v>
      </c>
      <c r="AH14" s="28">
        <v>86.431661988099876</v>
      </c>
      <c r="AI14" s="28">
        <v>19.746969180000001</v>
      </c>
      <c r="AJ14" s="28">
        <v>51.903178279141784</v>
      </c>
      <c r="AK14" s="28">
        <v>22.199266581496861</v>
      </c>
      <c r="AL14" s="28">
        <v>0</v>
      </c>
      <c r="AM14" s="28">
        <v>0</v>
      </c>
      <c r="AP14" s="21" t="s">
        <v>98</v>
      </c>
      <c r="AQ14" s="1055" t="s">
        <v>588</v>
      </c>
      <c r="AR14" s="1055" t="s">
        <v>589</v>
      </c>
      <c r="AS14" s="1055" t="s">
        <v>590</v>
      </c>
      <c r="AT14" s="1055" t="s">
        <v>599</v>
      </c>
      <c r="AU14" s="1055" t="s">
        <v>600</v>
      </c>
      <c r="AV14" s="1055" t="s">
        <v>601</v>
      </c>
      <c r="AW14" s="1055" t="s">
        <v>602</v>
      </c>
      <c r="AX14" s="1055" t="s">
        <v>603</v>
      </c>
      <c r="AY14" s="1055" t="s">
        <v>604</v>
      </c>
    </row>
    <row r="15" spans="1:53" ht="13.5" customHeight="1">
      <c r="A15" s="333"/>
      <c r="B15" s="506"/>
      <c r="C15" s="506"/>
      <c r="D15" s="506"/>
      <c r="E15" s="506"/>
      <c r="F15" s="506"/>
      <c r="G15" s="506"/>
      <c r="H15" s="334"/>
      <c r="I15" s="27" t="s">
        <v>636</v>
      </c>
      <c r="J15" s="28">
        <v>3980.7282388028889</v>
      </c>
      <c r="K15" s="795">
        <f t="shared" si="0"/>
        <v>1.1436080127020538E-2</v>
      </c>
      <c r="L15" s="180">
        <v>588.51838695821527</v>
      </c>
      <c r="M15" s="180">
        <v>872.34800849500027</v>
      </c>
      <c r="N15" s="180">
        <v>723.35724380741783</v>
      </c>
      <c r="O15" s="180">
        <v>949.84467190728094</v>
      </c>
      <c r="P15" s="180">
        <v>665.32442489010168</v>
      </c>
      <c r="Q15" s="180">
        <v>181.33550274487266</v>
      </c>
      <c r="R15" s="510" t="s">
        <v>636</v>
      </c>
      <c r="S15" s="28">
        <v>3980.7282388028889</v>
      </c>
      <c r="T15" s="332">
        <v>-4.1687001471825379E-2</v>
      </c>
      <c r="U15" s="335">
        <v>69.175682001816355</v>
      </c>
      <c r="V15" s="332">
        <v>1.1580370329741253E-2</v>
      </c>
      <c r="W15" s="335">
        <v>27.638707425979895</v>
      </c>
      <c r="X15" s="332">
        <v>2.7956133514525045E-2</v>
      </c>
      <c r="Y15" s="28">
        <v>1.6820163432869872</v>
      </c>
      <c r="AA15" s="608"/>
      <c r="AF15" s="27" t="s">
        <v>635</v>
      </c>
      <c r="AG15" s="28">
        <v>167.01714581563508</v>
      </c>
      <c r="AH15" s="28">
        <v>5.9212621385303486</v>
      </c>
      <c r="AI15" s="28">
        <v>145.52717275000001</v>
      </c>
      <c r="AJ15" s="28">
        <v>0.65321971024109715</v>
      </c>
      <c r="AK15" s="28">
        <v>14.91549121686362</v>
      </c>
      <c r="AL15" s="28">
        <v>0</v>
      </c>
      <c r="AM15" s="28">
        <v>0</v>
      </c>
      <c r="AP15" s="9" t="s">
        <v>571</v>
      </c>
      <c r="AQ15" s="36">
        <v>373</v>
      </c>
      <c r="AR15" s="36">
        <v>358</v>
      </c>
      <c r="AS15" s="36">
        <v>481</v>
      </c>
      <c r="AT15" s="36">
        <v>440</v>
      </c>
      <c r="AU15" s="36">
        <v>516</v>
      </c>
      <c r="AV15" s="36">
        <v>407</v>
      </c>
      <c r="AW15" s="36">
        <v>476</v>
      </c>
      <c r="AX15" s="36">
        <v>152</v>
      </c>
      <c r="AY15" s="36">
        <v>121</v>
      </c>
    </row>
    <row r="16" spans="1:53" ht="13.5" customHeight="1">
      <c r="A16" s="333" t="s">
        <v>604</v>
      </c>
      <c r="B16" s="506">
        <v>139.02531510856861</v>
      </c>
      <c r="C16" s="506">
        <v>86.892988465059119</v>
      </c>
      <c r="D16" s="506">
        <v>25.932432186347004</v>
      </c>
      <c r="E16" s="506">
        <v>13.270109</v>
      </c>
      <c r="F16" s="506">
        <v>4.7569634875806592</v>
      </c>
      <c r="G16" s="506">
        <v>269.87780824755538</v>
      </c>
      <c r="H16" s="334"/>
      <c r="I16" s="27" t="s">
        <v>634</v>
      </c>
      <c r="J16" s="28">
        <v>3533.941959439971</v>
      </c>
      <c r="K16" s="795">
        <f t="shared" si="0"/>
        <v>1.0152525112980124E-2</v>
      </c>
      <c r="L16" s="180">
        <v>2.3235646730151909</v>
      </c>
      <c r="M16" s="180">
        <v>676.97580993020006</v>
      </c>
      <c r="N16" s="180">
        <v>1131.9104885202671</v>
      </c>
      <c r="O16" s="180">
        <v>1178.9232440114974</v>
      </c>
      <c r="P16" s="180">
        <v>123.1084654198</v>
      </c>
      <c r="Q16" s="180">
        <v>420.70038688519088</v>
      </c>
      <c r="R16" s="510" t="s">
        <v>634</v>
      </c>
      <c r="S16" s="28">
        <v>3533.941959439971</v>
      </c>
      <c r="T16" s="331">
        <v>4.9405273222272172E-4</v>
      </c>
      <c r="U16" s="335">
        <v>1.8800005745919046</v>
      </c>
      <c r="V16" s="331">
        <v>0.16723995981818363</v>
      </c>
      <c r="W16" s="335">
        <v>4.8323827962149553</v>
      </c>
      <c r="X16" s="331">
        <v>0.10539077943777574</v>
      </c>
      <c r="Y16" s="28">
        <v>0.93009265042082112</v>
      </c>
      <c r="AA16" s="608"/>
      <c r="AF16" s="27" t="s">
        <v>641</v>
      </c>
      <c r="AG16" s="28">
        <v>141.64848511063786</v>
      </c>
      <c r="AH16" s="28">
        <v>7.4078876606718342</v>
      </c>
      <c r="AI16" s="28">
        <v>99.569238460000008</v>
      </c>
      <c r="AJ16" s="28">
        <v>0.71661351581508514</v>
      </c>
      <c r="AK16" s="28">
        <v>33.946999574150951</v>
      </c>
      <c r="AL16" s="28">
        <v>7.7459E-3</v>
      </c>
      <c r="AM16" s="28">
        <v>0</v>
      </c>
      <c r="AP16" s="9" t="s">
        <v>577</v>
      </c>
      <c r="AQ16" s="36">
        <v>-128</v>
      </c>
      <c r="AR16" s="36">
        <v>-97</v>
      </c>
      <c r="AS16" s="36">
        <v>-135</v>
      </c>
      <c r="AT16" s="36">
        <v>-82</v>
      </c>
      <c r="AU16" s="36">
        <v>-91</v>
      </c>
      <c r="AV16" s="36">
        <v>-51</v>
      </c>
      <c r="AW16" s="36">
        <v>-157</v>
      </c>
      <c r="AX16" s="36">
        <v>-63</v>
      </c>
      <c r="AY16" s="36">
        <v>-85</v>
      </c>
    </row>
    <row r="17" spans="1:53" ht="13.5" customHeight="1">
      <c r="A17" s="333"/>
      <c r="B17" s="506"/>
      <c r="C17" s="506"/>
      <c r="D17" s="506"/>
      <c r="E17" s="506"/>
      <c r="F17" s="506"/>
      <c r="G17" s="506"/>
      <c r="H17" s="334"/>
      <c r="I17" s="27" t="s">
        <v>638</v>
      </c>
      <c r="J17" s="28">
        <v>2791.854054123758</v>
      </c>
      <c r="K17" s="795">
        <f t="shared" si="0"/>
        <v>8.0206094841349905E-3</v>
      </c>
      <c r="L17" s="180">
        <v>348.45952733805217</v>
      </c>
      <c r="M17" s="180">
        <v>470.30071357970002</v>
      </c>
      <c r="N17" s="180">
        <v>1256.6613089172831</v>
      </c>
      <c r="O17" s="180">
        <v>623.5033585214137</v>
      </c>
      <c r="P17" s="180">
        <v>73.036110133548362</v>
      </c>
      <c r="Q17" s="180">
        <v>19.893035633760331</v>
      </c>
      <c r="R17" s="510" t="s">
        <v>638</v>
      </c>
      <c r="S17" s="28">
        <v>2791.854054123758</v>
      </c>
      <c r="T17" s="331">
        <v>-2.1260291434065885E-2</v>
      </c>
      <c r="U17" s="335">
        <v>239.55561971070688</v>
      </c>
      <c r="V17" s="331">
        <v>0.18664159811396364</v>
      </c>
      <c r="W17" s="335">
        <v>83.15032583574758</v>
      </c>
      <c r="X17" s="332">
        <v>0.10862042658296549</v>
      </c>
      <c r="Y17" s="28">
        <v>9.6328340997352591</v>
      </c>
      <c r="AA17" s="608"/>
      <c r="AF17" s="27" t="s">
        <v>619</v>
      </c>
      <c r="AG17" s="28">
        <v>128.73410731242384</v>
      </c>
      <c r="AH17" s="28">
        <v>73.777958050045015</v>
      </c>
      <c r="AI17" s="28">
        <v>39.554753869999999</v>
      </c>
      <c r="AJ17" s="28">
        <v>1.143939393939394E-2</v>
      </c>
      <c r="AK17" s="28">
        <v>2.3543617587565215</v>
      </c>
      <c r="AL17" s="28">
        <v>13.035594239682927</v>
      </c>
      <c r="AM17" s="28">
        <v>0</v>
      </c>
      <c r="AP17" s="9" t="s">
        <v>579</v>
      </c>
      <c r="AQ17" s="36">
        <v>245</v>
      </c>
      <c r="AR17" s="36">
        <v>261</v>
      </c>
      <c r="AS17" s="36">
        <v>358</v>
      </c>
      <c r="AT17" s="36">
        <v>358</v>
      </c>
      <c r="AU17" s="36">
        <v>425</v>
      </c>
      <c r="AV17" s="36">
        <v>356</v>
      </c>
      <c r="AW17" s="36">
        <v>320</v>
      </c>
      <c r="AX17" s="36">
        <v>89</v>
      </c>
      <c r="AY17" s="36">
        <v>36</v>
      </c>
    </row>
    <row r="18" spans="1:53" ht="13.5" customHeight="1">
      <c r="A18" s="333" t="s">
        <v>603</v>
      </c>
      <c r="B18" s="506">
        <v>143.91073405030338</v>
      </c>
      <c r="C18" s="506">
        <v>86.847977004610357</v>
      </c>
      <c r="D18" s="506">
        <v>25.704676706590369</v>
      </c>
      <c r="E18" s="506">
        <v>11.618978</v>
      </c>
      <c r="F18" s="506">
        <v>4.0661996351555416</v>
      </c>
      <c r="G18" s="506">
        <v>272.14856539665971</v>
      </c>
      <c r="H18" s="334"/>
      <c r="I18" s="27" t="s">
        <v>637</v>
      </c>
      <c r="J18" s="28">
        <v>2782.1465492521656</v>
      </c>
      <c r="K18" s="795">
        <f t="shared" si="0"/>
        <v>7.9927211690114346E-3</v>
      </c>
      <c r="L18" s="180">
        <v>913.10790383329083</v>
      </c>
      <c r="M18" s="180">
        <v>517.12769759780008</v>
      </c>
      <c r="N18" s="180">
        <v>546.46452909777975</v>
      </c>
      <c r="O18" s="180">
        <v>744.35495362237816</v>
      </c>
      <c r="P18" s="180">
        <v>58.324820176412238</v>
      </c>
      <c r="Q18" s="180">
        <v>2.7666449245043281</v>
      </c>
      <c r="R18" s="510" t="s">
        <v>637</v>
      </c>
      <c r="S18" s="28">
        <v>2782.1465492521656</v>
      </c>
      <c r="T18" s="332">
        <v>-2.8581756597301437E-2</v>
      </c>
      <c r="U18" s="335">
        <v>104.12726066620084</v>
      </c>
      <c r="V18" s="332">
        <v>-0.10696055826878735</v>
      </c>
      <c r="W18" s="335">
        <v>49.363252833657832</v>
      </c>
      <c r="X18" s="331">
        <v>-0.19888394585634395</v>
      </c>
      <c r="Y18" s="28">
        <v>0.28796489786214341</v>
      </c>
      <c r="AA18" s="608"/>
      <c r="AF18" s="27" t="s">
        <v>637</v>
      </c>
      <c r="AG18" s="28">
        <v>104.12726066620084</v>
      </c>
      <c r="AH18" s="28">
        <v>51.520769881670319</v>
      </c>
      <c r="AI18" s="28">
        <v>44.984658560000007</v>
      </c>
      <c r="AJ18" s="28">
        <v>4.046843433974785</v>
      </c>
      <c r="AK18" s="28">
        <v>2.0584684605557326</v>
      </c>
      <c r="AL18" s="28">
        <v>1.5165203300000001</v>
      </c>
      <c r="AM18" s="28">
        <v>0</v>
      </c>
    </row>
    <row r="19" spans="1:53" ht="13.5" customHeight="1">
      <c r="A19" s="333"/>
      <c r="B19" s="506"/>
      <c r="C19" s="506"/>
      <c r="D19" s="506"/>
      <c r="E19" s="506"/>
      <c r="F19" s="506"/>
      <c r="G19" s="506"/>
      <c r="H19" s="334"/>
      <c r="I19" s="27" t="s">
        <v>620</v>
      </c>
      <c r="J19" s="28">
        <v>2744.2956256034304</v>
      </c>
      <c r="K19" s="795">
        <f t="shared" si="0"/>
        <v>7.8839807150640311E-3</v>
      </c>
      <c r="L19" s="180">
        <v>1250.9976141613965</v>
      </c>
      <c r="M19" s="180">
        <v>1846.0644381132006</v>
      </c>
      <c r="N19" s="180">
        <v>168.87504774062154</v>
      </c>
      <c r="O19" s="180">
        <v>97.920573685723383</v>
      </c>
      <c r="P19" s="180">
        <v>242.51295190249047</v>
      </c>
      <c r="Q19" s="180">
        <v>0</v>
      </c>
      <c r="R19" s="510" t="s">
        <v>619</v>
      </c>
      <c r="S19" s="28">
        <v>2744.2956256034304</v>
      </c>
      <c r="T19" s="332">
        <v>-0.2354478364744684</v>
      </c>
      <c r="U19" s="335">
        <v>128.73410731242384</v>
      </c>
      <c r="V19" s="332">
        <v>-0.16559564229853566</v>
      </c>
      <c r="W19" s="335">
        <v>83.349824045276691</v>
      </c>
      <c r="X19" s="332">
        <v>-8.0928350503978647E-2</v>
      </c>
      <c r="Y19" s="28">
        <v>2.1495972153338982E-2</v>
      </c>
      <c r="AA19" s="608"/>
      <c r="AF19" s="27" t="s">
        <v>640</v>
      </c>
      <c r="AG19" s="28">
        <v>88.241288271565111</v>
      </c>
      <c r="AH19" s="28">
        <v>0.89093240030623344</v>
      </c>
      <c r="AI19" s="28">
        <v>1.7961055500000001</v>
      </c>
      <c r="AJ19" s="28">
        <v>85.54786258571113</v>
      </c>
      <c r="AK19" s="28">
        <v>6.3877355477483227E-3</v>
      </c>
      <c r="AL19" s="28">
        <v>0</v>
      </c>
      <c r="AM19" s="28">
        <v>0</v>
      </c>
      <c r="AP19" s="69"/>
      <c r="AQ19" s="25"/>
      <c r="AR19" s="25"/>
      <c r="AS19" s="25"/>
      <c r="AT19" s="25"/>
      <c r="AU19" s="25"/>
      <c r="AV19" s="25"/>
      <c r="AW19" s="25"/>
      <c r="AX19" s="25"/>
      <c r="AY19" s="25"/>
      <c r="AZ19" s="25"/>
    </row>
    <row r="20" spans="1:53" ht="13.5" customHeight="1">
      <c r="A20" s="333" t="s">
        <v>602</v>
      </c>
      <c r="B20" s="506">
        <v>140.63729358703793</v>
      </c>
      <c r="C20" s="506">
        <v>83.974465954749306</v>
      </c>
      <c r="D20" s="506">
        <v>24.627522852629692</v>
      </c>
      <c r="E20" s="506">
        <v>11.074057</v>
      </c>
      <c r="F20" s="506">
        <v>4.7871024806097253</v>
      </c>
      <c r="G20" s="506">
        <v>265.10044187502666</v>
      </c>
      <c r="H20" s="334"/>
      <c r="I20" s="27" t="s">
        <v>635</v>
      </c>
      <c r="J20" s="28">
        <v>2163.23279752091</v>
      </c>
      <c r="K20" s="795">
        <f t="shared" si="0"/>
        <v>6.2146677999017508E-3</v>
      </c>
      <c r="L20" s="180">
        <v>474.65041192698754</v>
      </c>
      <c r="M20" s="180">
        <v>820.00946306380001</v>
      </c>
      <c r="N20" s="180">
        <v>213.735137157786</v>
      </c>
      <c r="O20" s="180">
        <v>631.11046337509356</v>
      </c>
      <c r="P20" s="180">
        <v>14.099972334124001</v>
      </c>
      <c r="Q20" s="180">
        <v>9.6273496631188689</v>
      </c>
      <c r="R20" s="510" t="s">
        <v>635</v>
      </c>
      <c r="S20" s="28">
        <v>2163.23279752091</v>
      </c>
      <c r="T20" s="332">
        <v>-3.1960607840659967E-2</v>
      </c>
      <c r="U20" s="335">
        <v>167.01714581563508</v>
      </c>
      <c r="V20" s="332">
        <v>2.5429100213507232E-2</v>
      </c>
      <c r="W20" s="335">
        <v>69.686682297647749</v>
      </c>
      <c r="X20" s="332">
        <v>0.20707372206475363</v>
      </c>
      <c r="Y20" s="28">
        <v>11.187204986473837</v>
      </c>
      <c r="AF20" s="27" t="s">
        <v>639</v>
      </c>
      <c r="AG20" s="28">
        <v>87.75374263372143</v>
      </c>
      <c r="AH20" s="28">
        <v>29.475947107571219</v>
      </c>
      <c r="AI20" s="28">
        <v>56.169918120000006</v>
      </c>
      <c r="AJ20" s="28">
        <v>0.1648176808228268</v>
      </c>
      <c r="AK20" s="28">
        <v>1.9430597253273714</v>
      </c>
      <c r="AL20" s="28">
        <v>0</v>
      </c>
      <c r="AM20" s="28">
        <v>0</v>
      </c>
      <c r="AP20" s="33"/>
      <c r="AQ20" s="336"/>
      <c r="AR20" s="336"/>
      <c r="AS20" s="336"/>
      <c r="AT20" s="336"/>
      <c r="AU20" s="336"/>
      <c r="AV20" s="336"/>
      <c r="AW20" s="336"/>
      <c r="AX20" s="336"/>
      <c r="AY20" s="336"/>
      <c r="AZ20" s="36"/>
    </row>
    <row r="21" spans="1:53" ht="13.5" customHeight="1">
      <c r="A21" s="333"/>
      <c r="B21" s="506"/>
      <c r="C21" s="506"/>
      <c r="D21" s="506"/>
      <c r="E21" s="506"/>
      <c r="F21" s="506"/>
      <c r="G21" s="506"/>
      <c r="H21" s="334"/>
      <c r="I21" s="27" t="s">
        <v>639</v>
      </c>
      <c r="J21" s="28">
        <v>1896.8292528827676</v>
      </c>
      <c r="K21" s="795">
        <f t="shared" si="0"/>
        <v>5.4493273647254255E-3</v>
      </c>
      <c r="L21" s="180">
        <v>1002.6569395699302</v>
      </c>
      <c r="M21" s="180">
        <v>322.8076164629</v>
      </c>
      <c r="N21" s="180">
        <v>261.26425977412475</v>
      </c>
      <c r="O21" s="180">
        <v>297.50391258201222</v>
      </c>
      <c r="P21" s="180">
        <v>12.596524493800654</v>
      </c>
      <c r="Q21" s="180">
        <v>0</v>
      </c>
      <c r="R21" s="510" t="s">
        <v>639</v>
      </c>
      <c r="S21" s="28">
        <v>1896.8292528827676</v>
      </c>
      <c r="T21" s="331">
        <v>-0.34012126333977916</v>
      </c>
      <c r="U21" s="335">
        <v>87.75374263372143</v>
      </c>
      <c r="V21" s="331">
        <v>1.5263171596272518E-2</v>
      </c>
      <c r="W21" s="335">
        <v>37.876857244057604</v>
      </c>
      <c r="X21" s="331">
        <v>1.1156603522477632E-2</v>
      </c>
      <c r="Y21" s="28">
        <v>2.9824958960447976</v>
      </c>
      <c r="AF21" s="27" t="s">
        <v>636</v>
      </c>
      <c r="AG21" s="28">
        <v>69.175682001816355</v>
      </c>
      <c r="AH21" s="28">
        <v>33.533276832364038</v>
      </c>
      <c r="AI21" s="28">
        <v>23.767317550000001</v>
      </c>
      <c r="AJ21" s="28">
        <v>4.4320185893607613</v>
      </c>
      <c r="AK21" s="28">
        <v>1.3830589800915565</v>
      </c>
      <c r="AL21" s="28">
        <v>6.0600100499999989</v>
      </c>
      <c r="AM21" s="28">
        <v>0</v>
      </c>
      <c r="AP21" s="1053" t="s">
        <v>610</v>
      </c>
      <c r="AQ21" s="337"/>
      <c r="AR21" s="337"/>
      <c r="AS21" s="338"/>
      <c r="AT21" s="338"/>
      <c r="AU21" s="338"/>
      <c r="AV21" s="338"/>
      <c r="AW21" s="338"/>
      <c r="AX21" s="338"/>
      <c r="AY21" s="338"/>
      <c r="AZ21" s="36"/>
    </row>
    <row r="22" spans="1:53" ht="13.5" customHeight="1">
      <c r="A22" s="333" t="s">
        <v>601</v>
      </c>
      <c r="B22" s="506">
        <v>143.76183222667024</v>
      </c>
      <c r="C22" s="506">
        <v>86.81745941396747</v>
      </c>
      <c r="D22" s="506">
        <v>24.375259453514872</v>
      </c>
      <c r="E22" s="506">
        <v>14.59793</v>
      </c>
      <c r="F22" s="506">
        <v>4.4545026527218914</v>
      </c>
      <c r="G22" s="506">
        <v>274.00698374687448</v>
      </c>
      <c r="H22" s="334"/>
      <c r="I22" s="27" t="s">
        <v>641</v>
      </c>
      <c r="J22" s="28">
        <v>1866.2631425008415</v>
      </c>
      <c r="K22" s="795">
        <f t="shared" si="0"/>
        <v>5.3615151689337878E-3</v>
      </c>
      <c r="L22" s="180">
        <v>335.74549239923175</v>
      </c>
      <c r="M22" s="180">
        <v>736.96123293590006</v>
      </c>
      <c r="N22" s="180">
        <v>54.18482131845915</v>
      </c>
      <c r="O22" s="180">
        <v>564.8496443749782</v>
      </c>
      <c r="P22" s="180">
        <v>67.699023154600454</v>
      </c>
      <c r="Q22" s="180">
        <v>106.8229283176719</v>
      </c>
      <c r="R22" s="27" t="s">
        <v>641</v>
      </c>
      <c r="S22" s="28">
        <v>1866.2631425008415</v>
      </c>
      <c r="T22" s="332">
        <v>-7.7689047454354482E-2</v>
      </c>
      <c r="U22" s="335">
        <v>141.64848511063786</v>
      </c>
      <c r="V22" s="332">
        <v>1.2579782531764645</v>
      </c>
      <c r="W22" s="335">
        <v>47.668694523846632</v>
      </c>
      <c r="X22" s="331">
        <v>0.40072197318213948</v>
      </c>
      <c r="Y22" s="28">
        <v>12.735278814438033</v>
      </c>
      <c r="AB22" s="504"/>
      <c r="AF22" s="27" t="s">
        <v>642</v>
      </c>
      <c r="AG22" s="28">
        <v>65.525582322261187</v>
      </c>
      <c r="AH22" s="28">
        <v>1.9397507152163109</v>
      </c>
      <c r="AI22" s="28">
        <v>32.824473600000005</v>
      </c>
      <c r="AJ22" s="28">
        <v>30.713881481973019</v>
      </c>
      <c r="AK22" s="28">
        <v>4.7476525071862022E-2</v>
      </c>
      <c r="AL22" s="28">
        <v>0</v>
      </c>
      <c r="AM22" s="28">
        <v>0</v>
      </c>
      <c r="AP22" s="3" t="s">
        <v>611</v>
      </c>
      <c r="AQ22" s="36"/>
      <c r="AR22" s="36"/>
      <c r="AS22" s="338"/>
      <c r="AT22" s="338"/>
      <c r="AU22" s="338"/>
      <c r="AV22" s="338"/>
      <c r="AW22" s="338"/>
      <c r="AX22" s="338"/>
      <c r="AY22" s="338"/>
      <c r="AZ22" s="36"/>
    </row>
    <row r="23" spans="1:53" ht="13.5" customHeight="1">
      <c r="A23" s="333"/>
      <c r="B23" s="506"/>
      <c r="C23" s="506"/>
      <c r="D23" s="506"/>
      <c r="E23" s="506"/>
      <c r="F23" s="506"/>
      <c r="G23" s="506"/>
      <c r="H23" s="334"/>
      <c r="I23" s="27" t="s">
        <v>643</v>
      </c>
      <c r="J23" s="28">
        <v>1621.3638316462902</v>
      </c>
      <c r="K23" s="795">
        <f t="shared" si="0"/>
        <v>4.6579534149098559E-3</v>
      </c>
      <c r="L23" s="180">
        <v>606.96574119780257</v>
      </c>
      <c r="M23" s="180">
        <v>300.4440583109</v>
      </c>
      <c r="N23" s="180">
        <v>120.56027349271594</v>
      </c>
      <c r="O23" s="180">
        <v>568.48503624465025</v>
      </c>
      <c r="P23" s="180">
        <v>24.908722400221443</v>
      </c>
      <c r="Q23" s="180">
        <v>0</v>
      </c>
      <c r="R23" s="27" t="s">
        <v>643</v>
      </c>
      <c r="S23" s="28">
        <v>1621.3638316462902</v>
      </c>
      <c r="T23" s="332">
        <v>7.9449970371577944E-2</v>
      </c>
      <c r="U23" s="335">
        <v>31.728792970731121</v>
      </c>
      <c r="V23" s="332">
        <v>7.7304413360905516E-2</v>
      </c>
      <c r="W23" s="335">
        <v>8.7448111075420645</v>
      </c>
      <c r="X23" s="331">
        <v>-7.3075989041626512E-3</v>
      </c>
      <c r="Y23" s="28">
        <v>0.23489299503210417</v>
      </c>
      <c r="AB23" s="504"/>
      <c r="AF23" s="27" t="s">
        <v>643</v>
      </c>
      <c r="AG23" s="28">
        <v>31.728792970731121</v>
      </c>
      <c r="AH23" s="28">
        <v>19.997575517440531</v>
      </c>
      <c r="AI23" s="28">
        <v>10.174251549999999</v>
      </c>
      <c r="AJ23" s="28">
        <v>0.5211820216766202</v>
      </c>
      <c r="AK23" s="28">
        <v>1.0357838816139679</v>
      </c>
      <c r="AL23" s="28">
        <v>0</v>
      </c>
      <c r="AM23" s="28">
        <v>0</v>
      </c>
      <c r="AP23" s="72"/>
      <c r="AQ23" s="36"/>
      <c r="AR23" s="36"/>
      <c r="AS23" s="338"/>
      <c r="AT23" s="338"/>
      <c r="AU23" s="338"/>
      <c r="AV23" s="338"/>
      <c r="AW23" s="338"/>
      <c r="AX23" s="338"/>
      <c r="AY23" s="338"/>
      <c r="AZ23" s="172"/>
    </row>
    <row r="24" spans="1:53" ht="13.5" customHeight="1">
      <c r="A24" s="333" t="s">
        <v>600</v>
      </c>
      <c r="B24" s="506">
        <v>140.88349753107835</v>
      </c>
      <c r="C24" s="506">
        <v>88.744274820039678</v>
      </c>
      <c r="D24" s="506">
        <v>25.621168276955395</v>
      </c>
      <c r="E24" s="506">
        <v>18.312466000000001</v>
      </c>
      <c r="F24" s="506">
        <v>4.6983338542380864</v>
      </c>
      <c r="G24" s="506">
        <v>278.25974048231149</v>
      </c>
      <c r="H24" s="334"/>
      <c r="I24" s="27" t="s">
        <v>640</v>
      </c>
      <c r="J24" s="28">
        <v>1247.5267894561246</v>
      </c>
      <c r="K24" s="795">
        <f t="shared" si="0"/>
        <v>3.5839714416463992E-3</v>
      </c>
      <c r="L24" s="180">
        <v>230.13620747585725</v>
      </c>
      <c r="M24" s="180">
        <v>435.37249958360002</v>
      </c>
      <c r="N24" s="180">
        <v>116.40182829773362</v>
      </c>
      <c r="O24" s="180">
        <v>409.62482047861175</v>
      </c>
      <c r="P24" s="180">
        <v>3.1085395764000006</v>
      </c>
      <c r="Q24" s="180">
        <v>52.88289404392188</v>
      </c>
      <c r="R24" s="27" t="s">
        <v>640</v>
      </c>
      <c r="S24" s="28">
        <v>1247.5267894561246</v>
      </c>
      <c r="T24" s="332">
        <v>5.0070378485691722E-2</v>
      </c>
      <c r="U24" s="335">
        <v>88.241288271565111</v>
      </c>
      <c r="V24" s="331">
        <v>-5.0643450595737625E-2</v>
      </c>
      <c r="W24" s="335">
        <v>82.830224134180341</v>
      </c>
      <c r="X24" s="331">
        <v>-9.7862136338099343E-2</v>
      </c>
      <c r="Y24" s="28">
        <v>-0.32335239588085685</v>
      </c>
      <c r="AB24" s="504"/>
      <c r="AF24" s="27" t="s">
        <v>632</v>
      </c>
      <c r="AG24" s="28">
        <v>8.7612765871906575</v>
      </c>
      <c r="AH24" s="28">
        <v>6.0113763045142568</v>
      </c>
      <c r="AI24" s="28">
        <v>0.54208537999999995</v>
      </c>
      <c r="AJ24" s="28">
        <v>1.6798149026763993</v>
      </c>
      <c r="AK24" s="28">
        <v>0</v>
      </c>
      <c r="AL24" s="28">
        <v>0.52800000000000002</v>
      </c>
      <c r="AM24" s="28">
        <v>0</v>
      </c>
      <c r="AP24" s="69"/>
      <c r="AQ24" s="36"/>
      <c r="AR24" s="36"/>
      <c r="AS24" s="340"/>
      <c r="AT24" s="340"/>
      <c r="AU24" s="340"/>
      <c r="AV24" s="340"/>
      <c r="AW24" s="340"/>
      <c r="AX24" s="340"/>
      <c r="AY24" s="340"/>
      <c r="AZ24" s="36"/>
    </row>
    <row r="25" spans="1:53" ht="13.5" customHeight="1">
      <c r="A25" s="333"/>
      <c r="B25" s="506"/>
      <c r="C25" s="506"/>
      <c r="D25" s="506"/>
      <c r="E25" s="506"/>
      <c r="F25" s="506"/>
      <c r="G25" s="506"/>
      <c r="H25" s="334"/>
      <c r="I25" s="27" t="s">
        <v>642</v>
      </c>
      <c r="J25" s="28">
        <v>879.31879319427594</v>
      </c>
      <c r="K25" s="795">
        <f t="shared" si="0"/>
        <v>2.5261609366201889E-3</v>
      </c>
      <c r="L25" s="180">
        <v>27.291636663398386</v>
      </c>
      <c r="M25" s="180">
        <v>215.49589015319998</v>
      </c>
      <c r="N25" s="180">
        <v>157.81095449847908</v>
      </c>
      <c r="O25" s="180">
        <v>254.1023373043756</v>
      </c>
      <c r="P25" s="180">
        <v>15.207118681841708</v>
      </c>
      <c r="Q25" s="180">
        <v>209.4108558929812</v>
      </c>
      <c r="R25" s="27" t="s">
        <v>642</v>
      </c>
      <c r="S25" s="28">
        <v>879.31879319427594</v>
      </c>
      <c r="T25" s="331">
        <v>7.6166894030108654E-3</v>
      </c>
      <c r="U25" s="335">
        <v>65.525582322261187</v>
      </c>
      <c r="V25" s="332">
        <v>-4.5372263159697362E-2</v>
      </c>
      <c r="W25" s="335">
        <v>35.307993846865081</v>
      </c>
      <c r="X25" s="332">
        <v>-0.10069836486115077</v>
      </c>
      <c r="Y25" s="28">
        <v>0.3268857764340376</v>
      </c>
      <c r="AB25" s="504"/>
      <c r="AF25" s="27" t="s">
        <v>644</v>
      </c>
      <c r="AG25" s="28">
        <v>2.8233146089984706</v>
      </c>
      <c r="AH25" s="28">
        <v>2.3966663532698478E-2</v>
      </c>
      <c r="AI25" s="28">
        <v>2.7892223199999999</v>
      </c>
      <c r="AJ25" s="28">
        <v>0</v>
      </c>
      <c r="AK25" s="28">
        <v>1.0125625465772383E-2</v>
      </c>
      <c r="AL25" s="28">
        <v>0</v>
      </c>
      <c r="AM25" s="28">
        <v>0</v>
      </c>
      <c r="AP25" s="27"/>
      <c r="AZ25" s="36"/>
    </row>
    <row r="26" spans="1:53" ht="13.5" customHeight="1" thickBot="1">
      <c r="A26" s="333" t="s">
        <v>599</v>
      </c>
      <c r="B26" s="506">
        <v>138.26322042584613</v>
      </c>
      <c r="C26" s="506">
        <v>93.509634660784002</v>
      </c>
      <c r="D26" s="506">
        <v>26.593266815122536</v>
      </c>
      <c r="E26" s="506">
        <v>18.752224999999999</v>
      </c>
      <c r="F26" s="506">
        <v>5.5473467202787718</v>
      </c>
      <c r="G26" s="506">
        <v>282.66569362203143</v>
      </c>
      <c r="H26" s="334"/>
      <c r="I26" s="27" t="s">
        <v>644</v>
      </c>
      <c r="J26" s="28">
        <v>36.790375963619255</v>
      </c>
      <c r="K26" s="795">
        <f t="shared" si="0"/>
        <v>1.05693647539649E-4</v>
      </c>
      <c r="L26" s="180">
        <v>5.2829011322579342</v>
      </c>
      <c r="M26" s="180">
        <v>25.3604864576</v>
      </c>
      <c r="N26" s="180">
        <v>0.12676398285711976</v>
      </c>
      <c r="O26" s="180">
        <v>4.5667108485042043</v>
      </c>
      <c r="P26" s="180">
        <v>1.4535135424000001</v>
      </c>
      <c r="Q26" s="180">
        <v>0</v>
      </c>
      <c r="R26" s="27" t="s">
        <v>644</v>
      </c>
      <c r="S26" s="28">
        <v>36.790375963619255</v>
      </c>
      <c r="T26" s="332">
        <v>1.8357421987260186E-2</v>
      </c>
      <c r="U26" s="335">
        <v>2.8233146089984706</v>
      </c>
      <c r="V26" s="331">
        <v>-0.2782762487556999</v>
      </c>
      <c r="W26" s="335">
        <v>1.4160802301206683</v>
      </c>
      <c r="X26" s="332">
        <v>-1.2523051982639781E-2</v>
      </c>
      <c r="Y26" s="28">
        <v>2.5667849733877035E-2</v>
      </c>
      <c r="AB26" s="504"/>
      <c r="AF26" s="27" t="s">
        <v>634</v>
      </c>
      <c r="AG26" s="28">
        <v>1.8800005745919046</v>
      </c>
      <c r="AH26" s="28">
        <v>0</v>
      </c>
      <c r="AI26" s="28">
        <v>1.83420513</v>
      </c>
      <c r="AJ26" s="28">
        <v>4.579544459190444E-2</v>
      </c>
      <c r="AK26" s="28">
        <v>0</v>
      </c>
      <c r="AL26" s="28">
        <v>0</v>
      </c>
      <c r="AM26" s="28">
        <v>0</v>
      </c>
      <c r="AP26" s="21" t="s">
        <v>98</v>
      </c>
      <c r="AQ26" s="1055" t="s">
        <v>1084</v>
      </c>
      <c r="AR26" s="1055" t="s">
        <v>907</v>
      </c>
      <c r="AS26" s="1055" t="s">
        <v>837</v>
      </c>
      <c r="AT26" s="1055" t="s">
        <v>99</v>
      </c>
      <c r="AU26" s="1055" t="s">
        <v>100</v>
      </c>
      <c r="AV26" s="1055" t="s">
        <v>101</v>
      </c>
      <c r="AW26" s="1055" t="s">
        <v>102</v>
      </c>
      <c r="AX26" s="1055" t="s">
        <v>103</v>
      </c>
      <c r="AY26" s="1055" t="s">
        <v>104</v>
      </c>
      <c r="AZ26" s="36"/>
    </row>
    <row r="27" spans="1:53" ht="13.5" customHeight="1" thickBot="1">
      <c r="A27" s="333"/>
      <c r="B27" s="506"/>
      <c r="C27" s="506"/>
      <c r="D27" s="506"/>
      <c r="E27" s="506"/>
      <c r="F27" s="506"/>
      <c r="G27" s="506"/>
      <c r="H27" s="334"/>
      <c r="I27" s="542" t="s">
        <v>1129</v>
      </c>
      <c r="J27" s="538">
        <v>0</v>
      </c>
      <c r="K27" s="792"/>
      <c r="L27" s="543">
        <v>0</v>
      </c>
      <c r="M27" s="543">
        <v>-0.35080118010000882</v>
      </c>
      <c r="N27" s="543">
        <v>0</v>
      </c>
      <c r="O27" s="543">
        <v>0</v>
      </c>
      <c r="P27" s="543">
        <v>0.35080118010000882</v>
      </c>
      <c r="Q27" s="543">
        <v>0</v>
      </c>
      <c r="R27" s="731" t="s">
        <v>1082</v>
      </c>
      <c r="S27" s="538">
        <v>0</v>
      </c>
      <c r="T27" s="544"/>
      <c r="U27" s="538">
        <v>0</v>
      </c>
      <c r="V27" s="544">
        <v>-1</v>
      </c>
      <c r="W27" s="538">
        <v>11.078692187699714</v>
      </c>
      <c r="X27" s="545">
        <v>0.37382630959178131</v>
      </c>
      <c r="Y27" s="538">
        <v>2.1859606940032847</v>
      </c>
      <c r="AF27" s="542"/>
      <c r="AG27" s="538"/>
      <c r="AH27" s="538"/>
      <c r="AI27" s="538"/>
      <c r="AJ27" s="538"/>
      <c r="AK27" s="538"/>
      <c r="AL27" s="538"/>
      <c r="AM27" s="538"/>
      <c r="AP27" s="9" t="s">
        <v>613</v>
      </c>
      <c r="AQ27" s="783">
        <f>'[23]Impaired loans on bal enl not'!$D$7</f>
        <v>6424.8831823919681</v>
      </c>
      <c r="AR27" s="784">
        <v>6538.3125823453856</v>
      </c>
      <c r="AS27" s="784">
        <v>6408.9778916782998</v>
      </c>
      <c r="AT27" s="784">
        <v>6317.1180940435197</v>
      </c>
      <c r="AU27" s="784">
        <v>6564</v>
      </c>
      <c r="AV27" s="784">
        <v>6644</v>
      </c>
      <c r="AW27" s="784">
        <v>6677</v>
      </c>
      <c r="AX27" s="784">
        <v>6827</v>
      </c>
      <c r="AY27" s="784">
        <v>6905</v>
      </c>
      <c r="AZ27" s="36"/>
      <c r="BA27" s="327" t="s">
        <v>1247</v>
      </c>
    </row>
    <row r="28" spans="1:53" ht="13.5" customHeight="1">
      <c r="A28" s="333" t="s">
        <v>590</v>
      </c>
      <c r="B28" s="506">
        <v>137.46785788586516</v>
      </c>
      <c r="C28" s="506">
        <v>96.615193100023831</v>
      </c>
      <c r="D28" s="506">
        <v>26.479659760575309</v>
      </c>
      <c r="E28" s="506">
        <v>16.034687999999999</v>
      </c>
      <c r="F28" s="506">
        <v>5.8135432677521166</v>
      </c>
      <c r="G28" s="506">
        <v>282.4109420142164</v>
      </c>
      <c r="H28" s="334"/>
      <c r="I28" s="481"/>
      <c r="J28" s="335">
        <v>143781.51748039052</v>
      </c>
      <c r="K28" s="794">
        <f t="shared" ref="K28:K33" si="1">J28/$J$33</f>
        <v>0.41306435808962283</v>
      </c>
      <c r="L28" s="604">
        <v>38948.069036832661</v>
      </c>
      <c r="M28" s="604">
        <v>30260.531409581898</v>
      </c>
      <c r="N28" s="604">
        <v>27109.764505520034</v>
      </c>
      <c r="O28" s="604">
        <v>38441.183895190814</v>
      </c>
      <c r="P28" s="604">
        <v>5023.8159349510006</v>
      </c>
      <c r="Q28" s="604">
        <v>3998.1526983140975</v>
      </c>
      <c r="R28" s="481"/>
      <c r="S28" s="335">
        <v>143781.51748039052</v>
      </c>
      <c r="T28" s="605">
        <v>-2.5695793553064273E-2</v>
      </c>
      <c r="U28" s="335">
        <v>4602.7518636057303</v>
      </c>
      <c r="V28" s="605">
        <v>-1.2806282402481668E-2</v>
      </c>
      <c r="W28" s="335">
        <v>2086.3417624804042</v>
      </c>
      <c r="X28" s="605">
        <v>-3.5880833637232941E-2</v>
      </c>
      <c r="Y28" s="604">
        <v>87.975086408650185</v>
      </c>
      <c r="AA28" s="793"/>
      <c r="AB28" s="339" t="s">
        <v>1128</v>
      </c>
      <c r="AF28" s="343" t="s">
        <v>110</v>
      </c>
      <c r="AG28" s="341">
        <v>4602.7518636057303</v>
      </c>
      <c r="AH28" s="341">
        <v>2462.749614397002</v>
      </c>
      <c r="AI28" s="341">
        <v>1248.4404156899998</v>
      </c>
      <c r="AJ28" s="341">
        <v>429.55288678389735</v>
      </c>
      <c r="AK28" s="341">
        <v>202.73332967636745</v>
      </c>
      <c r="AL28" s="341">
        <v>248.93185494502117</v>
      </c>
      <c r="AM28" s="341">
        <v>10.343762113441253</v>
      </c>
      <c r="AP28" s="9" t="s">
        <v>614</v>
      </c>
      <c r="AQ28" s="783">
        <f>'[23]Impaired loans on bal enl not'!$D$8</f>
        <v>2328.8638072607228</v>
      </c>
      <c r="AR28" s="784">
        <v>2416</v>
      </c>
      <c r="AS28" s="784">
        <v>2390.7818516478051</v>
      </c>
      <c r="AT28" s="784">
        <v>2407.0716400091878</v>
      </c>
      <c r="AU28" s="784">
        <v>2397</v>
      </c>
      <c r="AV28" s="784">
        <v>2457</v>
      </c>
      <c r="AW28" s="784">
        <v>2454</v>
      </c>
      <c r="AX28" s="784">
        <v>2494</v>
      </c>
      <c r="AY28" s="784">
        <v>2400</v>
      </c>
      <c r="AZ28" s="36"/>
      <c r="BA28" s="3" t="s">
        <v>1248</v>
      </c>
    </row>
    <row r="29" spans="1:53" ht="13.5" customHeight="1" thickBot="1">
      <c r="A29" s="333"/>
      <c r="B29" s="506"/>
      <c r="C29" s="506"/>
      <c r="D29" s="506"/>
      <c r="E29" s="506"/>
      <c r="F29" s="506"/>
      <c r="G29" s="506"/>
      <c r="H29" s="334"/>
      <c r="I29" s="542" t="s">
        <v>917</v>
      </c>
      <c r="J29" s="538">
        <v>44508.42</v>
      </c>
      <c r="K29" s="792">
        <f t="shared" si="1"/>
        <v>0.12786651760989187</v>
      </c>
      <c r="L29" s="543">
        <v>0</v>
      </c>
      <c r="M29" s="543">
        <v>43646.345000000001</v>
      </c>
      <c r="N29" s="543">
        <v>862.07500000000005</v>
      </c>
      <c r="O29" s="543">
        <v>0</v>
      </c>
      <c r="P29" s="543">
        <v>0</v>
      </c>
      <c r="Q29" s="543">
        <v>0</v>
      </c>
      <c r="R29" s="542" t="s">
        <v>917</v>
      </c>
      <c r="S29" s="538">
        <v>44508.42</v>
      </c>
      <c r="T29" s="776">
        <v>-9.7571623189708717E-2</v>
      </c>
      <c r="U29" s="538"/>
      <c r="V29" s="538"/>
      <c r="W29" s="538"/>
      <c r="X29" s="538"/>
      <c r="Y29" s="543"/>
      <c r="Z29" s="30" t="s">
        <v>576</v>
      </c>
      <c r="AA29" s="344">
        <f t="shared" ref="AA29:AA42" si="2">AB29/$AB$43</f>
        <v>0.23751915789746816</v>
      </c>
      <c r="AB29" s="339">
        <f>[24]FRONTPG!$C$8+[24]FRONTPG!$C$9+[24]FRONTPG!$C$10</f>
        <v>2755.9204101014211</v>
      </c>
      <c r="AC29" s="30"/>
      <c r="AD29" s="504"/>
      <c r="AE29" s="504"/>
      <c r="AF29" s="343" t="s">
        <v>118</v>
      </c>
      <c r="AG29" s="341">
        <v>1995.1015210591379</v>
      </c>
      <c r="AH29" s="341">
        <v>1242.293063140505</v>
      </c>
      <c r="AI29" s="341">
        <v>382.66957625999999</v>
      </c>
      <c r="AJ29" s="341">
        <f>62.7847290898031-6</f>
        <v>56.784729089803101</v>
      </c>
      <c r="AK29" s="341">
        <v>139.06655962631737</v>
      </c>
      <c r="AL29" s="341">
        <v>134.81281583136598</v>
      </c>
      <c r="AM29" s="341">
        <f>1.12163011114644+6</f>
        <v>7.1216301111464402</v>
      </c>
      <c r="AP29" s="9" t="s">
        <v>615</v>
      </c>
      <c r="AQ29" s="783">
        <f>AQ27-AQ28</f>
        <v>4096.0193751312454</v>
      </c>
      <c r="AR29" s="784">
        <f>AR27-AR28</f>
        <v>4122.3125823453856</v>
      </c>
      <c r="AS29" s="784">
        <v>4018.196040030492</v>
      </c>
      <c r="AT29" s="784">
        <v>3910.0464540343319</v>
      </c>
      <c r="AU29" s="784">
        <v>4167</v>
      </c>
      <c r="AV29" s="784">
        <v>4187</v>
      </c>
      <c r="AW29" s="784">
        <v>4223</v>
      </c>
      <c r="AX29" s="784">
        <v>4333</v>
      </c>
      <c r="AY29" s="784">
        <v>4505</v>
      </c>
      <c r="AZ29" s="36"/>
    </row>
    <row r="30" spans="1:53" ht="13.5" customHeight="1">
      <c r="A30" s="333" t="s">
        <v>589</v>
      </c>
      <c r="B30" s="506">
        <v>146.02743607132857</v>
      </c>
      <c r="C30" s="506">
        <v>100.11531945531239</v>
      </c>
      <c r="D30" s="506">
        <v>27.391195966947688</v>
      </c>
      <c r="E30" s="506">
        <v>14.765079</v>
      </c>
      <c r="F30" s="506">
        <v>4.160671971976508</v>
      </c>
      <c r="G30" s="506">
        <v>292.45970246556516</v>
      </c>
      <c r="H30" s="334"/>
      <c r="I30" s="45" t="s">
        <v>110</v>
      </c>
      <c r="J30" s="341">
        <v>188289.93748039054</v>
      </c>
      <c r="K30" s="790">
        <f t="shared" si="1"/>
        <v>0.5409308756995147</v>
      </c>
      <c r="L30" s="342">
        <v>38948.069036832661</v>
      </c>
      <c r="M30" s="342">
        <v>73906.876409581891</v>
      </c>
      <c r="N30" s="342">
        <v>27971.839505520034</v>
      </c>
      <c r="O30" s="342">
        <v>38441.183895190814</v>
      </c>
      <c r="P30" s="342">
        <v>5023.8159349510006</v>
      </c>
      <c r="Q30" s="342">
        <v>3998.1526983140975</v>
      </c>
      <c r="R30" s="45" t="s">
        <v>110</v>
      </c>
      <c r="S30" s="341">
        <v>188289.93748039054</v>
      </c>
      <c r="T30" s="790">
        <v>-4.3700218318453853E-2</v>
      </c>
      <c r="U30" s="342">
        <v>4602.7518636057303</v>
      </c>
      <c r="V30" s="790">
        <v>-1.2806282402481668E-2</v>
      </c>
      <c r="W30" s="342">
        <v>2086.3417624804042</v>
      </c>
      <c r="X30" s="790">
        <v>-3.5880833637232941E-2</v>
      </c>
      <c r="Y30" s="342">
        <v>87.975086408650185</v>
      </c>
      <c r="Z30" s="30" t="s">
        <v>578</v>
      </c>
      <c r="AA30" s="344">
        <f t="shared" si="2"/>
        <v>0.13083845249883541</v>
      </c>
      <c r="AB30" s="339">
        <f>[24]FRONTPG!$C$11</f>
        <v>1518.1106436192422</v>
      </c>
      <c r="AC30" s="30"/>
      <c r="AD30" s="504"/>
      <c r="AF30" s="343" t="s">
        <v>575</v>
      </c>
      <c r="AG30" s="341">
        <v>0</v>
      </c>
      <c r="AH30" s="341">
        <v>0</v>
      </c>
      <c r="AI30" s="341">
        <v>0</v>
      </c>
      <c r="AJ30" s="341">
        <v>0</v>
      </c>
      <c r="AK30" s="341">
        <v>0</v>
      </c>
      <c r="AL30" s="341">
        <v>0</v>
      </c>
      <c r="AM30" s="341">
        <v>0</v>
      </c>
      <c r="AP30" s="9"/>
      <c r="AQ30" s="783"/>
      <c r="AR30" s="783"/>
      <c r="AS30" s="783"/>
      <c r="AT30" s="783"/>
      <c r="AU30" s="783"/>
      <c r="AV30" s="783"/>
      <c r="AW30" s="783"/>
      <c r="AX30" s="783"/>
      <c r="AY30" s="783"/>
      <c r="AZ30" s="36"/>
    </row>
    <row r="31" spans="1:53" ht="13.5" customHeight="1">
      <c r="A31" s="333"/>
      <c r="B31" s="506"/>
      <c r="C31" s="506"/>
      <c r="D31" s="506"/>
      <c r="E31" s="506"/>
      <c r="F31" s="506"/>
      <c r="G31" s="506"/>
      <c r="H31" s="334"/>
      <c r="I31" s="45" t="s">
        <v>118</v>
      </c>
      <c r="J31" s="341">
        <v>153984.87934563009</v>
      </c>
      <c r="K31" s="790">
        <f t="shared" si="1"/>
        <v>0.44237720158354499</v>
      </c>
      <c r="L31" s="342">
        <v>40891.516705367139</v>
      </c>
      <c r="M31" s="342">
        <v>36111.935732409998</v>
      </c>
      <c r="N31" s="342">
        <v>26188.081597866614</v>
      </c>
      <c r="O31" s="342">
        <v>45848.719966482691</v>
      </c>
      <c r="P31" s="342">
        <v>2977.5398213698036</v>
      </c>
      <c r="Q31" s="342">
        <v>334.88952213380747</v>
      </c>
      <c r="R31" s="45" t="s">
        <v>118</v>
      </c>
      <c r="S31" s="341">
        <v>153984.87934563009</v>
      </c>
      <c r="T31" s="790">
        <v>-2.1179065945428885E-2</v>
      </c>
      <c r="U31" s="342">
        <v>1995.1015210591379</v>
      </c>
      <c r="V31" s="790">
        <v>-1.5146642551481746E-2</v>
      </c>
      <c r="W31" s="342">
        <v>734.93767086691082</v>
      </c>
      <c r="X31" s="790">
        <v>-4.1485105664860793E-2</v>
      </c>
      <c r="Y31" s="342">
        <v>40.837678689264123</v>
      </c>
      <c r="Z31" s="30" t="s">
        <v>580</v>
      </c>
      <c r="AA31" s="344">
        <f t="shared" si="2"/>
        <v>0.1058827780068204</v>
      </c>
      <c r="AB31" s="339">
        <f>[24]FRONTPG!$C$12+[24]FRONTPG!$C$13</f>
        <v>1228.5514632600705</v>
      </c>
      <c r="AC31" s="30"/>
      <c r="AD31" s="504"/>
      <c r="AF31" s="343" t="s">
        <v>564</v>
      </c>
      <c r="AG31" s="341">
        <v>6597.8533846648679</v>
      </c>
      <c r="AH31" s="341">
        <v>3705.0426775375072</v>
      </c>
      <c r="AI31" s="341">
        <v>1631.1099919499998</v>
      </c>
      <c r="AJ31" s="341">
        <f>SUM(AJ28:AJ30)</f>
        <v>486.33761587370043</v>
      </c>
      <c r="AK31" s="341">
        <v>341.79988930268485</v>
      </c>
      <c r="AL31" s="341">
        <v>383.74467077638712</v>
      </c>
      <c r="AM31" s="341">
        <f>SUM(AM28:AM30)</f>
        <v>17.465392224587692</v>
      </c>
      <c r="AP31" s="9" t="s">
        <v>1127</v>
      </c>
      <c r="AQ31" s="791">
        <v>174</v>
      </c>
      <c r="AR31" s="791">
        <v>170</v>
      </c>
      <c r="AS31" s="791">
        <v>170</v>
      </c>
      <c r="AT31" s="791">
        <v>171</v>
      </c>
      <c r="AU31" s="791">
        <v>178</v>
      </c>
      <c r="AV31" s="791">
        <v>182</v>
      </c>
      <c r="AW31" s="791">
        <v>185</v>
      </c>
      <c r="AX31" s="791">
        <v>181</v>
      </c>
      <c r="AY31" s="791">
        <v>188</v>
      </c>
      <c r="AZ31" s="36"/>
    </row>
    <row r="32" spans="1:53" ht="13.5" customHeight="1">
      <c r="A32" s="333" t="s">
        <v>588</v>
      </c>
      <c r="B32" s="506">
        <v>150.59148917632407</v>
      </c>
      <c r="C32" s="506">
        <v>104.09282209179564</v>
      </c>
      <c r="D32" s="506">
        <v>28.020294881817136</v>
      </c>
      <c r="E32" s="506">
        <v>15.480929</v>
      </c>
      <c r="F32" s="506">
        <v>4.3648801801574733</v>
      </c>
      <c r="G32" s="506">
        <v>302.55041533009427</v>
      </c>
      <c r="H32" s="334"/>
      <c r="I32" s="45" t="s">
        <v>575</v>
      </c>
      <c r="J32" s="341">
        <v>5810.2083389784193</v>
      </c>
      <c r="K32" s="790">
        <f t="shared" si="1"/>
        <v>1.6691922716940404E-2</v>
      </c>
      <c r="L32" s="342">
        <v>1561.9622578002231</v>
      </c>
      <c r="M32" s="342">
        <v>1214.2529999999999</v>
      </c>
      <c r="N32" s="342">
        <v>1128.8918968734793</v>
      </c>
      <c r="O32" s="342">
        <v>1553.8751969211112</v>
      </c>
      <c r="P32" s="342">
        <v>351.22598738360523</v>
      </c>
      <c r="Q32" s="342">
        <v>0</v>
      </c>
      <c r="R32" s="45" t="s">
        <v>575</v>
      </c>
      <c r="S32" s="341">
        <v>5810.2083389784193</v>
      </c>
      <c r="T32" s="790">
        <v>3.6689594109738148E-2</v>
      </c>
      <c r="U32" s="342">
        <v>0</v>
      </c>
      <c r="V32" s="790">
        <v>0</v>
      </c>
      <c r="W32" s="342">
        <v>0</v>
      </c>
      <c r="X32" s="790">
        <v>0</v>
      </c>
      <c r="Y32" s="342">
        <v>0</v>
      </c>
      <c r="Z32" s="30" t="s">
        <v>581</v>
      </c>
      <c r="AA32" s="344">
        <f t="shared" si="2"/>
        <v>1.3815285263469566E-2</v>
      </c>
      <c r="AB32" s="339">
        <f>[24]FRONTPG!$C$14</f>
        <v>160.29791855949912</v>
      </c>
      <c r="AC32" s="30"/>
      <c r="AD32" s="504"/>
      <c r="AP32" s="9" t="s">
        <v>616</v>
      </c>
      <c r="AQ32" s="783">
        <f>'[23]Impaired loans on bal enl not'!$D$12*100</f>
        <v>36.247566549430907</v>
      </c>
      <c r="AR32" s="783">
        <v>36.981930107487898</v>
      </c>
      <c r="AS32" s="783">
        <v>37.303637055014697</v>
      </c>
      <c r="AT32" s="783">
        <v>38.103951899820302</v>
      </c>
      <c r="AU32" s="783">
        <v>37</v>
      </c>
      <c r="AV32" s="783">
        <v>37</v>
      </c>
      <c r="AW32" s="783">
        <v>37</v>
      </c>
      <c r="AX32" s="783">
        <v>37</v>
      </c>
      <c r="AY32" s="783">
        <v>35</v>
      </c>
      <c r="AZ32" s="36"/>
    </row>
    <row r="33" spans="1:52" ht="13.5" customHeight="1">
      <c r="A33" s="333"/>
      <c r="B33" s="506"/>
      <c r="C33" s="506"/>
      <c r="D33" s="506"/>
      <c r="E33" s="506"/>
      <c r="F33" s="506"/>
      <c r="G33" s="506"/>
      <c r="H33" s="334"/>
      <c r="I33" s="45" t="s">
        <v>916</v>
      </c>
      <c r="J33" s="341">
        <v>348085.02516499901</v>
      </c>
      <c r="K33" s="790">
        <f t="shared" si="1"/>
        <v>1</v>
      </c>
      <c r="L33" s="342">
        <v>81401.54800000001</v>
      </c>
      <c r="M33" s="342">
        <v>111233.06514199189</v>
      </c>
      <c r="N33" s="342">
        <v>55288.813000260125</v>
      </c>
      <c r="O33" s="342">
        <v>85843.77905859462</v>
      </c>
      <c r="P33" s="342">
        <v>8352.5817437044097</v>
      </c>
      <c r="Q33" s="342">
        <v>4333.0422204479046</v>
      </c>
      <c r="R33" s="45" t="s">
        <v>564</v>
      </c>
      <c r="S33" s="341">
        <v>348085.02516499901</v>
      </c>
      <c r="T33" s="790">
        <v>-3.260146361565612E-2</v>
      </c>
      <c r="U33" s="342">
        <v>6597.8533846648679</v>
      </c>
      <c r="V33" s="790">
        <v>-1.3515147975279487E-2</v>
      </c>
      <c r="W33" s="342">
        <v>2821.2794333473148</v>
      </c>
      <c r="X33" s="790">
        <v>-3.7347037971312176E-2</v>
      </c>
      <c r="Y33" s="342">
        <v>128.81276509791431</v>
      </c>
      <c r="Z33" s="30" t="s">
        <v>592</v>
      </c>
      <c r="AA33" s="344">
        <f t="shared" si="2"/>
        <v>1.6153427859813746E-2</v>
      </c>
      <c r="AB33" s="339">
        <f>[24]FRONTPG!$C$15</f>
        <v>187.42724555793043</v>
      </c>
      <c r="AC33" s="30"/>
      <c r="AD33" s="504"/>
      <c r="AP33" s="1109" t="s">
        <v>617</v>
      </c>
      <c r="AQ33" s="791">
        <f>(AQ38/AQ27)*100</f>
        <v>6.5429887721018041</v>
      </c>
      <c r="AR33" s="791">
        <f>(AR38/AR27)*100</f>
        <v>6.688145350629525</v>
      </c>
      <c r="AS33" s="791">
        <v>6.6161344583033799</v>
      </c>
      <c r="AT33" s="791">
        <v>6.6631963547330599</v>
      </c>
      <c r="AU33" s="791">
        <v>6</v>
      </c>
      <c r="AV33" s="791">
        <v>6</v>
      </c>
      <c r="AW33" s="791">
        <v>5</v>
      </c>
      <c r="AX33" s="783">
        <v>6</v>
      </c>
      <c r="AY33" s="783">
        <v>6</v>
      </c>
      <c r="AZ33" s="36"/>
    </row>
    <row r="34" spans="1:52" ht="13.5" customHeight="1">
      <c r="A34" s="333" t="s">
        <v>587</v>
      </c>
      <c r="B34" s="506">
        <v>146.11194335029597</v>
      </c>
      <c r="C34" s="506">
        <v>107.11353544086685</v>
      </c>
      <c r="D34" s="506">
        <v>28.795230340991402</v>
      </c>
      <c r="E34" s="506">
        <v>23.124949999999998</v>
      </c>
      <c r="F34" s="506">
        <v>8.834347893062473</v>
      </c>
      <c r="G34" s="506">
        <v>313.98000702521676</v>
      </c>
      <c r="H34" s="334"/>
      <c r="I34" s="45" t="s">
        <v>915</v>
      </c>
      <c r="J34" s="341">
        <f>J33-J29</f>
        <v>303576.60516499903</v>
      </c>
      <c r="K34" s="790"/>
      <c r="L34" s="342">
        <f t="shared" ref="L34:Q34" si="3">L33-L29</f>
        <v>81401.54800000001</v>
      </c>
      <c r="M34" s="342">
        <f t="shared" si="3"/>
        <v>67586.720141991886</v>
      </c>
      <c r="N34" s="342">
        <f t="shared" si="3"/>
        <v>54426.738000260128</v>
      </c>
      <c r="O34" s="342">
        <f t="shared" si="3"/>
        <v>85843.77905859462</v>
      </c>
      <c r="P34" s="342">
        <f t="shared" si="3"/>
        <v>8352.5817437044097</v>
      </c>
      <c r="Q34" s="342">
        <f t="shared" si="3"/>
        <v>4333.0422204479046</v>
      </c>
      <c r="R34" s="45" t="s">
        <v>915</v>
      </c>
      <c r="S34" s="341">
        <f>S33-S29</f>
        <v>303576.60516499903</v>
      </c>
      <c r="T34" s="788"/>
      <c r="U34" s="182"/>
      <c r="V34" s="789"/>
      <c r="W34" s="182"/>
      <c r="X34" s="788"/>
      <c r="Y34" s="182"/>
      <c r="Z34" s="30" t="s">
        <v>593</v>
      </c>
      <c r="AA34" s="344">
        <f t="shared" si="2"/>
        <v>6.5146118439614056E-2</v>
      </c>
      <c r="AB34" s="339">
        <f>[24]FRONTPG!$C$16</f>
        <v>755.88646842592527</v>
      </c>
      <c r="AC34" s="30"/>
      <c r="AD34" s="504"/>
      <c r="AF34" s="1053"/>
      <c r="AN34" s="3"/>
      <c r="AP34" s="1109"/>
      <c r="AQ34" s="89"/>
      <c r="AR34" s="89"/>
      <c r="AS34" s="89"/>
      <c r="AT34" s="89"/>
      <c r="AU34" s="89"/>
      <c r="AV34" s="89"/>
      <c r="AW34" s="89"/>
      <c r="AX34" s="89"/>
      <c r="AY34" s="89"/>
      <c r="AZ34" s="36"/>
    </row>
    <row r="35" spans="1:52" ht="13.5" customHeight="1">
      <c r="A35" s="333"/>
      <c r="B35" s="506"/>
      <c r="C35" s="506"/>
      <c r="D35" s="506"/>
      <c r="E35" s="506"/>
      <c r="F35" s="506"/>
      <c r="G35" s="506"/>
      <c r="H35" s="334"/>
      <c r="K35" s="182"/>
      <c r="L35" s="182"/>
      <c r="M35" s="182"/>
      <c r="N35" s="182"/>
      <c r="O35" s="182"/>
      <c r="P35" s="182"/>
      <c r="Q35" s="182"/>
      <c r="S35" s="37"/>
      <c r="T35" s="8"/>
      <c r="V35" s="779"/>
      <c r="X35" s="8"/>
      <c r="Z35" s="30" t="s">
        <v>595</v>
      </c>
      <c r="AA35" s="344">
        <f t="shared" si="2"/>
        <v>1.6158528864384597E-2</v>
      </c>
      <c r="AB35" s="339">
        <f>[24]FRONTPG!$C$17</f>
        <v>187.48643220516038</v>
      </c>
      <c r="AC35" s="30"/>
      <c r="AD35" s="504"/>
      <c r="AF35" s="328" t="s">
        <v>906</v>
      </c>
      <c r="AP35" s="1143" t="s">
        <v>618</v>
      </c>
      <c r="AQ35" s="787">
        <f>'[23]Impaired loans on bal enl not'!$D$18*100</f>
        <v>42.7905553215327</v>
      </c>
      <c r="AR35" s="787">
        <f>'[25]Impaired loans on bal enl not'!$D$18*100</f>
        <v>43.670075458117417</v>
      </c>
      <c r="AS35" s="787">
        <v>43.919771513318082</v>
      </c>
      <c r="AT35" s="787">
        <v>44.767148254553405</v>
      </c>
      <c r="AU35" s="787">
        <v>43</v>
      </c>
      <c r="AV35" s="787">
        <v>43</v>
      </c>
      <c r="AW35" s="787">
        <v>43</v>
      </c>
      <c r="AX35" s="787">
        <v>43</v>
      </c>
      <c r="AY35" s="787">
        <v>41</v>
      </c>
      <c r="AZ35" s="36"/>
    </row>
    <row r="36" spans="1:52" ht="13.5" customHeight="1">
      <c r="A36" s="333" t="s">
        <v>586</v>
      </c>
      <c r="B36" s="506">
        <v>151.80505396651739</v>
      </c>
      <c r="C36" s="506">
        <v>111.17868942451661</v>
      </c>
      <c r="D36" s="506">
        <v>29.323816782905634</v>
      </c>
      <c r="E36" s="506">
        <v>17.256216999999999</v>
      </c>
      <c r="F36" s="506">
        <v>4.6473079290428645</v>
      </c>
      <c r="G36" s="506">
        <v>314.21108510298251</v>
      </c>
      <c r="H36" s="334"/>
      <c r="I36" s="328" t="s">
        <v>906</v>
      </c>
      <c r="J36" s="607"/>
      <c r="K36" s="3"/>
      <c r="L36" s="3"/>
      <c r="M36" s="3"/>
      <c r="N36" s="3"/>
      <c r="O36" s="3"/>
      <c r="P36" s="3"/>
      <c r="Q36" s="3"/>
      <c r="R36" s="328" t="s">
        <v>906</v>
      </c>
      <c r="S36" s="3"/>
      <c r="T36" s="8"/>
      <c r="V36" s="779"/>
      <c r="X36" s="8"/>
      <c r="Z36" s="30" t="s">
        <v>596</v>
      </c>
      <c r="AA36" s="344">
        <f t="shared" si="2"/>
        <v>0.10650802185236818</v>
      </c>
      <c r="AB36" s="339">
        <f>[24]FRONTPG!$C$21</f>
        <v>1235.8061297488227</v>
      </c>
      <c r="AC36" s="30"/>
      <c r="AD36" s="504"/>
      <c r="AF36" s="328"/>
      <c r="AP36" s="1143"/>
      <c r="AQ36" s="783"/>
      <c r="AR36" s="783"/>
      <c r="AS36" s="783"/>
      <c r="AT36" s="783"/>
      <c r="AU36" s="786"/>
      <c r="AV36" s="786"/>
      <c r="AW36" s="786"/>
      <c r="AX36" s="783"/>
      <c r="AY36" s="783"/>
      <c r="AZ36" s="36"/>
    </row>
    <row r="37" spans="1:52" ht="12.75" customHeight="1">
      <c r="A37" s="333"/>
      <c r="B37" s="506"/>
      <c r="C37" s="506"/>
      <c r="D37" s="506"/>
      <c r="E37" s="506"/>
      <c r="F37" s="506"/>
      <c r="G37" s="506"/>
      <c r="H37" s="334"/>
      <c r="I37" s="328"/>
      <c r="J37" s="607"/>
      <c r="K37" s="3"/>
      <c r="L37" s="3"/>
      <c r="M37" s="3"/>
      <c r="N37" s="3"/>
      <c r="O37" s="3"/>
      <c r="P37" s="3"/>
      <c r="Q37" s="3"/>
      <c r="R37" s="3"/>
      <c r="T37" s="8"/>
      <c r="U37" s="326" t="s">
        <v>1126</v>
      </c>
      <c r="V37" s="779"/>
      <c r="W37" s="326" t="s">
        <v>558</v>
      </c>
      <c r="X37" s="785"/>
      <c r="Z37" s="30" t="s">
        <v>598</v>
      </c>
      <c r="AA37" s="344">
        <f t="shared" si="2"/>
        <v>6.1598248238576798E-2</v>
      </c>
      <c r="AB37" s="339">
        <f>[24]FRONTPG!$C$22</f>
        <v>714.72074526497499</v>
      </c>
      <c r="AC37" s="30"/>
      <c r="AD37" s="504"/>
      <c r="AP37" s="9" t="s">
        <v>614</v>
      </c>
      <c r="AQ37" s="783">
        <f>'[23]Impaired loans on bal enl not'!$D$8</f>
        <v>2328.8638072607228</v>
      </c>
      <c r="AR37" s="783">
        <f>AR28</f>
        <v>2416</v>
      </c>
      <c r="AS37" s="783">
        <v>2390.7818516478051</v>
      </c>
      <c r="AT37" s="783">
        <v>2407.0716400091901</v>
      </c>
      <c r="AU37" s="783">
        <v>2397</v>
      </c>
      <c r="AV37" s="783">
        <v>2457</v>
      </c>
      <c r="AW37" s="783">
        <v>2454</v>
      </c>
      <c r="AX37" s="783">
        <v>2494</v>
      </c>
      <c r="AY37" s="783">
        <v>2400</v>
      </c>
      <c r="AZ37" s="36"/>
    </row>
    <row r="38" spans="1:52" ht="12.75" customHeight="1" thickBot="1">
      <c r="A38" s="333" t="s">
        <v>585</v>
      </c>
      <c r="B38" s="506">
        <v>151.51286863608732</v>
      </c>
      <c r="C38" s="506">
        <v>112.35384123496746</v>
      </c>
      <c r="D38" s="506">
        <v>29.428240222006963</v>
      </c>
      <c r="E38" s="506">
        <v>23.406552999999999</v>
      </c>
      <c r="F38" s="506">
        <v>5.7126546887895993</v>
      </c>
      <c r="G38" s="506">
        <v>322.41415778185132</v>
      </c>
      <c r="H38" s="334"/>
      <c r="I38" s="3"/>
      <c r="J38" s="3"/>
      <c r="K38" s="3"/>
      <c r="L38" s="3"/>
      <c r="M38" s="3"/>
      <c r="N38" s="3"/>
      <c r="O38" s="3"/>
      <c r="P38" s="3"/>
      <c r="Q38" s="3"/>
      <c r="S38" s="326" t="s">
        <v>560</v>
      </c>
      <c r="T38" s="326" t="s">
        <v>561</v>
      </c>
      <c r="U38" s="326" t="s">
        <v>1125</v>
      </c>
      <c r="V38" s="1050" t="s">
        <v>561</v>
      </c>
      <c r="W38" s="326" t="s">
        <v>562</v>
      </c>
      <c r="X38" s="326" t="s">
        <v>561</v>
      </c>
      <c r="Y38" s="326" t="s">
        <v>559</v>
      </c>
      <c r="Z38" s="30" t="s">
        <v>606</v>
      </c>
      <c r="AA38" s="344">
        <f t="shared" si="2"/>
        <v>2.8073944991835038E-2</v>
      </c>
      <c r="AB38" s="339">
        <f>[24]FRONTPG!$C$23</f>
        <v>325.74028419409228</v>
      </c>
      <c r="AC38" s="30"/>
      <c r="AD38" s="504"/>
      <c r="AF38" s="21" t="s">
        <v>98</v>
      </c>
      <c r="AG38" s="22" t="s">
        <v>564</v>
      </c>
      <c r="AH38" s="22" t="s">
        <v>467</v>
      </c>
      <c r="AI38" s="22" t="s">
        <v>468</v>
      </c>
      <c r="AJ38" s="22" t="s">
        <v>469</v>
      </c>
      <c r="AK38" s="22" t="s">
        <v>470</v>
      </c>
      <c r="AL38" s="22" t="s">
        <v>570</v>
      </c>
      <c r="AM38" s="345" t="s">
        <v>435</v>
      </c>
      <c r="AN38" s="176"/>
      <c r="AP38" s="9" t="s">
        <v>621</v>
      </c>
      <c r="AQ38" s="783">
        <f>'[23]Impaired loans on bal enl not'!$D$15</f>
        <v>420.37938524456354</v>
      </c>
      <c r="AR38" s="784">
        <v>437.29184898575812</v>
      </c>
      <c r="AS38" s="784">
        <v>424.02659471637327</v>
      </c>
      <c r="AT38" s="784">
        <v>420.9219825664905</v>
      </c>
      <c r="AU38" s="784">
        <v>422</v>
      </c>
      <c r="AV38" s="784">
        <v>414</v>
      </c>
      <c r="AW38" s="784">
        <v>401</v>
      </c>
      <c r="AX38" s="783">
        <v>448</v>
      </c>
      <c r="AY38" s="783">
        <v>448</v>
      </c>
      <c r="AZ38" s="36"/>
    </row>
    <row r="39" spans="1:52" ht="12.75" customHeight="1" thickBot="1">
      <c r="A39" s="333"/>
      <c r="B39" s="506"/>
      <c r="C39" s="506"/>
      <c r="D39" s="506"/>
      <c r="E39" s="506"/>
      <c r="F39" s="506"/>
      <c r="G39" s="506"/>
      <c r="H39" s="334"/>
      <c r="I39" s="21" t="s">
        <v>98</v>
      </c>
      <c r="J39" s="22" t="s">
        <v>564</v>
      </c>
      <c r="K39" s="22" t="s">
        <v>565</v>
      </c>
      <c r="L39" s="22" t="s">
        <v>326</v>
      </c>
      <c r="M39" s="22" t="s">
        <v>327</v>
      </c>
      <c r="N39" s="22" t="s">
        <v>328</v>
      </c>
      <c r="O39" s="22" t="s">
        <v>329</v>
      </c>
      <c r="P39" s="22" t="s">
        <v>330</v>
      </c>
      <c r="Q39" s="22" t="s">
        <v>566</v>
      </c>
      <c r="R39" s="21" t="s">
        <v>98</v>
      </c>
      <c r="S39" s="1055" t="s">
        <v>567</v>
      </c>
      <c r="T39" s="1055" t="s">
        <v>908</v>
      </c>
      <c r="U39" s="1055" t="s">
        <v>568</v>
      </c>
      <c r="V39" s="22" t="s">
        <v>908</v>
      </c>
      <c r="W39" s="1055" t="s">
        <v>569</v>
      </c>
      <c r="X39" s="1055" t="s">
        <v>908</v>
      </c>
      <c r="Y39" s="1055" t="s">
        <v>563</v>
      </c>
      <c r="Z39" s="30" t="s">
        <v>607</v>
      </c>
      <c r="AA39" s="344">
        <f t="shared" si="2"/>
        <v>4.2720085102312177E-2</v>
      </c>
      <c r="AB39" s="339">
        <f>[24]FRONTPG!$C$24</f>
        <v>495.67856124496126</v>
      </c>
      <c r="AC39" s="30"/>
      <c r="AD39" s="504"/>
      <c r="AF39" s="481" t="s">
        <v>623</v>
      </c>
      <c r="AG39" s="335">
        <v>878.27358763203608</v>
      </c>
      <c r="AH39" s="335">
        <v>814.96863578347734</v>
      </c>
      <c r="AI39" s="335">
        <v>45.739380439999998</v>
      </c>
      <c r="AJ39" s="335">
        <v>13.551448049636655</v>
      </c>
      <c r="AK39" s="335">
        <v>2.3742160389219924</v>
      </c>
      <c r="AL39" s="335">
        <v>1.6399073200000001</v>
      </c>
      <c r="AM39" s="606">
        <v>0</v>
      </c>
      <c r="AN39" s="76"/>
      <c r="AP39" s="43" t="s">
        <v>624</v>
      </c>
      <c r="AQ39" s="780">
        <f>SUM(AQ37:AQ38)</f>
        <v>2749.2431925052861</v>
      </c>
      <c r="AR39" s="780">
        <f>SUM(AR37:AR38)</f>
        <v>2853.291848985758</v>
      </c>
      <c r="AS39" s="780">
        <v>2814.8084463641799</v>
      </c>
      <c r="AT39" s="780">
        <v>2827.9936225756805</v>
      </c>
      <c r="AU39" s="780">
        <v>2819</v>
      </c>
      <c r="AV39" s="780">
        <v>2871</v>
      </c>
      <c r="AW39" s="780">
        <v>2855</v>
      </c>
      <c r="AX39" s="780">
        <v>2942</v>
      </c>
      <c r="AY39" s="780">
        <v>2848</v>
      </c>
      <c r="AZ39" s="36"/>
    </row>
    <row r="40" spans="1:52" ht="12.75" customHeight="1">
      <c r="A40" s="333" t="s">
        <v>584</v>
      </c>
      <c r="B40" s="506">
        <v>152.41905901450826</v>
      </c>
      <c r="C40" s="506">
        <v>114.2269043116751</v>
      </c>
      <c r="D40" s="506">
        <v>30.129465537825986</v>
      </c>
      <c r="E40" s="506">
        <v>23.225176000000001</v>
      </c>
      <c r="F40" s="506">
        <v>4.9966676961109009</v>
      </c>
      <c r="G40" s="506">
        <v>324.99727256012022</v>
      </c>
      <c r="H40" s="334"/>
      <c r="I40" s="330" t="s">
        <v>622</v>
      </c>
      <c r="J40" s="28">
        <v>43642.571216069213</v>
      </c>
      <c r="K40" s="352">
        <f t="shared" ref="K40:K60" si="4">J40/$J$67</f>
        <v>0.12129151346991118</v>
      </c>
      <c r="L40" s="28">
        <v>8516.7529469871424</v>
      </c>
      <c r="M40" s="28">
        <v>8149.0587312363996</v>
      </c>
      <c r="N40" s="28">
        <v>10130.845975890432</v>
      </c>
      <c r="O40" s="28">
        <v>14897.920615590661</v>
      </c>
      <c r="P40" s="180">
        <v>1347.9379796204214</v>
      </c>
      <c r="Q40" s="28">
        <v>600.05496674416156</v>
      </c>
      <c r="R40" s="27" t="s">
        <v>622</v>
      </c>
      <c r="S40" s="28">
        <v>43642.571216069213</v>
      </c>
      <c r="T40" s="352">
        <v>1.9089438781424814E-2</v>
      </c>
      <c r="U40" s="28">
        <v>763.76985151040617</v>
      </c>
      <c r="V40" s="778">
        <v>9.4651360171246188E-2</v>
      </c>
      <c r="W40" s="28">
        <v>310.6324182025657</v>
      </c>
      <c r="X40" s="778">
        <v>5.6318761805307135E-2</v>
      </c>
      <c r="Y40" s="28">
        <v>17.207526811354185</v>
      </c>
      <c r="Z40" s="30" t="s">
        <v>608</v>
      </c>
      <c r="AA40" s="344">
        <f t="shared" si="2"/>
        <v>4.0496745790213284E-2</v>
      </c>
      <c r="AB40" s="339">
        <f>[24]FRONTPG!$C$28</f>
        <v>469.88128980364354</v>
      </c>
      <c r="AC40" s="30"/>
      <c r="AD40" s="504"/>
      <c r="AF40" s="27" t="s">
        <v>622</v>
      </c>
      <c r="AG40" s="28">
        <v>763.76985151040617</v>
      </c>
      <c r="AH40" s="28">
        <v>424.28103666483054</v>
      </c>
      <c r="AI40" s="28">
        <v>42.897810419999999</v>
      </c>
      <c r="AJ40" s="28">
        <v>86.332451165168123</v>
      </c>
      <c r="AK40" s="28">
        <v>30.262632701033141</v>
      </c>
      <c r="AL40" s="28">
        <v>179.99592055937441</v>
      </c>
      <c r="AM40" s="76">
        <v>0</v>
      </c>
      <c r="AN40" s="76"/>
      <c r="AP40" s="9"/>
      <c r="AQ40" s="783"/>
      <c r="AR40" s="783"/>
      <c r="AS40" s="783"/>
      <c r="AT40" s="783"/>
      <c r="AU40" s="783"/>
      <c r="AV40" s="783"/>
      <c r="AW40" s="783"/>
      <c r="AX40" s="783"/>
      <c r="AY40" s="783"/>
      <c r="AZ40" s="36"/>
    </row>
    <row r="41" spans="1:52" ht="12.75" customHeight="1">
      <c r="A41" s="333"/>
      <c r="B41" s="506"/>
      <c r="C41" s="506"/>
      <c r="D41" s="506"/>
      <c r="E41" s="506"/>
      <c r="F41" s="506"/>
      <c r="G41" s="506"/>
      <c r="H41" s="334"/>
      <c r="I41" s="27" t="s">
        <v>625</v>
      </c>
      <c r="J41" s="28">
        <v>13752.784194581296</v>
      </c>
      <c r="K41" s="352">
        <f t="shared" si="4"/>
        <v>3.8221762900432533E-2</v>
      </c>
      <c r="L41" s="28">
        <v>5712.0418481976594</v>
      </c>
      <c r="M41" s="28">
        <v>1235.8268802169</v>
      </c>
      <c r="N41" s="28">
        <v>2921.4591083793712</v>
      </c>
      <c r="O41" s="28">
        <v>3111.6168490978725</v>
      </c>
      <c r="P41" s="180">
        <v>270.2067520232622</v>
      </c>
      <c r="Q41" s="28">
        <v>63.573756666230828</v>
      </c>
      <c r="R41" s="27" t="s">
        <v>625</v>
      </c>
      <c r="S41" s="28">
        <v>13752.784194581296</v>
      </c>
      <c r="T41" s="778">
        <v>9.6518511202721785E-2</v>
      </c>
      <c r="U41" s="28">
        <v>493.93754896889834</v>
      </c>
      <c r="V41" s="352">
        <v>9.793095531733699E-2</v>
      </c>
      <c r="W41" s="28">
        <v>206.42293786429164</v>
      </c>
      <c r="X41" s="352">
        <v>0.10363218978420478</v>
      </c>
      <c r="Y41" s="28">
        <v>13.468567528001881</v>
      </c>
      <c r="Z41" s="30" t="s">
        <v>609</v>
      </c>
      <c r="AA41" s="344">
        <f t="shared" si="2"/>
        <v>2.2136594267535809E-2</v>
      </c>
      <c r="AB41" s="339">
        <f>[24]FRONTPG!$C$29</f>
        <v>256.84956317658936</v>
      </c>
      <c r="AC41" s="30"/>
      <c r="AD41" s="504"/>
      <c r="AF41" s="27" t="s">
        <v>625</v>
      </c>
      <c r="AG41" s="28">
        <v>493.93754896889834</v>
      </c>
      <c r="AH41" s="28">
        <v>224.41909862825972</v>
      </c>
      <c r="AI41" s="28">
        <v>146.61947525999997</v>
      </c>
      <c r="AJ41" s="28">
        <v>82.456774072545898</v>
      </c>
      <c r="AK41" s="28">
        <v>40.088917728092717</v>
      </c>
      <c r="AL41" s="28">
        <v>0.35328327999999998</v>
      </c>
      <c r="AM41" s="76">
        <v>0</v>
      </c>
      <c r="AN41" s="76"/>
      <c r="AP41" s="9" t="s">
        <v>628</v>
      </c>
      <c r="AQ41" s="783">
        <f>'[23]Impaired loans on bal enl not'!$D$8+'[23]Impaired loans on bal enl not'!$D$15</f>
        <v>2749.2431925052861</v>
      </c>
      <c r="AR41" s="783">
        <v>2855.2860383978154</v>
      </c>
      <c r="AS41" s="783">
        <v>2814.8084463641785</v>
      </c>
      <c r="AT41" s="783">
        <v>2827.9936225756801</v>
      </c>
      <c r="AU41" s="783">
        <v>2819</v>
      </c>
      <c r="AV41" s="783">
        <v>2871</v>
      </c>
      <c r="AW41" s="783">
        <v>2855</v>
      </c>
      <c r="AX41" s="783">
        <v>2942</v>
      </c>
      <c r="AY41" s="783">
        <v>2848</v>
      </c>
      <c r="AZ41" s="36"/>
    </row>
    <row r="42" spans="1:52" ht="12.75" customHeight="1" thickBot="1">
      <c r="A42" s="333" t="s">
        <v>583</v>
      </c>
      <c r="B42" s="506">
        <v>155.05880805381111</v>
      </c>
      <c r="C42" s="506">
        <v>115.97517054872806</v>
      </c>
      <c r="D42" s="506">
        <v>29.54149642186654</v>
      </c>
      <c r="E42" s="506">
        <v>25.711055000000002</v>
      </c>
      <c r="F42" s="506">
        <v>6.2505280415822773</v>
      </c>
      <c r="G42" s="506">
        <v>332.53705806598799</v>
      </c>
      <c r="H42" s="334"/>
      <c r="I42" s="27" t="s">
        <v>623</v>
      </c>
      <c r="J42" s="28">
        <v>12575.383372121756</v>
      </c>
      <c r="K42" s="352">
        <f t="shared" si="4"/>
        <v>3.4949528388634257E-2</v>
      </c>
      <c r="L42" s="28">
        <v>8180.3620285257484</v>
      </c>
      <c r="M42" s="28">
        <v>1473.8444880729999</v>
      </c>
      <c r="N42" s="28">
        <v>2092.5281617741703</v>
      </c>
      <c r="O42" s="28">
        <v>426.34705462504087</v>
      </c>
      <c r="P42" s="180">
        <v>397.63673912613353</v>
      </c>
      <c r="Q42" s="28">
        <v>4.6648999976643832</v>
      </c>
      <c r="R42" s="27" t="s">
        <v>623</v>
      </c>
      <c r="S42" s="28">
        <v>12575.383372121756</v>
      </c>
      <c r="T42" s="778">
        <v>3.8575074830916274E-2</v>
      </c>
      <c r="U42" s="28">
        <v>878.27358763203608</v>
      </c>
      <c r="V42" s="778">
        <v>2.8208191479580407E-2</v>
      </c>
      <c r="W42" s="28">
        <v>292.57256056872103</v>
      </c>
      <c r="X42" s="778">
        <v>3.9030792102356389E-2</v>
      </c>
      <c r="Y42" s="28">
        <v>15.971542305515936</v>
      </c>
      <c r="Z42" s="30" t="s">
        <v>88</v>
      </c>
      <c r="AA42" s="344">
        <f t="shared" si="2"/>
        <v>0.11295261092675254</v>
      </c>
      <c r="AB42" s="339">
        <f>[24]FRONTPG!$C$33</f>
        <v>1310.5823066350654</v>
      </c>
      <c r="AC42" s="30"/>
      <c r="AD42" s="504"/>
      <c r="AF42" s="27" t="s">
        <v>630</v>
      </c>
      <c r="AG42" s="28">
        <v>388.01397679425435</v>
      </c>
      <c r="AH42" s="28">
        <v>187.34740041111905</v>
      </c>
      <c r="AI42" s="28">
        <v>157.08608202000002</v>
      </c>
      <c r="AJ42" s="28">
        <v>6.3778386759453136</v>
      </c>
      <c r="AK42" s="28">
        <v>18.868163517843357</v>
      </c>
      <c r="AL42" s="28">
        <v>18.334492169346618</v>
      </c>
      <c r="AM42" s="76">
        <v>0</v>
      </c>
      <c r="AN42" s="76"/>
      <c r="AP42" s="42" t="s">
        <v>629</v>
      </c>
      <c r="AQ42" s="781">
        <f>'[23]Impaired loans on bal enl not'!$D$16</f>
        <v>72.036522762628096</v>
      </c>
      <c r="AR42" s="782">
        <v>75.447657266793087</v>
      </c>
      <c r="AS42" s="782">
        <v>81.374505798161394</v>
      </c>
      <c r="AT42" s="782">
        <v>67.198165571445386</v>
      </c>
      <c r="AU42" s="782">
        <v>61</v>
      </c>
      <c r="AV42" s="782">
        <v>68</v>
      </c>
      <c r="AW42" s="782">
        <v>70</v>
      </c>
      <c r="AX42" s="782">
        <v>72</v>
      </c>
      <c r="AY42" s="781">
        <v>84</v>
      </c>
      <c r="AZ42" s="36"/>
    </row>
    <row r="43" spans="1:52" ht="12.75" customHeight="1">
      <c r="A43" s="333"/>
      <c r="B43" s="506"/>
      <c r="C43" s="506"/>
      <c r="D43" s="506"/>
      <c r="E43" s="506"/>
      <c r="F43" s="506"/>
      <c r="G43" s="506"/>
      <c r="H43" s="334"/>
      <c r="I43" s="27" t="s">
        <v>626</v>
      </c>
      <c r="J43" s="28">
        <v>12165.226349760807</v>
      </c>
      <c r="K43" s="352">
        <f t="shared" si="4"/>
        <v>3.3809619244505866E-2</v>
      </c>
      <c r="L43" s="28">
        <v>2941.9922541243441</v>
      </c>
      <c r="M43" s="28">
        <v>1142.3104325694999</v>
      </c>
      <c r="N43" s="28">
        <v>1047.0126681007844</v>
      </c>
      <c r="O43" s="28">
        <v>6668.0524913894442</v>
      </c>
      <c r="P43" s="180">
        <v>365.82735737647312</v>
      </c>
      <c r="Q43" s="28">
        <v>3.11462002640394E-2</v>
      </c>
      <c r="R43" s="27" t="s">
        <v>626</v>
      </c>
      <c r="S43" s="28">
        <v>12165.226349760807</v>
      </c>
      <c r="T43" s="778">
        <v>7.0667707812247628E-3</v>
      </c>
      <c r="U43" s="28">
        <v>288.70825166110643</v>
      </c>
      <c r="V43" s="352">
        <v>9.0221856997642173E-3</v>
      </c>
      <c r="W43" s="28">
        <v>188.32351051876566</v>
      </c>
      <c r="X43" s="352">
        <v>0.16099327974310701</v>
      </c>
      <c r="Y43" s="28">
        <v>27.741373291966703</v>
      </c>
      <c r="Z43" s="30"/>
      <c r="AA43" s="30"/>
      <c r="AB43" s="339">
        <f>SUM(AB29:AB42)</f>
        <v>11602.939461797401</v>
      </c>
      <c r="AC43" s="30"/>
      <c r="AD43" s="504"/>
      <c r="AF43" s="27" t="s">
        <v>631</v>
      </c>
      <c r="AG43" s="28">
        <v>308.15721025001653</v>
      </c>
      <c r="AH43" s="28">
        <v>35.676018191345008</v>
      </c>
      <c r="AI43" s="28">
        <v>200.07654593000001</v>
      </c>
      <c r="AJ43" s="28">
        <v>17.815632729400175</v>
      </c>
      <c r="AK43" s="28">
        <v>36.992101479271312</v>
      </c>
      <c r="AL43" s="28">
        <v>17.59691192</v>
      </c>
      <c r="AM43" s="76">
        <v>0</v>
      </c>
      <c r="AN43" s="76"/>
      <c r="AP43" s="43" t="s">
        <v>624</v>
      </c>
      <c r="AQ43" s="780">
        <f>SUM(AQ41:AQ42)</f>
        <v>2821.2797152679141</v>
      </c>
      <c r="AR43" s="780">
        <f>SUM(AR41:AR42)</f>
        <v>2930.7336956646086</v>
      </c>
      <c r="AS43" s="780">
        <v>2896.1829521623399</v>
      </c>
      <c r="AT43" s="780">
        <v>2895.19178814712</v>
      </c>
      <c r="AU43" s="780">
        <v>2880</v>
      </c>
      <c r="AV43" s="780">
        <v>2939</v>
      </c>
      <c r="AW43" s="780">
        <v>2925</v>
      </c>
      <c r="AX43" s="780">
        <v>3014</v>
      </c>
      <c r="AY43" s="780">
        <v>2932</v>
      </c>
      <c r="AZ43" s="36"/>
    </row>
    <row r="44" spans="1:52" ht="12.75" customHeight="1">
      <c r="A44" s="333" t="s">
        <v>582</v>
      </c>
      <c r="B44" s="506">
        <v>157.50276573201143</v>
      </c>
      <c r="C44" s="506">
        <v>120.35389379686991</v>
      </c>
      <c r="D44" s="506">
        <v>30.605614922971021</v>
      </c>
      <c r="E44" s="506">
        <v>23.717839000000001</v>
      </c>
      <c r="F44" s="506">
        <v>5.0232266996890793</v>
      </c>
      <c r="G44" s="506">
        <v>337.20334015154145</v>
      </c>
      <c r="H44" s="334"/>
      <c r="I44" s="27" t="s">
        <v>630</v>
      </c>
      <c r="J44" s="28">
        <v>10556.770412458132</v>
      </c>
      <c r="K44" s="352">
        <f t="shared" si="4"/>
        <v>2.9339395571862284E-2</v>
      </c>
      <c r="L44" s="28">
        <v>3653.3534278539851</v>
      </c>
      <c r="M44" s="28">
        <v>2250.9517810779012</v>
      </c>
      <c r="N44" s="28">
        <v>1385.3547693592143</v>
      </c>
      <c r="O44" s="28">
        <v>2596.4414767588391</v>
      </c>
      <c r="P44" s="180">
        <v>595.49909343126956</v>
      </c>
      <c r="Q44" s="28">
        <v>75.169863976923196</v>
      </c>
      <c r="R44" s="27" t="s">
        <v>630</v>
      </c>
      <c r="S44" s="28">
        <v>10556.770412458132</v>
      </c>
      <c r="T44" s="352">
        <v>1.0801069437321613E-2</v>
      </c>
      <c r="U44" s="28">
        <v>388.01397679425435</v>
      </c>
      <c r="V44" s="778">
        <v>1.692215551287847E-2</v>
      </c>
      <c r="W44" s="28">
        <v>186.38242466816607</v>
      </c>
      <c r="X44" s="778">
        <v>-4.5544402798662779E-2</v>
      </c>
      <c r="Y44" s="28">
        <v>-0.11825357902766687</v>
      </c>
      <c r="Z44" s="30"/>
      <c r="AA44" s="30"/>
      <c r="AB44" s="339"/>
      <c r="AC44" s="30"/>
      <c r="AF44" s="27" t="s">
        <v>626</v>
      </c>
      <c r="AG44" s="28">
        <v>288.70825166110643</v>
      </c>
      <c r="AH44" s="28">
        <v>232.79600569655116</v>
      </c>
      <c r="AI44" s="28">
        <v>54.644422300000002</v>
      </c>
      <c r="AJ44" s="28">
        <v>0.23514854292400539</v>
      </c>
      <c r="AK44" s="28">
        <v>1.0326751216312251</v>
      </c>
      <c r="AL44" s="28">
        <v>0</v>
      </c>
      <c r="AM44" s="76">
        <v>0</v>
      </c>
      <c r="AN44" s="76"/>
      <c r="AZ44" s="36"/>
    </row>
    <row r="45" spans="1:52" ht="12.75" customHeight="1">
      <c r="A45" s="333"/>
      <c r="B45" s="506"/>
      <c r="C45" s="506"/>
      <c r="D45" s="506"/>
      <c r="E45" s="506"/>
      <c r="F45" s="506"/>
      <c r="G45" s="506"/>
      <c r="H45" s="334"/>
      <c r="I45" s="27" t="s">
        <v>627</v>
      </c>
      <c r="J45" s="28">
        <v>9849.7366794846384</v>
      </c>
      <c r="K45" s="352">
        <f t="shared" si="4"/>
        <v>2.7374406132489832E-2</v>
      </c>
      <c r="L45" s="28">
        <v>548.11356014160765</v>
      </c>
      <c r="M45" s="28">
        <v>4046.22426649</v>
      </c>
      <c r="N45" s="28">
        <v>4572.5520608587794</v>
      </c>
      <c r="O45" s="28">
        <v>682.5449984894517</v>
      </c>
      <c r="P45" s="180">
        <v>0.30179350480074146</v>
      </c>
      <c r="Q45" s="28">
        <v>0</v>
      </c>
      <c r="R45" s="510" t="s">
        <v>627</v>
      </c>
      <c r="S45" s="28">
        <v>9849.7366794846384</v>
      </c>
      <c r="T45" s="778">
        <v>2.4285023757572403E-2</v>
      </c>
      <c r="U45" s="28">
        <v>250.32616752348997</v>
      </c>
      <c r="V45" s="778">
        <v>9.4343360467604123E-2</v>
      </c>
      <c r="W45" s="28">
        <v>152.8873211721108</v>
      </c>
      <c r="X45" s="778">
        <v>1.4898026392212689E-2</v>
      </c>
      <c r="Y45" s="28">
        <v>3.8566769885194088</v>
      </c>
      <c r="AF45" s="27" t="s">
        <v>627</v>
      </c>
      <c r="AG45" s="28">
        <v>250.32616752348997</v>
      </c>
      <c r="AH45" s="28">
        <v>84.327792989480187</v>
      </c>
      <c r="AI45" s="28">
        <v>3.842581</v>
      </c>
      <c r="AJ45" s="28">
        <v>140.48436369746028</v>
      </c>
      <c r="AK45" s="28">
        <v>21.671429836549496</v>
      </c>
      <c r="AL45" s="28">
        <v>0</v>
      </c>
      <c r="AM45" s="76">
        <v>0</v>
      </c>
      <c r="AN45" s="76"/>
      <c r="AR45" s="779"/>
      <c r="AS45" s="779"/>
      <c r="AT45" s="779"/>
      <c r="AU45" s="779"/>
      <c r="AV45" s="779"/>
      <c r="AW45" s="779"/>
      <c r="AX45" s="779"/>
      <c r="AY45" s="779"/>
      <c r="AZ45" s="36"/>
    </row>
    <row r="46" spans="1:52" ht="12.75" customHeight="1">
      <c r="A46" s="333" t="s">
        <v>108</v>
      </c>
      <c r="B46" s="506">
        <v>160.8277618610926</v>
      </c>
      <c r="C46" s="506">
        <v>122.98430901904011</v>
      </c>
      <c r="D46" s="506">
        <v>29.91443418416641</v>
      </c>
      <c r="E46" s="506">
        <v>22.378132000000001</v>
      </c>
      <c r="F46" s="506">
        <v>4.6633689462058099</v>
      </c>
      <c r="G46" s="506">
        <v>340.76800601050491</v>
      </c>
      <c r="H46" s="334"/>
      <c r="I46" s="27" t="s">
        <v>631</v>
      </c>
      <c r="J46" s="28">
        <v>6732.1384929761743</v>
      </c>
      <c r="K46" s="352">
        <f t="shared" si="4"/>
        <v>1.8709971570178081E-2</v>
      </c>
      <c r="L46" s="28">
        <v>502.1880414867461</v>
      </c>
      <c r="M46" s="28">
        <v>1809.8347034515</v>
      </c>
      <c r="N46" s="28">
        <v>390.28392152107079</v>
      </c>
      <c r="O46" s="28">
        <v>1665.3266747363216</v>
      </c>
      <c r="P46" s="180">
        <v>236.54093099953343</v>
      </c>
      <c r="Q46" s="28">
        <v>2127.964220781003</v>
      </c>
      <c r="R46" s="510" t="s">
        <v>631</v>
      </c>
      <c r="S46" s="28">
        <v>6732.1384929761743</v>
      </c>
      <c r="T46" s="778">
        <v>9.8330678616776454E-2</v>
      </c>
      <c r="U46" s="28">
        <v>308.15721025001653</v>
      </c>
      <c r="V46" s="352">
        <v>-0.24415761829121554</v>
      </c>
      <c r="W46" s="28">
        <v>175.57718924960767</v>
      </c>
      <c r="X46" s="778">
        <v>-7.7792347859019187E-2</v>
      </c>
      <c r="Y46" s="28">
        <v>-8.8498213963540184</v>
      </c>
      <c r="AF46" s="27" t="s">
        <v>633</v>
      </c>
      <c r="AG46" s="28">
        <v>229.47553749617234</v>
      </c>
      <c r="AH46" s="28">
        <v>140.10842081928226</v>
      </c>
      <c r="AI46" s="28">
        <v>52.579504849999999</v>
      </c>
      <c r="AJ46" s="28">
        <v>24.460014773371107</v>
      </c>
      <c r="AK46" s="28">
        <v>7.8435119444596291</v>
      </c>
      <c r="AL46" s="28">
        <v>4.4840851090593139</v>
      </c>
      <c r="AM46" s="76">
        <v>0</v>
      </c>
      <c r="AN46" s="76"/>
      <c r="AZ46" s="36"/>
    </row>
    <row r="47" spans="1:52" ht="12.75" customHeight="1">
      <c r="A47" s="333"/>
      <c r="B47" s="506"/>
      <c r="C47" s="506"/>
      <c r="D47" s="506"/>
      <c r="E47" s="506"/>
      <c r="F47" s="506"/>
      <c r="G47" s="506"/>
      <c r="H47" s="334"/>
      <c r="I47" s="27" t="s">
        <v>632</v>
      </c>
      <c r="J47" s="28">
        <v>5692.6181671593404</v>
      </c>
      <c r="K47" s="352">
        <f t="shared" si="4"/>
        <v>1.582093478596051E-2</v>
      </c>
      <c r="L47" s="28">
        <v>1438.6773680200454</v>
      </c>
      <c r="M47" s="28">
        <v>1644.6528274784998</v>
      </c>
      <c r="N47" s="28">
        <v>781.17871024471469</v>
      </c>
      <c r="O47" s="28">
        <v>1060.3429115596134</v>
      </c>
      <c r="P47" s="180">
        <v>448.60226657185211</v>
      </c>
      <c r="Q47" s="28">
        <v>319.16408328461449</v>
      </c>
      <c r="R47" s="510" t="s">
        <v>632</v>
      </c>
      <c r="S47" s="28">
        <v>5692.6181671593404</v>
      </c>
      <c r="T47" s="352">
        <v>-7.2507460389561193E-3</v>
      </c>
      <c r="U47" s="28">
        <v>12.025922910693327</v>
      </c>
      <c r="V47" s="778">
        <v>-1.0644967694726454E-3</v>
      </c>
      <c r="W47" s="28">
        <v>9.6849149708063198</v>
      </c>
      <c r="X47" s="778">
        <v>-6.6939476114580523E-2</v>
      </c>
      <c r="Y47" s="28">
        <v>-0.33609857964527845</v>
      </c>
      <c r="AA47" s="505"/>
      <c r="AB47" s="504"/>
      <c r="AF47" s="27" t="s">
        <v>638</v>
      </c>
      <c r="AG47" s="28">
        <v>201.87697792783786</v>
      </c>
      <c r="AH47" s="28">
        <v>97.043395225107815</v>
      </c>
      <c r="AI47" s="28">
        <v>80.751636390000016</v>
      </c>
      <c r="AJ47" s="28">
        <v>0.93851179825101627</v>
      </c>
      <c r="AK47" s="28">
        <v>11.639016235718582</v>
      </c>
      <c r="AL47" s="28">
        <v>0.66159365999999997</v>
      </c>
      <c r="AM47" s="76">
        <v>10.842824618760462</v>
      </c>
      <c r="AN47" s="76"/>
      <c r="AZ47" s="36"/>
    </row>
    <row r="48" spans="1:52" ht="12.75" customHeight="1">
      <c r="A48" s="333" t="s">
        <v>106</v>
      </c>
      <c r="B48" s="506">
        <v>163.23129678221503</v>
      </c>
      <c r="C48" s="506">
        <v>125.24847772693984</v>
      </c>
      <c r="D48" s="506">
        <v>29.577674897748835</v>
      </c>
      <c r="E48" s="506">
        <v>27.392963000000002</v>
      </c>
      <c r="F48" s="506">
        <v>4.8560721863327165</v>
      </c>
      <c r="G48" s="506">
        <v>350.30648459323646</v>
      </c>
      <c r="H48" s="334"/>
      <c r="I48" s="27" t="s">
        <v>633</v>
      </c>
      <c r="J48" s="28">
        <v>4882.8019953637504</v>
      </c>
      <c r="K48" s="352">
        <f t="shared" si="4"/>
        <v>1.3570292205274734E-2</v>
      </c>
      <c r="L48" s="28">
        <v>1298.7857320229473</v>
      </c>
      <c r="M48" s="28">
        <v>757.31285469660008</v>
      </c>
      <c r="N48" s="28">
        <v>1894.50041726277</v>
      </c>
      <c r="O48" s="28">
        <v>682.75695872136873</v>
      </c>
      <c r="P48" s="180">
        <v>249.37502010344633</v>
      </c>
      <c r="Q48" s="28">
        <v>7.1012556617181782E-2</v>
      </c>
      <c r="R48" s="510" t="s">
        <v>633</v>
      </c>
      <c r="S48" s="28">
        <v>4882.8019953637504</v>
      </c>
      <c r="T48" s="778">
        <v>2.3930108397941019E-2</v>
      </c>
      <c r="U48" s="28">
        <v>229.47553749617234</v>
      </c>
      <c r="V48" s="352">
        <v>6.6325938709534855E-3</v>
      </c>
      <c r="W48" s="28">
        <v>104.3280134978138</v>
      </c>
      <c r="X48" s="352">
        <v>7.8053897273317407E-2</v>
      </c>
      <c r="Y48" s="28">
        <v>8.6913047828506329</v>
      </c>
      <c r="AA48" s="505"/>
      <c r="AB48" s="504"/>
      <c r="AF48" s="27" t="s">
        <v>635</v>
      </c>
      <c r="AG48" s="28">
        <v>162.87537166719767</v>
      </c>
      <c r="AH48" s="28">
        <v>5.7712252959116492</v>
      </c>
      <c r="AI48" s="28">
        <v>142.95205156000003</v>
      </c>
      <c r="AJ48" s="28">
        <v>0.6030329843576796</v>
      </c>
      <c r="AK48" s="28">
        <v>13.549061826928336</v>
      </c>
      <c r="AL48" s="28">
        <v>0</v>
      </c>
      <c r="AM48" s="76">
        <v>0</v>
      </c>
      <c r="AN48" s="76"/>
      <c r="AZ48" s="36"/>
    </row>
    <row r="49" spans="1:62" ht="12.75" customHeight="1">
      <c r="A49" s="333"/>
      <c r="B49" s="506"/>
      <c r="C49" s="506"/>
      <c r="D49" s="506"/>
      <c r="E49" s="506"/>
      <c r="F49" s="506"/>
      <c r="G49" s="506"/>
      <c r="H49" s="334"/>
      <c r="I49" s="27" t="s">
        <v>636</v>
      </c>
      <c r="J49" s="28">
        <v>4153.8915207418577</v>
      </c>
      <c r="K49" s="352">
        <f t="shared" si="4"/>
        <v>1.1544502885638869E-2</v>
      </c>
      <c r="L49" s="28">
        <v>607.55655210194664</v>
      </c>
      <c r="M49" s="28">
        <v>749.08822974379962</v>
      </c>
      <c r="N49" s="28">
        <v>814.55235379000112</v>
      </c>
      <c r="O49" s="28">
        <v>1065.2172147232538</v>
      </c>
      <c r="P49" s="180">
        <v>693.72594676285019</v>
      </c>
      <c r="Q49" s="28">
        <v>223.75122362000585</v>
      </c>
      <c r="R49" s="510" t="s">
        <v>636</v>
      </c>
      <c r="S49" s="28">
        <v>4153.8915207418577</v>
      </c>
      <c r="T49" s="352">
        <v>1.7326343338448461E-2</v>
      </c>
      <c r="U49" s="28">
        <v>68.383772590671569</v>
      </c>
      <c r="V49" s="778">
        <v>0.12770993838914141</v>
      </c>
      <c r="W49" s="28">
        <v>26.887049480880751</v>
      </c>
      <c r="X49" s="778">
        <v>7.3090567928148373E-2</v>
      </c>
      <c r="Y49" s="28">
        <v>1.6670012276264203</v>
      </c>
      <c r="AA49" s="505"/>
      <c r="AB49" s="504"/>
      <c r="AF49" s="27" t="s">
        <v>619</v>
      </c>
      <c r="AG49" s="28">
        <v>154.28264021420981</v>
      </c>
      <c r="AH49" s="28">
        <v>80.280788975023839</v>
      </c>
      <c r="AI49" s="28">
        <v>40.547264510000005</v>
      </c>
      <c r="AJ49" s="28">
        <v>1.2100431087572361E-2</v>
      </c>
      <c r="AK49" s="28">
        <v>16.622745640408901</v>
      </c>
      <c r="AL49" s="28">
        <v>16.819740657689504</v>
      </c>
      <c r="AM49" s="76">
        <v>0</v>
      </c>
      <c r="AN49" s="76"/>
      <c r="AZ49" s="36"/>
    </row>
    <row r="50" spans="1:62" ht="12.75" customHeight="1">
      <c r="A50" s="333" t="s">
        <v>105</v>
      </c>
      <c r="B50" s="506">
        <v>161.69990097086827</v>
      </c>
      <c r="C50" s="506">
        <v>128.68626234642511</v>
      </c>
      <c r="D50" s="506">
        <v>29.458624442830896</v>
      </c>
      <c r="E50" s="506">
        <v>28.644242999999999</v>
      </c>
      <c r="F50" s="506">
        <v>4.6589802195096697</v>
      </c>
      <c r="G50" s="506">
        <v>353.14801097963397</v>
      </c>
      <c r="H50" s="334"/>
      <c r="I50" s="27" t="s">
        <v>620</v>
      </c>
      <c r="J50" s="28">
        <v>3589.4158129758362</v>
      </c>
      <c r="K50" s="352">
        <f t="shared" si="4"/>
        <v>9.975710969759936E-3</v>
      </c>
      <c r="L50" s="28">
        <v>1454.6105382845651</v>
      </c>
      <c r="M50" s="28">
        <v>1749.3045422165014</v>
      </c>
      <c r="N50" s="28">
        <v>111.77963490283256</v>
      </c>
      <c r="O50" s="28">
        <v>271.9369402110097</v>
      </c>
      <c r="P50" s="180">
        <v>439.84415736092348</v>
      </c>
      <c r="Q50" s="28">
        <v>0</v>
      </c>
      <c r="R50" s="510" t="s">
        <v>620</v>
      </c>
      <c r="S50" s="28">
        <v>3589.4158129758362</v>
      </c>
      <c r="T50" s="352">
        <v>-0.25024857260004374</v>
      </c>
      <c r="U50" s="28">
        <v>154.28264021420981</v>
      </c>
      <c r="V50" s="778">
        <v>9.5769748882541833E-2</v>
      </c>
      <c r="W50" s="28">
        <v>90.68914713121886</v>
      </c>
      <c r="X50" s="352">
        <v>-0.10579602385078993</v>
      </c>
      <c r="Y50" s="28">
        <v>7.8634572124616229</v>
      </c>
      <c r="AA50" s="505"/>
      <c r="AB50" s="504"/>
      <c r="AF50" s="27" t="s">
        <v>637</v>
      </c>
      <c r="AG50" s="28">
        <v>116.59872543181704</v>
      </c>
      <c r="AH50" s="28">
        <v>59.433324421276076</v>
      </c>
      <c r="AI50" s="28">
        <v>51.005270519999996</v>
      </c>
      <c r="AJ50" s="28">
        <v>4.3392183828057638</v>
      </c>
      <c r="AK50" s="28">
        <v>1.7715845077351995</v>
      </c>
      <c r="AL50" s="28">
        <v>4.9327599999999999E-2</v>
      </c>
      <c r="AM50" s="76">
        <v>0</v>
      </c>
      <c r="AN50" s="76"/>
      <c r="AZ50" s="36"/>
    </row>
    <row r="51" spans="1:62" ht="12.75" customHeight="1">
      <c r="A51" s="333"/>
      <c r="B51" s="506"/>
      <c r="C51" s="506"/>
      <c r="D51" s="506"/>
      <c r="E51" s="506"/>
      <c r="F51" s="506"/>
      <c r="G51" s="506"/>
      <c r="H51" s="334"/>
      <c r="I51" s="27" t="s">
        <v>634</v>
      </c>
      <c r="J51" s="28">
        <v>3532.1968679266233</v>
      </c>
      <c r="K51" s="352">
        <f t="shared" si="4"/>
        <v>9.8166879733876371E-3</v>
      </c>
      <c r="L51" s="28">
        <v>2.3020969031720653</v>
      </c>
      <c r="M51" s="28">
        <v>666.62313950869998</v>
      </c>
      <c r="N51" s="28">
        <v>1121.0350248630264</v>
      </c>
      <c r="O51" s="28">
        <v>1178.2722959602031</v>
      </c>
      <c r="P51" s="180">
        <v>120.6205709283621</v>
      </c>
      <c r="Q51" s="28">
        <v>443.34373976315925</v>
      </c>
      <c r="R51" s="27" t="s">
        <v>634</v>
      </c>
      <c r="S51" s="28">
        <v>3532.1968679266233</v>
      </c>
      <c r="T51" s="778">
        <v>6.8950058531261571E-2</v>
      </c>
      <c r="U51" s="28">
        <v>1.6106376060709444</v>
      </c>
      <c r="V51" s="352">
        <v>2.8073595944103609E-3</v>
      </c>
      <c r="W51" s="28">
        <v>4.3716510813242024</v>
      </c>
      <c r="X51" s="352">
        <v>-0.14599954490508152</v>
      </c>
      <c r="Y51" s="28">
        <v>9.0280650753534093E-3</v>
      </c>
      <c r="AA51" s="505"/>
      <c r="AB51" s="504"/>
      <c r="AF51" s="27" t="s">
        <v>640</v>
      </c>
      <c r="AG51" s="28">
        <v>92.94852216160308</v>
      </c>
      <c r="AH51" s="28">
        <v>0.81114710268570878</v>
      </c>
      <c r="AI51" s="28">
        <v>0.83665464999999994</v>
      </c>
      <c r="AJ51" s="28">
        <v>91.300720408917357</v>
      </c>
      <c r="AK51" s="28">
        <v>0</v>
      </c>
      <c r="AL51" s="28">
        <v>0</v>
      </c>
      <c r="AM51" s="76">
        <v>0</v>
      </c>
      <c r="AN51" s="76"/>
      <c r="AZ51" s="36"/>
    </row>
    <row r="52" spans="1:62" ht="12.75" customHeight="1">
      <c r="A52" s="333" t="s">
        <v>104</v>
      </c>
      <c r="B52" s="506">
        <v>156.6537698477475</v>
      </c>
      <c r="C52" s="506">
        <v>129.49763772222454</v>
      </c>
      <c r="D52" s="506">
        <v>29.333187588430388</v>
      </c>
      <c r="E52" s="506">
        <v>26.120191234181998</v>
      </c>
      <c r="F52" s="506">
        <v>4.6460146762524905</v>
      </c>
      <c r="G52" s="506">
        <v>346.25080106883695</v>
      </c>
      <c r="H52" s="334"/>
      <c r="I52" s="27" t="s">
        <v>639</v>
      </c>
      <c r="J52" s="28">
        <v>2874.5118572588085</v>
      </c>
      <c r="K52" s="352">
        <f t="shared" si="4"/>
        <v>7.9888485929937979E-3</v>
      </c>
      <c r="L52" s="28">
        <v>750.6755802541951</v>
      </c>
      <c r="M52" s="28">
        <v>330.70719042389999</v>
      </c>
      <c r="N52" s="28">
        <v>299.64225032261703</v>
      </c>
      <c r="O52" s="28">
        <v>1468.329141490525</v>
      </c>
      <c r="P52" s="180">
        <v>18.585540653759871</v>
      </c>
      <c r="Q52" s="28">
        <v>6.5721541138110151</v>
      </c>
      <c r="R52" s="27" t="s">
        <v>639</v>
      </c>
      <c r="S52" s="28">
        <v>2874.5118572588085</v>
      </c>
      <c r="T52" s="778">
        <v>1.2634303727538739E-2</v>
      </c>
      <c r="U52" s="28">
        <v>86.434478358698314</v>
      </c>
      <c r="V52" s="778">
        <v>-1.0405525758828986E-2</v>
      </c>
      <c r="W52" s="28">
        <v>37.458942672291627</v>
      </c>
      <c r="X52" s="352">
        <v>2.0787129083833784E-3</v>
      </c>
      <c r="Y52" s="28">
        <v>0.26511914045744067</v>
      </c>
      <c r="AA52" s="505"/>
      <c r="AB52" s="504"/>
      <c r="AF52" s="27" t="s">
        <v>639</v>
      </c>
      <c r="AG52" s="28">
        <v>86.434478358698314</v>
      </c>
      <c r="AH52" s="28">
        <v>30.413864250110837</v>
      </c>
      <c r="AI52" s="28">
        <v>53.533160670000001</v>
      </c>
      <c r="AJ52" s="28">
        <v>0.1799721615962557</v>
      </c>
      <c r="AK52" s="28">
        <v>2.0924812769911987</v>
      </c>
      <c r="AL52" s="28">
        <v>0.215</v>
      </c>
      <c r="AM52" s="76">
        <v>0</v>
      </c>
      <c r="AN52" s="76"/>
      <c r="AZ52" s="36"/>
    </row>
    <row r="53" spans="1:62" ht="12.75" customHeight="1">
      <c r="A53" s="333"/>
      <c r="B53" s="506"/>
      <c r="C53" s="506"/>
      <c r="D53" s="506"/>
      <c r="E53" s="506"/>
      <c r="F53" s="506"/>
      <c r="G53" s="506"/>
      <c r="H53" s="334"/>
      <c r="I53" s="27" t="s">
        <v>637</v>
      </c>
      <c r="J53" s="28">
        <v>2864.0048384378911</v>
      </c>
      <c r="K53" s="352">
        <f t="shared" si="4"/>
        <v>7.9596474671358268E-3</v>
      </c>
      <c r="L53" s="28">
        <v>903.33582480015036</v>
      </c>
      <c r="M53" s="28">
        <v>514.14702239560006</v>
      </c>
      <c r="N53" s="28">
        <v>619.95624358672671</v>
      </c>
      <c r="O53" s="28">
        <v>746.82248489547919</v>
      </c>
      <c r="P53" s="180">
        <v>75.616963585011661</v>
      </c>
      <c r="Q53" s="28">
        <v>4.1262991749228775</v>
      </c>
      <c r="R53" s="27" t="s">
        <v>637</v>
      </c>
      <c r="S53" s="28">
        <v>2864.0048384378911</v>
      </c>
      <c r="T53" s="778">
        <v>1.7416445441860232E-2</v>
      </c>
      <c r="U53" s="28">
        <v>116.59872543181704</v>
      </c>
      <c r="V53" s="352">
        <v>-3.2621795095526214E-2</v>
      </c>
      <c r="W53" s="28">
        <v>61.618104615846356</v>
      </c>
      <c r="X53" s="778">
        <v>-4.5725107572676593E-3</v>
      </c>
      <c r="Y53" s="28">
        <v>0.67717949493547458</v>
      </c>
      <c r="AA53" s="505"/>
      <c r="AB53" s="504"/>
      <c r="AF53" s="27" t="s">
        <v>642</v>
      </c>
      <c r="AG53" s="28">
        <v>68.639931350771974</v>
      </c>
      <c r="AH53" s="28">
        <v>1.609508941166987</v>
      </c>
      <c r="AI53" s="28">
        <v>35.263228470000008</v>
      </c>
      <c r="AJ53" s="28">
        <v>30.374904047296464</v>
      </c>
      <c r="AK53" s="28">
        <v>8.3289892308533453E-2</v>
      </c>
      <c r="AL53" s="28">
        <v>1.3089999999999999</v>
      </c>
      <c r="AM53" s="76">
        <v>0</v>
      </c>
      <c r="AN53" s="76"/>
      <c r="AZ53" s="36"/>
    </row>
    <row r="54" spans="1:62" ht="12.75" customHeight="1">
      <c r="A54" s="333" t="s">
        <v>103</v>
      </c>
      <c r="B54" s="506">
        <v>156.2834633369655</v>
      </c>
      <c r="C54" s="506">
        <v>130.10628407790463</v>
      </c>
      <c r="D54" s="506">
        <v>29.163547548182979</v>
      </c>
      <c r="E54" s="506">
        <v>34.408369</v>
      </c>
      <c r="F54" s="506">
        <v>5.2285524686082461</v>
      </c>
      <c r="G54" s="506">
        <v>355.19021643166138</v>
      </c>
      <c r="H54" s="334"/>
      <c r="I54" s="27" t="s">
        <v>638</v>
      </c>
      <c r="J54" s="28">
        <v>2852.4990144871404</v>
      </c>
      <c r="K54" s="352">
        <f t="shared" si="4"/>
        <v>7.9276704602405258E-3</v>
      </c>
      <c r="L54" s="28">
        <v>351.88565845816925</v>
      </c>
      <c r="M54" s="28">
        <v>546.65944568230009</v>
      </c>
      <c r="N54" s="28">
        <v>1136.9817383592251</v>
      </c>
      <c r="O54" s="28">
        <v>715.34971851235866</v>
      </c>
      <c r="P54" s="180">
        <v>71.714557307074429</v>
      </c>
      <c r="Q54" s="28">
        <v>29.907896168012648</v>
      </c>
      <c r="R54" s="27" t="s">
        <v>638</v>
      </c>
      <c r="S54" s="28">
        <v>2852.4990144871404</v>
      </c>
      <c r="T54" s="778">
        <v>5.5970077063080458E-2</v>
      </c>
      <c r="U54" s="28">
        <v>201.87697792783786</v>
      </c>
      <c r="V54" s="352">
        <v>7.206625733053118E-2</v>
      </c>
      <c r="W54" s="28">
        <v>75.003422128921855</v>
      </c>
      <c r="X54" s="778">
        <v>-7.3062551148107297E-3</v>
      </c>
      <c r="Y54" s="28">
        <v>-0.78743635500518305</v>
      </c>
      <c r="AA54" s="505"/>
      <c r="AB54" s="504"/>
      <c r="AF54" s="27" t="s">
        <v>636</v>
      </c>
      <c r="AG54" s="28">
        <v>68.383772590671569</v>
      </c>
      <c r="AH54" s="28">
        <v>33.484918783840065</v>
      </c>
      <c r="AI54" s="28">
        <v>23.24043232</v>
      </c>
      <c r="AJ54" s="28">
        <v>4.9662801077718939</v>
      </c>
      <c r="AK54" s="28">
        <v>1.4459805390039913</v>
      </c>
      <c r="AL54" s="28">
        <v>5.2461608400556061</v>
      </c>
      <c r="AM54" s="76">
        <v>0</v>
      </c>
      <c r="AN54" s="76"/>
      <c r="AZ54" s="36"/>
    </row>
    <row r="55" spans="1:62" ht="12.75" customHeight="1">
      <c r="A55" s="333"/>
      <c r="B55" s="506"/>
      <c r="C55" s="506"/>
      <c r="D55" s="506"/>
      <c r="E55" s="506"/>
      <c r="F55" s="506"/>
      <c r="G55" s="506"/>
      <c r="H55" s="346"/>
      <c r="I55" s="27" t="s">
        <v>635</v>
      </c>
      <c r="J55" s="28">
        <v>2234.653687692949</v>
      </c>
      <c r="K55" s="352">
        <f t="shared" si="4"/>
        <v>6.2105536018830466E-3</v>
      </c>
      <c r="L55" s="28">
        <v>526.7665620238879</v>
      </c>
      <c r="M55" s="28">
        <v>838.83540472129994</v>
      </c>
      <c r="N55" s="28">
        <v>255.32897768161163</v>
      </c>
      <c r="O55" s="28">
        <v>587.61753978606498</v>
      </c>
      <c r="P55" s="180">
        <v>16.29043069863976</v>
      </c>
      <c r="Q55" s="28">
        <v>9.8147727814447698</v>
      </c>
      <c r="R55" s="27" t="s">
        <v>635</v>
      </c>
      <c r="S55" s="28">
        <v>2234.653687692949</v>
      </c>
      <c r="T55" s="778">
        <v>-4.8379842627601227E-2</v>
      </c>
      <c r="U55" s="28">
        <v>162.87537166719767</v>
      </c>
      <c r="V55" s="778">
        <v>-0.13680973816249717</v>
      </c>
      <c r="W55" s="28">
        <v>57.731918957232836</v>
      </c>
      <c r="X55" s="352">
        <v>0.29499419299800778</v>
      </c>
      <c r="Y55" s="28">
        <v>12.350026894068602</v>
      </c>
      <c r="AA55" s="505"/>
      <c r="AB55" s="504"/>
      <c r="AF55" s="27" t="s">
        <v>641</v>
      </c>
      <c r="AG55" s="28">
        <v>62.732439921142067</v>
      </c>
      <c r="AH55" s="28">
        <v>6.9164246080262259</v>
      </c>
      <c r="AI55" s="28">
        <v>17.196501530000003</v>
      </c>
      <c r="AJ55" s="28">
        <v>0.88015825101613498</v>
      </c>
      <c r="AK55" s="28">
        <v>37.724609632099707</v>
      </c>
      <c r="AL55" s="28">
        <v>1.4745899999999999E-2</v>
      </c>
      <c r="AM55" s="76">
        <v>0</v>
      </c>
      <c r="AN55" s="76"/>
      <c r="AZ55" s="36"/>
    </row>
    <row r="56" spans="1:62" ht="12.75" customHeight="1">
      <c r="A56" s="333" t="s">
        <v>102</v>
      </c>
      <c r="B56" s="506">
        <v>148.51430618343645</v>
      </c>
      <c r="C56" s="506">
        <v>123.72123018196838</v>
      </c>
      <c r="D56" s="506">
        <v>28.438548370072898</v>
      </c>
      <c r="E56" s="506">
        <v>35.276477103234292</v>
      </c>
      <c r="F56" s="506">
        <v>4.4032512500009391</v>
      </c>
      <c r="G56" s="506">
        <v>340.35381308871297</v>
      </c>
      <c r="H56" s="346" t="s">
        <v>1081</v>
      </c>
      <c r="I56" s="27" t="s">
        <v>641</v>
      </c>
      <c r="J56" s="28">
        <v>2023.4641444404613</v>
      </c>
      <c r="K56" s="352">
        <f t="shared" si="4"/>
        <v>5.6236152383458892E-3</v>
      </c>
      <c r="L56" s="28">
        <v>360.77361837943869</v>
      </c>
      <c r="M56" s="28">
        <v>825.12129127269998</v>
      </c>
      <c r="N56" s="28">
        <v>58.330513972456146</v>
      </c>
      <c r="O56" s="28">
        <v>587.31973369756065</v>
      </c>
      <c r="P56" s="180">
        <v>52.915811776206382</v>
      </c>
      <c r="Q56" s="28">
        <v>139.00317534209935</v>
      </c>
      <c r="R56" s="27" t="s">
        <v>641</v>
      </c>
      <c r="S56" s="28">
        <v>2023.4641444404613</v>
      </c>
      <c r="T56" s="778">
        <v>3.4652114791705588E-2</v>
      </c>
      <c r="U56" s="28">
        <v>62.732439921142067</v>
      </c>
      <c r="V56" s="778">
        <v>-0.16466659852858168</v>
      </c>
      <c r="W56" s="28">
        <v>34.031517629122071</v>
      </c>
      <c r="X56" s="778">
        <v>-0.17379488992197617</v>
      </c>
      <c r="Y56" s="28">
        <v>1.5175995493253964</v>
      </c>
      <c r="AA56" s="505"/>
      <c r="AB56" s="504"/>
      <c r="AF56" s="27" t="s">
        <v>643</v>
      </c>
      <c r="AG56" s="28">
        <v>29.452021710136375</v>
      </c>
      <c r="AH56" s="28">
        <v>18.562470879069203</v>
      </c>
      <c r="AI56" s="28">
        <v>10.258482729999999</v>
      </c>
      <c r="AJ56" s="28">
        <v>0.5938224879911318</v>
      </c>
      <c r="AK56" s="28">
        <v>3.7245613076040011E-2</v>
      </c>
      <c r="AL56" s="28">
        <v>0</v>
      </c>
      <c r="AM56" s="76">
        <v>0</v>
      </c>
      <c r="AN56" s="76"/>
      <c r="AZ56" s="36"/>
      <c r="BA56" s="1079" t="s">
        <v>1249</v>
      </c>
    </row>
    <row r="57" spans="1:62" ht="12.75" customHeight="1">
      <c r="A57" s="333"/>
      <c r="B57" s="506"/>
      <c r="C57" s="506"/>
      <c r="D57" s="506"/>
      <c r="E57" s="506"/>
      <c r="F57" s="506"/>
      <c r="G57" s="506"/>
      <c r="H57" s="334"/>
      <c r="I57" s="27" t="s">
        <v>643</v>
      </c>
      <c r="J57" s="28">
        <v>1502.0277698355671</v>
      </c>
      <c r="K57" s="352">
        <f t="shared" si="4"/>
        <v>4.1744383156350658E-3</v>
      </c>
      <c r="L57" s="28">
        <v>574.92350260375383</v>
      </c>
      <c r="M57" s="28">
        <v>303.96790746829993</v>
      </c>
      <c r="N57" s="28">
        <v>185.27962856268474</v>
      </c>
      <c r="O57" s="28">
        <v>412.13355252424424</v>
      </c>
      <c r="P57" s="180">
        <v>25.72317867658419</v>
      </c>
      <c r="Q57" s="28">
        <v>0</v>
      </c>
      <c r="R57" s="27" t="s">
        <v>643</v>
      </c>
      <c r="S57" s="28">
        <v>1502.0277698355671</v>
      </c>
      <c r="T57" s="778">
        <v>-1.0396733628125236E-2</v>
      </c>
      <c r="U57" s="28">
        <v>29.452021710136375</v>
      </c>
      <c r="V57" s="352">
        <v>3.8788341166982938E-2</v>
      </c>
      <c r="W57" s="28">
        <v>8.8091850989174798</v>
      </c>
      <c r="X57" s="352">
        <v>7.2270293528757402E-3</v>
      </c>
      <c r="Y57" s="28">
        <v>-3.5530816769776943E-2</v>
      </c>
      <c r="AA57" s="505"/>
      <c r="AB57" s="504"/>
      <c r="AF57" s="27" t="s">
        <v>632</v>
      </c>
      <c r="AG57" s="28">
        <v>12.025922910693327</v>
      </c>
      <c r="AH57" s="28">
        <v>6.3227203718880567</v>
      </c>
      <c r="AI57" s="28">
        <v>0.26893623999999999</v>
      </c>
      <c r="AJ57" s="28">
        <v>4.9062662988052717</v>
      </c>
      <c r="AK57" s="28">
        <v>0</v>
      </c>
      <c r="AL57" s="28">
        <v>0.52800000000000002</v>
      </c>
      <c r="AM57" s="76">
        <v>0</v>
      </c>
      <c r="AN57" s="76"/>
      <c r="AZ57" s="36"/>
    </row>
    <row r="58" spans="1:62" ht="12.75" customHeight="1" thickBot="1">
      <c r="A58" s="333" t="s">
        <v>101</v>
      </c>
      <c r="B58" s="506">
        <v>146.94835276476152</v>
      </c>
      <c r="C58" s="506">
        <v>125.25674454968396</v>
      </c>
      <c r="D58" s="506">
        <v>28.865797581079057</v>
      </c>
      <c r="E58" s="506">
        <v>36.870469811562451</v>
      </c>
      <c r="F58" s="506">
        <v>5.3070232710134295</v>
      </c>
      <c r="G58" s="506">
        <v>343.24838797810037</v>
      </c>
      <c r="H58" s="334" t="s">
        <v>1081</v>
      </c>
      <c r="I58" s="27" t="s">
        <v>640</v>
      </c>
      <c r="J58" s="28">
        <v>1188.0411208772359</v>
      </c>
      <c r="K58" s="352">
        <f t="shared" si="4"/>
        <v>3.301806048554541E-3</v>
      </c>
      <c r="L58" s="28">
        <v>48.868433479329845</v>
      </c>
      <c r="M58" s="28">
        <v>478.73296008560004</v>
      </c>
      <c r="N58" s="28">
        <v>142.47971738589291</v>
      </c>
      <c r="O58" s="28">
        <v>460.58082381238722</v>
      </c>
      <c r="P58" s="180">
        <v>3.2661146144000002</v>
      </c>
      <c r="Q58" s="28">
        <v>54.113071499625889</v>
      </c>
      <c r="R58" s="27" t="s">
        <v>640</v>
      </c>
      <c r="S58" s="28">
        <v>1188.0411208772359</v>
      </c>
      <c r="T58" s="352">
        <v>0.15353051952640764</v>
      </c>
      <c r="U58" s="28">
        <v>92.94852216160308</v>
      </c>
      <c r="V58" s="352">
        <v>-1.4019058889713302E-2</v>
      </c>
      <c r="W58" s="28">
        <v>91.815483498232922</v>
      </c>
      <c r="X58" s="352">
        <v>3.2299074618366508E-2</v>
      </c>
      <c r="Y58" s="28">
        <v>0.27497757533265244</v>
      </c>
      <c r="AA58" s="505"/>
      <c r="AB58" s="504"/>
      <c r="AF58" s="27" t="s">
        <v>644</v>
      </c>
      <c r="AG58" s="28">
        <v>3.9119048030924395</v>
      </c>
      <c r="AH58" s="28">
        <v>0</v>
      </c>
      <c r="AI58" s="28">
        <v>3.9015062900000004</v>
      </c>
      <c r="AJ58" s="28">
        <v>0</v>
      </c>
      <c r="AK58" s="28">
        <v>1.0398513092439731E-2</v>
      </c>
      <c r="AL58" s="28">
        <v>0</v>
      </c>
      <c r="AM58" s="76">
        <v>0</v>
      </c>
      <c r="AN58" s="76"/>
      <c r="AZ58" s="36"/>
      <c r="BA58" s="21" t="s">
        <v>98</v>
      </c>
      <c r="BB58" s="22" t="s">
        <v>1084</v>
      </c>
      <c r="BC58" s="22" t="s">
        <v>907</v>
      </c>
      <c r="BD58" s="22" t="s">
        <v>837</v>
      </c>
      <c r="BE58" s="22" t="s">
        <v>99</v>
      </c>
      <c r="BF58" s="22" t="s">
        <v>100</v>
      </c>
      <c r="BG58" s="22" t="s">
        <v>101</v>
      </c>
      <c r="BH58" s="22" t="s">
        <v>102</v>
      </c>
    </row>
    <row r="59" spans="1:62" ht="12.75" customHeight="1">
      <c r="A59" s="347"/>
      <c r="B59" s="507"/>
      <c r="C59" s="507"/>
      <c r="D59" s="507"/>
      <c r="E59" s="507"/>
      <c r="F59" s="507"/>
      <c r="G59" s="507"/>
      <c r="H59" s="334"/>
      <c r="I59" s="27" t="s">
        <v>642</v>
      </c>
      <c r="J59" s="28">
        <v>872.67192221205823</v>
      </c>
      <c r="K59" s="352">
        <f t="shared" si="4"/>
        <v>2.4253313968088108E-3</v>
      </c>
      <c r="L59" s="28">
        <v>24.923367013744276</v>
      </c>
      <c r="M59" s="28">
        <v>209.7086906575</v>
      </c>
      <c r="N59" s="28">
        <v>156.35959299717967</v>
      </c>
      <c r="O59" s="28">
        <v>262.24669159350566</v>
      </c>
      <c r="P59" s="180">
        <v>16.87579740671223</v>
      </c>
      <c r="Q59" s="28">
        <v>202.55778254341641</v>
      </c>
      <c r="R59" s="27" t="s">
        <v>642</v>
      </c>
      <c r="S59" s="28">
        <v>872.67192221205823</v>
      </c>
      <c r="T59" s="778">
        <v>6.8429243471385376E-2</v>
      </c>
      <c r="U59" s="28">
        <v>68.639931350771974</v>
      </c>
      <c r="V59" s="778">
        <v>0.28515996476184868</v>
      </c>
      <c r="W59" s="28">
        <v>39.261569719500891</v>
      </c>
      <c r="X59" s="352">
        <v>0.18150809480339394</v>
      </c>
      <c r="Y59" s="28">
        <v>-5.3059659129684911E-2</v>
      </c>
      <c r="AA59" s="505"/>
      <c r="AB59" s="504"/>
      <c r="AF59" s="481" t="s">
        <v>634</v>
      </c>
      <c r="AG59" s="335">
        <v>1.6106376060709444</v>
      </c>
      <c r="AH59" s="335">
        <v>0</v>
      </c>
      <c r="AI59" s="335">
        <v>1.6042575099999996</v>
      </c>
      <c r="AJ59" s="335">
        <v>6.3800960709446972E-3</v>
      </c>
      <c r="AK59" s="335">
        <v>0</v>
      </c>
      <c r="AL59" s="335">
        <v>0</v>
      </c>
      <c r="AM59" s="606">
        <v>0</v>
      </c>
      <c r="AN59" s="76"/>
      <c r="AZ59" s="36"/>
      <c r="BA59" s="27" t="s">
        <v>1250</v>
      </c>
      <c r="BB59" s="36">
        <v>43</v>
      </c>
      <c r="BC59" s="36">
        <v>52</v>
      </c>
      <c r="BD59" s="36">
        <v>57</v>
      </c>
      <c r="BE59" s="36">
        <v>90</v>
      </c>
      <c r="BF59" s="36">
        <v>148</v>
      </c>
      <c r="BG59" s="36">
        <v>71</v>
      </c>
      <c r="BH59" s="36">
        <v>84</v>
      </c>
    </row>
    <row r="60" spans="1:62" ht="12.75" customHeight="1" thickBot="1">
      <c r="A60" s="347" t="s">
        <v>100</v>
      </c>
      <c r="B60" s="507">
        <v>143.91675807308684</v>
      </c>
      <c r="C60" s="507">
        <v>125.02745958712059</v>
      </c>
      <c r="D60" s="507">
        <v>27.984664025552863</v>
      </c>
      <c r="E60" s="507">
        <v>39.713667999999998</v>
      </c>
      <c r="F60" s="507">
        <v>5.8087598866655625</v>
      </c>
      <c r="G60" s="506">
        <v>342.45130957242583</v>
      </c>
      <c r="H60" s="334" t="s">
        <v>1081</v>
      </c>
      <c r="I60" s="27" t="s">
        <v>644</v>
      </c>
      <c r="J60" s="28">
        <v>36.127174181953876</v>
      </c>
      <c r="K60" s="352">
        <f t="shared" si="4"/>
        <v>1.004047083345736E-4</v>
      </c>
      <c r="L60" s="28">
        <v>6.9510924896884356</v>
      </c>
      <c r="M60" s="28">
        <v>26.090281989700003</v>
      </c>
      <c r="N60" s="28">
        <v>7.2820608790880342E-2</v>
      </c>
      <c r="O60" s="28">
        <v>1.6242610834745537</v>
      </c>
      <c r="P60" s="180">
        <v>1.3887180102999999</v>
      </c>
      <c r="Q60" s="28">
        <v>0</v>
      </c>
      <c r="R60" s="27" t="s">
        <v>644</v>
      </c>
      <c r="S60" s="28">
        <v>36.127174181953876</v>
      </c>
      <c r="T60" s="778">
        <v>0.2028855920522005</v>
      </c>
      <c r="U60" s="28">
        <v>3.9119048030924395</v>
      </c>
      <c r="V60" s="778">
        <v>-1.1895495854843697E-2</v>
      </c>
      <c r="W60" s="28">
        <v>1.4340387722101773</v>
      </c>
      <c r="X60" s="778">
        <v>-0.40098029078837705</v>
      </c>
      <c r="Y60" s="28">
        <v>-1.0036083990831219</v>
      </c>
      <c r="AA60" s="505"/>
      <c r="AB60" s="504"/>
      <c r="AF60" s="542"/>
      <c r="AG60" s="538"/>
      <c r="AH60" s="538"/>
      <c r="AI60" s="538"/>
      <c r="AJ60" s="538"/>
      <c r="AK60" s="538"/>
      <c r="AL60" s="538"/>
      <c r="AM60" s="541"/>
      <c r="AN60" s="76"/>
      <c r="AZ60" s="36"/>
      <c r="BA60" s="27" t="s">
        <v>1251</v>
      </c>
      <c r="BB60" s="36">
        <v>37</v>
      </c>
      <c r="BC60" s="36">
        <v>54</v>
      </c>
      <c r="BD60" s="36">
        <v>59</v>
      </c>
      <c r="BE60" s="36">
        <v>95</v>
      </c>
      <c r="BF60" s="36">
        <v>153</v>
      </c>
      <c r="BG60" s="36">
        <v>76</v>
      </c>
      <c r="BH60" s="36">
        <v>93</v>
      </c>
    </row>
    <row r="61" spans="1:62" ht="12.75" customHeight="1" thickBot="1">
      <c r="A61" s="348"/>
      <c r="B61" s="503"/>
      <c r="C61" s="503"/>
      <c r="D61" s="503"/>
      <c r="E61" s="503"/>
      <c r="F61" s="503"/>
      <c r="G61" s="503"/>
      <c r="H61" s="334"/>
      <c r="I61" s="542"/>
      <c r="J61" s="538"/>
      <c r="K61" s="776"/>
      <c r="L61" s="538"/>
      <c r="M61" s="538"/>
      <c r="N61" s="538"/>
      <c r="O61" s="538"/>
      <c r="P61" s="543"/>
      <c r="Q61" s="538"/>
      <c r="R61" s="731" t="s">
        <v>1082</v>
      </c>
      <c r="S61" s="538">
        <v>0</v>
      </c>
      <c r="T61" s="776"/>
      <c r="U61" s="538">
        <v>2.5172907669600394E-2</v>
      </c>
      <c r="V61" s="776">
        <v>0</v>
      </c>
      <c r="W61" s="538">
        <v>8.0641141535509213</v>
      </c>
      <c r="X61" s="777">
        <v>-0.7796972957250522</v>
      </c>
      <c r="Y61" s="538">
        <v>-25.999838343522836</v>
      </c>
      <c r="AB61" s="504"/>
      <c r="AF61" s="343" t="s">
        <v>110</v>
      </c>
      <c r="AG61" s="341">
        <v>4662.4606513979916</v>
      </c>
      <c r="AH61" s="341">
        <v>2484.5741980384519</v>
      </c>
      <c r="AI61" s="341">
        <v>1164.8451856099998</v>
      </c>
      <c r="AJ61" s="341">
        <v>510.81503916241894</v>
      </c>
      <c r="AK61" s="341">
        <v>244.13523495283542</v>
      </c>
      <c r="AL61" s="341">
        <v>247.24816901552543</v>
      </c>
      <c r="AM61" s="349">
        <v>10.842824618760462</v>
      </c>
      <c r="AN61" s="350"/>
      <c r="AZ61" s="36"/>
      <c r="BA61" s="27" t="s">
        <v>1252</v>
      </c>
      <c r="BB61" s="36">
        <v>10</v>
      </c>
      <c r="BC61" s="36">
        <v>5</v>
      </c>
      <c r="BD61" s="36">
        <v>8</v>
      </c>
      <c r="BE61" s="36">
        <v>5</v>
      </c>
      <c r="BF61" s="36">
        <v>6</v>
      </c>
      <c r="BG61" s="36">
        <v>4</v>
      </c>
      <c r="BH61" s="36">
        <v>4</v>
      </c>
    </row>
    <row r="62" spans="1:62" ht="12.75" customHeight="1">
      <c r="A62" s="351" t="s">
        <v>99</v>
      </c>
      <c r="B62" s="502">
        <v>145.8449991209188</v>
      </c>
      <c r="C62" s="502">
        <v>126.24797089955871</v>
      </c>
      <c r="D62" s="502">
        <v>27.723349685720713</v>
      </c>
      <c r="E62" s="502">
        <v>40.809472</v>
      </c>
      <c r="F62" s="502">
        <v>5.7585031195677034</v>
      </c>
      <c r="G62" s="491">
        <v>346.38429482576595</v>
      </c>
      <c r="H62" s="334" t="s">
        <v>1081</v>
      </c>
      <c r="I62" s="481"/>
      <c r="J62" s="335">
        <v>147573.53661104347</v>
      </c>
      <c r="K62" s="605">
        <f t="shared" ref="K62:K67" si="5">J62/$J$67</f>
        <v>0.41013664192796773</v>
      </c>
      <c r="L62" s="335">
        <v>38405.840034152265</v>
      </c>
      <c r="M62" s="335">
        <v>29748.651207988103</v>
      </c>
      <c r="N62" s="335">
        <v>30117.514290424355</v>
      </c>
      <c r="O62" s="335">
        <v>39548.800429258685</v>
      </c>
      <c r="P62" s="604">
        <v>5448.8475840061174</v>
      </c>
      <c r="Q62" s="335">
        <v>4303.8840652139761</v>
      </c>
      <c r="R62" s="481"/>
      <c r="S62" s="335">
        <v>147573.53661104347</v>
      </c>
      <c r="T62" s="605">
        <v>2.1437337754106639E-2</v>
      </c>
      <c r="U62" s="335">
        <v>4662.4606513979916</v>
      </c>
      <c r="V62" s="605">
        <v>1.0633388037967888E-2</v>
      </c>
      <c r="W62" s="335">
        <v>2163.9874356520995</v>
      </c>
      <c r="X62" s="605">
        <v>1.5726431392282983E-2</v>
      </c>
      <c r="Y62" s="604">
        <v>74.377733738954149</v>
      </c>
      <c r="AF62" s="343" t="s">
        <v>118</v>
      </c>
      <c r="AG62" s="341">
        <v>2025.7853679129371</v>
      </c>
      <c r="AH62" s="341">
        <v>1251.1028489473472</v>
      </c>
      <c r="AI62" s="341">
        <v>395.58857220999994</v>
      </c>
      <c r="AJ62" s="341">
        <v>73.2138745559798</v>
      </c>
      <c r="AK62" s="341">
        <v>152.75463789427647</v>
      </c>
      <c r="AL62" s="341">
        <v>143.11837115209249</v>
      </c>
      <c r="AM62" s="349">
        <v>10.007063153241321</v>
      </c>
      <c r="AN62" s="350"/>
      <c r="AZ62" s="36"/>
      <c r="BA62" s="27" t="s">
        <v>1253</v>
      </c>
      <c r="BB62" s="36">
        <v>7</v>
      </c>
      <c r="BC62" s="36">
        <v>12</v>
      </c>
      <c r="BD62" s="36">
        <v>11</v>
      </c>
      <c r="BE62" s="36">
        <v>18</v>
      </c>
      <c r="BF62" s="36">
        <v>7</v>
      </c>
      <c r="BG62" s="36">
        <v>7</v>
      </c>
      <c r="BH62" s="36">
        <v>6</v>
      </c>
    </row>
    <row r="63" spans="1:62" ht="12.75" customHeight="1" thickBot="1">
      <c r="A63" s="348"/>
      <c r="B63" s="503"/>
      <c r="C63" s="503"/>
      <c r="D63" s="503"/>
      <c r="E63" s="503"/>
      <c r="F63" s="503"/>
      <c r="G63" s="503"/>
      <c r="H63" s="334"/>
      <c r="I63" s="542" t="s">
        <v>917</v>
      </c>
      <c r="J63" s="538">
        <v>49320.722999999998</v>
      </c>
      <c r="K63" s="776">
        <f t="shared" si="5"/>
        <v>0.13707224325723538</v>
      </c>
      <c r="L63" s="538">
        <v>0</v>
      </c>
      <c r="M63" s="538">
        <v>48882.663</v>
      </c>
      <c r="N63" s="538">
        <v>438.05900000000003</v>
      </c>
      <c r="O63" s="538">
        <v>0</v>
      </c>
      <c r="P63" s="543">
        <v>0</v>
      </c>
      <c r="Q63" s="538">
        <v>0</v>
      </c>
      <c r="R63" s="542" t="s">
        <v>917</v>
      </c>
      <c r="S63" s="538">
        <v>49320.722999999998</v>
      </c>
      <c r="T63" s="776">
        <v>0.15876123661223965</v>
      </c>
      <c r="U63" s="538"/>
      <c r="V63" s="776"/>
      <c r="W63" s="538"/>
      <c r="X63" s="776"/>
      <c r="Y63" s="543"/>
      <c r="AF63" s="343" t="s">
        <v>575</v>
      </c>
      <c r="AG63" s="341">
        <v>0</v>
      </c>
      <c r="AH63" s="341">
        <v>0</v>
      </c>
      <c r="AI63" s="341">
        <v>0</v>
      </c>
      <c r="AJ63" s="341">
        <v>0</v>
      </c>
      <c r="AK63" s="341">
        <v>0</v>
      </c>
      <c r="AL63" s="341">
        <v>0</v>
      </c>
      <c r="AM63" s="349">
        <v>0</v>
      </c>
      <c r="AN63" s="350"/>
      <c r="AZ63" s="36"/>
      <c r="BA63" s="27" t="s">
        <v>1254</v>
      </c>
      <c r="BB63" s="36">
        <v>13</v>
      </c>
      <c r="BC63" s="36">
        <v>7</v>
      </c>
      <c r="BD63" s="36">
        <v>7</v>
      </c>
      <c r="BE63" s="36">
        <v>10</v>
      </c>
      <c r="BF63" s="36">
        <v>18</v>
      </c>
      <c r="BG63" s="36">
        <v>16</v>
      </c>
      <c r="BH63" s="36">
        <v>17</v>
      </c>
    </row>
    <row r="64" spans="1:62" ht="12.75" customHeight="1">
      <c r="A64" s="351" t="s">
        <v>837</v>
      </c>
      <c r="B64" s="502">
        <v>144.47634833432065</v>
      </c>
      <c r="C64" s="502">
        <v>126.55514614383659</v>
      </c>
      <c r="D64" s="502">
        <v>28.298320649334574</v>
      </c>
      <c r="E64" s="502">
        <f>42.563318</f>
        <v>42.563318000000002</v>
      </c>
      <c r="F64" s="502">
        <v>5.1830472331914477</v>
      </c>
      <c r="G64" s="491">
        <v>347.07618036068328</v>
      </c>
      <c r="H64" s="334" t="s">
        <v>1081</v>
      </c>
      <c r="I64" s="45" t="s">
        <v>110</v>
      </c>
      <c r="J64" s="341">
        <v>196894.25961104347</v>
      </c>
      <c r="K64" s="603">
        <f t="shared" si="5"/>
        <v>0.54720888518520316</v>
      </c>
      <c r="L64" s="341">
        <v>38405.840034152265</v>
      </c>
      <c r="M64" s="341">
        <v>78631.314207988107</v>
      </c>
      <c r="N64" s="341">
        <v>30555.573290424356</v>
      </c>
      <c r="O64" s="341">
        <v>39548.800429258685</v>
      </c>
      <c r="P64" s="342">
        <v>5448.8475840061174</v>
      </c>
      <c r="Q64" s="341">
        <v>4303.8840652139761</v>
      </c>
      <c r="R64" s="45" t="s">
        <v>110</v>
      </c>
      <c r="S64" s="341">
        <v>196894.25961104347</v>
      </c>
      <c r="T64" s="603">
        <v>5.2687183792919902E-2</v>
      </c>
      <c r="U64" s="341">
        <v>4662.4606513979916</v>
      </c>
      <c r="V64" s="603">
        <v>1.6024749939953932E-2</v>
      </c>
      <c r="W64" s="341">
        <v>2163.9874356520995</v>
      </c>
      <c r="X64" s="603">
        <v>2.7533151694575375E-2</v>
      </c>
      <c r="Y64" s="342">
        <v>74.377733738954149</v>
      </c>
      <c r="AF64" s="343" t="s">
        <v>564</v>
      </c>
      <c r="AG64" s="341">
        <v>6688.2460193109291</v>
      </c>
      <c r="AH64" s="341">
        <v>3735.6770469857993</v>
      </c>
      <c r="AI64" s="341">
        <v>1560.4337578199998</v>
      </c>
      <c r="AJ64" s="341">
        <v>584.02891371839871</v>
      </c>
      <c r="AK64" s="341">
        <v>396.88987284711186</v>
      </c>
      <c r="AL64" s="341">
        <v>390.36654016761793</v>
      </c>
      <c r="AM64" s="349">
        <v>20.849887772001782</v>
      </c>
      <c r="AN64" s="350"/>
      <c r="AZ64" s="36"/>
      <c r="BA64" s="27" t="s">
        <v>1255</v>
      </c>
      <c r="BB64" s="352">
        <v>0.36</v>
      </c>
      <c r="BC64" s="352">
        <v>0.34</v>
      </c>
      <c r="BD64" s="352">
        <v>0.33</v>
      </c>
      <c r="BE64" s="352">
        <v>0.28999999999999998</v>
      </c>
      <c r="BF64" s="352">
        <v>0.2</v>
      </c>
      <c r="BG64" s="352">
        <v>0.31</v>
      </c>
      <c r="BH64" s="352">
        <v>0.31</v>
      </c>
      <c r="BI64" s="352"/>
      <c r="BJ64" s="352"/>
    </row>
    <row r="65" spans="1:52" ht="12.75" customHeight="1">
      <c r="B65" s="37"/>
      <c r="C65" s="37"/>
      <c r="D65" s="37"/>
      <c r="E65" s="37"/>
      <c r="F65" s="37"/>
      <c r="G65" s="37"/>
      <c r="H65" s="334"/>
      <c r="I65" s="45" t="s">
        <v>118</v>
      </c>
      <c r="J65" s="341">
        <v>157316.70011161116</v>
      </c>
      <c r="K65" s="603">
        <f t="shared" si="5"/>
        <v>0.43721485968736334</v>
      </c>
      <c r="L65" s="341">
        <v>41024.845908820251</v>
      </c>
      <c r="M65" s="341">
        <v>36156.909807329997</v>
      </c>
      <c r="N65" s="341">
        <v>28681.141130421809</v>
      </c>
      <c r="O65" s="341">
        <v>46543.768105854208</v>
      </c>
      <c r="P65" s="342">
        <v>2805.0145718064614</v>
      </c>
      <c r="Q65" s="341">
        <v>464.38458737842967</v>
      </c>
      <c r="R65" s="45" t="s">
        <v>118</v>
      </c>
      <c r="S65" s="341">
        <v>157316.70011161116</v>
      </c>
      <c r="T65" s="603">
        <v>1.5906865822577956E-2</v>
      </c>
      <c r="U65" s="341">
        <v>2025.7853679129371</v>
      </c>
      <c r="V65" s="603">
        <v>7.2518551803409962E-3</v>
      </c>
      <c r="W65" s="341">
        <v>766.74621877074776</v>
      </c>
      <c r="X65" s="603">
        <v>1.2356137019621106E-3</v>
      </c>
      <c r="Y65" s="342">
        <v>37.923492954838935</v>
      </c>
      <c r="AF65" s="56"/>
      <c r="AG65" s="56"/>
      <c r="AH65" s="56"/>
      <c r="AI65" s="56"/>
      <c r="AJ65" s="56"/>
      <c r="AK65" s="56"/>
      <c r="AL65" s="56"/>
      <c r="AM65" s="56"/>
      <c r="AN65" s="353"/>
      <c r="AZ65" s="36"/>
    </row>
    <row r="66" spans="1:52" ht="12.75" customHeight="1">
      <c r="A66" s="351" t="s">
        <v>907</v>
      </c>
      <c r="B66" s="502">
        <f>'[22]Page 2'!$W$42/1000000-E66</f>
        <v>147.57353661104349</v>
      </c>
      <c r="C66" s="502">
        <f>'[22]Page 2'!$W$9/1000000</f>
        <v>128.83688928318716</v>
      </c>
      <c r="D66" s="502">
        <f>('[22]Page 2'!$W$10+'[22]Page 2'!$W$11)/1000000</f>
        <v>28.479810828424014</v>
      </c>
      <c r="E66" s="502">
        <f>'[22]Page 2'!$W$43/1000000</f>
        <v>49.320723000000001</v>
      </c>
      <c r="F66" s="502">
        <f>'[22]Page 2'!$W$17/1000000</f>
        <v>5.6045786241039321</v>
      </c>
      <c r="G66" s="491">
        <f>SUM(B66:F66)</f>
        <v>359.81553834675861</v>
      </c>
      <c r="H66" s="334" t="s">
        <v>1081</v>
      </c>
      <c r="I66" s="45" t="s">
        <v>575</v>
      </c>
      <c r="J66" s="341">
        <v>5604.5786241039314</v>
      </c>
      <c r="K66" s="603">
        <f t="shared" si="5"/>
        <v>1.5576255127433467E-2</v>
      </c>
      <c r="L66" s="341">
        <v>1286.2320893176229</v>
      </c>
      <c r="M66" s="341">
        <v>1199.4590000000001</v>
      </c>
      <c r="N66" s="341">
        <v>39.23912868333538</v>
      </c>
      <c r="O66" s="341">
        <v>2652.8875409828902</v>
      </c>
      <c r="P66" s="342">
        <v>426.76086512008339</v>
      </c>
      <c r="Q66" s="341">
        <v>0</v>
      </c>
      <c r="R66" s="45" t="s">
        <v>575</v>
      </c>
      <c r="S66" s="341">
        <v>5604.5786241039314</v>
      </c>
      <c r="T66" s="603">
        <v>8.1328873141086069E-2</v>
      </c>
      <c r="U66" s="341">
        <v>0</v>
      </c>
      <c r="V66" s="603"/>
      <c r="W66" s="341">
        <v>0</v>
      </c>
      <c r="X66" s="603"/>
      <c r="Y66" s="342">
        <v>0</v>
      </c>
      <c r="AF66" s="56"/>
      <c r="AG66" s="56"/>
      <c r="AH66" s="56"/>
      <c r="AI66" s="56"/>
      <c r="AJ66" s="56"/>
      <c r="AK66" s="56"/>
      <c r="AL66" s="56"/>
      <c r="AM66" s="56"/>
      <c r="AN66" s="354"/>
      <c r="AZ66" s="36"/>
    </row>
    <row r="67" spans="1:52" ht="12.75" customHeight="1">
      <c r="I67" s="45" t="s">
        <v>916</v>
      </c>
      <c r="J67" s="341">
        <v>359815.53834675858</v>
      </c>
      <c r="K67" s="603">
        <f t="shared" si="5"/>
        <v>1</v>
      </c>
      <c r="L67" s="341">
        <v>80716.918032290137</v>
      </c>
      <c r="M67" s="341">
        <v>115987.68301531811</v>
      </c>
      <c r="N67" s="341">
        <v>59275.953549529506</v>
      </c>
      <c r="O67" s="341">
        <v>88745.456076095783</v>
      </c>
      <c r="P67" s="342">
        <v>8680.6230209326604</v>
      </c>
      <c r="Q67" s="341">
        <v>4768.2686525924055</v>
      </c>
      <c r="R67" s="45" t="s">
        <v>564</v>
      </c>
      <c r="S67" s="341">
        <v>359815.53834675858</v>
      </c>
      <c r="T67" s="603">
        <v>3.6704789054773146E-2</v>
      </c>
      <c r="U67" s="341">
        <v>6688.2460193109291</v>
      </c>
      <c r="V67" s="603">
        <v>1.3351459586965549E-2</v>
      </c>
      <c r="W67" s="341">
        <v>2930.7336544228474</v>
      </c>
      <c r="X67" s="603">
        <v>2.0520603309234654E-2</v>
      </c>
      <c r="Y67" s="342">
        <v>112.30122669379308</v>
      </c>
      <c r="AF67" s="56"/>
      <c r="AG67" s="56"/>
      <c r="AH67" s="56"/>
      <c r="AI67" s="56"/>
      <c r="AJ67" s="56"/>
      <c r="AK67" s="56"/>
      <c r="AL67" s="56"/>
      <c r="AM67" s="56"/>
      <c r="AN67" s="355"/>
    </row>
    <row r="68" spans="1:52" ht="12.75" customHeight="1">
      <c r="A68" s="508" t="s">
        <v>1084</v>
      </c>
      <c r="B68" s="509">
        <f>'[21]Page 2'!$W$42/1000000-E68</f>
        <v>143.78151748039048</v>
      </c>
      <c r="C68" s="509">
        <f>'[21]Page 2'!$W$9/1000000</f>
        <v>125.93057882087889</v>
      </c>
      <c r="D68" s="509">
        <f>('[21]Page 2'!$W$10+'[21]Page 2'!$W$11)/1000000</f>
        <v>28.054300524751163</v>
      </c>
      <c r="E68" s="509">
        <f>'[21]Page 2'!$W$43/1000000</f>
        <v>44.508420000000001</v>
      </c>
      <c r="F68" s="509">
        <f>'[21]Page 2'!$W$17/1000000</f>
        <v>5.8102083389784189</v>
      </c>
      <c r="G68" s="509">
        <f>SUM(B68:F68)</f>
        <v>348.08502516499897</v>
      </c>
      <c r="H68" s="334" t="s">
        <v>1081</v>
      </c>
      <c r="I68" s="45" t="s">
        <v>915</v>
      </c>
      <c r="J68" s="341">
        <f>J67-J63</f>
        <v>310494.81534675858</v>
      </c>
      <c r="K68" s="603"/>
      <c r="L68" s="341">
        <f t="shared" ref="L68:Q68" si="6">L67-L63</f>
        <v>80716.918032290137</v>
      </c>
      <c r="M68" s="341">
        <f t="shared" si="6"/>
        <v>67105.020015318107</v>
      </c>
      <c r="N68" s="341">
        <f t="shared" si="6"/>
        <v>58837.894549529505</v>
      </c>
      <c r="O68" s="341">
        <f t="shared" si="6"/>
        <v>88745.456076095783</v>
      </c>
      <c r="P68" s="342">
        <f t="shared" si="6"/>
        <v>8680.6230209326604</v>
      </c>
      <c r="Q68" s="341">
        <f t="shared" si="6"/>
        <v>4768.2686525924055</v>
      </c>
      <c r="R68" s="45" t="s">
        <v>915</v>
      </c>
      <c r="S68" s="341">
        <v>310494.81534675858</v>
      </c>
      <c r="T68" s="775"/>
      <c r="V68" s="775"/>
      <c r="X68" s="775"/>
      <c r="AN68" s="83"/>
    </row>
    <row r="69" spans="1:52">
      <c r="B69" s="602"/>
      <c r="X69" s="775"/>
    </row>
    <row r="71" spans="1:52">
      <c r="J71" s="37"/>
      <c r="O71" s="37"/>
    </row>
    <row r="72" spans="1:52">
      <c r="J72" s="37"/>
    </row>
  </sheetData>
  <mergeCells count="9">
    <mergeCell ref="G6:G7"/>
    <mergeCell ref="AP33:AP34"/>
    <mergeCell ref="AP35:AP36"/>
    <mergeCell ref="A6:A7"/>
    <mergeCell ref="B6:B7"/>
    <mergeCell ref="C6:C7"/>
    <mergeCell ref="D6:D7"/>
    <mergeCell ref="E6:E7"/>
    <mergeCell ref="F6:F7"/>
  </mergeCells>
  <printOptions horizontalCentered="1"/>
  <pageMargins left="0.7" right="0.7" top="0.75" bottom="0.75" header="0.3" footer="0.3"/>
  <pageSetup paperSize="9" scale="86" orientation="portrait" r:id="rId1"/>
  <headerFooter>
    <oddHeader>&amp;R&amp;"Arial,Normal"&amp;8Risk, liquidity and capital management</oddHeader>
    <oddFooter>&amp;L&amp;G&amp;C&amp;"Arial,Normal"&amp;7Fact book - Q2 2014</oddFooter>
  </headerFooter>
  <colBreaks count="5" manualBreakCount="5">
    <brk id="8" max="67" man="1"/>
    <brk id="17" max="67" man="1"/>
    <brk id="25" max="67" man="1"/>
    <brk id="40" max="67" man="1"/>
    <brk id="52" max="67" man="1"/>
  </col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L121"/>
  <sheetViews>
    <sheetView view="pageLayout" topLeftCell="I31" zoomScale="80" zoomScaleNormal="100" zoomScaleSheetLayoutView="90" zoomScalePageLayoutView="80" workbookViewId="0">
      <selection activeCell="I64" sqref="I64"/>
    </sheetView>
  </sheetViews>
  <sheetFormatPr defaultRowHeight="15"/>
  <cols>
    <col min="1" max="1" width="29.85546875" style="93" customWidth="1"/>
    <col min="2" max="12" width="8.5703125" style="93" customWidth="1"/>
    <col min="13" max="13" width="40.42578125" style="93" bestFit="1" customWidth="1"/>
    <col min="14" max="22" width="9.28515625" style="93" customWidth="1"/>
    <col min="23" max="23" width="41.7109375" style="93" customWidth="1"/>
    <col min="24" max="32" width="9.140625" style="93"/>
    <col min="33" max="33" width="63.140625" style="93" customWidth="1"/>
    <col min="34" max="37" width="10.5703125" style="848" customWidth="1"/>
    <col min="38" max="38" width="17.85546875" style="848" customWidth="1"/>
    <col min="39" max="39" width="54.85546875" style="848" customWidth="1"/>
    <col min="40" max="45" width="10.5703125" style="848" customWidth="1"/>
    <col min="46" max="46" width="45.140625" style="848" customWidth="1"/>
    <col min="47" max="53" width="10" style="848" customWidth="1"/>
    <col min="55" max="55" width="37.85546875" style="93" customWidth="1"/>
    <col min="56" max="60" width="17" style="93" customWidth="1"/>
    <col min="61" max="16384" width="9.140625" style="93"/>
  </cols>
  <sheetData>
    <row r="1" spans="1:64" ht="15.75" customHeight="1">
      <c r="A1" s="843" t="s">
        <v>645</v>
      </c>
      <c r="B1" s="241"/>
      <c r="C1" s="241"/>
      <c r="D1" s="241"/>
      <c r="E1" s="241"/>
      <c r="F1" s="241"/>
      <c r="G1" s="241"/>
      <c r="H1" s="241"/>
      <c r="I1" s="843"/>
      <c r="J1" s="1052"/>
      <c r="K1" s="1052"/>
      <c r="M1" s="843" t="s">
        <v>950</v>
      </c>
      <c r="N1" s="241"/>
      <c r="O1" s="241"/>
      <c r="P1" s="241"/>
      <c r="Q1" s="241"/>
      <c r="R1" s="241"/>
      <c r="S1" s="241"/>
      <c r="T1" s="843"/>
      <c r="W1" s="953" t="s">
        <v>323</v>
      </c>
      <c r="X1" s="849"/>
      <c r="Y1" s="849"/>
      <c r="Z1" s="849"/>
      <c r="AG1" s="683" t="s">
        <v>1154</v>
      </c>
      <c r="AH1" s="93"/>
      <c r="AI1" s="93"/>
      <c r="AJ1" s="358"/>
      <c r="AK1" s="108"/>
      <c r="AL1" s="93"/>
      <c r="AM1" s="684" t="s">
        <v>951</v>
      </c>
      <c r="AN1" s="685"/>
      <c r="AO1" s="686"/>
      <c r="AP1" s="686"/>
      <c r="AQ1" s="686"/>
      <c r="AR1" s="686"/>
      <c r="AS1" s="686"/>
      <c r="AT1" s="687" t="s">
        <v>952</v>
      </c>
      <c r="AU1" s="688"/>
      <c r="AV1" s="689"/>
      <c r="AW1" s="689"/>
      <c r="AX1" s="690"/>
      <c r="AY1" s="690"/>
      <c r="AZ1" s="689"/>
      <c r="BA1" s="689"/>
      <c r="BC1" s="1146" t="s">
        <v>953</v>
      </c>
      <c r="BD1" s="1146"/>
      <c r="BE1" s="1146"/>
      <c r="BF1" s="1146"/>
      <c r="BG1" s="1146"/>
      <c r="BH1" s="723"/>
    </row>
    <row r="2" spans="1:64" ht="15.75" customHeight="1" thickBot="1">
      <c r="W2" s="35" t="s">
        <v>107</v>
      </c>
      <c r="X2" s="849"/>
      <c r="Y2" s="851"/>
      <c r="Z2" s="851"/>
      <c r="AA2" s="358"/>
      <c r="AB2" s="358"/>
      <c r="AC2" s="358"/>
      <c r="AG2" s="691" t="s">
        <v>954</v>
      </c>
      <c r="AH2" s="358"/>
      <c r="AI2" s="358"/>
      <c r="AJ2" s="358"/>
      <c r="AK2" s="108"/>
      <c r="AL2" s="93"/>
      <c r="AM2" s="692"/>
      <c r="AN2" s="693"/>
      <c r="AO2" s="693"/>
      <c r="AP2" s="693"/>
      <c r="AQ2" s="693"/>
      <c r="AR2" s="693"/>
      <c r="AS2" s="693"/>
      <c r="AT2" s="694"/>
      <c r="AU2" s="1147" t="s">
        <v>955</v>
      </c>
      <c r="AV2" s="1149" t="s">
        <v>956</v>
      </c>
      <c r="AW2" s="1149"/>
      <c r="AX2" s="1149"/>
      <c r="AY2" s="1149"/>
      <c r="AZ2" s="1147" t="s">
        <v>957</v>
      </c>
      <c r="BA2" s="1038"/>
      <c r="BB2" s="695"/>
      <c r="BC2" s="1150"/>
      <c r="BD2" s="1152" t="s">
        <v>958</v>
      </c>
      <c r="BE2" s="1152" t="s">
        <v>959</v>
      </c>
      <c r="BF2" s="1152" t="s">
        <v>960</v>
      </c>
      <c r="BG2" s="1154" t="s">
        <v>961</v>
      </c>
      <c r="BH2" s="1159" t="s">
        <v>962</v>
      </c>
      <c r="BI2" s="723"/>
    </row>
    <row r="3" spans="1:64" ht="15.75" customHeight="1" thickBot="1">
      <c r="A3" s="117" t="s">
        <v>98</v>
      </c>
      <c r="B3" s="863" t="s">
        <v>1084</v>
      </c>
      <c r="C3" s="117" t="s">
        <v>907</v>
      </c>
      <c r="D3" s="117" t="s">
        <v>837</v>
      </c>
      <c r="E3" s="117" t="s">
        <v>99</v>
      </c>
      <c r="F3" s="117" t="s">
        <v>100</v>
      </c>
      <c r="G3" s="117" t="s">
        <v>101</v>
      </c>
      <c r="H3" s="117" t="s">
        <v>102</v>
      </c>
      <c r="I3" s="117" t="s">
        <v>103</v>
      </c>
      <c r="J3" s="138" t="s">
        <v>104</v>
      </c>
      <c r="K3" s="392"/>
      <c r="L3" s="1054"/>
      <c r="M3" s="247" t="s">
        <v>98</v>
      </c>
      <c r="N3" s="117" t="s">
        <v>1084</v>
      </c>
      <c r="O3" s="117" t="s">
        <v>907</v>
      </c>
      <c r="P3" s="117" t="s">
        <v>837</v>
      </c>
      <c r="Q3" s="117" t="s">
        <v>99</v>
      </c>
      <c r="R3" s="117" t="s">
        <v>100</v>
      </c>
      <c r="S3" s="117" t="s">
        <v>101</v>
      </c>
      <c r="T3" s="117" t="s">
        <v>102</v>
      </c>
      <c r="U3" s="117" t="s">
        <v>103</v>
      </c>
      <c r="V3" s="117" t="s">
        <v>104</v>
      </c>
      <c r="W3" s="361"/>
      <c r="X3" s="362" t="s">
        <v>107</v>
      </c>
      <c r="Y3" s="851"/>
      <c r="Z3" s="851"/>
      <c r="AA3" s="358"/>
      <c r="AB3" s="358"/>
      <c r="AC3" s="358"/>
      <c r="AG3" s="723"/>
      <c r="AH3" s="723"/>
      <c r="AI3" s="723"/>
      <c r="AJ3" s="723"/>
      <c r="AK3" s="696"/>
      <c r="AL3" s="723"/>
      <c r="AM3" s="692" t="s">
        <v>462</v>
      </c>
      <c r="AN3" s="1161" t="s">
        <v>1153</v>
      </c>
      <c r="AO3" s="1161"/>
      <c r="AP3" s="1161" t="s">
        <v>963</v>
      </c>
      <c r="AQ3" s="1161"/>
      <c r="AR3" s="1162" t="s">
        <v>964</v>
      </c>
      <c r="AS3" s="1162"/>
      <c r="AT3" s="697" t="s">
        <v>965</v>
      </c>
      <c r="AU3" s="1148"/>
      <c r="AV3" s="1039" t="s">
        <v>966</v>
      </c>
      <c r="AW3" s="1040" t="s">
        <v>967</v>
      </c>
      <c r="AX3" s="1040" t="s">
        <v>968</v>
      </c>
      <c r="AY3" s="1039" t="s">
        <v>969</v>
      </c>
      <c r="AZ3" s="1148"/>
      <c r="BA3" s="1039" t="s">
        <v>331</v>
      </c>
      <c r="BB3" s="695"/>
      <c r="BC3" s="1151"/>
      <c r="BD3" s="1153"/>
      <c r="BE3" s="1153"/>
      <c r="BF3" s="1153"/>
      <c r="BG3" s="1155"/>
      <c r="BH3" s="1160"/>
      <c r="BI3" s="723"/>
    </row>
    <row r="4" spans="1:64" s="358" customFormat="1" ht="15.75" customHeight="1">
      <c r="A4" s="674" t="s">
        <v>646</v>
      </c>
      <c r="B4" s="142">
        <v>5125</v>
      </c>
      <c r="C4" s="142">
        <v>5078.4142849999998</v>
      </c>
      <c r="D4" s="142">
        <v>4949</v>
      </c>
      <c r="E4" s="142">
        <v>5009</v>
      </c>
      <c r="F4" s="142">
        <v>5130</v>
      </c>
      <c r="G4" s="142">
        <v>5130</v>
      </c>
      <c r="H4" s="142">
        <v>5130</v>
      </c>
      <c r="I4" s="142">
        <v>5130</v>
      </c>
      <c r="J4" s="142">
        <v>5130</v>
      </c>
      <c r="K4" s="142"/>
      <c r="L4" s="108"/>
      <c r="M4" s="846" t="s">
        <v>647</v>
      </c>
      <c r="N4" s="698">
        <v>119029</v>
      </c>
      <c r="O4" s="698">
        <v>124107</v>
      </c>
      <c r="P4" s="698">
        <f>P5+P12</f>
        <v>122241</v>
      </c>
      <c r="Q4" s="698">
        <v>127850</v>
      </c>
      <c r="R4" s="698">
        <v>129704.71018566999</v>
      </c>
      <c r="S4" s="698">
        <v>135512.73431189003</v>
      </c>
      <c r="T4" s="698">
        <f>SUM(T5,T12)</f>
        <v>137582.07185276001</v>
      </c>
      <c r="U4" s="698">
        <f>SUM(U5,U12)</f>
        <v>144847.29259001999</v>
      </c>
      <c r="V4" s="698">
        <v>145340</v>
      </c>
      <c r="W4" s="648" t="s">
        <v>583</v>
      </c>
      <c r="X4" s="649">
        <v>183</v>
      </c>
      <c r="Y4" s="851"/>
      <c r="Z4" s="851"/>
      <c r="AG4" s="563"/>
      <c r="AH4" s="699" t="s">
        <v>971</v>
      </c>
      <c r="AI4" s="699" t="s">
        <v>970</v>
      </c>
      <c r="AJ4" s="699" t="s">
        <v>971</v>
      </c>
      <c r="AK4" s="700"/>
      <c r="AL4" s="563"/>
      <c r="AM4" s="563"/>
      <c r="AN4" s="1159" t="s">
        <v>955</v>
      </c>
      <c r="AO4" s="1159" t="s">
        <v>972</v>
      </c>
      <c r="AP4" s="1159" t="s">
        <v>955</v>
      </c>
      <c r="AQ4" s="1159" t="s">
        <v>972</v>
      </c>
      <c r="AR4" s="964" t="s">
        <v>955</v>
      </c>
      <c r="AS4" s="964" t="s">
        <v>972</v>
      </c>
      <c r="AT4" s="701" t="s">
        <v>973</v>
      </c>
      <c r="AU4" s="702">
        <v>4.5</v>
      </c>
      <c r="AV4" s="702">
        <v>2.5</v>
      </c>
      <c r="AW4" s="703" t="s">
        <v>974</v>
      </c>
      <c r="AX4" s="703" t="s">
        <v>974</v>
      </c>
      <c r="AY4" s="703" t="s">
        <v>974</v>
      </c>
      <c r="AZ4" s="702">
        <v>2.5</v>
      </c>
      <c r="BA4" s="704">
        <v>7</v>
      </c>
      <c r="BC4" s="1024" t="s">
        <v>975</v>
      </c>
      <c r="BD4" s="1025">
        <v>22623</v>
      </c>
      <c r="BE4" s="1025">
        <v>14258</v>
      </c>
      <c r="BF4" s="1025">
        <v>43221</v>
      </c>
      <c r="BG4" s="1025">
        <v>5177</v>
      </c>
      <c r="BH4" s="1026">
        <v>49</v>
      </c>
      <c r="BI4" s="723"/>
      <c r="BJ4" s="93"/>
      <c r="BK4" s="93"/>
      <c r="BL4" s="93"/>
    </row>
    <row r="5" spans="1:64" s="358" customFormat="1" ht="15.75" customHeight="1" thickBot="1">
      <c r="A5" s="674" t="s">
        <v>648</v>
      </c>
      <c r="B5" s="142">
        <v>20879</v>
      </c>
      <c r="C5" s="142">
        <v>21467</v>
      </c>
      <c r="D5" s="142">
        <v>21540</v>
      </c>
      <c r="E5" s="142">
        <v>21615</v>
      </c>
      <c r="F5" s="142">
        <v>20120</v>
      </c>
      <c r="G5" s="142">
        <v>20094</v>
      </c>
      <c r="H5" s="142">
        <v>20165</v>
      </c>
      <c r="I5" s="142">
        <v>20507</v>
      </c>
      <c r="J5" s="142">
        <v>19028</v>
      </c>
      <c r="K5" s="142"/>
      <c r="L5" s="108"/>
      <c r="M5" s="674" t="s">
        <v>649</v>
      </c>
      <c r="N5" s="175">
        <v>105637</v>
      </c>
      <c r="O5" s="175">
        <v>107789</v>
      </c>
      <c r="P5" s="175">
        <f>SUM(P6,P9:P11)</f>
        <v>106083</v>
      </c>
      <c r="Q5" s="175">
        <v>106878</v>
      </c>
      <c r="R5" s="175">
        <v>112060.82122208999</v>
      </c>
      <c r="S5" s="175">
        <v>113440.00927922002</v>
      </c>
      <c r="T5" s="175">
        <v>115550.59719291001</v>
      </c>
      <c r="U5" s="175">
        <v>121572.92085483999</v>
      </c>
      <c r="V5" s="175">
        <v>122050</v>
      </c>
      <c r="W5" s="648" t="s">
        <v>582</v>
      </c>
      <c r="X5" s="649">
        <v>185</v>
      </c>
      <c r="Y5" s="851"/>
      <c r="Z5" s="851"/>
      <c r="AG5" s="697" t="s">
        <v>98</v>
      </c>
      <c r="AH5" s="705">
        <v>2014</v>
      </c>
      <c r="AI5" s="705">
        <v>2014</v>
      </c>
      <c r="AJ5" s="705">
        <v>2013</v>
      </c>
      <c r="AK5" s="706"/>
      <c r="AL5" s="563"/>
      <c r="AM5" s="707" t="s">
        <v>98</v>
      </c>
      <c r="AN5" s="1160"/>
      <c r="AO5" s="1160"/>
      <c r="AP5" s="1160"/>
      <c r="AQ5" s="1160"/>
      <c r="AR5" s="965"/>
      <c r="AS5" s="965"/>
      <c r="AT5" s="701" t="s">
        <v>665</v>
      </c>
      <c r="AU5" s="702">
        <v>6</v>
      </c>
      <c r="AV5" s="702">
        <v>2.5</v>
      </c>
      <c r="AW5" s="703" t="s">
        <v>974</v>
      </c>
      <c r="AX5" s="703" t="s">
        <v>974</v>
      </c>
      <c r="AY5" s="703" t="s">
        <v>974</v>
      </c>
      <c r="AZ5" s="702">
        <v>2.5</v>
      </c>
      <c r="BA5" s="704">
        <v>8.5</v>
      </c>
      <c r="BC5" s="1027" t="s">
        <v>976</v>
      </c>
      <c r="BD5" s="1025">
        <v>2125</v>
      </c>
      <c r="BE5" s="1025">
        <v>963</v>
      </c>
      <c r="BF5" s="1025">
        <v>5802</v>
      </c>
      <c r="BG5" s="1025">
        <v>412</v>
      </c>
      <c r="BH5" s="1026">
        <v>17.8</v>
      </c>
      <c r="BI5" s="723"/>
      <c r="BJ5" s="93"/>
      <c r="BK5" s="93"/>
      <c r="BL5" s="93"/>
    </row>
    <row r="6" spans="1:64" s="358" customFormat="1" ht="15.75" customHeight="1">
      <c r="A6" s="674" t="s">
        <v>650</v>
      </c>
      <c r="B6" s="142">
        <v>558</v>
      </c>
      <c r="C6" s="142">
        <v>1006</v>
      </c>
      <c r="D6" s="142">
        <v>614</v>
      </c>
      <c r="E6" s="142">
        <v>341</v>
      </c>
      <c r="F6" s="142">
        <v>1383</v>
      </c>
      <c r="G6" s="142">
        <v>1406</v>
      </c>
      <c r="H6" s="142">
        <v>939</v>
      </c>
      <c r="I6" s="142">
        <v>476</v>
      </c>
      <c r="J6" s="142">
        <v>1750</v>
      </c>
      <c r="K6" s="142"/>
      <c r="L6" s="108"/>
      <c r="M6" s="674" t="s">
        <v>651</v>
      </c>
      <c r="N6" s="175">
        <v>71792</v>
      </c>
      <c r="O6" s="175">
        <v>75851</v>
      </c>
      <c r="P6" s="175">
        <v>74538</v>
      </c>
      <c r="Q6" s="175">
        <v>77222</v>
      </c>
      <c r="R6" s="175">
        <v>84843.684438059994</v>
      </c>
      <c r="S6" s="175">
        <v>85555.085848360002</v>
      </c>
      <c r="T6" s="175">
        <v>87153.892392950002</v>
      </c>
      <c r="U6" s="175">
        <v>92211.120015709996</v>
      </c>
      <c r="V6" s="175">
        <v>90561</v>
      </c>
      <c r="W6" s="648" t="s">
        <v>108</v>
      </c>
      <c r="X6" s="649">
        <v>182</v>
      </c>
      <c r="Y6" s="851"/>
      <c r="Z6" s="851"/>
      <c r="AG6" s="708" t="s">
        <v>977</v>
      </c>
      <c r="AH6" s="971"/>
      <c r="AI6" s="971"/>
      <c r="AJ6" s="971"/>
      <c r="AK6" s="972"/>
      <c r="AL6" s="563"/>
      <c r="AM6" s="992" t="s">
        <v>978</v>
      </c>
      <c r="AN6" s="1017">
        <v>9522</v>
      </c>
      <c r="AO6" s="1017">
        <v>119029</v>
      </c>
      <c r="AP6" s="1017">
        <v>9928.5258400000002</v>
      </c>
      <c r="AQ6" s="1017">
        <v>124106.57299999999</v>
      </c>
      <c r="AR6" s="1017">
        <v>10376.3768148536</v>
      </c>
      <c r="AS6" s="1017">
        <v>129704.71018566999</v>
      </c>
      <c r="AT6" s="701" t="s">
        <v>979</v>
      </c>
      <c r="AU6" s="702">
        <v>8</v>
      </c>
      <c r="AV6" s="702">
        <v>2.5</v>
      </c>
      <c r="AW6" s="703" t="s">
        <v>974</v>
      </c>
      <c r="AX6" s="703" t="s">
        <v>974</v>
      </c>
      <c r="AY6" s="703" t="s">
        <v>974</v>
      </c>
      <c r="AZ6" s="702">
        <v>2.5</v>
      </c>
      <c r="BA6" s="704">
        <v>10.5</v>
      </c>
      <c r="BC6" s="1027" t="s">
        <v>980</v>
      </c>
      <c r="BD6" s="1025">
        <v>5904</v>
      </c>
      <c r="BE6" s="1025">
        <v>4926</v>
      </c>
      <c r="BF6" s="1025">
        <v>12652</v>
      </c>
      <c r="BG6" s="1025">
        <v>1787</v>
      </c>
      <c r="BH6" s="1026">
        <v>31.9</v>
      </c>
      <c r="BI6" s="723"/>
      <c r="BJ6" s="93"/>
      <c r="BK6" s="93"/>
      <c r="BL6" s="93"/>
    </row>
    <row r="7" spans="1:64" s="358" customFormat="1" ht="15.75" customHeight="1">
      <c r="A7" s="674" t="s">
        <v>652</v>
      </c>
      <c r="B7" s="142">
        <v>-1938</v>
      </c>
      <c r="C7" s="142">
        <v>-2114</v>
      </c>
      <c r="D7" s="142">
        <v>-2095</v>
      </c>
      <c r="E7" s="142">
        <v>-2168</v>
      </c>
      <c r="F7" s="142">
        <v>-2175.6999999999998</v>
      </c>
      <c r="G7" s="142">
        <v>-2222</v>
      </c>
      <c r="H7" s="142">
        <v>-2252</v>
      </c>
      <c r="I7" s="142">
        <v>-2330</v>
      </c>
      <c r="J7" s="142">
        <v>-2170</v>
      </c>
      <c r="K7" s="142"/>
      <c r="L7" s="108"/>
      <c r="M7" s="650" t="s">
        <v>653</v>
      </c>
      <c r="N7" s="175">
        <v>50600</v>
      </c>
      <c r="O7" s="175">
        <v>54633</v>
      </c>
      <c r="P7" s="175">
        <v>54824</v>
      </c>
      <c r="Q7" s="175">
        <v>57948</v>
      </c>
      <c r="R7" s="175"/>
      <c r="S7" s="175"/>
      <c r="T7" s="175"/>
      <c r="U7" s="175"/>
      <c r="V7" s="175"/>
      <c r="W7" s="648" t="s">
        <v>106</v>
      </c>
      <c r="X7" s="649">
        <v>181</v>
      </c>
      <c r="Y7" s="851"/>
      <c r="Z7" s="851"/>
      <c r="AG7" s="708" t="s">
        <v>981</v>
      </c>
      <c r="AH7" s="973">
        <v>29063</v>
      </c>
      <c r="AI7" s="973">
        <v>26548</v>
      </c>
      <c r="AJ7" s="974">
        <v>28429</v>
      </c>
      <c r="AK7" s="972"/>
      <c r="AL7" s="563"/>
      <c r="AM7" s="709" t="s">
        <v>982</v>
      </c>
      <c r="AN7" s="1012">
        <v>8451</v>
      </c>
      <c r="AO7" s="1012">
        <v>105637</v>
      </c>
      <c r="AP7" s="1012">
        <v>8623.1465040000003</v>
      </c>
      <c r="AQ7" s="1012">
        <v>107789.33129999999</v>
      </c>
      <c r="AR7" s="1012">
        <v>8964.8656977671999</v>
      </c>
      <c r="AS7" s="1012">
        <v>112060.82122208999</v>
      </c>
      <c r="AT7" s="701"/>
      <c r="AU7" s="703"/>
      <c r="AV7" s="703"/>
      <c r="AW7" s="703"/>
      <c r="AX7" s="703"/>
      <c r="AY7" s="703"/>
      <c r="AZ7" s="983"/>
      <c r="BA7" s="984"/>
      <c r="BC7" s="1027" t="s">
        <v>983</v>
      </c>
      <c r="BD7" s="1025">
        <v>10327</v>
      </c>
      <c r="BE7" s="1025">
        <v>6332</v>
      </c>
      <c r="BF7" s="1025">
        <v>18580</v>
      </c>
      <c r="BG7" s="1025">
        <v>2419</v>
      </c>
      <c r="BH7" s="1026">
        <v>58</v>
      </c>
      <c r="BI7" s="723"/>
      <c r="BJ7" s="93"/>
      <c r="BK7" s="93"/>
      <c r="BL7" s="93"/>
    </row>
    <row r="8" spans="1:64" s="358" customFormat="1" ht="15.75" customHeight="1">
      <c r="A8" s="674" t="s">
        <v>654</v>
      </c>
      <c r="B8" s="142">
        <v>-1803</v>
      </c>
      <c r="C8" s="142">
        <v>-1678</v>
      </c>
      <c r="D8" s="142">
        <v>-1836</v>
      </c>
      <c r="E8" s="142">
        <f>-1442-84</f>
        <v>-1526</v>
      </c>
      <c r="F8" s="142">
        <v>-1345.8</v>
      </c>
      <c r="G8" s="142">
        <v>-1433</v>
      </c>
      <c r="H8" s="142">
        <v>-1432</v>
      </c>
      <c r="I8" s="142">
        <v>-1575</v>
      </c>
      <c r="J8" s="142">
        <v>-1777</v>
      </c>
      <c r="K8" s="142"/>
      <c r="L8" s="108"/>
      <c r="M8" s="650" t="s">
        <v>655</v>
      </c>
      <c r="N8" s="175">
        <v>21192</v>
      </c>
      <c r="O8" s="175">
        <v>21218</v>
      </c>
      <c r="P8" s="175">
        <v>19714</v>
      </c>
      <c r="Q8" s="175">
        <v>19274</v>
      </c>
      <c r="R8" s="175">
        <f>R6</f>
        <v>84843.684438059994</v>
      </c>
      <c r="S8" s="175">
        <f>S6</f>
        <v>85555.085848360002</v>
      </c>
      <c r="T8" s="175">
        <f>T6</f>
        <v>87153.892392950002</v>
      </c>
      <c r="U8" s="175">
        <f>U6</f>
        <v>92211.120015709996</v>
      </c>
      <c r="V8" s="175">
        <f>V6</f>
        <v>90561</v>
      </c>
      <c r="W8" s="648" t="s">
        <v>105</v>
      </c>
      <c r="X8" s="649">
        <v>179</v>
      </c>
      <c r="Y8" s="851"/>
      <c r="Z8" s="851"/>
      <c r="AG8" s="708" t="s">
        <v>984</v>
      </c>
      <c r="AH8" s="973">
        <v>-2501</v>
      </c>
      <c r="AI8" s="973"/>
      <c r="AJ8" s="974">
        <v>-1734</v>
      </c>
      <c r="AK8" s="975"/>
      <c r="AL8" s="563"/>
      <c r="AM8" s="709" t="s">
        <v>651</v>
      </c>
      <c r="AN8" s="1012">
        <v>5743</v>
      </c>
      <c r="AO8" s="1012">
        <v>71792</v>
      </c>
      <c r="AP8" s="1012">
        <v>6068.0515599999999</v>
      </c>
      <c r="AQ8" s="1012">
        <v>75850.644499999995</v>
      </c>
      <c r="AR8" s="1012">
        <v>6787.4947550447996</v>
      </c>
      <c r="AS8" s="1012">
        <v>84843.684438059994</v>
      </c>
      <c r="AT8" s="985" t="s">
        <v>98</v>
      </c>
      <c r="AU8" s="986"/>
      <c r="AV8" s="986"/>
      <c r="AW8" s="986"/>
      <c r="AX8" s="987"/>
      <c r="AY8" s="986"/>
      <c r="AZ8" s="988"/>
      <c r="BA8" s="984"/>
      <c r="BC8" s="1027" t="s">
        <v>985</v>
      </c>
      <c r="BD8" s="1025">
        <v>2709</v>
      </c>
      <c r="BE8" s="1025">
        <v>1282</v>
      </c>
      <c r="BF8" s="1025">
        <v>4151</v>
      </c>
      <c r="BG8" s="1025">
        <v>370</v>
      </c>
      <c r="BH8" s="1026">
        <v>87.8</v>
      </c>
      <c r="BI8" s="723"/>
      <c r="BJ8" s="93"/>
      <c r="BK8" s="93"/>
      <c r="BL8" s="93"/>
    </row>
    <row r="9" spans="1:64" s="358" customFormat="1" ht="15.75" customHeight="1">
      <c r="A9" s="846" t="s">
        <v>656</v>
      </c>
      <c r="B9" s="651">
        <v>22821</v>
      </c>
      <c r="C9" s="651">
        <v>23759</v>
      </c>
      <c r="D9" s="651">
        <f t="shared" ref="D9:I9" si="0">D8+D7+D6+D5+D4</f>
        <v>23172</v>
      </c>
      <c r="E9" s="651">
        <f t="shared" si="0"/>
        <v>23271</v>
      </c>
      <c r="F9" s="651">
        <f t="shared" si="0"/>
        <v>23111.5</v>
      </c>
      <c r="G9" s="651">
        <f t="shared" si="0"/>
        <v>22975</v>
      </c>
      <c r="H9" s="651">
        <f t="shared" si="0"/>
        <v>22550</v>
      </c>
      <c r="I9" s="651">
        <f t="shared" si="0"/>
        <v>22208</v>
      </c>
      <c r="J9" s="651">
        <v>21961</v>
      </c>
      <c r="K9" s="1065"/>
      <c r="L9" s="108"/>
      <c r="M9" s="674" t="s">
        <v>657</v>
      </c>
      <c r="N9" s="175">
        <v>9572</v>
      </c>
      <c r="O9" s="175">
        <v>9171</v>
      </c>
      <c r="P9" s="175">
        <v>9202</v>
      </c>
      <c r="Q9" s="175">
        <v>7586</v>
      </c>
      <c r="R9" s="175">
        <v>5847.6745009400001</v>
      </c>
      <c r="S9" s="175">
        <v>6221.2944107699996</v>
      </c>
      <c r="T9" s="175">
        <v>6554.1407899799997</v>
      </c>
      <c r="U9" s="175">
        <v>6921.8558668799997</v>
      </c>
      <c r="V9" s="175">
        <v>8384</v>
      </c>
      <c r="W9" s="648" t="s">
        <v>104</v>
      </c>
      <c r="X9" s="649">
        <v>168</v>
      </c>
      <c r="Y9" s="851"/>
      <c r="Z9" s="851"/>
      <c r="AG9" s="709" t="s">
        <v>986</v>
      </c>
      <c r="AH9" s="975">
        <v>26562</v>
      </c>
      <c r="AI9" s="975">
        <v>26548</v>
      </c>
      <c r="AJ9" s="975">
        <v>26695</v>
      </c>
      <c r="AK9" s="972"/>
      <c r="AL9" s="563"/>
      <c r="AM9" s="1018" t="s">
        <v>987</v>
      </c>
      <c r="AN9" s="1012">
        <v>4048</v>
      </c>
      <c r="AO9" s="1012">
        <v>50600</v>
      </c>
      <c r="AP9" s="1012">
        <v>4370.6335040000004</v>
      </c>
      <c r="AQ9" s="1012">
        <v>54632.918799999999</v>
      </c>
      <c r="AR9" s="1012"/>
      <c r="AS9" s="1012"/>
      <c r="AT9" s="701" t="s">
        <v>973</v>
      </c>
      <c r="AU9" s="989">
        <v>6546</v>
      </c>
      <c r="AV9" s="989">
        <v>3637</v>
      </c>
      <c r="AW9" s="989"/>
      <c r="AX9" s="989"/>
      <c r="AY9" s="989"/>
      <c r="AZ9" s="989">
        <v>3637</v>
      </c>
      <c r="BA9" s="990">
        <v>10183</v>
      </c>
      <c r="BC9" s="1027" t="s">
        <v>988</v>
      </c>
      <c r="BD9" s="1025">
        <v>470</v>
      </c>
      <c r="BE9" s="1025">
        <v>225</v>
      </c>
      <c r="BF9" s="1025">
        <v>643</v>
      </c>
      <c r="BG9" s="1025">
        <v>32</v>
      </c>
      <c r="BH9" s="1026">
        <v>151.1</v>
      </c>
      <c r="BI9" s="723"/>
      <c r="BJ9" s="93"/>
      <c r="BK9" s="93"/>
      <c r="BL9" s="93"/>
    </row>
    <row r="10" spans="1:64" s="358" customFormat="1" ht="15.75" customHeight="1">
      <c r="A10" s="124"/>
      <c r="B10" s="148"/>
      <c r="C10" s="148"/>
      <c r="D10" s="148"/>
      <c r="E10" s="146"/>
      <c r="F10" s="146"/>
      <c r="G10" s="146"/>
      <c r="H10" s="652"/>
      <c r="I10" s="146"/>
      <c r="J10" s="146"/>
      <c r="K10" s="146"/>
      <c r="L10" s="108"/>
      <c r="M10" s="674" t="s">
        <v>658</v>
      </c>
      <c r="N10" s="175">
        <v>21940</v>
      </c>
      <c r="O10" s="175">
        <v>20880</v>
      </c>
      <c r="P10" s="175">
        <v>20581</v>
      </c>
      <c r="Q10" s="175">
        <v>20637</v>
      </c>
      <c r="R10" s="175">
        <v>19848.470982840001</v>
      </c>
      <c r="S10" s="175">
        <v>20252.500908089998</v>
      </c>
      <c r="T10" s="175">
        <v>20387.903540399999</v>
      </c>
      <c r="U10" s="175">
        <v>20992.009091830001</v>
      </c>
      <c r="V10" s="175">
        <v>21710</v>
      </c>
      <c r="W10" s="648" t="s">
        <v>103</v>
      </c>
      <c r="X10" s="649">
        <v>168</v>
      </c>
      <c r="Y10" s="851"/>
      <c r="Z10" s="851"/>
      <c r="AG10" s="709" t="s">
        <v>989</v>
      </c>
      <c r="AH10" s="975" t="s">
        <v>1152</v>
      </c>
      <c r="AI10" s="975"/>
      <c r="AJ10" s="972">
        <v>-68</v>
      </c>
      <c r="AK10" s="972"/>
      <c r="AL10" s="563"/>
      <c r="AM10" s="1018" t="s">
        <v>990</v>
      </c>
      <c r="AN10" s="1012">
        <v>1695</v>
      </c>
      <c r="AO10" s="1012">
        <v>21192</v>
      </c>
      <c r="AP10" s="1012">
        <v>1697.418056</v>
      </c>
      <c r="AQ10" s="1012">
        <v>21217.725699999999</v>
      </c>
      <c r="AR10" s="1012">
        <v>6787.4947550447996</v>
      </c>
      <c r="AS10" s="1012">
        <v>84843.684438059994</v>
      </c>
      <c r="AT10" s="701" t="s">
        <v>665</v>
      </c>
      <c r="AU10" s="989">
        <v>8728</v>
      </c>
      <c r="AV10" s="989">
        <v>3637</v>
      </c>
      <c r="AW10" s="989"/>
      <c r="AX10" s="989"/>
      <c r="AY10" s="989"/>
      <c r="AZ10" s="989">
        <v>3637</v>
      </c>
      <c r="BA10" s="990">
        <v>12365</v>
      </c>
      <c r="BC10" s="1027" t="s">
        <v>991</v>
      </c>
      <c r="BD10" s="1025">
        <v>43</v>
      </c>
      <c r="BE10" s="1025">
        <v>57</v>
      </c>
      <c r="BF10" s="1025">
        <v>86</v>
      </c>
      <c r="BG10" s="1025">
        <v>26</v>
      </c>
      <c r="BH10" s="1026">
        <v>204.6</v>
      </c>
      <c r="BI10" s="723"/>
      <c r="BJ10" s="93"/>
      <c r="BK10" s="93"/>
      <c r="BL10" s="93"/>
    </row>
    <row r="11" spans="1:64" s="358" customFormat="1" ht="15.75" customHeight="1">
      <c r="A11" s="674" t="s">
        <v>659</v>
      </c>
      <c r="B11" s="1036">
        <v>0.15687231483072692</v>
      </c>
      <c r="C11" s="653">
        <f>C9/O25</f>
        <v>0.15574667811653961</v>
      </c>
      <c r="D11" s="653">
        <f>D9/P25</f>
        <v>0.15224404249587722</v>
      </c>
      <c r="E11" s="653">
        <f>E9/Q25</f>
        <v>0.14644691134269747</v>
      </c>
      <c r="F11" s="653">
        <f>F9/R25</f>
        <v>0.14886294273421025</v>
      </c>
      <c r="G11" s="653">
        <v>0.14396999999999999</v>
      </c>
      <c r="H11" s="653">
        <v>0.13952000000000001</v>
      </c>
      <c r="I11" s="653">
        <v>0.13189999999999999</v>
      </c>
      <c r="J11" s="653">
        <v>0.13100000000000001</v>
      </c>
      <c r="K11" s="1066"/>
      <c r="L11" s="108"/>
      <c r="M11" s="674" t="s">
        <v>660</v>
      </c>
      <c r="N11" s="175">
        <v>2333</v>
      </c>
      <c r="O11" s="175">
        <v>1888</v>
      </c>
      <c r="P11" s="175">
        <v>1762</v>
      </c>
      <c r="Q11" s="175">
        <v>1433</v>
      </c>
      <c r="R11" s="175">
        <v>1520.99130025</v>
      </c>
      <c r="S11" s="175">
        <v>1411.1281119999999</v>
      </c>
      <c r="T11" s="175">
        <v>1454.6604695799999</v>
      </c>
      <c r="U11" s="175">
        <v>1447.9358804200001</v>
      </c>
      <c r="V11" s="175">
        <v>1395</v>
      </c>
      <c r="W11" s="648" t="s">
        <v>102</v>
      </c>
      <c r="X11" s="649">
        <v>162</v>
      </c>
      <c r="Y11" s="851"/>
      <c r="Z11" s="851"/>
      <c r="AG11" s="708" t="s">
        <v>992</v>
      </c>
      <c r="AH11" s="973">
        <v>-2584</v>
      </c>
      <c r="AI11" s="973">
        <v>-585</v>
      </c>
      <c r="AJ11" s="974">
        <v>-2987</v>
      </c>
      <c r="AK11" s="972"/>
      <c r="AL11" s="563"/>
      <c r="AM11" s="709" t="s">
        <v>657</v>
      </c>
      <c r="AN11" s="1012">
        <v>766</v>
      </c>
      <c r="AO11" s="1012">
        <v>9572</v>
      </c>
      <c r="AP11" s="1012">
        <v>733.669488</v>
      </c>
      <c r="AQ11" s="1012">
        <v>9170.8685999999998</v>
      </c>
      <c r="AR11" s="1012">
        <v>467.81396007520004</v>
      </c>
      <c r="AS11" s="1012">
        <v>5847.6745009400001</v>
      </c>
      <c r="AT11" s="701" t="s">
        <v>979</v>
      </c>
      <c r="AU11" s="989">
        <v>11638</v>
      </c>
      <c r="AV11" s="989">
        <v>3637</v>
      </c>
      <c r="AW11" s="989"/>
      <c r="AX11" s="989"/>
      <c r="AY11" s="989"/>
      <c r="AZ11" s="989">
        <v>3637</v>
      </c>
      <c r="BA11" s="990">
        <v>15275</v>
      </c>
      <c r="BC11" s="1027" t="s">
        <v>993</v>
      </c>
      <c r="BD11" s="1025">
        <v>453</v>
      </c>
      <c r="BE11" s="1025">
        <v>300</v>
      </c>
      <c r="BF11" s="1025">
        <v>483</v>
      </c>
      <c r="BG11" s="1025">
        <v>90</v>
      </c>
      <c r="BH11" s="1026">
        <v>115.6</v>
      </c>
      <c r="BI11" s="723"/>
      <c r="BJ11" s="93"/>
      <c r="BK11" s="93"/>
      <c r="BL11" s="93"/>
    </row>
    <row r="12" spans="1:64" s="358" customFormat="1" ht="15.75" customHeight="1">
      <c r="A12" s="674" t="s">
        <v>661</v>
      </c>
      <c r="B12" s="142">
        <v>2768</v>
      </c>
      <c r="C12" s="142">
        <v>2739</v>
      </c>
      <c r="D12" s="142">
        <v>1556</v>
      </c>
      <c r="E12" s="142">
        <v>1576</v>
      </c>
      <c r="F12" s="142">
        <v>1949</v>
      </c>
      <c r="G12" s="142">
        <v>1976</v>
      </c>
      <c r="H12" s="142">
        <v>1976</v>
      </c>
      <c r="I12" s="142">
        <v>2028</v>
      </c>
      <c r="J12" s="142">
        <v>1992</v>
      </c>
      <c r="K12" s="142"/>
      <c r="L12" s="108"/>
      <c r="M12" s="674" t="s">
        <v>662</v>
      </c>
      <c r="N12" s="175">
        <v>13392</v>
      </c>
      <c r="O12" s="175">
        <v>16318</v>
      </c>
      <c r="P12" s="175">
        <f>SUM(P13:P15)</f>
        <v>16158</v>
      </c>
      <c r="Q12" s="175">
        <v>20972</v>
      </c>
      <c r="R12" s="175">
        <f>SUM(R13:R15)</f>
        <v>17643.888963580001</v>
      </c>
      <c r="S12" s="175">
        <v>22072.725032670001</v>
      </c>
      <c r="T12" s="175">
        <v>22031.474659849999</v>
      </c>
      <c r="U12" s="175">
        <v>23274.371735180001</v>
      </c>
      <c r="V12" s="175">
        <v>23290</v>
      </c>
      <c r="W12" s="648" t="s">
        <v>101</v>
      </c>
      <c r="X12" s="649">
        <v>160</v>
      </c>
      <c r="Y12" s="851"/>
      <c r="Z12" s="851"/>
      <c r="AG12" s="708" t="s">
        <v>994</v>
      </c>
      <c r="AH12" s="973">
        <v>-344</v>
      </c>
      <c r="AI12" s="973">
        <v>-299</v>
      </c>
      <c r="AJ12" s="974">
        <v>-369</v>
      </c>
      <c r="AK12" s="972"/>
      <c r="AL12" s="563"/>
      <c r="AM12" s="709" t="s">
        <v>658</v>
      </c>
      <c r="AN12" s="1012">
        <v>1755</v>
      </c>
      <c r="AO12" s="1012">
        <v>21940</v>
      </c>
      <c r="AP12" s="1012">
        <v>1670.411032</v>
      </c>
      <c r="AQ12" s="1012">
        <v>20880.137899999998</v>
      </c>
      <c r="AR12" s="1012">
        <v>1587.8776786272001</v>
      </c>
      <c r="AS12" s="1012">
        <v>19848.470982840001</v>
      </c>
      <c r="AT12" s="701"/>
      <c r="AU12" s="694"/>
      <c r="AV12" s="694"/>
      <c r="AW12" s="694"/>
      <c r="AX12" s="991"/>
      <c r="AY12" s="991"/>
      <c r="AZ12" s="694"/>
      <c r="BA12" s="694"/>
      <c r="BC12" s="1027" t="s">
        <v>995</v>
      </c>
      <c r="BD12" s="1025">
        <v>593</v>
      </c>
      <c r="BE12" s="1025">
        <v>173</v>
      </c>
      <c r="BF12" s="1025">
        <v>824</v>
      </c>
      <c r="BG12" s="1025">
        <v>41</v>
      </c>
      <c r="BH12" s="1026">
        <v>0</v>
      </c>
      <c r="BI12" s="723"/>
      <c r="BJ12" s="93"/>
      <c r="BK12" s="93"/>
      <c r="BL12" s="93"/>
    </row>
    <row r="13" spans="1:64" s="358" customFormat="1" ht="22.5" customHeight="1">
      <c r="A13" s="674" t="s">
        <v>663</v>
      </c>
      <c r="B13" s="143"/>
      <c r="C13" s="143"/>
      <c r="D13" s="143"/>
      <c r="E13" s="142"/>
      <c r="F13" s="142">
        <v>-616.1</v>
      </c>
      <c r="G13" s="142">
        <v>-613</v>
      </c>
      <c r="H13" s="142">
        <v>-614</v>
      </c>
      <c r="I13" s="142">
        <v>-617</v>
      </c>
      <c r="J13" s="655"/>
      <c r="K13" s="142"/>
      <c r="L13" s="108"/>
      <c r="M13" s="674" t="s">
        <v>664</v>
      </c>
      <c r="N13" s="175">
        <v>928</v>
      </c>
      <c r="O13" s="175">
        <v>1012</v>
      </c>
      <c r="P13" s="175">
        <v>825</v>
      </c>
      <c r="Q13" s="175">
        <v>869</v>
      </c>
      <c r="R13" s="175">
        <v>428.05754762999999</v>
      </c>
      <c r="S13" s="175">
        <v>329.95929176999999</v>
      </c>
      <c r="T13" s="175">
        <v>303.26916364000004</v>
      </c>
      <c r="U13" s="175">
        <v>447.53970328000003</v>
      </c>
      <c r="V13" s="175">
        <v>426</v>
      </c>
      <c r="W13" s="648" t="s">
        <v>100</v>
      </c>
      <c r="X13" s="649">
        <v>155</v>
      </c>
      <c r="Y13" s="851"/>
      <c r="Z13" s="851"/>
      <c r="AG13" s="708" t="s">
        <v>996</v>
      </c>
      <c r="AH13" s="973"/>
      <c r="AI13" s="973"/>
      <c r="AJ13" s="974">
        <v>-99</v>
      </c>
      <c r="AK13" s="972"/>
      <c r="AL13" s="563"/>
      <c r="AM13" s="709" t="s">
        <v>660</v>
      </c>
      <c r="AN13" s="1012">
        <v>187</v>
      </c>
      <c r="AO13" s="1012">
        <v>2333</v>
      </c>
      <c r="AP13" s="1012">
        <v>151.01442399999999</v>
      </c>
      <c r="AQ13" s="1012">
        <v>1887.6803</v>
      </c>
      <c r="AR13" s="1012">
        <v>121.67930402</v>
      </c>
      <c r="AS13" s="1012">
        <v>1520.99130025</v>
      </c>
      <c r="AT13" s="992" t="s">
        <v>997</v>
      </c>
      <c r="AU13" s="993"/>
      <c r="AV13" s="993"/>
      <c r="AW13" s="993"/>
      <c r="AX13" s="994"/>
      <c r="AY13" s="994"/>
      <c r="AZ13" s="993"/>
      <c r="BA13" s="694"/>
      <c r="BC13" s="1027"/>
      <c r="BD13" s="1025"/>
      <c r="BE13" s="1025"/>
      <c r="BF13" s="1025"/>
      <c r="BG13" s="1025"/>
      <c r="BH13" s="1026"/>
      <c r="BI13" s="723"/>
      <c r="BJ13" s="93"/>
      <c r="BK13" s="93"/>
      <c r="BL13" s="93"/>
    </row>
    <row r="14" spans="1:64" s="358" customFormat="1" ht="15.75" customHeight="1">
      <c r="A14" s="846" t="s">
        <v>665</v>
      </c>
      <c r="B14" s="145">
        <v>25589</v>
      </c>
      <c r="C14" s="145">
        <f>C12+C9</f>
        <v>26498</v>
      </c>
      <c r="D14" s="651">
        <f t="shared" ref="D14:I14" si="1">D9+D12+D13</f>
        <v>24728</v>
      </c>
      <c r="E14" s="651">
        <f t="shared" si="1"/>
        <v>24847</v>
      </c>
      <c r="F14" s="651">
        <f t="shared" si="1"/>
        <v>24444.400000000001</v>
      </c>
      <c r="G14" s="651">
        <f t="shared" si="1"/>
        <v>24338</v>
      </c>
      <c r="H14" s="651">
        <f t="shared" si="1"/>
        <v>23912</v>
      </c>
      <c r="I14" s="651">
        <f t="shared" si="1"/>
        <v>23619</v>
      </c>
      <c r="J14" s="651">
        <v>23953</v>
      </c>
      <c r="K14" s="1065"/>
      <c r="L14" s="108"/>
      <c r="M14" s="674" t="s">
        <v>658</v>
      </c>
      <c r="N14" s="175">
        <v>5959</v>
      </c>
      <c r="O14" s="175">
        <v>8695</v>
      </c>
      <c r="P14" s="175">
        <v>8610</v>
      </c>
      <c r="Q14" s="175">
        <v>10436</v>
      </c>
      <c r="R14" s="175">
        <v>10775.702116390001</v>
      </c>
      <c r="S14" s="175">
        <v>10892.82112957</v>
      </c>
      <c r="T14" s="175">
        <v>10556.44299114</v>
      </c>
      <c r="U14" s="175">
        <v>10664.424987570001</v>
      </c>
      <c r="V14" s="175">
        <v>10752</v>
      </c>
      <c r="W14" s="648" t="s">
        <v>670</v>
      </c>
      <c r="X14" s="649">
        <v>159</v>
      </c>
      <c r="Y14" s="851"/>
      <c r="Z14" s="851"/>
      <c r="AG14" s="708" t="s">
        <v>998</v>
      </c>
      <c r="AH14" s="973">
        <v>-33</v>
      </c>
      <c r="AI14" s="973">
        <v>-62</v>
      </c>
      <c r="AJ14" s="974">
        <v>0</v>
      </c>
      <c r="AK14" s="972"/>
      <c r="AL14" s="563"/>
      <c r="AM14" s="709"/>
      <c r="AN14" s="1012"/>
      <c r="AO14" s="1012"/>
      <c r="AP14" s="1012"/>
      <c r="AQ14" s="1012"/>
      <c r="AR14" s="1012"/>
      <c r="AS14" s="1012"/>
      <c r="AT14" s="985"/>
      <c r="AU14" s="694"/>
      <c r="AV14" s="694"/>
      <c r="AW14" s="694"/>
      <c r="AX14" s="991"/>
      <c r="AY14" s="991"/>
      <c r="AZ14" s="694"/>
      <c r="BA14" s="699" t="s">
        <v>971</v>
      </c>
      <c r="BC14" s="1024" t="s">
        <v>999</v>
      </c>
      <c r="BD14" s="1025">
        <v>106734</v>
      </c>
      <c r="BE14" s="1025">
        <v>58905</v>
      </c>
      <c r="BF14" s="1025">
        <v>128621</v>
      </c>
      <c r="BG14" s="1025">
        <v>25996</v>
      </c>
      <c r="BH14" s="1026">
        <v>39.299999999999997</v>
      </c>
      <c r="BI14" s="723"/>
      <c r="BJ14" s="93"/>
      <c r="BK14" s="93"/>
      <c r="BL14" s="93"/>
    </row>
    <row r="15" spans="1:64" s="358" customFormat="1" ht="15.75" customHeight="1" thickBot="1">
      <c r="A15" s="674" t="s">
        <v>666</v>
      </c>
      <c r="B15" s="1036">
        <v>0.17589963911324971</v>
      </c>
      <c r="C15" s="653">
        <f>C14/O25</f>
        <v>0.17370156474313173</v>
      </c>
      <c r="D15" s="653">
        <f>D14/P25</f>
        <v>0.16246723126350993</v>
      </c>
      <c r="E15" s="653">
        <f>E14/Q25</f>
        <v>0.15636484921713739</v>
      </c>
      <c r="F15" s="653">
        <f>F14/R25</f>
        <v>0.15744825378586977</v>
      </c>
      <c r="G15" s="653">
        <v>0.15251000000000001</v>
      </c>
      <c r="H15" s="653">
        <v>0.1479</v>
      </c>
      <c r="I15" s="653">
        <v>0.14030000000000001</v>
      </c>
      <c r="J15" s="653">
        <v>0.14299999999999999</v>
      </c>
      <c r="K15" s="1066"/>
      <c r="L15" s="108"/>
      <c r="M15" s="674" t="s">
        <v>660</v>
      </c>
      <c r="N15" s="175">
        <v>6505</v>
      </c>
      <c r="O15" s="175">
        <v>6611</v>
      </c>
      <c r="P15" s="175">
        <v>6723</v>
      </c>
      <c r="Q15" s="175">
        <v>9667</v>
      </c>
      <c r="R15" s="175">
        <v>6440.1292995599997</v>
      </c>
      <c r="S15" s="175">
        <v>10849.94461133</v>
      </c>
      <c r="T15" s="175">
        <v>11172.262505069999</v>
      </c>
      <c r="U15" s="175">
        <v>12162.407044329999</v>
      </c>
      <c r="V15" s="175">
        <v>12112</v>
      </c>
      <c r="W15" s="648" t="s">
        <v>837</v>
      </c>
      <c r="X15" s="649">
        <v>152</v>
      </c>
      <c r="Y15" s="851"/>
      <c r="Z15" s="851"/>
      <c r="AG15" s="709" t="s">
        <v>1000</v>
      </c>
      <c r="AH15" s="975">
        <v>-780</v>
      </c>
      <c r="AI15" s="975">
        <v>-2793</v>
      </c>
      <c r="AJ15" s="972">
        <v>-60</v>
      </c>
      <c r="AK15" s="975"/>
      <c r="AL15" s="108"/>
      <c r="AM15" s="709" t="s">
        <v>662</v>
      </c>
      <c r="AN15" s="1012">
        <v>1071</v>
      </c>
      <c r="AO15" s="1012">
        <v>13392</v>
      </c>
      <c r="AP15" s="1012">
        <v>1305.379336</v>
      </c>
      <c r="AQ15" s="1012">
        <v>16317.501700000001</v>
      </c>
      <c r="AR15" s="1012">
        <v>1411.5111170864002</v>
      </c>
      <c r="AS15" s="1012">
        <v>17643.888963580001</v>
      </c>
      <c r="AT15" s="707" t="s">
        <v>1001</v>
      </c>
      <c r="AU15" s="995"/>
      <c r="AV15" s="995"/>
      <c r="AW15" s="996"/>
      <c r="AX15" s="996"/>
      <c r="AY15" s="996"/>
      <c r="AZ15" s="995"/>
      <c r="BA15" s="997">
        <v>2014</v>
      </c>
      <c r="BB15" s="647"/>
      <c r="BC15" s="1027" t="s">
        <v>976</v>
      </c>
      <c r="BD15" s="1025">
        <v>10760</v>
      </c>
      <c r="BE15" s="1025">
        <v>5160</v>
      </c>
      <c r="BF15" s="1025">
        <v>11846</v>
      </c>
      <c r="BG15" s="1025">
        <v>2399</v>
      </c>
      <c r="BH15" s="1026">
        <v>9.9</v>
      </c>
      <c r="BI15" s="723"/>
      <c r="BJ15" s="93"/>
      <c r="BK15" s="93"/>
      <c r="BL15" s="93"/>
    </row>
    <row r="16" spans="1:64" s="358" customFormat="1" ht="15.75" customHeight="1">
      <c r="A16" s="104"/>
      <c r="B16" s="143"/>
      <c r="C16" s="143"/>
      <c r="D16" s="143"/>
      <c r="E16" s="143"/>
      <c r="F16" s="142"/>
      <c r="G16" s="142"/>
      <c r="H16" s="656"/>
      <c r="I16" s="142"/>
      <c r="J16" s="142"/>
      <c r="K16" s="142"/>
      <c r="L16" s="108"/>
      <c r="M16" s="14"/>
      <c r="N16" s="163"/>
      <c r="O16" s="517"/>
      <c r="P16" s="517"/>
      <c r="Q16" s="517"/>
      <c r="R16" s="517"/>
      <c r="S16" s="517"/>
      <c r="T16" s="517"/>
      <c r="U16" s="517"/>
      <c r="V16" s="517"/>
      <c r="W16" s="648" t="s">
        <v>907</v>
      </c>
      <c r="X16" s="649">
        <v>153</v>
      </c>
      <c r="Y16" s="851"/>
      <c r="Z16" s="851"/>
      <c r="AG16" s="709" t="s">
        <v>1002</v>
      </c>
      <c r="AH16" s="975">
        <v>-3741</v>
      </c>
      <c r="AI16" s="975">
        <v>-3739</v>
      </c>
      <c r="AJ16" s="975">
        <v>-3583</v>
      </c>
      <c r="AK16" s="976"/>
      <c r="AL16" s="108"/>
      <c r="AM16" s="709" t="s">
        <v>1003</v>
      </c>
      <c r="AN16" s="1012">
        <v>57</v>
      </c>
      <c r="AO16" s="1012">
        <v>717</v>
      </c>
      <c r="AP16" s="1012">
        <v>64.588215999999989</v>
      </c>
      <c r="AQ16" s="1012">
        <v>807.35269999999991</v>
      </c>
      <c r="AR16" s="1012">
        <v>20.64</v>
      </c>
      <c r="AS16" s="1019">
        <v>258</v>
      </c>
      <c r="AT16" s="701" t="s">
        <v>973</v>
      </c>
      <c r="AU16" s="984"/>
      <c r="AV16" s="984"/>
      <c r="AW16" s="989"/>
      <c r="AX16" s="998"/>
      <c r="AY16" s="989"/>
      <c r="AZ16" s="984"/>
      <c r="BA16" s="998">
        <v>11.2</v>
      </c>
      <c r="BB16" s="647"/>
      <c r="BC16" s="1027" t="s">
        <v>980</v>
      </c>
      <c r="BD16" s="1025">
        <v>22711</v>
      </c>
      <c r="BE16" s="1025">
        <v>21196</v>
      </c>
      <c r="BF16" s="1025">
        <v>32221</v>
      </c>
      <c r="BG16" s="1025">
        <v>9664</v>
      </c>
      <c r="BH16" s="1026">
        <v>21.9</v>
      </c>
      <c r="BI16" s="723"/>
      <c r="BJ16" s="93"/>
      <c r="BK16" s="93"/>
      <c r="BL16" s="93"/>
    </row>
    <row r="17" spans="1:64" s="358" customFormat="1" ht="15.75" customHeight="1">
      <c r="A17" s="674" t="s">
        <v>667</v>
      </c>
      <c r="B17" s="142">
        <v>5011</v>
      </c>
      <c r="C17" s="142">
        <v>4906</v>
      </c>
      <c r="D17" s="142">
        <v>4653</v>
      </c>
      <c r="E17" s="142">
        <v>4978</v>
      </c>
      <c r="F17" s="142">
        <v>4870</v>
      </c>
      <c r="G17" s="142">
        <v>4919</v>
      </c>
      <c r="H17" s="142">
        <v>5456</v>
      </c>
      <c r="I17" s="142">
        <v>5517</v>
      </c>
      <c r="J17" s="142">
        <v>5440</v>
      </c>
      <c r="K17" s="142"/>
      <c r="L17" s="108"/>
      <c r="M17" s="846" t="s">
        <v>668</v>
      </c>
      <c r="N17" s="698">
        <v>2308</v>
      </c>
      <c r="O17" s="698">
        <v>2709</v>
      </c>
      <c r="P17" s="698">
        <v>3412</v>
      </c>
      <c r="Q17" s="698">
        <v>3775</v>
      </c>
      <c r="R17" s="698"/>
      <c r="S17" s="698"/>
      <c r="T17" s="698"/>
      <c r="U17" s="698"/>
      <c r="V17" s="698"/>
      <c r="W17" s="968" t="s">
        <v>1084</v>
      </c>
      <c r="X17" s="649">
        <v>145</v>
      </c>
      <c r="Y17" s="851"/>
      <c r="Z17" s="851"/>
      <c r="AG17" s="992" t="s">
        <v>1004</v>
      </c>
      <c r="AH17" s="976">
        <v>22821</v>
      </c>
      <c r="AI17" s="976">
        <v>22809</v>
      </c>
      <c r="AJ17" s="976">
        <v>23112</v>
      </c>
      <c r="AK17" s="972"/>
      <c r="AL17" s="108"/>
      <c r="AM17" s="709" t="s">
        <v>1005</v>
      </c>
      <c r="AN17" s="1012">
        <v>17</v>
      </c>
      <c r="AO17" s="1012">
        <v>211</v>
      </c>
      <c r="AP17" s="1012">
        <v>15.237264</v>
      </c>
      <c r="AQ17" s="1012">
        <v>190.4658</v>
      </c>
      <c r="AR17" s="1012">
        <v>13.6</v>
      </c>
      <c r="AS17" s="1012">
        <v>170</v>
      </c>
      <c r="AT17" s="999"/>
      <c r="AU17" s="1000"/>
      <c r="AV17" s="1000"/>
      <c r="AW17" s="1000"/>
      <c r="AX17" s="1000"/>
      <c r="AY17" s="1000"/>
      <c r="AZ17" s="1001"/>
      <c r="BA17" s="694"/>
      <c r="BB17" s="647"/>
      <c r="BC17" s="1027" t="s">
        <v>983</v>
      </c>
      <c r="BD17" s="1025">
        <v>48656</v>
      </c>
      <c r="BE17" s="1025">
        <v>24038</v>
      </c>
      <c r="BF17" s="1025">
        <v>57894</v>
      </c>
      <c r="BG17" s="1025">
        <v>10563</v>
      </c>
      <c r="BH17" s="1026">
        <v>39.5</v>
      </c>
      <c r="BI17" s="723"/>
      <c r="BJ17" s="93"/>
      <c r="BK17" s="93"/>
      <c r="BL17" s="93"/>
    </row>
    <row r="18" spans="1:64" s="358" customFormat="1" ht="15.75" customHeight="1">
      <c r="A18" s="650" t="s">
        <v>669</v>
      </c>
      <c r="B18" s="657">
        <v>234</v>
      </c>
      <c r="C18" s="657">
        <v>231</v>
      </c>
      <c r="D18" s="657">
        <v>219</v>
      </c>
      <c r="E18" s="657">
        <v>577</v>
      </c>
      <c r="F18" s="658">
        <v>682</v>
      </c>
      <c r="G18" s="658">
        <v>692</v>
      </c>
      <c r="H18" s="658">
        <v>698</v>
      </c>
      <c r="I18" s="658">
        <v>708</v>
      </c>
      <c r="J18" s="658">
        <v>708</v>
      </c>
      <c r="K18" s="658"/>
      <c r="L18" s="108"/>
      <c r="M18" s="14"/>
      <c r="N18" s="163"/>
      <c r="O18" s="517"/>
      <c r="P18" s="517"/>
      <c r="Q18" s="517"/>
      <c r="R18" s="517"/>
      <c r="S18" s="517"/>
      <c r="T18" s="517"/>
      <c r="U18" s="517"/>
      <c r="V18" s="517"/>
      <c r="W18" s="955" t="s">
        <v>1228</v>
      </c>
      <c r="X18" s="851"/>
      <c r="Y18" s="851"/>
      <c r="Z18" s="851"/>
      <c r="AG18" s="709" t="s">
        <v>1006</v>
      </c>
      <c r="AH18" s="975">
        <v>2779</v>
      </c>
      <c r="AI18" s="975">
        <v>2739</v>
      </c>
      <c r="AJ18" s="972">
        <v>1949</v>
      </c>
      <c r="AK18" s="972"/>
      <c r="AL18" s="108"/>
      <c r="AM18" s="709" t="s">
        <v>1007</v>
      </c>
      <c r="AN18" s="1012">
        <v>2</v>
      </c>
      <c r="AO18" s="1012">
        <v>20</v>
      </c>
      <c r="AP18" s="1012">
        <v>1.130104</v>
      </c>
      <c r="AQ18" s="1012">
        <v>14.126299999999999</v>
      </c>
      <c r="AR18" s="1012">
        <v>2.56</v>
      </c>
      <c r="AS18" s="1012">
        <v>32</v>
      </c>
      <c r="AT18" s="701"/>
      <c r="AU18" s="694"/>
      <c r="AV18" s="694"/>
      <c r="AW18" s="694"/>
      <c r="AX18" s="991"/>
      <c r="AY18" s="991"/>
      <c r="AZ18" s="694"/>
      <c r="BA18" s="694"/>
      <c r="BB18" s="647"/>
      <c r="BC18" s="1027" t="s">
        <v>985</v>
      </c>
      <c r="BD18" s="1025">
        <v>16289</v>
      </c>
      <c r="BE18" s="1025">
        <v>6229</v>
      </c>
      <c r="BF18" s="1025">
        <v>18238</v>
      </c>
      <c r="BG18" s="1025">
        <v>2635</v>
      </c>
      <c r="BH18" s="1026">
        <v>56.4</v>
      </c>
      <c r="BI18" s="723"/>
      <c r="BJ18" s="93"/>
      <c r="BK18" s="93"/>
      <c r="BL18" s="93"/>
    </row>
    <row r="19" spans="1:64" s="358" customFormat="1" ht="21.75" customHeight="1">
      <c r="A19" s="674" t="s">
        <v>663</v>
      </c>
      <c r="B19" s="143">
        <v>-505</v>
      </c>
      <c r="C19" s="143">
        <v>-518</v>
      </c>
      <c r="D19" s="143">
        <v>-514</v>
      </c>
      <c r="E19" s="143">
        <v>-516</v>
      </c>
      <c r="F19" s="142">
        <v>-616.1</v>
      </c>
      <c r="G19" s="142">
        <v>-613</v>
      </c>
      <c r="H19" s="142">
        <v>-614</v>
      </c>
      <c r="I19" s="142">
        <v>-617</v>
      </c>
      <c r="J19" s="142">
        <v>-1236</v>
      </c>
      <c r="K19" s="142"/>
      <c r="L19" s="108"/>
      <c r="M19" s="846" t="s">
        <v>671</v>
      </c>
      <c r="N19" s="698">
        <v>7296</v>
      </c>
      <c r="O19" s="698">
        <v>8891</v>
      </c>
      <c r="P19" s="698">
        <v>9708</v>
      </c>
      <c r="Q19" s="698">
        <f>SUM(Q20:Q22)</f>
        <v>10113</v>
      </c>
      <c r="R19" s="698">
        <f>SUM(R20:R22)</f>
        <v>8752.9751450000022</v>
      </c>
      <c r="S19" s="698">
        <v>7278.2565875</v>
      </c>
      <c r="T19" s="698">
        <v>7252.6510125000004</v>
      </c>
      <c r="U19" s="698">
        <v>6684</v>
      </c>
      <c r="V19" s="698">
        <v>6323</v>
      </c>
      <c r="W19" s="854" t="s">
        <v>479</v>
      </c>
      <c r="X19" s="851"/>
      <c r="Y19" s="851"/>
      <c r="Z19" s="851"/>
      <c r="AG19" s="710" t="s">
        <v>1008</v>
      </c>
      <c r="AH19" s="975">
        <v>-12</v>
      </c>
      <c r="AI19" s="975">
        <v>0</v>
      </c>
      <c r="AJ19" s="972">
        <v>-616</v>
      </c>
      <c r="AK19" s="975"/>
      <c r="AL19" s="108"/>
      <c r="AM19" s="709" t="s">
        <v>1009</v>
      </c>
      <c r="AN19" s="1012">
        <v>0</v>
      </c>
      <c r="AO19" s="1012">
        <v>0</v>
      </c>
      <c r="AP19" s="1012">
        <v>0</v>
      </c>
      <c r="AQ19" s="1012">
        <v>0</v>
      </c>
      <c r="AR19" s="1012">
        <v>0</v>
      </c>
      <c r="AS19" s="1012">
        <v>0</v>
      </c>
      <c r="AT19" s="1002" t="s">
        <v>1010</v>
      </c>
      <c r="AU19" s="1003"/>
      <c r="AV19" s="1003"/>
      <c r="AW19" s="1003"/>
      <c r="AX19" s="1004"/>
      <c r="AY19" s="1004"/>
      <c r="AZ19" s="694"/>
      <c r="BA19" s="694"/>
      <c r="BB19" s="647"/>
      <c r="BC19" s="1027" t="s">
        <v>988</v>
      </c>
      <c r="BD19" s="1025">
        <v>2833</v>
      </c>
      <c r="BE19" s="1025">
        <v>1008</v>
      </c>
      <c r="BF19" s="1025">
        <v>2990</v>
      </c>
      <c r="BG19" s="1025">
        <v>404</v>
      </c>
      <c r="BH19" s="1026">
        <v>98.5</v>
      </c>
      <c r="BI19" s="723"/>
      <c r="BJ19" s="93"/>
      <c r="BK19" s="93"/>
      <c r="BL19" s="93"/>
    </row>
    <row r="20" spans="1:64" s="358" customFormat="1" ht="15.75" customHeight="1">
      <c r="A20" s="674" t="s">
        <v>654</v>
      </c>
      <c r="B20" s="143">
        <v>-45</v>
      </c>
      <c r="C20" s="143">
        <v>0</v>
      </c>
      <c r="D20" s="143">
        <v>0</v>
      </c>
      <c r="E20" s="143">
        <v>0</v>
      </c>
      <c r="F20" s="142">
        <v>-658</v>
      </c>
      <c r="G20" s="142">
        <v>-673</v>
      </c>
      <c r="H20" s="142">
        <v>-615</v>
      </c>
      <c r="I20" s="142">
        <v>-682</v>
      </c>
      <c r="J20" s="142">
        <v>-883</v>
      </c>
      <c r="K20" s="142"/>
      <c r="L20" s="108"/>
      <c r="M20" s="674" t="s">
        <v>672</v>
      </c>
      <c r="N20" s="175">
        <v>3898</v>
      </c>
      <c r="O20" s="175">
        <v>5266</v>
      </c>
      <c r="P20" s="175">
        <v>5609</v>
      </c>
      <c r="Q20" s="175">
        <v>5963</v>
      </c>
      <c r="R20" s="175">
        <v>5131.0031450000006</v>
      </c>
      <c r="S20" s="175">
        <v>4177.0704624999998</v>
      </c>
      <c r="T20" s="175">
        <v>4113.6800125</v>
      </c>
      <c r="U20" s="175">
        <v>3890</v>
      </c>
      <c r="V20" s="175">
        <v>3897</v>
      </c>
      <c r="W20" s="361"/>
      <c r="X20" s="362" t="s">
        <v>479</v>
      </c>
      <c r="Y20" s="851"/>
      <c r="Z20" s="851"/>
      <c r="AG20" s="710" t="s">
        <v>1011</v>
      </c>
      <c r="AH20" s="975">
        <v>2767</v>
      </c>
      <c r="AI20" s="975">
        <v>2739</v>
      </c>
      <c r="AJ20" s="975">
        <v>1332</v>
      </c>
      <c r="AK20" s="976"/>
      <c r="AL20" s="108"/>
      <c r="AM20" s="709" t="s">
        <v>1012</v>
      </c>
      <c r="AN20" s="1012">
        <v>0</v>
      </c>
      <c r="AO20" s="1012">
        <v>0</v>
      </c>
      <c r="AP20" s="1012">
        <v>0</v>
      </c>
      <c r="AQ20" s="1012">
        <v>0</v>
      </c>
      <c r="AR20" s="1012">
        <v>0</v>
      </c>
      <c r="AS20" s="1012">
        <v>0</v>
      </c>
      <c r="AT20" s="711"/>
      <c r="AU20" s="694"/>
      <c r="AV20" s="694"/>
      <c r="AW20" s="694"/>
      <c r="AX20" s="694"/>
      <c r="AY20" s="699" t="s">
        <v>971</v>
      </c>
      <c r="AZ20" s="699" t="s">
        <v>970</v>
      </c>
      <c r="BA20" s="699" t="s">
        <v>971</v>
      </c>
      <c r="BB20" s="647"/>
      <c r="BC20" s="1027" t="s">
        <v>991</v>
      </c>
      <c r="BD20" s="1025">
        <v>458</v>
      </c>
      <c r="BE20" s="1025">
        <v>59</v>
      </c>
      <c r="BF20" s="1025">
        <v>333</v>
      </c>
      <c r="BG20" s="1025">
        <v>21</v>
      </c>
      <c r="BH20" s="1026">
        <v>113.8</v>
      </c>
      <c r="BI20" s="723"/>
      <c r="BJ20" s="93"/>
      <c r="BK20" s="93"/>
      <c r="BL20" s="93"/>
    </row>
    <row r="21" spans="1:64" s="358" customFormat="1" ht="15.75" customHeight="1" thickBot="1">
      <c r="A21" s="674"/>
      <c r="B21" s="143"/>
      <c r="C21" s="143"/>
      <c r="D21" s="143"/>
      <c r="E21" s="143"/>
      <c r="F21" s="142"/>
      <c r="G21" s="142"/>
      <c r="H21" s="142"/>
      <c r="I21" s="659"/>
      <c r="J21" s="142"/>
      <c r="K21" s="659"/>
      <c r="L21" s="108"/>
      <c r="M21" s="674" t="s">
        <v>673</v>
      </c>
      <c r="N21" s="175">
        <v>1402</v>
      </c>
      <c r="O21" s="175">
        <v>1652</v>
      </c>
      <c r="P21" s="175">
        <v>1931</v>
      </c>
      <c r="Q21" s="175">
        <v>2173</v>
      </c>
      <c r="R21" s="175">
        <v>2320.7047500000003</v>
      </c>
      <c r="S21" s="175">
        <v>1847.6935000000001</v>
      </c>
      <c r="T21" s="175">
        <v>1956.6211250000001</v>
      </c>
      <c r="U21" s="175">
        <v>1788</v>
      </c>
      <c r="V21" s="175">
        <v>1727</v>
      </c>
      <c r="W21" s="562" t="s">
        <v>108</v>
      </c>
      <c r="X21" s="712">
        <v>0.11600000000000001</v>
      </c>
      <c r="Y21" s="851"/>
      <c r="Z21" s="851"/>
      <c r="AG21" s="992" t="s">
        <v>1013</v>
      </c>
      <c r="AH21" s="976">
        <v>25588</v>
      </c>
      <c r="AI21" s="976">
        <v>25548</v>
      </c>
      <c r="AJ21" s="976">
        <v>24444</v>
      </c>
      <c r="AK21" s="972"/>
      <c r="AL21" s="108"/>
      <c r="AM21" s="709" t="s">
        <v>1014</v>
      </c>
      <c r="AN21" s="1012">
        <v>27</v>
      </c>
      <c r="AO21" s="1012">
        <v>338</v>
      </c>
      <c r="AP21" s="1012">
        <v>22.549928000000001</v>
      </c>
      <c r="AQ21" s="1012">
        <v>281.8741</v>
      </c>
      <c r="AR21" s="1012">
        <v>48.88</v>
      </c>
      <c r="AS21" s="1012">
        <v>611</v>
      </c>
      <c r="AT21" s="713" t="s">
        <v>965</v>
      </c>
      <c r="AU21" s="995"/>
      <c r="AV21" s="995"/>
      <c r="AW21" s="995"/>
      <c r="AX21" s="995"/>
      <c r="AY21" s="705">
        <v>2014</v>
      </c>
      <c r="AZ21" s="705">
        <v>2014</v>
      </c>
      <c r="BA21" s="705">
        <v>2013</v>
      </c>
      <c r="BB21" s="647"/>
      <c r="BC21" s="1027" t="s">
        <v>993</v>
      </c>
      <c r="BD21" s="1025">
        <v>1001</v>
      </c>
      <c r="BE21" s="1025">
        <v>667</v>
      </c>
      <c r="BF21" s="1025">
        <v>1196</v>
      </c>
      <c r="BG21" s="1025">
        <v>309</v>
      </c>
      <c r="BH21" s="1026">
        <v>69</v>
      </c>
      <c r="BI21" s="723"/>
      <c r="BJ21" s="93"/>
      <c r="BK21" s="93"/>
      <c r="BL21" s="93"/>
    </row>
    <row r="22" spans="1:64" s="358" customFormat="1" ht="15.75" customHeight="1">
      <c r="A22" s="846" t="s">
        <v>674</v>
      </c>
      <c r="B22" s="145">
        <v>30050</v>
      </c>
      <c r="C22" s="145">
        <f>SUM(C19:C20,C14:C17)</f>
        <v>30886.173701564741</v>
      </c>
      <c r="D22" s="651">
        <f t="shared" ref="D22:I22" si="2">D14+D17+D19+D20</f>
        <v>28867</v>
      </c>
      <c r="E22" s="651">
        <f t="shared" si="2"/>
        <v>29309</v>
      </c>
      <c r="F22" s="651">
        <f t="shared" si="2"/>
        <v>28040.300000000003</v>
      </c>
      <c r="G22" s="651">
        <f t="shared" si="2"/>
        <v>27971</v>
      </c>
      <c r="H22" s="651">
        <f t="shared" si="2"/>
        <v>28139</v>
      </c>
      <c r="I22" s="651">
        <f t="shared" si="2"/>
        <v>27837</v>
      </c>
      <c r="J22" s="651">
        <v>27274</v>
      </c>
      <c r="K22" s="1065"/>
      <c r="L22" s="108"/>
      <c r="M22" s="674" t="s">
        <v>675</v>
      </c>
      <c r="N22" s="175">
        <v>1996</v>
      </c>
      <c r="O22" s="175">
        <v>1973</v>
      </c>
      <c r="P22" s="175">
        <v>2168</v>
      </c>
      <c r="Q22" s="175">
        <v>1977</v>
      </c>
      <c r="R22" s="175">
        <v>1301.2672500000001</v>
      </c>
      <c r="S22" s="175">
        <v>1253.4926250000001</v>
      </c>
      <c r="T22" s="175">
        <v>1182.3498750000001</v>
      </c>
      <c r="U22" s="175">
        <v>1006</v>
      </c>
      <c r="V22" s="175">
        <v>699</v>
      </c>
      <c r="W22" s="562" t="s">
        <v>106</v>
      </c>
      <c r="X22" s="712">
        <v>0.11799999999999999</v>
      </c>
      <c r="Y22" s="851"/>
      <c r="Z22" s="851"/>
      <c r="AG22" s="1020" t="s">
        <v>1015</v>
      </c>
      <c r="AH22" s="977">
        <v>5011</v>
      </c>
      <c r="AI22" s="977">
        <v>4906</v>
      </c>
      <c r="AJ22" s="976">
        <v>4789</v>
      </c>
      <c r="AK22" s="972"/>
      <c r="AL22" s="108"/>
      <c r="AM22" s="709" t="s">
        <v>1016</v>
      </c>
      <c r="AN22" s="1012">
        <v>154</v>
      </c>
      <c r="AO22" s="1012">
        <v>1921</v>
      </c>
      <c r="AP22" s="1012">
        <v>147.265288</v>
      </c>
      <c r="AQ22" s="1012">
        <v>1840.8161</v>
      </c>
      <c r="AR22" s="1012">
        <v>301.52</v>
      </c>
      <c r="AS22" s="1012">
        <v>3769</v>
      </c>
      <c r="AT22" s="709" t="s">
        <v>1017</v>
      </c>
      <c r="AU22" s="1005"/>
      <c r="AV22" s="1005"/>
      <c r="AW22" s="1005"/>
      <c r="AX22" s="1005"/>
      <c r="AY22" s="1006">
        <v>15.7</v>
      </c>
      <c r="AZ22" s="1006">
        <v>15.574504693569279</v>
      </c>
      <c r="BA22" s="1006">
        <v>14.886616327252957</v>
      </c>
      <c r="BB22" s="647"/>
      <c r="BC22" s="1027" t="s">
        <v>995</v>
      </c>
      <c r="BD22" s="1025">
        <v>4027</v>
      </c>
      <c r="BE22" s="1025">
        <v>548</v>
      </c>
      <c r="BF22" s="1025">
        <v>3901</v>
      </c>
      <c r="BG22" s="1025">
        <v>1</v>
      </c>
      <c r="BH22" s="1026">
        <v>129.69999999999999</v>
      </c>
      <c r="BI22" s="723"/>
      <c r="BJ22" s="93"/>
      <c r="BK22" s="93"/>
      <c r="BL22" s="93"/>
    </row>
    <row r="23" spans="1:64" s="358" customFormat="1" ht="15.75" customHeight="1">
      <c r="A23" s="674" t="s">
        <v>676</v>
      </c>
      <c r="B23" s="1036">
        <v>0.2065647018388039</v>
      </c>
      <c r="C23" s="653">
        <f>C22/O25</f>
        <v>0.20246723152275492</v>
      </c>
      <c r="D23" s="653">
        <f>D22/P25</f>
        <v>0.18966117619232209</v>
      </c>
      <c r="E23" s="653">
        <f>E22/Q25</f>
        <v>0.18444469616875597</v>
      </c>
      <c r="F23" s="653">
        <f>F22/R25</f>
        <v>0.18060972127079922</v>
      </c>
      <c r="G23" s="653">
        <f>G22/S25</f>
        <v>0.17527132971284531</v>
      </c>
      <c r="H23" s="653">
        <v>0.1741</v>
      </c>
      <c r="I23" s="653">
        <v>0.16500000000000001</v>
      </c>
      <c r="J23" s="653">
        <v>0.16300000000000001</v>
      </c>
      <c r="K23" s="1066"/>
      <c r="L23" s="108"/>
      <c r="M23" s="188"/>
      <c r="N23" s="175"/>
      <c r="O23" s="175"/>
      <c r="P23" s="175"/>
      <c r="Q23" s="175"/>
      <c r="R23" s="175"/>
      <c r="S23" s="175"/>
      <c r="T23" s="175"/>
      <c r="U23" s="175"/>
      <c r="V23" s="175"/>
      <c r="W23" s="562" t="s">
        <v>105</v>
      </c>
      <c r="X23" s="712">
        <v>0.122</v>
      </c>
      <c r="Y23" s="851"/>
      <c r="Z23" s="851"/>
      <c r="AG23" s="709" t="s">
        <v>1018</v>
      </c>
      <c r="AH23" s="975" t="s">
        <v>1152</v>
      </c>
      <c r="AI23" s="975">
        <v>0</v>
      </c>
      <c r="AJ23" s="972">
        <v>-369</v>
      </c>
      <c r="AK23" s="972"/>
      <c r="AL23" s="108"/>
      <c r="AM23" s="709" t="s">
        <v>1019</v>
      </c>
      <c r="AN23" s="1012">
        <v>255</v>
      </c>
      <c r="AO23" s="1012">
        <v>3181</v>
      </c>
      <c r="AP23" s="1012">
        <v>455.87638399999997</v>
      </c>
      <c r="AQ23" s="1012">
        <v>5698.5048000000006</v>
      </c>
      <c r="AR23" s="1012">
        <v>475.92</v>
      </c>
      <c r="AS23" s="1012">
        <v>5949</v>
      </c>
      <c r="AT23" s="709" t="s">
        <v>1020</v>
      </c>
      <c r="AU23" s="1005"/>
      <c r="AV23" s="1005"/>
      <c r="AW23" s="1005"/>
      <c r="AX23" s="1005"/>
      <c r="AY23" s="1006">
        <v>17.600000000000001</v>
      </c>
      <c r="AZ23" s="1006">
        <v>17.37009936636521</v>
      </c>
      <c r="BA23" s="1006">
        <v>15.744849210570541</v>
      </c>
      <c r="BB23" s="647"/>
      <c r="BC23" s="1027"/>
      <c r="BD23" s="1025"/>
      <c r="BE23" s="1025"/>
      <c r="BF23" s="1025"/>
      <c r="BG23" s="1025"/>
      <c r="BH23" s="1026"/>
      <c r="BI23" s="723"/>
      <c r="BJ23" s="93"/>
      <c r="BK23" s="93"/>
      <c r="BL23" s="93"/>
    </row>
    <row r="24" spans="1:64" s="358" customFormat="1" ht="15.75" customHeight="1" thickBot="1">
      <c r="A24" s="104"/>
      <c r="B24" s="143"/>
      <c r="C24" s="143"/>
      <c r="D24" s="143"/>
      <c r="E24" s="143"/>
      <c r="F24" s="142"/>
      <c r="G24" s="142"/>
      <c r="H24" s="142"/>
      <c r="I24" s="142"/>
      <c r="J24" s="142"/>
      <c r="K24" s="142"/>
      <c r="L24" s="108"/>
      <c r="M24" s="714" t="s">
        <v>677</v>
      </c>
      <c r="N24" s="715">
        <v>16842</v>
      </c>
      <c r="O24" s="715">
        <v>16842</v>
      </c>
      <c r="P24" s="715">
        <v>16842</v>
      </c>
      <c r="Q24" s="715">
        <v>17166</v>
      </c>
      <c r="R24" s="715">
        <v>16795.862499999999</v>
      </c>
      <c r="S24" s="715">
        <v>16795.862499999999</v>
      </c>
      <c r="T24" s="715">
        <v>16795.862499999999</v>
      </c>
      <c r="U24" s="715">
        <v>16796</v>
      </c>
      <c r="V24" s="715">
        <v>16229</v>
      </c>
      <c r="W24" s="562" t="s">
        <v>104</v>
      </c>
      <c r="X24" s="712">
        <v>0.13100000000000001</v>
      </c>
      <c r="Y24" s="851"/>
      <c r="Z24" s="851"/>
      <c r="AG24" s="709" t="s">
        <v>1021</v>
      </c>
      <c r="AH24" s="978"/>
      <c r="AI24" s="978"/>
      <c r="AJ24" s="972">
        <v>-99</v>
      </c>
      <c r="AK24" s="972"/>
      <c r="AL24" s="108"/>
      <c r="AM24" s="709" t="s">
        <v>1022</v>
      </c>
      <c r="AN24" s="1012">
        <v>222</v>
      </c>
      <c r="AO24" s="1012">
        <v>2777</v>
      </c>
      <c r="AP24" s="1012">
        <v>239.75132000000002</v>
      </c>
      <c r="AQ24" s="1012">
        <v>2996.8915000000002</v>
      </c>
      <c r="AR24" s="1012">
        <v>386.08</v>
      </c>
      <c r="AS24" s="1012">
        <v>4826</v>
      </c>
      <c r="AT24" s="709" t="s">
        <v>1023</v>
      </c>
      <c r="AU24" s="700"/>
      <c r="AV24" s="700"/>
      <c r="AW24" s="1005"/>
      <c r="AX24" s="1005"/>
      <c r="AY24" s="1006">
        <v>20.7</v>
      </c>
      <c r="AZ24" s="1006">
        <v>20.246840870542503</v>
      </c>
      <c r="BA24" s="1006">
        <v>18.06077052138113</v>
      </c>
      <c r="BB24" s="647"/>
      <c r="BC24" s="1024" t="s">
        <v>1024</v>
      </c>
      <c r="BD24" s="1025">
        <v>37916</v>
      </c>
      <c r="BE24" s="1025">
        <v>3383</v>
      </c>
      <c r="BF24" s="1025">
        <v>47494</v>
      </c>
      <c r="BG24" s="1025">
        <v>967</v>
      </c>
      <c r="BH24" s="1026">
        <v>20.2</v>
      </c>
      <c r="BI24" s="723"/>
      <c r="BJ24" s="93"/>
      <c r="BK24" s="93"/>
      <c r="BL24" s="93"/>
    </row>
    <row r="25" spans="1:64" s="358" customFormat="1" ht="15.75" customHeight="1">
      <c r="A25" s="674" t="s">
        <v>678</v>
      </c>
      <c r="B25" s="1037">
        <v>220413</v>
      </c>
      <c r="C25" s="654">
        <v>224308</v>
      </c>
      <c r="D25" s="654">
        <f>P28</f>
        <v>217135</v>
      </c>
      <c r="E25" s="654">
        <f>Q28</f>
        <v>221440</v>
      </c>
      <c r="F25" s="654">
        <f>R28</f>
        <v>209222.97588794</v>
      </c>
      <c r="G25" s="654">
        <v>211373.68221260564</v>
      </c>
      <c r="H25" s="654">
        <v>211726</v>
      </c>
      <c r="I25" s="654">
        <v>217552</v>
      </c>
      <c r="J25" s="654">
        <v>214523</v>
      </c>
      <c r="K25" s="1067"/>
      <c r="L25" s="108"/>
      <c r="M25" s="846" t="s">
        <v>679</v>
      </c>
      <c r="N25" s="698">
        <v>145475</v>
      </c>
      <c r="O25" s="698">
        <v>152549</v>
      </c>
      <c r="P25" s="698">
        <f>SUM(P24,P19,P4,P17)</f>
        <v>152203</v>
      </c>
      <c r="Q25" s="698">
        <f>SUM(Q24,Q19,Q4,Q17)</f>
        <v>158904</v>
      </c>
      <c r="R25" s="698">
        <f>SUM(R24,R19,R4)</f>
        <v>155253.54783067</v>
      </c>
      <c r="S25" s="698">
        <v>159586.85339939003</v>
      </c>
      <c r="T25" s="698">
        <v>161630.58536526002</v>
      </c>
      <c r="U25" s="698">
        <v>168327</v>
      </c>
      <c r="V25" s="698">
        <v>167892</v>
      </c>
      <c r="W25" s="562" t="s">
        <v>103</v>
      </c>
      <c r="X25" s="712">
        <v>0.13200000000000001</v>
      </c>
      <c r="Y25" s="851"/>
      <c r="Z25" s="851"/>
      <c r="AG25" s="709" t="s">
        <v>1025</v>
      </c>
      <c r="AH25" s="975">
        <v>-505</v>
      </c>
      <c r="AI25" s="975">
        <v>-518</v>
      </c>
      <c r="AJ25" s="972">
        <v>-616</v>
      </c>
      <c r="AK25" s="972"/>
      <c r="AL25" s="108"/>
      <c r="AM25" s="709" t="s">
        <v>1026</v>
      </c>
      <c r="AN25" s="1012">
        <v>12</v>
      </c>
      <c r="AO25" s="1012">
        <v>155</v>
      </c>
      <c r="AP25" s="1012">
        <v>25.696183999999999</v>
      </c>
      <c r="AQ25" s="1012">
        <v>321.20229999999998</v>
      </c>
      <c r="AR25" s="1012">
        <v>35.840000000000003</v>
      </c>
      <c r="AS25" s="1012">
        <v>448</v>
      </c>
      <c r="AT25" s="1007"/>
      <c r="AU25" s="1005"/>
      <c r="AV25" s="1005"/>
      <c r="AW25" s="1005"/>
      <c r="AX25" s="1005"/>
      <c r="AY25" s="1008"/>
      <c r="AZ25" s="1008"/>
      <c r="BA25" s="1008"/>
      <c r="BB25" s="647"/>
      <c r="BC25" s="1027" t="s">
        <v>976</v>
      </c>
      <c r="BD25" s="1025">
        <v>12910</v>
      </c>
      <c r="BE25" s="1025">
        <v>933</v>
      </c>
      <c r="BF25" s="1025">
        <v>15647</v>
      </c>
      <c r="BG25" s="1025">
        <v>458</v>
      </c>
      <c r="BH25" s="1026">
        <v>11.1</v>
      </c>
      <c r="BI25" s="723"/>
      <c r="BJ25" s="93"/>
      <c r="BK25" s="93"/>
      <c r="BL25" s="93"/>
    </row>
    <row r="26" spans="1:64" s="358" customFormat="1" ht="15.75" customHeight="1">
      <c r="A26" s="674" t="s">
        <v>680</v>
      </c>
      <c r="B26" s="1037">
        <v>145475</v>
      </c>
      <c r="C26" s="654">
        <v>152549</v>
      </c>
      <c r="D26" s="654">
        <f>P25</f>
        <v>152203</v>
      </c>
      <c r="E26" s="654">
        <f>Q25</f>
        <v>158904</v>
      </c>
      <c r="F26" s="654">
        <f>R25</f>
        <v>155253.54783067</v>
      </c>
      <c r="G26" s="654">
        <v>159586.85339939003</v>
      </c>
      <c r="H26" s="654">
        <v>161631</v>
      </c>
      <c r="I26" s="654">
        <v>168327</v>
      </c>
      <c r="J26" s="654">
        <v>167892</v>
      </c>
      <c r="K26" s="1067"/>
      <c r="L26" s="108"/>
      <c r="M26" s="1156" t="s">
        <v>681</v>
      </c>
      <c r="N26" s="862"/>
      <c r="O26" s="175"/>
      <c r="P26" s="175"/>
      <c r="Q26" s="175"/>
      <c r="R26" s="175"/>
      <c r="S26" s="175"/>
      <c r="T26" s="175"/>
      <c r="U26" s="175"/>
      <c r="V26" s="175"/>
      <c r="W26" s="562" t="s">
        <v>102</v>
      </c>
      <c r="X26" s="712">
        <v>0.14000000000000001</v>
      </c>
      <c r="Y26" s="851"/>
      <c r="Z26" s="851"/>
      <c r="AG26" s="709" t="s">
        <v>1027</v>
      </c>
      <c r="AH26" s="975"/>
      <c r="AI26" s="975"/>
      <c r="AJ26" s="972">
        <v>-190</v>
      </c>
      <c r="AK26" s="972"/>
      <c r="AL26" s="108"/>
      <c r="AM26" s="709" t="s">
        <v>1028</v>
      </c>
      <c r="AN26" s="1012">
        <v>53</v>
      </c>
      <c r="AO26" s="1012">
        <v>666</v>
      </c>
      <c r="AP26" s="1012">
        <v>52.733144000000003</v>
      </c>
      <c r="AQ26" s="1012">
        <v>659.16430000000003</v>
      </c>
      <c r="AR26" s="1012">
        <v>0</v>
      </c>
      <c r="AS26" s="1012">
        <v>0</v>
      </c>
      <c r="AT26" s="709" t="s">
        <v>1029</v>
      </c>
      <c r="AU26" s="1005"/>
      <c r="AV26" s="1005"/>
      <c r="AW26" s="1005"/>
      <c r="AX26" s="1005"/>
      <c r="AY26" s="1006">
        <v>15.3</v>
      </c>
      <c r="AZ26" s="1006">
        <v>14.951928445626784</v>
      </c>
      <c r="BA26" s="1006">
        <v>13.996022370553074</v>
      </c>
      <c r="BB26" s="647"/>
      <c r="BC26" s="1027" t="s">
        <v>980</v>
      </c>
      <c r="BD26" s="1025">
        <v>24306</v>
      </c>
      <c r="BE26" s="1025">
        <v>786</v>
      </c>
      <c r="BF26" s="1025">
        <v>29942</v>
      </c>
      <c r="BG26" s="1025">
        <v>275</v>
      </c>
      <c r="BH26" s="1026">
        <v>21.6</v>
      </c>
      <c r="BI26" s="723"/>
      <c r="BJ26" s="93"/>
      <c r="BK26" s="93"/>
      <c r="BL26" s="93"/>
    </row>
    <row r="27" spans="1:64" s="358" customFormat="1" ht="15" customHeight="1" thickBot="1">
      <c r="A27" s="93"/>
      <c r="B27" s="723"/>
      <c r="C27" s="93"/>
      <c r="D27" s="93"/>
      <c r="E27" s="93"/>
      <c r="F27" s="93"/>
      <c r="G27" s="93"/>
      <c r="H27" s="93"/>
      <c r="I27" s="93"/>
      <c r="J27" s="93"/>
      <c r="K27" s="1054"/>
      <c r="L27" s="1054"/>
      <c r="M27" s="1157"/>
      <c r="N27" s="861">
        <v>74938</v>
      </c>
      <c r="O27" s="530">
        <v>71759</v>
      </c>
      <c r="P27" s="530">
        <v>64932</v>
      </c>
      <c r="Q27" s="530">
        <v>62536</v>
      </c>
      <c r="R27" s="530">
        <v>53969.428057244077</v>
      </c>
      <c r="S27" s="530">
        <v>51786.828813215601</v>
      </c>
      <c r="T27" s="530">
        <v>50094.930218116875</v>
      </c>
      <c r="U27" s="530">
        <v>49225</v>
      </c>
      <c r="V27" s="530">
        <v>46631</v>
      </c>
      <c r="W27" s="562" t="s">
        <v>101</v>
      </c>
      <c r="X27" s="712">
        <v>0.14399999999999999</v>
      </c>
      <c r="Y27" s="851"/>
      <c r="Z27" s="851"/>
      <c r="AG27" s="709" t="s">
        <v>1000</v>
      </c>
      <c r="AH27" s="975">
        <v>-45</v>
      </c>
      <c r="AI27" s="975">
        <v>0</v>
      </c>
      <c r="AJ27" s="972">
        <v>81</v>
      </c>
      <c r="AK27" s="975"/>
      <c r="AL27" s="108"/>
      <c r="AM27" s="709" t="s">
        <v>1030</v>
      </c>
      <c r="AN27" s="1012">
        <v>0</v>
      </c>
      <c r="AO27" s="1012">
        <v>0</v>
      </c>
      <c r="AP27" s="1012">
        <v>0</v>
      </c>
      <c r="AQ27" s="1012">
        <v>0</v>
      </c>
      <c r="AR27" s="1012">
        <v>0</v>
      </c>
      <c r="AS27" s="1012">
        <v>0</v>
      </c>
      <c r="AT27" s="709" t="s">
        <v>1031</v>
      </c>
      <c r="AU27" s="1005"/>
      <c r="AV27" s="1005"/>
      <c r="AW27" s="1005"/>
      <c r="AX27" s="1005"/>
      <c r="AY27" s="1006">
        <v>17.2</v>
      </c>
      <c r="AZ27" s="1006">
        <v>16.747523118422713</v>
      </c>
      <c r="BA27" s="1006">
        <v>14.854255253870658</v>
      </c>
      <c r="BB27" s="647"/>
      <c r="BC27" s="1027" t="s">
        <v>983</v>
      </c>
      <c r="BD27" s="1025">
        <v>510</v>
      </c>
      <c r="BE27" s="1025">
        <v>1198</v>
      </c>
      <c r="BF27" s="1025">
        <v>1628</v>
      </c>
      <c r="BG27" s="1025">
        <v>139</v>
      </c>
      <c r="BH27" s="1026">
        <v>62.4</v>
      </c>
      <c r="BI27" s="723"/>
      <c r="BJ27" s="93"/>
      <c r="BK27" s="93"/>
      <c r="BL27" s="93"/>
    </row>
    <row r="28" spans="1:64" s="358" customFormat="1" ht="15.75" customHeight="1">
      <c r="A28" s="93"/>
      <c r="B28" s="93"/>
      <c r="C28" s="93"/>
      <c r="D28" s="93"/>
      <c r="E28" s="93"/>
      <c r="F28" s="93"/>
      <c r="G28" s="93"/>
      <c r="H28" s="93"/>
      <c r="I28" s="93"/>
      <c r="J28" s="93"/>
      <c r="K28" s="93"/>
      <c r="L28" s="93"/>
      <c r="M28" s="846" t="s">
        <v>331</v>
      </c>
      <c r="N28" s="860">
        <v>220413</v>
      </c>
      <c r="O28" s="698">
        <v>224308</v>
      </c>
      <c r="P28" s="698">
        <f>SUM(P25:P27)</f>
        <v>217135</v>
      </c>
      <c r="Q28" s="698">
        <v>221440</v>
      </c>
      <c r="R28" s="698">
        <v>209222.97588794</v>
      </c>
      <c r="S28" s="698">
        <v>211373.68221260564</v>
      </c>
      <c r="T28" s="698">
        <v>211725.51558337701</v>
      </c>
      <c r="U28" s="698">
        <v>217552</v>
      </c>
      <c r="V28" s="698">
        <v>214523</v>
      </c>
      <c r="W28" s="562" t="s">
        <v>100</v>
      </c>
      <c r="X28" s="712">
        <v>0.14899999999999999</v>
      </c>
      <c r="Y28" s="849"/>
      <c r="Z28" s="849"/>
      <c r="AA28" s="93"/>
      <c r="AB28" s="93"/>
      <c r="AC28" s="93"/>
      <c r="AD28" s="93"/>
      <c r="AG28" s="992" t="s">
        <v>1032</v>
      </c>
      <c r="AH28" s="977">
        <v>-550</v>
      </c>
      <c r="AI28" s="977">
        <v>-518</v>
      </c>
      <c r="AJ28" s="977">
        <v>-1193</v>
      </c>
      <c r="AK28" s="975"/>
      <c r="AL28" s="108"/>
      <c r="AM28" s="1021" t="s">
        <v>1033</v>
      </c>
      <c r="AN28" s="1012">
        <v>0</v>
      </c>
      <c r="AO28" s="1012">
        <v>0</v>
      </c>
      <c r="AP28" s="1012">
        <v>0</v>
      </c>
      <c r="AQ28" s="1012">
        <v>0</v>
      </c>
      <c r="AR28" s="1012">
        <v>0</v>
      </c>
      <c r="AS28" s="1012">
        <v>0</v>
      </c>
      <c r="AT28" s="709" t="s">
        <v>1034</v>
      </c>
      <c r="AU28" s="1005"/>
      <c r="AV28" s="1005"/>
      <c r="AW28" s="1005"/>
      <c r="AX28" s="1005"/>
      <c r="AY28" s="1006">
        <v>20.3</v>
      </c>
      <c r="AZ28" s="1006">
        <v>19.624264622600005</v>
      </c>
      <c r="BA28" s="1006">
        <v>17.170176564681245</v>
      </c>
      <c r="BB28" s="647"/>
      <c r="BC28" s="1027" t="s">
        <v>985</v>
      </c>
      <c r="BD28" s="1025">
        <v>111</v>
      </c>
      <c r="BE28" s="1025">
        <v>194</v>
      </c>
      <c r="BF28" s="1025">
        <v>166</v>
      </c>
      <c r="BG28" s="1025">
        <v>46</v>
      </c>
      <c r="BH28" s="1026">
        <v>111.2</v>
      </c>
      <c r="BI28" s="723"/>
      <c r="BJ28" s="93"/>
      <c r="BK28" s="93"/>
      <c r="BL28" s="93"/>
    </row>
    <row r="29" spans="1:64" s="358" customFormat="1" ht="15.75" customHeight="1">
      <c r="A29" s="93"/>
      <c r="B29" s="93"/>
      <c r="C29" s="93"/>
      <c r="D29" s="93"/>
      <c r="E29" s="93"/>
      <c r="F29" s="93"/>
      <c r="G29" s="93"/>
      <c r="H29" s="93"/>
      <c r="I29" s="93"/>
      <c r="J29" s="93"/>
      <c r="K29" s="93"/>
      <c r="L29" s="93"/>
      <c r="W29" s="562" t="s">
        <v>670</v>
      </c>
      <c r="X29" s="712">
        <v>0.14599999999999999</v>
      </c>
      <c r="Y29" s="849"/>
      <c r="Z29" s="849"/>
      <c r="AA29" s="93"/>
      <c r="AB29" s="93"/>
      <c r="AC29" s="93"/>
      <c r="AD29" s="93"/>
      <c r="AG29" s="992" t="s">
        <v>667</v>
      </c>
      <c r="AH29" s="977">
        <v>4461</v>
      </c>
      <c r="AI29" s="977">
        <v>4388</v>
      </c>
      <c r="AJ29" s="977">
        <v>3596</v>
      </c>
      <c r="AK29" s="976"/>
      <c r="AL29" s="108"/>
      <c r="AM29" s="709" t="s">
        <v>1035</v>
      </c>
      <c r="AN29" s="1012">
        <v>0</v>
      </c>
      <c r="AO29" s="1012">
        <v>0</v>
      </c>
      <c r="AP29" s="1012">
        <v>0</v>
      </c>
      <c r="AQ29" s="1012">
        <v>0</v>
      </c>
      <c r="AR29" s="1012">
        <v>1.68</v>
      </c>
      <c r="AS29" s="1012">
        <v>21</v>
      </c>
      <c r="AT29" s="701"/>
      <c r="AU29" s="993"/>
      <c r="AV29" s="694"/>
      <c r="AW29" s="694"/>
      <c r="AX29" s="694"/>
      <c r="AY29" s="694"/>
      <c r="AZ29" s="694"/>
      <c r="BA29" s="694"/>
      <c r="BB29" s="647"/>
      <c r="BC29" s="1027" t="s">
        <v>988</v>
      </c>
      <c r="BD29" s="1025">
        <v>51</v>
      </c>
      <c r="BE29" s="1025">
        <v>150</v>
      </c>
      <c r="BF29" s="1025">
        <v>34</v>
      </c>
      <c r="BG29" s="1025">
        <v>23</v>
      </c>
      <c r="BH29" s="1026">
        <v>191.9</v>
      </c>
      <c r="BI29" s="723"/>
      <c r="BJ29" s="93"/>
      <c r="BK29" s="93"/>
      <c r="BL29" s="93"/>
    </row>
    <row r="30" spans="1:64" ht="15.75" customHeight="1" thickBot="1">
      <c r="A30" s="843" t="s">
        <v>1036</v>
      </c>
      <c r="B30" s="241"/>
      <c r="C30" s="241"/>
      <c r="D30" s="241"/>
      <c r="E30" s="241"/>
      <c r="F30" s="241"/>
      <c r="M30" s="358"/>
      <c r="N30" s="358"/>
      <c r="O30" s="358"/>
      <c r="P30" s="358"/>
      <c r="Q30" s="358"/>
      <c r="R30" s="358"/>
      <c r="S30" s="358"/>
      <c r="T30" s="358"/>
      <c r="U30" s="358"/>
      <c r="V30" s="358"/>
      <c r="W30" s="562" t="s">
        <v>837</v>
      </c>
      <c r="X30" s="712">
        <v>0.152</v>
      </c>
      <c r="Y30" s="849"/>
      <c r="Z30" s="849"/>
      <c r="AE30" s="358"/>
      <c r="AF30" s="358"/>
      <c r="AG30" s="992" t="s">
        <v>1037</v>
      </c>
      <c r="AH30" s="976">
        <v>30049</v>
      </c>
      <c r="AI30" s="976">
        <v>29937</v>
      </c>
      <c r="AJ30" s="976">
        <v>28040</v>
      </c>
      <c r="AK30" s="723"/>
      <c r="AL30" s="960"/>
      <c r="AM30" s="709" t="s">
        <v>1038</v>
      </c>
      <c r="AN30" s="1012">
        <v>195</v>
      </c>
      <c r="AO30" s="1012">
        <v>2442</v>
      </c>
      <c r="AP30" s="1012">
        <v>199.81480800000003</v>
      </c>
      <c r="AQ30" s="1012">
        <v>2497.6851000000001</v>
      </c>
      <c r="AR30" s="1012">
        <v>0</v>
      </c>
      <c r="AS30" s="1012">
        <v>0</v>
      </c>
      <c r="AT30" s="1009" t="s">
        <v>1039</v>
      </c>
      <c r="AU30" s="995"/>
      <c r="AV30" s="995"/>
      <c r="AW30" s="995"/>
      <c r="AX30" s="995"/>
      <c r="AY30" s="995"/>
      <c r="AZ30" s="995"/>
      <c r="BA30" s="1010"/>
      <c r="BB30" s="322"/>
      <c r="BC30" s="1027" t="s">
        <v>991</v>
      </c>
      <c r="BD30" s="1025">
        <v>0</v>
      </c>
      <c r="BE30" s="1025">
        <v>10</v>
      </c>
      <c r="BF30" s="1025">
        <v>3</v>
      </c>
      <c r="BG30" s="1025">
        <v>3</v>
      </c>
      <c r="BH30" s="1026">
        <v>247.4</v>
      </c>
      <c r="BI30" s="723"/>
    </row>
    <row r="31" spans="1:64" ht="15.75" customHeight="1">
      <c r="A31" s="851"/>
      <c r="B31" s="851"/>
      <c r="C31" s="851"/>
      <c r="D31" s="358"/>
      <c r="E31" s="358"/>
      <c r="F31" s="358"/>
      <c r="M31" s="844" t="s">
        <v>682</v>
      </c>
      <c r="N31" s="859"/>
      <c r="O31" s="365"/>
      <c r="P31" s="366"/>
      <c r="Q31" s="366"/>
      <c r="R31" s="358"/>
      <c r="S31" s="358"/>
      <c r="T31" s="358"/>
      <c r="U31" s="358"/>
      <c r="V31" s="358"/>
      <c r="W31" s="562" t="s">
        <v>907</v>
      </c>
      <c r="X31" s="712">
        <v>0.156</v>
      </c>
      <c r="Y31" s="849"/>
      <c r="Z31" s="849"/>
      <c r="AE31" s="358"/>
      <c r="AF31" s="358"/>
      <c r="AG31" s="723"/>
      <c r="AH31" s="723"/>
      <c r="AI31" s="723"/>
      <c r="AJ31" s="723"/>
      <c r="AK31" s="723"/>
      <c r="AL31" s="723"/>
      <c r="AM31" s="709" t="s">
        <v>1040</v>
      </c>
      <c r="AN31" s="1012">
        <v>77</v>
      </c>
      <c r="AO31" s="1012">
        <v>964</v>
      </c>
      <c r="AP31" s="1012">
        <v>80.736695999999995</v>
      </c>
      <c r="AQ31" s="1012">
        <v>1009.5087</v>
      </c>
      <c r="AR31" s="1012">
        <v>124.8</v>
      </c>
      <c r="AS31" s="1012">
        <v>1560</v>
      </c>
      <c r="AT31" s="709" t="s">
        <v>1041</v>
      </c>
      <c r="AU31" s="1011"/>
      <c r="AV31" s="1011"/>
      <c r="AW31" s="1011"/>
      <c r="AX31" s="1005"/>
      <c r="AY31" s="1011"/>
      <c r="AZ31" s="1011"/>
      <c r="BA31" s="1012">
        <v>25382</v>
      </c>
      <c r="BB31" s="322"/>
      <c r="BC31" s="1027" t="s">
        <v>993</v>
      </c>
      <c r="BD31" s="1025">
        <v>28</v>
      </c>
      <c r="BE31" s="1025">
        <v>112</v>
      </c>
      <c r="BF31" s="1025">
        <v>74</v>
      </c>
      <c r="BG31" s="1025">
        <v>24</v>
      </c>
      <c r="BH31" s="1026">
        <v>127.8</v>
      </c>
      <c r="BI31" s="723"/>
    </row>
    <row r="32" spans="1:64" ht="15.75" customHeight="1" thickBot="1">
      <c r="A32" s="660"/>
      <c r="B32" s="660" t="s">
        <v>107</v>
      </c>
      <c r="C32" s="660"/>
      <c r="D32" s="49"/>
      <c r="E32" s="364"/>
      <c r="F32" s="364"/>
      <c r="G32" s="49"/>
      <c r="M32" s="369"/>
      <c r="N32" s="858"/>
      <c r="O32" s="35"/>
      <c r="P32" s="35"/>
      <c r="Q32" s="35"/>
      <c r="R32" s="366"/>
      <c r="U32" s="358"/>
      <c r="V32" s="358"/>
      <c r="W32" s="562" t="s">
        <v>1084</v>
      </c>
      <c r="X32" s="712">
        <v>0.157</v>
      </c>
      <c r="Y32" s="849"/>
      <c r="Z32" s="849"/>
      <c r="AG32" s="723"/>
      <c r="AH32" s="723"/>
      <c r="AI32" s="723"/>
      <c r="AJ32" s="723"/>
      <c r="AK32" s="960"/>
      <c r="AL32" s="723"/>
      <c r="AM32" s="709"/>
      <c r="AN32" s="1012"/>
      <c r="AO32" s="1012"/>
      <c r="AP32" s="1012"/>
      <c r="AQ32" s="1012"/>
      <c r="AR32" s="1012"/>
      <c r="AS32" s="1012"/>
      <c r="AT32" s="709" t="s">
        <v>1042</v>
      </c>
      <c r="AU32" s="1011"/>
      <c r="AV32" s="1011"/>
      <c r="AW32" s="1013"/>
      <c r="AX32" s="1005"/>
      <c r="AY32" s="1011"/>
      <c r="AZ32" s="1011"/>
      <c r="BA32" s="1012">
        <v>590759</v>
      </c>
      <c r="BB32" s="322"/>
      <c r="BC32" s="1027" t="s">
        <v>995</v>
      </c>
      <c r="BD32" s="1025">
        <v>0</v>
      </c>
      <c r="BE32" s="1025">
        <v>0</v>
      </c>
      <c r="BF32" s="1025">
        <v>0</v>
      </c>
      <c r="BG32" s="1025">
        <v>0</v>
      </c>
      <c r="BH32" s="1026">
        <v>0</v>
      </c>
      <c r="BI32" s="723"/>
    </row>
    <row r="33" spans="1:61" ht="15.75" customHeight="1" thickBot="1">
      <c r="A33" s="561" t="s">
        <v>937</v>
      </c>
      <c r="B33" s="661">
        <v>17.7</v>
      </c>
      <c r="C33" s="668"/>
      <c r="E33" s="367"/>
      <c r="F33" s="368"/>
      <c r="H33" s="83"/>
      <c r="M33" s="247" t="s">
        <v>683</v>
      </c>
      <c r="N33" s="857" t="s">
        <v>1084</v>
      </c>
      <c r="O33" s="662" t="s">
        <v>907</v>
      </c>
      <c r="P33" s="139" t="s">
        <v>837</v>
      </c>
      <c r="Q33" s="139" t="s">
        <v>99</v>
      </c>
      <c r="R33" s="35"/>
      <c r="U33" s="358"/>
      <c r="V33" s="358"/>
      <c r="W33" s="953" t="s">
        <v>1229</v>
      </c>
      <c r="X33" s="849"/>
      <c r="Y33" s="849"/>
      <c r="Z33" s="849"/>
      <c r="AG33" s="717" t="s">
        <v>1043</v>
      </c>
      <c r="AH33" s="960"/>
      <c r="AI33" s="960"/>
      <c r="AJ33" s="960"/>
      <c r="AK33" s="960"/>
      <c r="AL33" s="723"/>
      <c r="AM33" s="992" t="s">
        <v>668</v>
      </c>
      <c r="AN33" s="1017">
        <v>185</v>
      </c>
      <c r="AO33" s="1017">
        <v>2308</v>
      </c>
      <c r="AP33" s="1017">
        <v>216.75878552000003</v>
      </c>
      <c r="AQ33" s="1017">
        <v>2709.4848190000002</v>
      </c>
      <c r="AR33" s="1017"/>
      <c r="AS33" s="1017"/>
      <c r="AT33" s="709" t="s">
        <v>1044</v>
      </c>
      <c r="AU33" s="1011"/>
      <c r="AV33" s="1011"/>
      <c r="AW33" s="1011"/>
      <c r="AX33" s="1005"/>
      <c r="AY33" s="1011"/>
      <c r="AZ33" s="1011"/>
      <c r="BA33" s="1014">
        <v>4.2965831184151133</v>
      </c>
      <c r="BB33" s="322"/>
      <c r="BC33" s="1027"/>
      <c r="BD33" s="1025"/>
      <c r="BE33" s="1025"/>
      <c r="BF33" s="1025"/>
      <c r="BG33" s="1025"/>
      <c r="BH33" s="1026"/>
      <c r="BI33" s="723"/>
    </row>
    <row r="34" spans="1:61" ht="15.75" customHeight="1">
      <c r="A34" s="561" t="s">
        <v>108</v>
      </c>
      <c r="B34" s="661">
        <v>25.1</v>
      </c>
      <c r="C34" s="668"/>
      <c r="E34" s="367"/>
      <c r="F34" s="368"/>
      <c r="H34" s="359"/>
      <c r="I34" s="358"/>
      <c r="J34" s="358"/>
      <c r="K34" s="358"/>
      <c r="L34" s="358"/>
      <c r="M34" s="124" t="s">
        <v>684</v>
      </c>
      <c r="N34" s="663">
        <v>0.20003593309344672</v>
      </c>
      <c r="O34" s="663">
        <v>0.19</v>
      </c>
      <c r="P34" s="370">
        <v>0.2</v>
      </c>
      <c r="Q34" s="370">
        <v>0.17366478442189176</v>
      </c>
      <c r="T34" s="358"/>
      <c r="U34" s="358"/>
      <c r="W34" s="3"/>
      <c r="X34" s="849"/>
      <c r="Y34" s="849"/>
      <c r="Z34" s="849"/>
      <c r="AG34" s="718" t="s">
        <v>1045</v>
      </c>
      <c r="AH34" s="723"/>
      <c r="AI34" s="723"/>
      <c r="AJ34" s="723"/>
      <c r="AK34" s="960"/>
      <c r="AL34" s="723"/>
      <c r="AM34" s="711"/>
      <c r="AN34" s="989"/>
      <c r="AO34" s="989"/>
      <c r="AP34" s="989"/>
      <c r="AQ34" s="989"/>
      <c r="AR34" s="989"/>
      <c r="AS34" s="989"/>
      <c r="AT34" s="723"/>
      <c r="AU34" s="723"/>
      <c r="AV34" s="723"/>
      <c r="AW34" s="723"/>
      <c r="AX34" s="723"/>
      <c r="AY34" s="723"/>
      <c r="AZ34" s="723"/>
      <c r="BA34" s="723"/>
      <c r="BB34" s="322"/>
      <c r="BC34" s="1024" t="s">
        <v>1046</v>
      </c>
      <c r="BD34" s="1025">
        <v>128767</v>
      </c>
      <c r="BE34" s="1025">
        <v>5358</v>
      </c>
      <c r="BF34" s="1025">
        <v>132453</v>
      </c>
      <c r="BG34" s="1025">
        <v>3686</v>
      </c>
      <c r="BH34" s="1026">
        <v>8.5</v>
      </c>
      <c r="BI34" s="723"/>
    </row>
    <row r="35" spans="1:61" ht="15.75" customHeight="1">
      <c r="A35" s="561" t="s">
        <v>106</v>
      </c>
      <c r="B35" s="661">
        <v>24.7</v>
      </c>
      <c r="C35" s="668"/>
      <c r="E35" s="367"/>
      <c r="F35" s="368"/>
      <c r="H35" s="359"/>
      <c r="I35" s="358"/>
      <c r="J35" s="358"/>
      <c r="K35" s="358"/>
      <c r="L35" s="358"/>
      <c r="M35" s="674" t="s">
        <v>468</v>
      </c>
      <c r="N35" s="664">
        <v>0.25795099597038601</v>
      </c>
      <c r="O35" s="664">
        <v>0.26</v>
      </c>
      <c r="P35" s="371">
        <v>0.27</v>
      </c>
      <c r="Q35" s="371">
        <v>0.24688819681816657</v>
      </c>
      <c r="W35" s="361"/>
      <c r="X35" s="362" t="s">
        <v>479</v>
      </c>
      <c r="Y35" s="363"/>
      <c r="Z35" s="849"/>
      <c r="AG35" s="718" t="s">
        <v>1047</v>
      </c>
      <c r="AH35" s="723"/>
      <c r="AI35" s="723"/>
      <c r="AJ35" s="723"/>
      <c r="AK35" s="960"/>
      <c r="AL35" s="723"/>
      <c r="AM35" s="1022" t="s">
        <v>671</v>
      </c>
      <c r="AN35" s="988">
        <v>584</v>
      </c>
      <c r="AO35" s="988">
        <v>7296</v>
      </c>
      <c r="AP35" s="988">
        <v>711.29109110134505</v>
      </c>
      <c r="AQ35" s="988">
        <v>8891.1386387668135</v>
      </c>
      <c r="AR35" s="988">
        <v>700.23801160000016</v>
      </c>
      <c r="AS35" s="988">
        <v>8752.9751450000022</v>
      </c>
      <c r="AT35" s="723"/>
      <c r="AU35" s="723"/>
      <c r="AV35" s="723"/>
      <c r="AW35" s="723"/>
      <c r="AX35" s="723"/>
      <c r="AY35" s="723"/>
      <c r="AZ35" s="723"/>
      <c r="BA35" s="723"/>
      <c r="BB35" s="322"/>
      <c r="BC35" s="1027" t="s">
        <v>1048</v>
      </c>
      <c r="BD35" s="1025">
        <v>81047</v>
      </c>
      <c r="BE35" s="1025">
        <v>4300</v>
      </c>
      <c r="BF35" s="1025">
        <v>83992</v>
      </c>
      <c r="BG35" s="1025">
        <v>2945</v>
      </c>
      <c r="BH35" s="1026">
        <v>3.3</v>
      </c>
      <c r="BI35" s="723"/>
    </row>
    <row r="36" spans="1:61" ht="15.75" customHeight="1">
      <c r="A36" s="561" t="s">
        <v>105</v>
      </c>
      <c r="B36" s="661">
        <v>24.8</v>
      </c>
      <c r="C36" s="668"/>
      <c r="E36" s="367"/>
      <c r="F36" s="368"/>
      <c r="H36" s="359"/>
      <c r="I36" s="358"/>
      <c r="J36" s="358"/>
      <c r="K36" s="358"/>
      <c r="L36" s="358"/>
      <c r="M36" s="674" t="s">
        <v>469</v>
      </c>
      <c r="N36" s="664">
        <v>8.7666508103589086E-2</v>
      </c>
      <c r="O36" s="664">
        <v>0.08</v>
      </c>
      <c r="P36" s="371">
        <v>0.08</v>
      </c>
      <c r="Q36" s="371">
        <v>0.12104394781524071</v>
      </c>
      <c r="R36" s="358"/>
      <c r="S36" s="358"/>
      <c r="W36" s="562" t="s">
        <v>584</v>
      </c>
      <c r="X36" s="712">
        <v>0.13800000000000001</v>
      </c>
      <c r="Y36" s="363"/>
      <c r="Z36" s="849"/>
      <c r="AG36" s="718" t="s">
        <v>1151</v>
      </c>
      <c r="AH36" s="723"/>
      <c r="AI36" s="723"/>
      <c r="AJ36" s="723"/>
      <c r="AK36" s="960"/>
      <c r="AL36" s="723"/>
      <c r="AM36" s="711" t="s">
        <v>672</v>
      </c>
      <c r="AN36" s="987">
        <v>312</v>
      </c>
      <c r="AO36" s="987">
        <v>3898</v>
      </c>
      <c r="AP36" s="987">
        <v>421.302299</v>
      </c>
      <c r="AQ36" s="987">
        <v>5266.2787374999998</v>
      </c>
      <c r="AR36" s="987">
        <v>410.48025160000003</v>
      </c>
      <c r="AS36" s="987">
        <v>5131.0031450000006</v>
      </c>
      <c r="AT36" s="1015" t="s">
        <v>1053</v>
      </c>
      <c r="AU36" s="694"/>
      <c r="AV36" s="694"/>
      <c r="AW36" s="694"/>
      <c r="AX36" s="694"/>
      <c r="AY36" s="694"/>
      <c r="AZ36" s="694"/>
      <c r="BA36" s="694"/>
      <c r="BB36" s="695"/>
      <c r="BC36" s="1027" t="s">
        <v>1049</v>
      </c>
      <c r="BD36" s="1025">
        <v>28092</v>
      </c>
      <c r="BE36" s="1025">
        <v>697</v>
      </c>
      <c r="BF36" s="1025">
        <v>28625</v>
      </c>
      <c r="BG36" s="1025">
        <v>533</v>
      </c>
      <c r="BH36" s="1026">
        <v>7.5</v>
      </c>
      <c r="BI36" s="723"/>
    </row>
    <row r="37" spans="1:61" ht="15.75" customHeight="1">
      <c r="A37" s="561" t="s">
        <v>104</v>
      </c>
      <c r="B37" s="661">
        <v>25.6</v>
      </c>
      <c r="C37" s="668"/>
      <c r="E37" s="367"/>
      <c r="F37" s="368"/>
      <c r="H37" s="359"/>
      <c r="I37" s="358"/>
      <c r="J37" s="358"/>
      <c r="K37" s="358"/>
      <c r="L37" s="358"/>
      <c r="M37" s="674" t="s">
        <v>467</v>
      </c>
      <c r="N37" s="664">
        <v>0.11270973118871015</v>
      </c>
      <c r="O37" s="664">
        <v>0.12</v>
      </c>
      <c r="P37" s="371">
        <v>0.13</v>
      </c>
      <c r="Q37" s="371">
        <v>0.12480725603110542</v>
      </c>
      <c r="R37" s="372"/>
      <c r="S37" s="372"/>
      <c r="W37" s="562" t="s">
        <v>583</v>
      </c>
      <c r="X37" s="712">
        <v>0.13500000000000001</v>
      </c>
      <c r="Y37" s="363"/>
      <c r="Z37" s="849"/>
      <c r="AG37" s="718" t="s">
        <v>1150</v>
      </c>
      <c r="AH37" s="723"/>
      <c r="AI37" s="723"/>
      <c r="AJ37" s="723"/>
      <c r="AK37" s="723"/>
      <c r="AL37" s="723"/>
      <c r="AM37" s="711" t="s">
        <v>673</v>
      </c>
      <c r="AN37" s="987">
        <v>112</v>
      </c>
      <c r="AO37" s="987">
        <v>1402</v>
      </c>
      <c r="AP37" s="987">
        <v>132.18036408806501</v>
      </c>
      <c r="AQ37" s="987">
        <v>1652.2545511008125</v>
      </c>
      <c r="AR37" s="987">
        <v>185.65638000000004</v>
      </c>
      <c r="AS37" s="987">
        <v>2320.7047500000003</v>
      </c>
      <c r="AT37" s="1015" t="s">
        <v>1149</v>
      </c>
      <c r="AU37" s="694"/>
      <c r="AV37" s="694"/>
      <c r="AW37" s="694"/>
      <c r="AX37" s="694"/>
      <c r="AY37" s="694"/>
      <c r="AZ37" s="694"/>
      <c r="BA37" s="694"/>
      <c r="BB37" s="695"/>
      <c r="BC37" s="1027" t="s">
        <v>1050</v>
      </c>
      <c r="BD37" s="1025">
        <v>12027</v>
      </c>
      <c r="BE37" s="1025">
        <v>230</v>
      </c>
      <c r="BF37" s="1025">
        <v>12168</v>
      </c>
      <c r="BG37" s="1025">
        <v>140</v>
      </c>
      <c r="BH37" s="1026">
        <v>15.2</v>
      </c>
      <c r="BI37" s="723"/>
    </row>
    <row r="38" spans="1:61" ht="15.75" customHeight="1">
      <c r="A38" s="668" t="s">
        <v>103</v>
      </c>
      <c r="B38" s="716">
        <v>25.7</v>
      </c>
      <c r="C38" s="668"/>
      <c r="E38" s="367"/>
      <c r="F38" s="368"/>
      <c r="H38" s="359"/>
      <c r="I38" s="358"/>
      <c r="J38" s="358"/>
      <c r="K38" s="358"/>
      <c r="L38" s="358"/>
      <c r="M38" s="674" t="s">
        <v>470</v>
      </c>
      <c r="N38" s="664">
        <v>0.216536878411106</v>
      </c>
      <c r="O38" s="664">
        <v>0.19</v>
      </c>
      <c r="P38" s="371">
        <v>0.19</v>
      </c>
      <c r="Q38" s="371">
        <v>0.11525231133721578</v>
      </c>
      <c r="R38" s="373"/>
      <c r="S38" s="373"/>
      <c r="W38" s="562" t="s">
        <v>582</v>
      </c>
      <c r="X38" s="712">
        <v>0.13400000000000001</v>
      </c>
      <c r="Y38" s="363"/>
      <c r="Z38" s="849"/>
      <c r="AG38" s="718"/>
      <c r="AH38" s="723"/>
      <c r="AI38" s="723"/>
      <c r="AJ38" s="723"/>
      <c r="AK38" s="723"/>
      <c r="AL38" s="723"/>
      <c r="AM38" s="711" t="s">
        <v>675</v>
      </c>
      <c r="AN38" s="987">
        <v>160</v>
      </c>
      <c r="AO38" s="987">
        <v>1996</v>
      </c>
      <c r="AP38" s="987">
        <v>157.80842801328001</v>
      </c>
      <c r="AQ38" s="987">
        <v>1972.6053501659999</v>
      </c>
      <c r="AR38" s="987">
        <v>104.10138000000001</v>
      </c>
      <c r="AS38" s="987">
        <v>1301.2672500000001</v>
      </c>
      <c r="AT38" s="1016"/>
      <c r="AU38" s="723"/>
      <c r="AV38" s="723"/>
      <c r="AW38" s="723"/>
      <c r="AX38" s="723"/>
      <c r="AY38" s="723"/>
      <c r="AZ38" s="723"/>
      <c r="BA38" s="723"/>
      <c r="BB38" s="695"/>
      <c r="BC38" s="1027" t="s">
        <v>1051</v>
      </c>
      <c r="BD38" s="1025">
        <v>3887</v>
      </c>
      <c r="BE38" s="1025">
        <v>84</v>
      </c>
      <c r="BF38" s="1025">
        <v>3936</v>
      </c>
      <c r="BG38" s="1025">
        <v>48</v>
      </c>
      <c r="BH38" s="1026">
        <v>28.7</v>
      </c>
      <c r="BI38" s="723"/>
    </row>
    <row r="39" spans="1:61" ht="15.75" customHeight="1">
      <c r="A39" s="668" t="s">
        <v>102</v>
      </c>
      <c r="B39" s="716">
        <v>25.2</v>
      </c>
      <c r="C39" s="561"/>
      <c r="E39" s="374"/>
      <c r="F39" s="368"/>
      <c r="H39" s="359"/>
      <c r="I39" s="358"/>
      <c r="J39" s="358"/>
      <c r="K39" s="358"/>
      <c r="L39" s="358"/>
      <c r="M39" s="674"/>
      <c r="N39" s="143"/>
      <c r="O39" s="143"/>
      <c r="P39" s="376"/>
      <c r="Q39" s="376"/>
      <c r="R39" s="373"/>
      <c r="S39" s="375"/>
      <c r="W39" s="562" t="s">
        <v>108</v>
      </c>
      <c r="X39" s="712">
        <v>0.14199999999999999</v>
      </c>
      <c r="Y39" s="363"/>
      <c r="Z39" s="849"/>
      <c r="AG39" s="1016"/>
      <c r="AH39" s="723"/>
      <c r="AI39" s="723"/>
      <c r="AJ39" s="723"/>
      <c r="AK39" s="723"/>
      <c r="AL39" s="723"/>
      <c r="AM39" s="711"/>
      <c r="AN39" s="989"/>
      <c r="AO39" s="989"/>
      <c r="AP39" s="989"/>
      <c r="AQ39" s="989"/>
      <c r="AR39" s="989"/>
      <c r="AS39" s="989"/>
      <c r="AT39" s="1016"/>
      <c r="AU39" s="723"/>
      <c r="AV39" s="723"/>
      <c r="AW39" s="723"/>
      <c r="AX39" s="723"/>
      <c r="AY39" s="723"/>
      <c r="AZ39" s="723"/>
      <c r="BA39" s="723"/>
      <c r="BC39" s="1027" t="s">
        <v>1052</v>
      </c>
      <c r="BD39" s="1025">
        <v>1618</v>
      </c>
      <c r="BE39" s="1025">
        <v>38</v>
      </c>
      <c r="BF39" s="1025">
        <v>1633</v>
      </c>
      <c r="BG39" s="1025">
        <v>15</v>
      </c>
      <c r="BH39" s="1026">
        <v>57.9</v>
      </c>
      <c r="BI39" s="723"/>
    </row>
    <row r="40" spans="1:61" ht="15.75" customHeight="1">
      <c r="A40" s="668" t="s">
        <v>101</v>
      </c>
      <c r="B40" s="716">
        <v>25.2</v>
      </c>
      <c r="C40" s="561"/>
      <c r="E40" s="374"/>
      <c r="F40" s="368"/>
      <c r="H40" s="359"/>
      <c r="I40" s="358"/>
      <c r="J40" s="358"/>
      <c r="K40" s="358"/>
      <c r="L40" s="358"/>
      <c r="M40" s="665" t="s">
        <v>686</v>
      </c>
      <c r="N40" s="666">
        <v>0.41699362395588507</v>
      </c>
      <c r="O40" s="666">
        <v>0.43</v>
      </c>
      <c r="P40" s="378">
        <v>0.44</v>
      </c>
      <c r="Q40" s="378">
        <v>0.44588848293866395</v>
      </c>
      <c r="R40" s="719"/>
      <c r="S40" s="377"/>
      <c r="W40" s="562" t="s">
        <v>106</v>
      </c>
      <c r="X40" s="712">
        <v>0.14299999999999999</v>
      </c>
      <c r="Y40" s="363"/>
      <c r="Z40" s="849"/>
      <c r="AG40" s="723"/>
      <c r="AH40" s="723"/>
      <c r="AI40" s="723"/>
      <c r="AJ40" s="723"/>
      <c r="AK40" s="720"/>
      <c r="AL40" s="723"/>
      <c r="AM40" s="1022" t="s">
        <v>677</v>
      </c>
      <c r="AN40" s="988">
        <v>1347</v>
      </c>
      <c r="AO40" s="988">
        <v>16842</v>
      </c>
      <c r="AP40" s="988">
        <v>1347.3369600000001</v>
      </c>
      <c r="AQ40" s="988">
        <v>16841.712</v>
      </c>
      <c r="AR40" s="988">
        <v>1343.6689999999999</v>
      </c>
      <c r="AS40" s="988">
        <v>16795.862499999999</v>
      </c>
      <c r="AT40" s="723"/>
      <c r="AU40" s="723"/>
      <c r="AV40" s="723"/>
      <c r="AW40" s="723"/>
      <c r="AX40" s="723"/>
      <c r="AY40" s="723"/>
      <c r="AZ40" s="723"/>
      <c r="BA40" s="723"/>
      <c r="BC40" s="1027" t="s">
        <v>1054</v>
      </c>
      <c r="BD40" s="1025">
        <v>654</v>
      </c>
      <c r="BE40" s="1025">
        <v>4</v>
      </c>
      <c r="BF40" s="1025">
        <v>656</v>
      </c>
      <c r="BG40" s="1025">
        <v>2</v>
      </c>
      <c r="BH40" s="1026">
        <v>88.7</v>
      </c>
      <c r="BI40" s="723"/>
    </row>
    <row r="41" spans="1:61" ht="15.75" customHeight="1">
      <c r="A41" s="668" t="s">
        <v>100</v>
      </c>
      <c r="B41" s="716">
        <v>24.4</v>
      </c>
      <c r="C41" s="561"/>
      <c r="E41" s="374"/>
      <c r="F41" s="368"/>
      <c r="H41" s="359"/>
      <c r="I41" s="358"/>
      <c r="J41" s="358"/>
      <c r="K41" s="358"/>
      <c r="L41" s="358"/>
      <c r="M41" s="674"/>
      <c r="N41" s="143"/>
      <c r="O41" s="143"/>
      <c r="P41" s="376"/>
      <c r="Q41" s="376"/>
      <c r="R41" s="719"/>
      <c r="S41" s="377"/>
      <c r="W41" s="562" t="s">
        <v>105</v>
      </c>
      <c r="X41" s="712">
        <v>0.153</v>
      </c>
      <c r="Y41" s="363"/>
      <c r="Z41" s="849"/>
      <c r="AG41" s="721" t="s">
        <v>1148</v>
      </c>
      <c r="AH41" s="720"/>
      <c r="AI41" s="720"/>
      <c r="AJ41" s="720"/>
      <c r="AK41" s="979"/>
      <c r="AL41" s="723"/>
      <c r="AM41" s="711" t="s">
        <v>662</v>
      </c>
      <c r="AN41" s="987">
        <v>1347</v>
      </c>
      <c r="AO41" s="987">
        <v>16842</v>
      </c>
      <c r="AP41" s="987">
        <v>1347.3369600000001</v>
      </c>
      <c r="AQ41" s="987">
        <v>16841.712</v>
      </c>
      <c r="AR41" s="987">
        <v>1343.6689999999999</v>
      </c>
      <c r="AS41" s="987">
        <v>16795.862499999999</v>
      </c>
      <c r="AT41" s="723"/>
      <c r="AU41" s="723"/>
      <c r="AV41" s="723"/>
      <c r="AW41" s="723"/>
      <c r="AX41" s="723"/>
      <c r="AY41" s="723"/>
      <c r="AZ41" s="723"/>
      <c r="BA41" s="723"/>
      <c r="BC41" s="1027" t="s">
        <v>1055</v>
      </c>
      <c r="BD41" s="1025">
        <v>36</v>
      </c>
      <c r="BE41" s="1025">
        <v>2</v>
      </c>
      <c r="BF41" s="1025">
        <v>37</v>
      </c>
      <c r="BG41" s="1025">
        <v>1</v>
      </c>
      <c r="BH41" s="1026">
        <v>28.5</v>
      </c>
      <c r="BI41" s="723"/>
    </row>
    <row r="42" spans="1:61" ht="15.75" customHeight="1">
      <c r="A42" s="668" t="s">
        <v>99</v>
      </c>
      <c r="B42" s="716">
        <v>24.9</v>
      </c>
      <c r="C42" s="561"/>
      <c r="E42" s="374"/>
      <c r="F42" s="368"/>
      <c r="H42" s="359"/>
      <c r="I42" s="358"/>
      <c r="J42" s="358"/>
      <c r="K42" s="358"/>
      <c r="L42" s="358"/>
      <c r="M42" s="124" t="s">
        <v>110</v>
      </c>
      <c r="N42" s="148"/>
      <c r="O42" s="148"/>
      <c r="P42" s="380"/>
      <c r="Q42" s="380"/>
      <c r="R42" s="719"/>
      <c r="S42" s="377"/>
      <c r="W42" s="562" t="s">
        <v>104</v>
      </c>
      <c r="X42" s="712">
        <v>0.16200000000000001</v>
      </c>
      <c r="Y42" s="363"/>
      <c r="Z42" s="849"/>
      <c r="AG42" s="720"/>
      <c r="AH42" s="699" t="s">
        <v>971</v>
      </c>
      <c r="AI42" s="699" t="s">
        <v>970</v>
      </c>
      <c r="AJ42" s="699" t="s">
        <v>971</v>
      </c>
      <c r="AK42" s="980"/>
      <c r="AL42" s="723"/>
      <c r="AM42" s="1022" t="s">
        <v>679</v>
      </c>
      <c r="AN42" s="988">
        <v>11638</v>
      </c>
      <c r="AO42" s="988">
        <v>145475</v>
      </c>
      <c r="AP42" s="988">
        <v>12203.912676621345</v>
      </c>
      <c r="AQ42" s="988">
        <v>152548.90845776681</v>
      </c>
      <c r="AR42" s="988">
        <v>12420.2838264536</v>
      </c>
      <c r="AS42" s="988">
        <v>155253.54783067</v>
      </c>
      <c r="AT42" s="1016"/>
      <c r="AU42" s="723"/>
      <c r="AV42" s="723"/>
      <c r="AW42" s="723"/>
      <c r="AX42" s="723"/>
      <c r="AY42" s="723"/>
      <c r="AZ42" s="723"/>
      <c r="BA42" s="723"/>
      <c r="BC42" s="1027" t="s">
        <v>995</v>
      </c>
      <c r="BD42" s="1025">
        <v>1405</v>
      </c>
      <c r="BE42" s="1025">
        <v>3</v>
      </c>
      <c r="BF42" s="1025">
        <v>1407</v>
      </c>
      <c r="BG42" s="1025">
        <v>2</v>
      </c>
      <c r="BH42" s="1026">
        <v>125.2</v>
      </c>
      <c r="BI42" s="723"/>
    </row>
    <row r="43" spans="1:61" ht="15.75" customHeight="1" thickBot="1">
      <c r="A43" s="668" t="s">
        <v>837</v>
      </c>
      <c r="B43" s="716">
        <v>24.2</v>
      </c>
      <c r="C43" s="561"/>
      <c r="E43" s="374"/>
      <c r="F43" s="368"/>
      <c r="H43" s="379"/>
      <c r="I43" s="358"/>
      <c r="J43" s="358"/>
      <c r="K43" s="358"/>
      <c r="L43" s="358"/>
      <c r="M43" s="124" t="s">
        <v>132</v>
      </c>
      <c r="N43" s="663">
        <v>0.44354328806058346</v>
      </c>
      <c r="O43" s="663">
        <v>0.46</v>
      </c>
      <c r="P43" s="381">
        <v>0.47</v>
      </c>
      <c r="Q43" s="381">
        <v>0.47163900203993692</v>
      </c>
      <c r="R43" s="719"/>
      <c r="S43" s="719"/>
      <c r="W43" s="562" t="s">
        <v>103</v>
      </c>
      <c r="X43" s="712">
        <v>0.16500000000000001</v>
      </c>
      <c r="Y43" s="363"/>
      <c r="Z43" s="849"/>
      <c r="AG43" s="713" t="s">
        <v>98</v>
      </c>
      <c r="AH43" s="705">
        <v>2014</v>
      </c>
      <c r="AI43" s="705">
        <v>2014</v>
      </c>
      <c r="AJ43" s="705">
        <v>2013</v>
      </c>
      <c r="AK43" s="981"/>
      <c r="AL43" s="723"/>
      <c r="AM43" s="711"/>
      <c r="AN43" s="987"/>
      <c r="AO43" s="987"/>
      <c r="AP43" s="987"/>
      <c r="AQ43" s="987"/>
      <c r="AR43" s="987"/>
      <c r="AS43" s="989"/>
      <c r="AT43" s="723"/>
      <c r="AU43" s="723"/>
      <c r="AV43" s="723"/>
      <c r="AW43" s="723"/>
      <c r="AX43" s="723"/>
      <c r="AY43" s="723"/>
      <c r="AZ43" s="723"/>
      <c r="BA43" s="723"/>
      <c r="BC43" s="1027"/>
      <c r="BD43" s="1025"/>
      <c r="BE43" s="1025"/>
      <c r="BF43" s="1025"/>
      <c r="BG43" s="1025"/>
      <c r="BH43" s="1026"/>
      <c r="BI43" s="723"/>
    </row>
    <row r="44" spans="1:61" ht="15.75" customHeight="1">
      <c r="A44" s="668" t="s">
        <v>907</v>
      </c>
      <c r="B44" s="716">
        <v>24.8</v>
      </c>
      <c r="C44" s="668"/>
      <c r="E44" s="367"/>
      <c r="F44" s="368"/>
      <c r="H44" s="379"/>
      <c r="I44" s="358"/>
      <c r="J44" s="358"/>
      <c r="K44" s="358"/>
      <c r="L44" s="358"/>
      <c r="M44" s="674" t="s">
        <v>468</v>
      </c>
      <c r="N44" s="664">
        <v>0.45919563536138053</v>
      </c>
      <c r="O44" s="664">
        <v>0.47</v>
      </c>
      <c r="P44" s="382">
        <v>0.48</v>
      </c>
      <c r="Q44" s="382">
        <v>0.4828237209274473</v>
      </c>
      <c r="W44" s="562" t="s">
        <v>102</v>
      </c>
      <c r="X44" s="712">
        <v>0.1741</v>
      </c>
      <c r="Y44" s="363"/>
      <c r="Z44" s="849"/>
      <c r="AG44" s="711" t="s">
        <v>1147</v>
      </c>
      <c r="AH44" s="981">
        <v>22270</v>
      </c>
      <c r="AI44" s="981">
        <v>22809.003637189999</v>
      </c>
      <c r="AJ44" s="981">
        <v>21729</v>
      </c>
      <c r="AK44" s="981"/>
      <c r="AL44" s="723"/>
      <c r="AM44" s="1022" t="s">
        <v>1056</v>
      </c>
      <c r="AN44" s="987"/>
      <c r="AO44" s="987"/>
      <c r="AP44" s="987"/>
      <c r="AQ44" s="987"/>
      <c r="AR44" s="987"/>
      <c r="AS44" s="990"/>
      <c r="AT44" s="723"/>
      <c r="AU44" s="723"/>
      <c r="AV44" s="723"/>
      <c r="AW44" s="723"/>
      <c r="AX44" s="723"/>
      <c r="AY44" s="723"/>
      <c r="AZ44" s="723"/>
      <c r="BA44" s="723"/>
      <c r="BC44" s="1024" t="s">
        <v>1057</v>
      </c>
      <c r="BD44" s="1025">
        <v>28228</v>
      </c>
      <c r="BE44" s="1025">
        <v>12653</v>
      </c>
      <c r="BF44" s="1025">
        <v>34987</v>
      </c>
      <c r="BG44" s="1025">
        <v>7733</v>
      </c>
      <c r="BH44" s="1026">
        <v>30.6</v>
      </c>
      <c r="BI44" s="723"/>
    </row>
    <row r="45" spans="1:61" ht="15.75" customHeight="1">
      <c r="A45" s="668" t="s">
        <v>1084</v>
      </c>
      <c r="B45" s="716">
        <v>23.9</v>
      </c>
      <c r="C45" s="668"/>
      <c r="E45" s="367"/>
      <c r="F45" s="368"/>
      <c r="H45" s="379"/>
      <c r="I45" s="358"/>
      <c r="J45" s="358"/>
      <c r="K45" s="358"/>
      <c r="L45" s="358"/>
      <c r="M45" s="674" t="s">
        <v>469</v>
      </c>
      <c r="N45" s="664">
        <v>0.48410491053063465</v>
      </c>
      <c r="O45" s="664">
        <v>0.5</v>
      </c>
      <c r="P45" s="382">
        <v>0.51</v>
      </c>
      <c r="Q45" s="382">
        <v>0.49393447671131463</v>
      </c>
      <c r="R45" s="722"/>
      <c r="S45" s="722"/>
      <c r="T45" s="722"/>
      <c r="U45" s="845"/>
      <c r="W45" s="562" t="s">
        <v>101</v>
      </c>
      <c r="X45" s="712">
        <v>0.17499999999999999</v>
      </c>
      <c r="Y45" s="363"/>
      <c r="Z45" s="849"/>
      <c r="AG45" s="711" t="s">
        <v>1146</v>
      </c>
      <c r="AH45" s="981">
        <v>29498</v>
      </c>
      <c r="AI45" s="981">
        <v>29936.60147464</v>
      </c>
      <c r="AJ45" s="981">
        <v>26657</v>
      </c>
      <c r="AK45" s="960"/>
      <c r="AL45" s="723"/>
      <c r="AM45" s="709" t="s">
        <v>1058</v>
      </c>
      <c r="AN45" s="987">
        <v>5995</v>
      </c>
      <c r="AO45" s="987">
        <v>74938</v>
      </c>
      <c r="AP45" s="987">
        <v>5740.7217956274844</v>
      </c>
      <c r="AQ45" s="987">
        <v>71759.022445343551</v>
      </c>
      <c r="AR45" s="1023">
        <v>4317.5542445795263</v>
      </c>
      <c r="AS45" s="987">
        <v>53969.428057244077</v>
      </c>
      <c r="AT45" s="723"/>
      <c r="AU45" s="723"/>
      <c r="AV45" s="723"/>
      <c r="AW45" s="723"/>
      <c r="AX45" s="723"/>
      <c r="AY45" s="723"/>
      <c r="AZ45" s="723"/>
      <c r="BA45" s="723"/>
      <c r="BC45" s="1027" t="s">
        <v>1048</v>
      </c>
      <c r="BD45" s="1025">
        <v>7987</v>
      </c>
      <c r="BE45" s="1025">
        <v>6890</v>
      </c>
      <c r="BF45" s="1025">
        <v>11934</v>
      </c>
      <c r="BG45" s="1025">
        <v>4143</v>
      </c>
      <c r="BH45" s="1026">
        <v>8.9</v>
      </c>
      <c r="BI45" s="723"/>
    </row>
    <row r="46" spans="1:61" ht="15.75" customHeight="1">
      <c r="A46" s="849"/>
      <c r="B46" s="849"/>
      <c r="C46" s="856"/>
      <c r="E46" s="367"/>
      <c r="F46" s="368"/>
      <c r="H46" s="379"/>
      <c r="I46" s="358"/>
      <c r="J46" s="358"/>
      <c r="K46" s="358"/>
      <c r="L46" s="358"/>
      <c r="M46" s="674" t="s">
        <v>467</v>
      </c>
      <c r="N46" s="664">
        <v>0.41038643986664963</v>
      </c>
      <c r="O46" s="664">
        <v>0.45</v>
      </c>
      <c r="P46" s="382">
        <v>0.46</v>
      </c>
      <c r="Q46" s="382">
        <v>0.47042211791848237</v>
      </c>
      <c r="W46" s="562" t="s">
        <v>100</v>
      </c>
      <c r="X46" s="712">
        <v>0.18099999999999999</v>
      </c>
      <c r="Y46" s="363"/>
      <c r="Z46" s="849"/>
      <c r="AG46" s="960"/>
      <c r="AH46" s="960"/>
      <c r="AI46" s="960"/>
      <c r="AJ46" s="960"/>
      <c r="AK46" s="960"/>
      <c r="AL46" s="723"/>
      <c r="AM46" s="1022" t="s">
        <v>331</v>
      </c>
      <c r="AN46" s="988">
        <v>17633</v>
      </c>
      <c r="AO46" s="988">
        <v>220413</v>
      </c>
      <c r="AP46" s="988">
        <v>17944.634472248828</v>
      </c>
      <c r="AQ46" s="988">
        <v>224307.93090311036</v>
      </c>
      <c r="AR46" s="988">
        <v>16737.838071033126</v>
      </c>
      <c r="AS46" s="988">
        <v>209222.97588791407</v>
      </c>
      <c r="AT46" s="723"/>
      <c r="AU46" s="723"/>
      <c r="AV46" s="723"/>
      <c r="AW46" s="723"/>
      <c r="AX46" s="723"/>
      <c r="AY46" s="723"/>
      <c r="AZ46" s="723"/>
      <c r="BA46" s="723"/>
      <c r="BC46" s="1027" t="s">
        <v>1049</v>
      </c>
      <c r="BD46" s="1025">
        <v>6745</v>
      </c>
      <c r="BE46" s="1025">
        <v>2807</v>
      </c>
      <c r="BF46" s="1025">
        <v>8294</v>
      </c>
      <c r="BG46" s="1025">
        <v>1783</v>
      </c>
      <c r="BH46" s="1026">
        <v>19.399999999999999</v>
      </c>
      <c r="BI46" s="723"/>
    </row>
    <row r="47" spans="1:61" ht="15.75" customHeight="1">
      <c r="A47" s="853" t="s">
        <v>687</v>
      </c>
      <c r="B47" s="853"/>
      <c r="C47" s="856"/>
      <c r="E47" s="367"/>
      <c r="F47" s="368"/>
      <c r="H47" s="379"/>
      <c r="I47" s="358"/>
      <c r="J47" s="358"/>
      <c r="K47" s="358"/>
      <c r="L47" s="358"/>
      <c r="M47" s="674" t="s">
        <v>470</v>
      </c>
      <c r="N47" s="664">
        <v>0.42134655146478572</v>
      </c>
      <c r="O47" s="664">
        <v>0.43</v>
      </c>
      <c r="P47" s="382">
        <v>0.44</v>
      </c>
      <c r="Q47" s="382">
        <v>0.44584466777925069</v>
      </c>
      <c r="W47" s="562" t="s">
        <v>670</v>
      </c>
      <c r="X47" s="712">
        <v>0.184</v>
      </c>
      <c r="Y47" s="363"/>
      <c r="Z47" s="849"/>
      <c r="AG47" s="723"/>
      <c r="AH47" s="723"/>
      <c r="AI47" s="723"/>
      <c r="AJ47" s="723"/>
      <c r="AK47" s="723"/>
      <c r="AL47" s="723"/>
      <c r="AM47" s="1016"/>
      <c r="AN47" s="723"/>
      <c r="AO47" s="723"/>
      <c r="AP47" s="723"/>
      <c r="AQ47" s="723"/>
      <c r="AR47" s="723"/>
      <c r="AS47" s="723"/>
      <c r="AT47" s="723"/>
      <c r="AU47" s="723"/>
      <c r="AV47" s="723"/>
      <c r="AW47" s="723"/>
      <c r="AX47" s="723"/>
      <c r="AY47" s="723"/>
      <c r="AZ47" s="723"/>
      <c r="BA47" s="723"/>
      <c r="BC47" s="1027" t="s">
        <v>1050</v>
      </c>
      <c r="BD47" s="1025">
        <v>4304</v>
      </c>
      <c r="BE47" s="1025">
        <v>1502</v>
      </c>
      <c r="BF47" s="1025">
        <v>5033</v>
      </c>
      <c r="BG47" s="1025">
        <v>962</v>
      </c>
      <c r="BH47" s="1026">
        <v>31.7</v>
      </c>
      <c r="BI47" s="723"/>
    </row>
    <row r="48" spans="1:61" ht="15.75" customHeight="1">
      <c r="A48" s="854" t="s">
        <v>1145</v>
      </c>
      <c r="B48" s="849"/>
      <c r="C48" s="856"/>
      <c r="E48" s="367"/>
      <c r="F48" s="368"/>
      <c r="H48" s="379"/>
      <c r="I48" s="358"/>
      <c r="J48" s="358"/>
      <c r="K48" s="358"/>
      <c r="L48" s="358"/>
      <c r="M48" s="124"/>
      <c r="N48" s="148"/>
      <c r="O48" s="148"/>
      <c r="P48" s="384"/>
      <c r="Q48" s="384"/>
      <c r="W48" s="562" t="s">
        <v>837</v>
      </c>
      <c r="X48" s="712">
        <v>0.19</v>
      </c>
      <c r="Y48" s="363"/>
      <c r="Z48" s="849"/>
      <c r="AG48" s="723"/>
      <c r="AH48" s="723"/>
      <c r="AI48" s="723"/>
      <c r="AJ48" s="723"/>
      <c r="AK48" s="723"/>
      <c r="AL48" s="723"/>
      <c r="AM48" s="723"/>
      <c r="AN48" s="723"/>
      <c r="AO48" s="723"/>
      <c r="AP48" s="723"/>
      <c r="AQ48" s="723"/>
      <c r="AR48" s="723"/>
      <c r="AS48" s="723"/>
      <c r="AT48" s="723"/>
      <c r="AU48" s="723"/>
      <c r="AV48" s="723"/>
      <c r="AW48" s="723"/>
      <c r="AX48" s="723"/>
      <c r="AY48" s="723"/>
      <c r="AZ48" s="723"/>
      <c r="BA48" s="723"/>
      <c r="BC48" s="1027" t="s">
        <v>1051</v>
      </c>
      <c r="BD48" s="1025">
        <v>3024</v>
      </c>
      <c r="BE48" s="1025">
        <v>807</v>
      </c>
      <c r="BF48" s="1025">
        <v>3389</v>
      </c>
      <c r="BG48" s="1025">
        <v>497</v>
      </c>
      <c r="BH48" s="1026">
        <v>38.5</v>
      </c>
      <c r="BI48" s="723"/>
    </row>
    <row r="49" spans="1:61" ht="15.75" customHeight="1">
      <c r="A49" s="667" t="s">
        <v>647</v>
      </c>
      <c r="B49" s="852">
        <v>0.70299999999999996</v>
      </c>
      <c r="C49" s="855"/>
      <c r="E49" s="367"/>
      <c r="F49" s="368"/>
      <c r="H49" s="379"/>
      <c r="I49" s="358"/>
      <c r="J49" s="358"/>
      <c r="K49" s="358"/>
      <c r="L49" s="358"/>
      <c r="M49" s="124" t="s">
        <v>110</v>
      </c>
      <c r="N49" s="148"/>
      <c r="O49" s="148"/>
      <c r="P49" s="376"/>
      <c r="Q49" s="376"/>
      <c r="W49" s="562" t="s">
        <v>907</v>
      </c>
      <c r="X49" s="712">
        <v>0.20246840870542501</v>
      </c>
      <c r="Y49" s="363"/>
      <c r="Z49" s="849"/>
      <c r="AG49" s="723"/>
      <c r="AH49" s="723"/>
      <c r="AI49" s="723"/>
      <c r="AJ49" s="723"/>
      <c r="AK49" s="723"/>
      <c r="AL49" s="723"/>
      <c r="AM49" s="723"/>
      <c r="AN49" s="723"/>
      <c r="AO49" s="723"/>
      <c r="AP49" s="723"/>
      <c r="AQ49" s="723"/>
      <c r="AR49" s="723"/>
      <c r="AS49" s="723"/>
      <c r="AT49" s="723"/>
      <c r="AU49" s="723"/>
      <c r="AV49" s="723"/>
      <c r="AW49" s="723"/>
      <c r="AX49" s="723"/>
      <c r="AY49" s="723"/>
      <c r="AZ49" s="723"/>
      <c r="BA49" s="723"/>
      <c r="BC49" s="1027" t="s">
        <v>1052</v>
      </c>
      <c r="BD49" s="1025">
        <v>2849</v>
      </c>
      <c r="BE49" s="1025">
        <v>305</v>
      </c>
      <c r="BF49" s="1025">
        <v>2958</v>
      </c>
      <c r="BG49" s="1025">
        <v>178</v>
      </c>
      <c r="BH49" s="1026">
        <v>40.9</v>
      </c>
      <c r="BI49" s="723"/>
    </row>
    <row r="50" spans="1:61" ht="15.75" customHeight="1">
      <c r="A50" s="667" t="s">
        <v>671</v>
      </c>
      <c r="B50" s="852">
        <v>0.06</v>
      </c>
      <c r="C50" s="854"/>
      <c r="M50" s="124" t="s">
        <v>120</v>
      </c>
      <c r="N50" s="663">
        <v>0.39237453359358387</v>
      </c>
      <c r="O50" s="663">
        <v>0.41</v>
      </c>
      <c r="P50" s="385">
        <v>0.41</v>
      </c>
      <c r="Q50" s="385">
        <v>0.42531280633440277</v>
      </c>
      <c r="W50" s="562" t="s">
        <v>1084</v>
      </c>
      <c r="X50" s="712">
        <v>0.20699999999999999</v>
      </c>
      <c r="Y50" s="363"/>
      <c r="Z50" s="849"/>
      <c r="AE50" s="575" t="s">
        <v>685</v>
      </c>
      <c r="AG50" s="723"/>
      <c r="AH50" s="723"/>
      <c r="AI50" s="723"/>
      <c r="AJ50" s="723"/>
      <c r="AK50" s="723"/>
      <c r="AL50" s="723"/>
      <c r="AM50" s="1016"/>
      <c r="AN50" s="723"/>
      <c r="AO50" s="723"/>
      <c r="AP50" s="723"/>
      <c r="AQ50" s="723"/>
      <c r="AR50" s="723"/>
      <c r="AS50" s="723"/>
      <c r="AT50" s="723"/>
      <c r="AU50" s="723"/>
      <c r="AV50" s="723"/>
      <c r="AW50" s="723"/>
      <c r="AX50" s="723"/>
      <c r="AY50" s="723"/>
      <c r="AZ50" s="723"/>
      <c r="BA50" s="723"/>
      <c r="BC50" s="1027" t="s">
        <v>1054</v>
      </c>
      <c r="BD50" s="1025">
        <v>2237</v>
      </c>
      <c r="BE50" s="1025">
        <v>134</v>
      </c>
      <c r="BF50" s="1025">
        <v>2226</v>
      </c>
      <c r="BG50" s="1025">
        <v>80</v>
      </c>
      <c r="BH50" s="1026">
        <v>55.6</v>
      </c>
      <c r="BI50" s="723"/>
    </row>
    <row r="51" spans="1:61" ht="15.75" customHeight="1">
      <c r="A51" s="667" t="s">
        <v>677</v>
      </c>
      <c r="B51" s="852">
        <v>0.10299999999999999</v>
      </c>
      <c r="C51" s="853"/>
      <c r="D51" s="383"/>
      <c r="E51" s="383"/>
      <c r="F51" s="383"/>
      <c r="G51" s="359"/>
      <c r="H51" s="379"/>
      <c r="I51" s="358"/>
      <c r="J51" s="358"/>
      <c r="K51" s="358"/>
      <c r="L51" s="358"/>
      <c r="M51" s="674" t="s">
        <v>468</v>
      </c>
      <c r="N51" s="664">
        <v>0.40238118584695914</v>
      </c>
      <c r="O51" s="664">
        <v>0.42</v>
      </c>
      <c r="P51" s="386">
        <v>0.41</v>
      </c>
      <c r="Q51" s="386">
        <v>0.4283821621872177</v>
      </c>
      <c r="W51" s="849"/>
      <c r="X51" s="849"/>
      <c r="Y51" s="849"/>
      <c r="Z51" s="849"/>
      <c r="AG51" s="723"/>
      <c r="AH51" s="723"/>
      <c r="AI51" s="723"/>
      <c r="AJ51" s="723"/>
      <c r="AK51" s="723"/>
      <c r="AL51" s="723"/>
      <c r="AM51" s="1016"/>
      <c r="AN51" s="723"/>
      <c r="AO51" s="723"/>
      <c r="AP51" s="723"/>
      <c r="AQ51" s="723"/>
      <c r="AR51" s="723"/>
      <c r="AS51" s="723"/>
      <c r="AT51" s="723"/>
      <c r="AU51" s="723"/>
      <c r="AV51" s="723"/>
      <c r="AW51" s="723"/>
      <c r="AX51" s="723"/>
      <c r="AY51" s="723"/>
      <c r="AZ51" s="723"/>
      <c r="BA51" s="723"/>
      <c r="BC51" s="1027" t="s">
        <v>1055</v>
      </c>
      <c r="BD51" s="1025">
        <v>62</v>
      </c>
      <c r="BE51" s="1025">
        <v>84</v>
      </c>
      <c r="BF51" s="1025">
        <v>89</v>
      </c>
      <c r="BG51" s="1025">
        <v>26</v>
      </c>
      <c r="BH51" s="1026">
        <v>44.1</v>
      </c>
      <c r="BI51" s="723"/>
    </row>
    <row r="52" spans="1:61" ht="15.75" customHeight="1">
      <c r="A52" s="667" t="s">
        <v>688</v>
      </c>
      <c r="B52" s="852">
        <v>1.9E-2</v>
      </c>
      <c r="C52" s="849"/>
      <c r="D52" s="35"/>
      <c r="E52" s="35"/>
      <c r="F52" s="35"/>
      <c r="G52" s="359"/>
      <c r="H52" s="359"/>
      <c r="I52" s="358"/>
      <c r="J52" s="358"/>
      <c r="K52" s="358"/>
      <c r="L52" s="358"/>
      <c r="M52" s="674" t="s">
        <v>469</v>
      </c>
      <c r="N52" s="664">
        <v>0.39442193432069722</v>
      </c>
      <c r="O52" s="664">
        <v>0.42</v>
      </c>
      <c r="P52" s="386">
        <v>0.42</v>
      </c>
      <c r="Q52" s="386">
        <v>0.43361070307742844</v>
      </c>
      <c r="W52" s="849"/>
      <c r="X52" s="849"/>
      <c r="Y52" s="849"/>
      <c r="Z52" s="849"/>
      <c r="AG52" s="723"/>
      <c r="AH52" s="723"/>
      <c r="AI52" s="723"/>
      <c r="AJ52" s="723"/>
      <c r="AK52" s="723"/>
      <c r="AL52" s="723"/>
      <c r="AM52" s="1016"/>
      <c r="AN52" s="723"/>
      <c r="AO52" s="723"/>
      <c r="AP52" s="723"/>
      <c r="AQ52" s="723"/>
      <c r="AR52" s="723"/>
      <c r="AS52" s="723"/>
      <c r="AT52" s="723"/>
      <c r="AU52" s="723"/>
      <c r="AV52" s="723"/>
      <c r="AW52" s="723"/>
      <c r="AX52" s="723"/>
      <c r="AY52" s="723"/>
      <c r="AZ52" s="723"/>
      <c r="BA52" s="723"/>
      <c r="BC52" s="1027" t="s">
        <v>995</v>
      </c>
      <c r="BD52" s="1025">
        <v>1021</v>
      </c>
      <c r="BE52" s="1025">
        <v>123</v>
      </c>
      <c r="BF52" s="1025">
        <v>1064</v>
      </c>
      <c r="BG52" s="1025">
        <v>64</v>
      </c>
      <c r="BH52" s="1026">
        <v>250.1</v>
      </c>
      <c r="BI52" s="723"/>
    </row>
    <row r="53" spans="1:61" ht="15.75" customHeight="1">
      <c r="A53" s="667" t="s">
        <v>689</v>
      </c>
      <c r="B53" s="852">
        <v>1.4E-2</v>
      </c>
      <c r="C53" s="849"/>
      <c r="H53" s="359"/>
      <c r="I53" s="358"/>
      <c r="J53" s="358"/>
      <c r="K53" s="358"/>
      <c r="L53" s="358"/>
      <c r="M53" s="674" t="s">
        <v>467</v>
      </c>
      <c r="N53" s="664">
        <v>0.44076008097251779</v>
      </c>
      <c r="O53" s="664">
        <v>0.46</v>
      </c>
      <c r="P53" s="386">
        <v>0.47</v>
      </c>
      <c r="Q53" s="386">
        <v>0.47612927604177846</v>
      </c>
      <c r="W53" s="849"/>
      <c r="X53" s="849"/>
      <c r="Y53" s="849"/>
      <c r="Z53" s="849"/>
      <c r="AG53" s="723"/>
      <c r="AH53" s="723"/>
      <c r="AI53" s="723"/>
      <c r="AJ53" s="723"/>
      <c r="AK53" s="723"/>
      <c r="AL53" s="723"/>
      <c r="AM53" s="1016"/>
      <c r="AN53" s="723"/>
      <c r="AO53" s="723"/>
      <c r="AP53" s="723"/>
      <c r="AQ53" s="723"/>
      <c r="AR53" s="723"/>
      <c r="AS53" s="723"/>
      <c r="AT53" s="723"/>
      <c r="AU53" s="723"/>
      <c r="AV53" s="723"/>
      <c r="AW53" s="723"/>
      <c r="AX53" s="723"/>
      <c r="AY53" s="723"/>
      <c r="AZ53" s="723"/>
      <c r="BA53" s="723"/>
      <c r="BC53" s="1027"/>
      <c r="BD53" s="1025"/>
      <c r="BE53" s="1025"/>
      <c r="BF53" s="1025"/>
      <c r="BG53" s="1025"/>
      <c r="BH53" s="1026"/>
      <c r="BI53" s="723"/>
    </row>
    <row r="54" spans="1:61" ht="15.75" customHeight="1">
      <c r="A54" s="667" t="s">
        <v>690</v>
      </c>
      <c r="B54" s="852">
        <v>2.7E-2</v>
      </c>
      <c r="C54" s="849"/>
      <c r="E54" s="387"/>
      <c r="F54" s="388"/>
      <c r="I54" s="358"/>
      <c r="J54" s="358"/>
      <c r="K54" s="358"/>
      <c r="L54" s="358"/>
      <c r="M54" s="674" t="s">
        <v>470</v>
      </c>
      <c r="N54" s="664">
        <v>0.32220945035425941</v>
      </c>
      <c r="O54" s="664">
        <v>0.33</v>
      </c>
      <c r="P54" s="386">
        <v>0.33</v>
      </c>
      <c r="Q54" s="386">
        <v>0.33914597292049131</v>
      </c>
      <c r="W54" s="849"/>
      <c r="X54" s="849"/>
      <c r="Y54" s="849"/>
      <c r="Z54" s="849"/>
      <c r="AG54" s="723"/>
      <c r="AH54" s="982"/>
      <c r="AI54" s="563"/>
      <c r="AJ54" s="723"/>
      <c r="AK54" s="723"/>
      <c r="AL54" s="723"/>
      <c r="AM54" s="723"/>
      <c r="AN54" s="723"/>
      <c r="AO54" s="723"/>
      <c r="AP54" s="723"/>
      <c r="AQ54" s="723"/>
      <c r="AR54" s="723"/>
      <c r="AS54" s="723"/>
      <c r="AT54" s="723"/>
      <c r="AU54" s="723"/>
      <c r="AV54" s="723"/>
      <c r="AW54" s="723"/>
      <c r="AX54" s="723"/>
      <c r="AY54" s="723"/>
      <c r="AZ54" s="723"/>
      <c r="BA54" s="723"/>
      <c r="BC54" s="1024" t="s">
        <v>1059</v>
      </c>
      <c r="BD54" s="1025">
        <v>2689</v>
      </c>
      <c r="BE54" s="1025">
        <v>17</v>
      </c>
      <c r="BF54" s="1025">
        <v>2343</v>
      </c>
      <c r="BG54" s="1025">
        <v>7</v>
      </c>
      <c r="BH54" s="1028">
        <v>99.6</v>
      </c>
      <c r="BI54" s="723"/>
    </row>
    <row r="55" spans="1:61" ht="15.75" customHeight="1">
      <c r="A55" s="667" t="s">
        <v>938</v>
      </c>
      <c r="B55" s="852">
        <v>1.2E-2</v>
      </c>
      <c r="C55" s="849"/>
      <c r="E55" s="387"/>
      <c r="F55" s="388"/>
      <c r="I55" s="358"/>
      <c r="J55" s="358"/>
      <c r="K55" s="358"/>
      <c r="L55" s="358"/>
      <c r="M55" s="124"/>
      <c r="N55" s="148"/>
      <c r="O55" s="148"/>
      <c r="P55" s="384"/>
      <c r="Q55" s="384"/>
      <c r="W55" s="849"/>
      <c r="X55" s="849"/>
      <c r="Y55" s="849"/>
      <c r="Z55" s="849"/>
      <c r="AG55" s="723"/>
      <c r="AH55" s="723"/>
      <c r="AI55" s="723"/>
      <c r="AJ55" s="723"/>
      <c r="AK55" s="723"/>
      <c r="AL55" s="723"/>
      <c r="AM55" s="723"/>
      <c r="AN55" s="723"/>
      <c r="AO55" s="723"/>
      <c r="AP55" s="723"/>
      <c r="AQ55" s="723"/>
      <c r="AR55" s="723"/>
      <c r="AS55" s="723"/>
      <c r="AT55" s="723"/>
      <c r="AU55" s="723"/>
      <c r="AV55" s="723"/>
      <c r="AW55" s="723"/>
      <c r="AX55" s="723"/>
      <c r="AY55" s="723"/>
      <c r="AZ55" s="723"/>
      <c r="BA55" s="723"/>
      <c r="BC55" s="960"/>
      <c r="BD55" s="1029"/>
      <c r="BE55" s="1029"/>
      <c r="BF55" s="1029"/>
      <c r="BG55" s="1029"/>
      <c r="BH55" s="1030"/>
      <c r="BI55" s="723"/>
    </row>
    <row r="56" spans="1:61" ht="15.75" customHeight="1">
      <c r="A56" s="667" t="s">
        <v>691</v>
      </c>
      <c r="B56" s="852">
        <v>6.3E-2</v>
      </c>
      <c r="C56" s="849"/>
      <c r="E56" s="387"/>
      <c r="F56" s="388"/>
      <c r="I56" s="358"/>
      <c r="J56" s="358"/>
      <c r="K56" s="358"/>
      <c r="L56" s="358"/>
      <c r="M56" s="124" t="s">
        <v>692</v>
      </c>
      <c r="N56" s="663">
        <v>8.4664236108740826E-2</v>
      </c>
      <c r="O56" s="663">
        <v>0.09</v>
      </c>
      <c r="P56" s="556">
        <v>0.09</v>
      </c>
      <c r="Q56" s="556">
        <v>0.09</v>
      </c>
      <c r="W56" s="849"/>
      <c r="X56" s="849"/>
      <c r="Y56" s="849"/>
      <c r="Z56" s="849"/>
      <c r="AG56" s="723"/>
      <c r="AH56" s="723"/>
      <c r="AI56" s="723"/>
      <c r="AJ56" s="723"/>
      <c r="AK56" s="723"/>
      <c r="AL56" s="723"/>
      <c r="AM56" s="723"/>
      <c r="AN56" s="723"/>
      <c r="AO56" s="723"/>
      <c r="AP56" s="723"/>
      <c r="AQ56" s="723"/>
      <c r="AR56" s="723"/>
      <c r="AS56" s="723"/>
      <c r="AT56" s="723"/>
      <c r="AU56" s="723"/>
      <c r="AV56" s="723"/>
      <c r="AW56" s="723"/>
      <c r="AX56" s="723"/>
      <c r="AY56" s="723"/>
      <c r="AZ56" s="723"/>
      <c r="BA56" s="723"/>
      <c r="BC56" s="960"/>
      <c r="BD56" s="1029"/>
      <c r="BE56" s="1029"/>
      <c r="BF56" s="1029"/>
      <c r="BG56" s="1029"/>
      <c r="BH56" s="1030"/>
      <c r="BI56" s="723"/>
    </row>
    <row r="57" spans="1:61" ht="15.75" customHeight="1">
      <c r="A57" s="849"/>
      <c r="B57" s="849"/>
      <c r="C57" s="849"/>
      <c r="E57" s="387"/>
      <c r="F57" s="388"/>
      <c r="I57" s="358"/>
      <c r="J57" s="358"/>
      <c r="K57" s="358"/>
      <c r="L57" s="358"/>
      <c r="M57" s="674" t="s">
        <v>468</v>
      </c>
      <c r="N57" s="664">
        <v>8.2537462895283603E-2</v>
      </c>
      <c r="O57" s="664">
        <v>0.09</v>
      </c>
      <c r="P57" s="389">
        <v>0.09</v>
      </c>
      <c r="Q57" s="389">
        <v>0.09</v>
      </c>
      <c r="AG57" s="723"/>
      <c r="AH57" s="723"/>
      <c r="AI57" s="723"/>
      <c r="AJ57" s="723"/>
      <c r="AK57" s="723"/>
      <c r="AL57" s="723"/>
      <c r="AM57" s="723"/>
      <c r="AN57" s="723"/>
      <c r="AO57" s="723"/>
      <c r="AP57" s="723"/>
      <c r="AQ57" s="723"/>
      <c r="AR57" s="723"/>
      <c r="AS57" s="723"/>
      <c r="AT57" s="723"/>
      <c r="AU57" s="723"/>
      <c r="AV57" s="723"/>
      <c r="AW57" s="723"/>
      <c r="AX57" s="723"/>
      <c r="AY57" s="723"/>
      <c r="AZ57" s="723"/>
      <c r="BA57" s="723"/>
      <c r="BC57" s="1158" t="s">
        <v>1060</v>
      </c>
      <c r="BD57" s="1158"/>
      <c r="BE57" s="1158"/>
      <c r="BF57" s="1158"/>
      <c r="BG57" s="1158"/>
      <c r="BH57" s="1158"/>
      <c r="BI57" s="723"/>
    </row>
    <row r="58" spans="1:61" ht="15.75" customHeight="1">
      <c r="A58" s="849"/>
      <c r="B58" s="849"/>
      <c r="C58" s="849"/>
      <c r="I58" s="358"/>
      <c r="J58" s="358"/>
      <c r="K58" s="358"/>
      <c r="L58" s="358"/>
      <c r="M58" s="674" t="s">
        <v>469</v>
      </c>
      <c r="N58" s="664">
        <v>0.11050252967072975</v>
      </c>
      <c r="O58" s="664">
        <v>0.11</v>
      </c>
      <c r="P58" s="389">
        <v>0.11</v>
      </c>
      <c r="Q58" s="389">
        <v>0.11</v>
      </c>
      <c r="AG58" s="723"/>
      <c r="AH58" s="723"/>
      <c r="AI58" s="723"/>
      <c r="AJ58" s="723"/>
      <c r="AK58" s="723"/>
      <c r="AL58" s="723"/>
      <c r="AM58" s="723"/>
      <c r="AN58" s="723"/>
      <c r="AO58" s="723"/>
      <c r="AP58" s="723"/>
      <c r="AQ58" s="723"/>
      <c r="AR58" s="723"/>
      <c r="AS58" s="723"/>
      <c r="AT58" s="723"/>
      <c r="AU58" s="723"/>
      <c r="AV58" s="723"/>
      <c r="AW58" s="723"/>
      <c r="AX58" s="723"/>
      <c r="AY58" s="723"/>
      <c r="AZ58" s="723"/>
      <c r="BA58" s="723"/>
      <c r="BC58" s="1158"/>
      <c r="BD58" s="1158"/>
      <c r="BE58" s="1158"/>
      <c r="BF58" s="1158"/>
      <c r="BG58" s="1158"/>
      <c r="BH58" s="1158"/>
      <c r="BI58" s="723"/>
    </row>
    <row r="59" spans="1:61" ht="15.75" customHeight="1">
      <c r="A59" s="849"/>
      <c r="B59" s="849"/>
      <c r="C59" s="849"/>
      <c r="E59" s="358"/>
      <c r="F59" s="358"/>
      <c r="G59" s="358"/>
      <c r="H59" s="358"/>
      <c r="I59" s="358"/>
      <c r="J59" s="358"/>
      <c r="K59" s="358"/>
      <c r="L59" s="358"/>
      <c r="M59" s="674" t="s">
        <v>467</v>
      </c>
      <c r="N59" s="664">
        <v>0.11605864379835636</v>
      </c>
      <c r="O59" s="664">
        <v>0.11600000000000001</v>
      </c>
      <c r="P59" s="389">
        <v>0.11</v>
      </c>
      <c r="Q59" s="389">
        <v>0.12</v>
      </c>
      <c r="AG59" s="723"/>
      <c r="AH59" s="723"/>
      <c r="AI59" s="723"/>
      <c r="AJ59" s="723"/>
      <c r="AK59" s="723"/>
      <c r="AL59" s="723"/>
      <c r="AM59" s="723"/>
      <c r="AN59" s="723"/>
      <c r="AO59" s="723"/>
      <c r="AP59" s="723"/>
      <c r="AQ59" s="723"/>
      <c r="AR59" s="723"/>
      <c r="AS59" s="723"/>
      <c r="AT59" s="723"/>
      <c r="AU59" s="723"/>
      <c r="AV59" s="723"/>
      <c r="AW59" s="723"/>
      <c r="AX59" s="723"/>
      <c r="AY59" s="723"/>
      <c r="AZ59" s="723"/>
      <c r="BA59" s="723"/>
      <c r="BC59" s="1031" t="s">
        <v>1061</v>
      </c>
      <c r="BD59" s="723"/>
      <c r="BE59" s="723"/>
      <c r="BF59" s="723"/>
      <c r="BG59" s="723"/>
      <c r="BH59" s="723"/>
      <c r="BI59" s="723"/>
    </row>
    <row r="60" spans="1:61" ht="15.75" customHeight="1">
      <c r="A60" s="849"/>
      <c r="B60" s="849"/>
      <c r="C60" s="851"/>
      <c r="D60" s="358"/>
      <c r="E60" s="358"/>
      <c r="F60" s="358"/>
      <c r="G60" s="358"/>
      <c r="H60" s="358"/>
      <c r="I60" s="358"/>
      <c r="J60" s="358"/>
      <c r="K60" s="358"/>
      <c r="L60" s="358"/>
      <c r="M60" s="674" t="s">
        <v>470</v>
      </c>
      <c r="N60" s="664">
        <v>4.2498822048264703E-2</v>
      </c>
      <c r="O60" s="664">
        <v>4.8500000000000001E-2</v>
      </c>
      <c r="P60" s="389">
        <v>0.05</v>
      </c>
      <c r="Q60" s="389">
        <v>0.05</v>
      </c>
      <c r="AG60" s="723"/>
      <c r="AH60" s="723"/>
      <c r="AI60" s="723"/>
      <c r="AJ60" s="723"/>
      <c r="AK60" s="723"/>
      <c r="AL60" s="723"/>
      <c r="AM60" s="723"/>
      <c r="AN60" s="723"/>
      <c r="AO60" s="723"/>
      <c r="AP60" s="723"/>
      <c r="AQ60" s="723"/>
      <c r="AR60" s="723"/>
      <c r="AS60" s="723"/>
      <c r="AT60" s="723"/>
      <c r="AU60" s="723"/>
      <c r="AV60" s="723"/>
      <c r="AW60" s="723"/>
      <c r="AX60" s="723"/>
      <c r="AY60" s="723"/>
      <c r="AZ60" s="723"/>
      <c r="BA60" s="723"/>
      <c r="BC60" s="1016"/>
      <c r="BD60" s="723"/>
      <c r="BE60" s="723"/>
      <c r="BF60" s="723"/>
      <c r="BG60" s="723"/>
      <c r="BH60" s="723"/>
      <c r="BI60" s="723"/>
    </row>
    <row r="61" spans="1:61" ht="15.75" customHeight="1">
      <c r="A61" s="849"/>
      <c r="B61" s="850"/>
      <c r="C61" s="850"/>
      <c r="D61" s="723"/>
      <c r="E61" s="723"/>
      <c r="F61" s="723"/>
      <c r="G61" s="723"/>
      <c r="H61" s="723"/>
      <c r="I61" s="723"/>
      <c r="J61" s="723"/>
      <c r="K61" s="723"/>
      <c r="L61" s="723"/>
      <c r="N61" s="848"/>
      <c r="AG61" s="723"/>
      <c r="AH61" s="723"/>
      <c r="AI61" s="723"/>
      <c r="AJ61" s="723"/>
      <c r="AK61" s="723"/>
      <c r="AL61" s="723"/>
      <c r="AM61" s="723"/>
      <c r="AN61" s="723"/>
      <c r="AO61" s="723"/>
      <c r="AP61" s="723"/>
      <c r="AQ61" s="723"/>
      <c r="AR61" s="723"/>
      <c r="AS61" s="723"/>
      <c r="AT61" s="723"/>
      <c r="AU61" s="723"/>
      <c r="AV61" s="723"/>
      <c r="AW61" s="723"/>
      <c r="AX61" s="723"/>
      <c r="AY61" s="723"/>
      <c r="AZ61" s="723"/>
      <c r="BA61" s="723"/>
      <c r="BC61" s="1016"/>
      <c r="BD61" s="723"/>
      <c r="BE61" s="723"/>
      <c r="BF61" s="723"/>
      <c r="BG61" s="723"/>
      <c r="BH61" s="723"/>
      <c r="BI61" s="723"/>
    </row>
    <row r="62" spans="1:61" ht="15.75" customHeight="1">
      <c r="A62" s="849"/>
      <c r="B62" s="849"/>
      <c r="C62" s="849"/>
      <c r="N62" s="848"/>
      <c r="AG62" s="723"/>
      <c r="AH62" s="723"/>
      <c r="AI62" s="723"/>
      <c r="AJ62" s="723"/>
      <c r="AK62" s="723"/>
      <c r="AL62" s="723"/>
      <c r="AM62" s="723"/>
      <c r="AN62" s="723"/>
      <c r="AO62" s="723"/>
      <c r="AP62" s="723"/>
      <c r="AQ62" s="723"/>
      <c r="AR62" s="723"/>
      <c r="AS62" s="723"/>
      <c r="AT62" s="723"/>
      <c r="AU62" s="723"/>
      <c r="AV62" s="723"/>
      <c r="AW62" s="723"/>
      <c r="AX62" s="723"/>
      <c r="AY62" s="723"/>
      <c r="AZ62" s="723"/>
      <c r="BA62" s="723"/>
      <c r="BC62" s="1016"/>
      <c r="BD62" s="723"/>
      <c r="BE62" s="723"/>
      <c r="BF62" s="723"/>
      <c r="BG62" s="723"/>
      <c r="BH62" s="723"/>
      <c r="BI62" s="723"/>
    </row>
    <row r="63" spans="1:61" ht="15.75" customHeight="1">
      <c r="A63" s="849"/>
      <c r="B63" s="849"/>
      <c r="C63" s="849"/>
      <c r="N63" s="848"/>
      <c r="AG63" s="723"/>
      <c r="AH63" s="723"/>
      <c r="AI63" s="723"/>
      <c r="AJ63" s="723"/>
      <c r="AK63" s="723"/>
      <c r="AL63" s="723"/>
      <c r="AM63" s="723"/>
      <c r="AN63" s="723"/>
      <c r="AO63" s="723"/>
      <c r="AP63" s="723"/>
      <c r="AQ63" s="723"/>
      <c r="AR63" s="723"/>
      <c r="AS63" s="723"/>
      <c r="AT63" s="723"/>
      <c r="AU63" s="723"/>
      <c r="AV63" s="723"/>
      <c r="AW63" s="723"/>
      <c r="AX63" s="723"/>
      <c r="AY63" s="723"/>
      <c r="AZ63" s="723"/>
      <c r="BA63" s="723"/>
      <c r="BC63" s="1016"/>
      <c r="BD63" s="723"/>
      <c r="BE63" s="723"/>
      <c r="BF63" s="723"/>
      <c r="BG63" s="723"/>
      <c r="BH63" s="723"/>
      <c r="BI63" s="723"/>
    </row>
    <row r="64" spans="1:61" ht="15.75" customHeight="1">
      <c r="AG64" s="723"/>
      <c r="AH64" s="723"/>
      <c r="AI64" s="723"/>
      <c r="AJ64" s="723"/>
      <c r="AK64" s="723"/>
      <c r="AL64" s="723"/>
      <c r="AM64" s="723"/>
      <c r="AN64" s="723"/>
      <c r="AO64" s="723"/>
      <c r="AP64" s="723"/>
      <c r="AQ64" s="723"/>
      <c r="AR64" s="723"/>
      <c r="AS64" s="723"/>
      <c r="AT64" s="723"/>
      <c r="AU64" s="723"/>
      <c r="AV64" s="723"/>
      <c r="AW64" s="723"/>
      <c r="AX64" s="723"/>
      <c r="AY64" s="723"/>
      <c r="AZ64" s="723"/>
      <c r="BA64" s="723"/>
      <c r="BC64" s="723"/>
      <c r="BD64" s="723"/>
      <c r="BE64" s="723"/>
      <c r="BF64" s="723"/>
      <c r="BG64" s="723"/>
      <c r="BH64" s="723"/>
      <c r="BI64" s="723"/>
    </row>
    <row r="65" spans="1:61" ht="13.5" customHeight="1">
      <c r="A65" s="388" t="s">
        <v>1062</v>
      </c>
      <c r="AH65" s="723"/>
      <c r="AI65" s="723"/>
      <c r="AJ65" s="723"/>
      <c r="AK65" s="723"/>
      <c r="AL65" s="723"/>
      <c r="AT65" s="723"/>
      <c r="AU65" s="723"/>
      <c r="AV65" s="723"/>
      <c r="AW65" s="723"/>
      <c r="AX65" s="723"/>
      <c r="AY65" s="723"/>
      <c r="AZ65" s="723"/>
      <c r="BA65" s="723"/>
      <c r="BC65" s="723"/>
      <c r="BD65" s="723"/>
      <c r="BE65" s="723"/>
      <c r="BF65" s="723"/>
      <c r="BG65" s="723"/>
      <c r="BH65" s="723"/>
      <c r="BI65" s="723"/>
    </row>
    <row r="66" spans="1:61" ht="13.5" customHeight="1">
      <c r="BC66" s="723"/>
      <c r="BD66" s="723"/>
      <c r="BE66" s="723"/>
      <c r="BF66" s="723"/>
      <c r="BG66" s="723"/>
      <c r="BH66" s="723"/>
      <c r="BI66" s="723"/>
    </row>
    <row r="67" spans="1:61" ht="50.25" customHeight="1">
      <c r="BC67" s="723"/>
      <c r="BD67" s="723"/>
      <c r="BE67" s="723"/>
      <c r="BF67" s="723"/>
      <c r="BG67" s="723"/>
      <c r="BH67" s="723"/>
    </row>
    <row r="68" spans="1:61" ht="13.5" customHeight="1">
      <c r="BC68" s="723"/>
      <c r="BD68" s="723"/>
      <c r="BE68" s="723"/>
      <c r="BF68" s="723"/>
      <c r="BG68" s="723"/>
      <c r="BH68" s="723"/>
    </row>
    <row r="69" spans="1:61" ht="13.5" customHeight="1">
      <c r="BC69" s="723"/>
      <c r="BD69" s="723"/>
      <c r="BE69" s="723"/>
      <c r="BF69" s="723"/>
      <c r="BG69" s="723"/>
      <c r="BH69" s="723"/>
    </row>
    <row r="70" spans="1:61" ht="13.5" customHeight="1">
      <c r="BC70" s="723"/>
      <c r="BD70" s="723"/>
      <c r="BE70" s="723"/>
      <c r="BF70" s="723"/>
      <c r="BG70" s="723"/>
      <c r="BH70" s="723"/>
    </row>
    <row r="71" spans="1:61" ht="13.5" customHeight="1">
      <c r="BC71" s="723"/>
      <c r="BD71" s="723"/>
      <c r="BE71" s="723"/>
      <c r="BF71" s="723"/>
      <c r="BG71" s="723"/>
      <c r="BH71" s="723"/>
    </row>
    <row r="72" spans="1:61" ht="13.5" customHeight="1">
      <c r="BC72" s="723"/>
      <c r="BD72" s="723"/>
      <c r="BE72" s="723"/>
      <c r="BF72" s="723"/>
      <c r="BG72" s="723"/>
      <c r="BH72" s="723"/>
    </row>
    <row r="73" spans="1:61" ht="13.5" customHeight="1">
      <c r="BC73" s="723"/>
      <c r="BD73" s="723"/>
      <c r="BE73" s="723"/>
      <c r="BF73" s="723"/>
      <c r="BG73" s="723"/>
      <c r="BH73" s="723"/>
    </row>
    <row r="74" spans="1:61" ht="13.5" customHeight="1">
      <c r="BC74" s="723"/>
      <c r="BD74" s="723"/>
      <c r="BE74" s="723"/>
      <c r="BF74" s="723"/>
      <c r="BG74" s="723"/>
      <c r="BH74" s="723"/>
    </row>
    <row r="75" spans="1:61" ht="13.5" customHeight="1">
      <c r="BC75" s="723"/>
      <c r="BD75" s="723"/>
      <c r="BE75" s="723"/>
      <c r="BF75" s="723"/>
      <c r="BG75" s="723"/>
      <c r="BH75" s="723"/>
    </row>
    <row r="76" spans="1:61" ht="13.5" customHeight="1">
      <c r="BC76" s="723"/>
      <c r="BD76" s="723"/>
      <c r="BE76" s="723"/>
      <c r="BF76" s="723"/>
      <c r="BG76" s="723"/>
      <c r="BH76" s="723"/>
    </row>
    <row r="77" spans="1:61" ht="13.5" customHeight="1"/>
    <row r="78" spans="1:61" ht="13.5" customHeight="1"/>
    <row r="79" spans="1:61" ht="13.5" customHeight="1"/>
    <row r="80" spans="1:61"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sheetData>
  <mergeCells count="19">
    <mergeCell ref="M26:M27"/>
    <mergeCell ref="BC57:BH58"/>
    <mergeCell ref="BH2:BH3"/>
    <mergeCell ref="AN3:AO3"/>
    <mergeCell ref="AP3:AQ3"/>
    <mergeCell ref="AN4:AN5"/>
    <mergeCell ref="AO4:AO5"/>
    <mergeCell ref="AP4:AP5"/>
    <mergeCell ref="AQ4:AQ5"/>
    <mergeCell ref="AR3:AS3"/>
    <mergeCell ref="BC1:BG1"/>
    <mergeCell ref="AU2:AU3"/>
    <mergeCell ref="AV2:AY2"/>
    <mergeCell ref="AZ2:AZ3"/>
    <mergeCell ref="BC2:BC3"/>
    <mergeCell ref="BD2:BD3"/>
    <mergeCell ref="BE2:BE3"/>
    <mergeCell ref="BF2:BF3"/>
    <mergeCell ref="BG2:BG3"/>
  </mergeCells>
  <pageMargins left="0.7" right="0.7" top="0.75" bottom="0.75" header="0.3" footer="0.3"/>
  <pageSetup paperSize="9" scale="71" pageOrder="overThenDown" orientation="portrait" r:id="rId1"/>
  <headerFooter>
    <oddHeader>&amp;R&amp;"Arial,Normal"&amp;8Risk, liquidity and capital management</oddHeader>
    <oddFooter>&amp;L&amp;G&amp;C&amp;"Arial,Normal"&amp;7Fact book - Q4 2014</oddFooter>
  </headerFooter>
  <colBreaks count="3" manualBreakCount="3">
    <brk id="12" max="65" man="1"/>
    <brk id="22" max="65" man="1"/>
    <brk id="54" max="65" man="1"/>
  </col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99"/>
  </sheetPr>
  <dimension ref="A1:I66"/>
  <sheetViews>
    <sheetView view="pageLayout" topLeftCell="A34" zoomScaleNormal="100" zoomScaleSheetLayoutView="80" workbookViewId="0">
      <selection activeCell="C20" sqref="C20"/>
    </sheetView>
  </sheetViews>
  <sheetFormatPr defaultColWidth="9.140625" defaultRowHeight="15"/>
  <cols>
    <col min="1" max="2" width="37.7109375" customWidth="1"/>
    <col min="3" max="3" width="13.28515625" customWidth="1"/>
    <col min="4" max="4" width="13" customWidth="1"/>
    <col min="5" max="6" width="17" customWidth="1"/>
    <col min="7" max="7" width="15" customWidth="1"/>
  </cols>
  <sheetData>
    <row r="1" spans="1:9" ht="13.5" customHeight="1">
      <c r="A1" s="497" t="s">
        <v>693</v>
      </c>
      <c r="B1" s="497"/>
      <c r="C1" s="390"/>
      <c r="D1" s="390"/>
      <c r="E1" s="390"/>
      <c r="F1" s="390"/>
      <c r="G1" s="497"/>
      <c r="I1" s="497"/>
    </row>
    <row r="2" spans="1:9" ht="13.5" customHeight="1">
      <c r="A2" s="497"/>
      <c r="B2" s="497"/>
      <c r="C2" s="390"/>
      <c r="D2" s="390"/>
      <c r="E2" s="390"/>
      <c r="F2" s="390"/>
      <c r="G2" s="390"/>
    </row>
    <row r="3" spans="1:9" ht="13.5" customHeight="1">
      <c r="A3" s="324" t="s">
        <v>694</v>
      </c>
      <c r="B3" s="324"/>
      <c r="C3" s="239"/>
      <c r="D3" s="239"/>
      <c r="E3" s="239"/>
      <c r="F3" s="239"/>
      <c r="G3" s="239"/>
    </row>
    <row r="4" spans="1:9" ht="13.5" customHeight="1">
      <c r="A4" s="571" t="s">
        <v>1087</v>
      </c>
      <c r="B4" s="500"/>
      <c r="C4" s="239"/>
      <c r="D4" s="239"/>
      <c r="E4" s="239"/>
      <c r="F4" s="239"/>
      <c r="G4" s="239"/>
    </row>
    <row r="5" spans="1:9" ht="13.5" customHeight="1">
      <c r="A5" s="391"/>
      <c r="B5" s="391"/>
      <c r="C5" s="284"/>
      <c r="D5" s="284"/>
      <c r="E5" s="284"/>
      <c r="F5" s="284"/>
      <c r="G5" s="284"/>
    </row>
    <row r="6" spans="1:9" ht="13.5" customHeight="1">
      <c r="A6" s="392"/>
      <c r="B6" s="392"/>
      <c r="C6" s="498"/>
      <c r="D6" s="498"/>
      <c r="E6" s="393"/>
      <c r="F6" s="393"/>
      <c r="G6" s="393"/>
    </row>
    <row r="7" spans="1:9" ht="13.5" customHeight="1">
      <c r="A7" s="98"/>
      <c r="B7" s="98"/>
      <c r="C7" s="394"/>
      <c r="D7" s="395"/>
      <c r="E7" s="395"/>
      <c r="F7" s="394"/>
      <c r="G7" s="395"/>
    </row>
    <row r="8" spans="1:9" ht="13.5" customHeight="1">
      <c r="A8" s="98"/>
      <c r="B8" s="98"/>
      <c r="C8" s="396"/>
      <c r="D8" s="397"/>
      <c r="E8" s="397"/>
      <c r="F8" s="396"/>
      <c r="G8" s="395"/>
    </row>
    <row r="9" spans="1:9" ht="13.5" customHeight="1">
      <c r="A9" s="392"/>
      <c r="B9" s="392"/>
      <c r="C9" s="498"/>
      <c r="D9" s="398"/>
      <c r="E9" s="398"/>
      <c r="F9" s="498"/>
      <c r="G9" s="393"/>
    </row>
    <row r="10" spans="1:9" ht="13.5" customHeight="1">
      <c r="A10" s="399"/>
      <c r="B10" s="399"/>
      <c r="C10" s="400"/>
      <c r="D10" s="401"/>
      <c r="E10" s="401"/>
      <c r="F10" s="400"/>
      <c r="G10" s="401"/>
    </row>
    <row r="11" spans="1:9" ht="13.5" customHeight="1">
      <c r="A11" s="402"/>
      <c r="B11" s="402"/>
      <c r="C11" s="394"/>
      <c r="D11" s="395"/>
      <c r="E11" s="395"/>
      <c r="F11" s="403"/>
      <c r="G11" s="404"/>
    </row>
    <row r="12" spans="1:9" ht="13.5" customHeight="1">
      <c r="A12" s="402"/>
      <c r="B12" s="402"/>
      <c r="C12" s="405"/>
      <c r="D12" s="397"/>
      <c r="E12" s="397"/>
      <c r="F12" s="406"/>
      <c r="G12" s="407"/>
    </row>
    <row r="13" spans="1:9" ht="13.5" customHeight="1">
      <c r="A13" s="408"/>
      <c r="B13" s="408"/>
      <c r="C13" s="409"/>
      <c r="D13" s="398"/>
      <c r="E13" s="398"/>
      <c r="F13" s="410"/>
      <c r="G13" s="498"/>
      <c r="H13" s="499"/>
    </row>
    <row r="14" spans="1:9" ht="13.5" customHeight="1">
      <c r="A14" s="395"/>
      <c r="B14" s="395"/>
      <c r="C14" s="395"/>
      <c r="D14" s="395"/>
      <c r="E14" s="395"/>
      <c r="F14" s="394"/>
      <c r="G14" s="411"/>
      <c r="H14" s="499"/>
    </row>
    <row r="15" spans="1:9" ht="13.5" customHeight="1">
      <c r="A15" s="392"/>
      <c r="B15" s="392"/>
      <c r="C15" s="412"/>
      <c r="D15" s="413"/>
      <c r="E15" s="413"/>
      <c r="F15" s="412"/>
      <c r="G15" s="412"/>
      <c r="H15" s="499"/>
    </row>
    <row r="16" spans="1:9" ht="13.5" customHeight="1">
      <c r="A16" s="156"/>
      <c r="B16" s="156"/>
      <c r="C16" s="284"/>
      <c r="D16" s="284"/>
      <c r="E16" s="284"/>
      <c r="F16" s="284"/>
      <c r="G16" s="239"/>
      <c r="H16" s="499"/>
    </row>
    <row r="17" spans="1:8" ht="13.5" customHeight="1">
      <c r="A17" s="188"/>
      <c r="B17" s="188"/>
      <c r="C17" s="188"/>
      <c r="D17" s="188"/>
      <c r="E17" s="188"/>
      <c r="F17" s="414"/>
      <c r="G17" s="239"/>
      <c r="H17" s="499"/>
    </row>
    <row r="18" spans="1:8" ht="13.5" customHeight="1">
      <c r="A18" s="188"/>
      <c r="B18" s="188"/>
      <c r="C18" s="188"/>
      <c r="D18" s="188"/>
      <c r="E18" s="188"/>
      <c r="F18" s="414"/>
      <c r="G18" s="239"/>
      <c r="H18" s="499"/>
    </row>
    <row r="19" spans="1:8" ht="13.5" customHeight="1">
      <c r="A19" s="415"/>
      <c r="B19" s="415"/>
      <c r="C19" s="415"/>
      <c r="D19" s="415"/>
      <c r="E19" s="415"/>
      <c r="F19" s="416"/>
      <c r="G19" s="239"/>
      <c r="H19" s="499"/>
    </row>
    <row r="20" spans="1:8" ht="13.5" customHeight="1">
      <c r="A20" s="415"/>
      <c r="B20" s="415"/>
      <c r="C20" s="415"/>
      <c r="D20" s="415"/>
      <c r="E20" s="415"/>
      <c r="F20" s="416"/>
      <c r="H20" s="499"/>
    </row>
    <row r="21" spans="1:8" ht="13.5" customHeight="1">
      <c r="C21" s="324"/>
      <c r="D21" s="156"/>
      <c r="E21" s="156"/>
      <c r="F21" s="156"/>
      <c r="H21" s="499"/>
    </row>
    <row r="22" spans="1:8" ht="13.5" customHeight="1">
      <c r="C22" s="156"/>
      <c r="D22" s="156"/>
      <c r="E22" s="156"/>
      <c r="F22" s="156"/>
      <c r="H22" s="499"/>
    </row>
    <row r="23" spans="1:8" ht="13.5" customHeight="1">
      <c r="C23" s="284"/>
      <c r="D23" s="417"/>
      <c r="E23" s="284"/>
      <c r="F23" s="284"/>
      <c r="G23" s="299"/>
      <c r="H23" s="499"/>
    </row>
    <row r="24" spans="1:8" ht="13.5" customHeight="1">
      <c r="C24" s="284"/>
      <c r="D24" s="284"/>
      <c r="E24" s="284"/>
      <c r="F24" s="284"/>
      <c r="G24" s="299"/>
      <c r="H24" s="499"/>
    </row>
    <row r="25" spans="1:8" ht="13.5" customHeight="1">
      <c r="C25" s="284"/>
      <c r="D25" s="284"/>
      <c r="E25" s="284"/>
      <c r="F25" s="284"/>
      <c r="G25" s="418"/>
      <c r="H25" s="499"/>
    </row>
    <row r="26" spans="1:8" ht="13.5" customHeight="1">
      <c r="C26" s="398"/>
      <c r="D26" s="398"/>
      <c r="E26" s="284"/>
      <c r="F26" s="284"/>
      <c r="G26" s="284"/>
      <c r="H26" s="499"/>
    </row>
    <row r="27" spans="1:8" ht="13.5" customHeight="1">
      <c r="C27" s="398"/>
      <c r="D27" s="398"/>
      <c r="E27" s="498"/>
      <c r="F27" s="498"/>
      <c r="G27" s="498"/>
      <c r="H27" s="499"/>
    </row>
    <row r="28" spans="1:8" ht="13.5" customHeight="1">
      <c r="A28" s="324" t="s">
        <v>857</v>
      </c>
      <c r="B28" s="324"/>
      <c r="C28" s="419"/>
      <c r="D28" s="419"/>
      <c r="E28" s="420"/>
      <c r="F28" s="420"/>
      <c r="G28" s="420"/>
      <c r="H28" s="499"/>
    </row>
    <row r="29" spans="1:8" ht="13.5" customHeight="1">
      <c r="A29" s="571" t="s">
        <v>1087</v>
      </c>
      <c r="B29" s="500"/>
      <c r="C29" s="419"/>
      <c r="D29" s="419"/>
      <c r="E29" s="420"/>
      <c r="F29" s="420"/>
      <c r="G29" s="420"/>
      <c r="H29" s="499"/>
    </row>
    <row r="30" spans="1:8" ht="13.5" customHeight="1">
      <c r="A30" s="421"/>
      <c r="B30" s="421"/>
      <c r="C30" s="419"/>
      <c r="D30" s="419"/>
      <c r="E30" s="422"/>
      <c r="F30" s="422"/>
      <c r="G30" s="422"/>
      <c r="H30" s="499"/>
    </row>
    <row r="31" spans="1:8" ht="13.5" customHeight="1">
      <c r="A31" s="284"/>
      <c r="B31" s="284"/>
      <c r="C31" s="419"/>
      <c r="D31" s="419"/>
      <c r="E31" s="422"/>
      <c r="F31" s="422"/>
      <c r="G31" s="422"/>
      <c r="H31" s="499"/>
    </row>
    <row r="32" spans="1:8" ht="13.5" customHeight="1">
      <c r="A32" s="284"/>
      <c r="B32" s="284"/>
      <c r="C32" s="419"/>
      <c r="D32" s="419"/>
      <c r="E32" s="422"/>
      <c r="F32" s="422"/>
      <c r="G32" s="422"/>
      <c r="H32" s="499"/>
    </row>
    <row r="33" spans="1:8" ht="13.5" customHeight="1">
      <c r="A33" s="392"/>
      <c r="B33" s="392"/>
      <c r="C33" s="419"/>
      <c r="D33" s="419"/>
      <c r="E33" s="420"/>
      <c r="F33" s="420"/>
      <c r="G33" s="420"/>
      <c r="H33" s="499"/>
    </row>
    <row r="34" spans="1:8" ht="13.5" customHeight="1">
      <c r="A34" s="33"/>
      <c r="B34" s="33"/>
      <c r="C34" s="419"/>
      <c r="D34" s="419"/>
      <c r="E34" s="422"/>
      <c r="F34" s="422"/>
      <c r="G34" s="422"/>
      <c r="H34" s="499"/>
    </row>
    <row r="35" spans="1:8" ht="13.5" customHeight="1">
      <c r="A35" s="33"/>
      <c r="B35" s="33"/>
      <c r="C35" s="419"/>
      <c r="D35" s="419"/>
      <c r="E35" s="422"/>
      <c r="F35" s="422"/>
      <c r="G35" s="422"/>
      <c r="H35" s="499"/>
    </row>
    <row r="36" spans="1:8" ht="13.5" customHeight="1">
      <c r="A36" s="423"/>
      <c r="B36" s="423"/>
      <c r="C36" s="419"/>
      <c r="D36" s="419"/>
      <c r="E36" s="422"/>
      <c r="F36" s="422"/>
      <c r="G36" s="422"/>
      <c r="H36" s="499"/>
    </row>
    <row r="37" spans="1:8" ht="13.5" customHeight="1">
      <c r="A37" s="33"/>
      <c r="B37" s="33"/>
      <c r="C37" s="419"/>
      <c r="D37" s="419"/>
      <c r="E37" s="422"/>
      <c r="F37" s="422"/>
      <c r="G37" s="422"/>
      <c r="H37" s="499"/>
    </row>
    <row r="38" spans="1:8" ht="13.5" customHeight="1">
      <c r="A38" s="33"/>
      <c r="B38" s="33"/>
      <c r="C38" s="419"/>
      <c r="D38" s="419"/>
      <c r="E38" s="420"/>
      <c r="F38" s="420"/>
      <c r="G38" s="420"/>
      <c r="H38" s="499"/>
    </row>
    <row r="39" spans="1:8" ht="13.5" customHeight="1">
      <c r="A39" s="33"/>
      <c r="B39" s="33"/>
      <c r="C39" s="419"/>
      <c r="D39" s="419"/>
      <c r="E39" s="424"/>
      <c r="F39" s="424"/>
      <c r="G39" s="424"/>
      <c r="H39" s="499"/>
    </row>
    <row r="40" spans="1:8" ht="13.5" customHeight="1">
      <c r="A40" s="33"/>
      <c r="B40" s="33"/>
      <c r="C40" s="419"/>
      <c r="D40" s="419"/>
      <c r="E40" s="420"/>
      <c r="F40" s="420"/>
      <c r="G40" s="420"/>
      <c r="H40" s="499"/>
    </row>
    <row r="41" spans="1:8" ht="13.5" customHeight="1">
      <c r="A41" s="33"/>
      <c r="B41" s="33"/>
      <c r="C41" s="156"/>
      <c r="D41" s="156"/>
      <c r="E41" s="420"/>
      <c r="F41" s="420"/>
      <c r="G41" s="420"/>
      <c r="H41" s="499"/>
    </row>
    <row r="42" spans="1:8" ht="13.5" customHeight="1">
      <c r="A42" s="423"/>
      <c r="B42" s="423"/>
      <c r="C42" s="419"/>
      <c r="D42" s="419"/>
      <c r="E42" s="156"/>
      <c r="F42" s="156"/>
      <c r="G42" s="156"/>
      <c r="H42" s="499"/>
    </row>
    <row r="43" spans="1:8" ht="13.5" customHeight="1">
      <c r="C43" s="419"/>
      <c r="D43" s="419"/>
      <c r="E43" s="156"/>
      <c r="F43" s="156"/>
      <c r="G43" s="156"/>
      <c r="H43" s="499"/>
    </row>
    <row r="44" spans="1:8" ht="13.5" customHeight="1">
      <c r="C44" s="419"/>
      <c r="D44" s="419"/>
      <c r="E44" s="156"/>
      <c r="F44" s="156"/>
      <c r="G44" s="156"/>
      <c r="H44" s="499"/>
    </row>
    <row r="45" spans="1:8" ht="13.5" customHeight="1">
      <c r="A45" s="156"/>
      <c r="B45" s="156"/>
      <c r="C45" s="156"/>
      <c r="D45" s="156"/>
      <c r="E45" s="156"/>
      <c r="F45" s="156"/>
      <c r="G45" s="156"/>
      <c r="H45" s="499"/>
    </row>
    <row r="46" spans="1:8" ht="13.5" customHeight="1">
      <c r="C46" s="425"/>
      <c r="D46" s="426"/>
      <c r="E46" s="427"/>
      <c r="F46" s="427"/>
      <c r="G46" s="427"/>
      <c r="H46" s="499"/>
    </row>
    <row r="47" spans="1:8" ht="13.5" customHeight="1">
      <c r="C47" s="156"/>
      <c r="D47" s="156"/>
      <c r="E47" s="156"/>
      <c r="F47" s="156"/>
      <c r="G47" s="156"/>
      <c r="H47" s="499"/>
    </row>
    <row r="48" spans="1:8" ht="13.5" customHeight="1">
      <c r="B48" s="324"/>
      <c r="C48" s="429"/>
      <c r="D48" s="430"/>
      <c r="E48" s="156"/>
      <c r="F48" s="156"/>
      <c r="H48" s="499"/>
    </row>
    <row r="49" spans="1:8" ht="13.5" customHeight="1">
      <c r="B49" s="500"/>
      <c r="C49" s="429"/>
      <c r="D49" s="431"/>
      <c r="E49" s="156"/>
      <c r="F49" s="156"/>
      <c r="H49" s="499"/>
    </row>
    <row r="50" spans="1:8" ht="13.5" customHeight="1">
      <c r="A50" s="324" t="s">
        <v>695</v>
      </c>
      <c r="B50" s="428"/>
      <c r="C50" s="432"/>
      <c r="D50" s="429"/>
      <c r="E50" s="156"/>
      <c r="F50" s="156"/>
      <c r="H50" s="499"/>
    </row>
    <row r="51" spans="1:8" ht="13.5" customHeight="1">
      <c r="A51" s="571" t="s">
        <v>1087</v>
      </c>
      <c r="B51" s="428"/>
      <c r="C51" s="430"/>
      <c r="D51" s="429"/>
      <c r="E51" s="156"/>
      <c r="F51" s="156"/>
      <c r="H51" s="499"/>
    </row>
    <row r="52" spans="1:8" ht="13.5" customHeight="1">
      <c r="A52" s="156"/>
      <c r="B52" s="156"/>
      <c r="C52" s="156"/>
      <c r="D52" s="156"/>
      <c r="E52" s="156"/>
      <c r="F52" s="156"/>
      <c r="H52" s="499"/>
    </row>
    <row r="53" spans="1:8" ht="13.5" customHeight="1">
      <c r="A53" s="188"/>
      <c r="B53" s="188"/>
      <c r="C53" s="188"/>
      <c r="D53" s="188"/>
      <c r="E53" s="188"/>
      <c r="F53" s="414"/>
      <c r="H53" s="499"/>
    </row>
    <row r="54" spans="1:8" ht="13.5" customHeight="1">
      <c r="A54" s="188"/>
      <c r="B54" s="188"/>
      <c r="C54" s="188"/>
      <c r="D54" s="188"/>
      <c r="E54" s="188"/>
      <c r="F54" s="414"/>
      <c r="H54" s="499"/>
    </row>
    <row r="55" spans="1:8" ht="13.5" customHeight="1">
      <c r="A55" s="18"/>
      <c r="B55" s="18"/>
      <c r="C55" s="156"/>
      <c r="D55" s="156"/>
      <c r="E55" s="156"/>
      <c r="F55" s="156"/>
      <c r="H55" s="499"/>
    </row>
    <row r="56" spans="1:8" ht="13.5" customHeight="1">
      <c r="A56" s="18"/>
      <c r="B56" s="18"/>
      <c r="C56" s="156"/>
      <c r="D56" s="156"/>
      <c r="E56" s="156"/>
      <c r="F56" s="156"/>
      <c r="H56" s="499"/>
    </row>
    <row r="57" spans="1:8">
      <c r="H57" s="499"/>
    </row>
    <row r="58" spans="1:8">
      <c r="H58" s="499"/>
    </row>
    <row r="59" spans="1:8">
      <c r="H59" s="499"/>
    </row>
    <row r="60" spans="1:8">
      <c r="H60" s="499"/>
    </row>
    <row r="61" spans="1:8">
      <c r="H61" s="499"/>
    </row>
    <row r="62" spans="1:8">
      <c r="H62" s="499"/>
    </row>
    <row r="63" spans="1:8">
      <c r="H63" s="499"/>
    </row>
    <row r="64" spans="1:8">
      <c r="H64" s="499"/>
    </row>
    <row r="65" spans="8:8">
      <c r="H65" s="499"/>
    </row>
    <row r="66" spans="8:8">
      <c r="H66" s="499"/>
    </row>
  </sheetData>
  <pageMargins left="0.7" right="0.7" top="0.75" bottom="0.75" header="0.3" footer="0.3"/>
  <pageSetup paperSize="9" scale="86" pageOrder="overThenDown" orientation="portrait" r:id="rId1"/>
  <headerFooter>
    <oddHeader>&amp;R&amp;"Arial,Normal"&amp;8Risk, liquidity and capital management</oddHeader>
    <oddFooter>&amp;L&amp;G&amp;C&amp;"Arial,Normal"&amp;7Fact book - Q4 2014</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T58"/>
  <sheetViews>
    <sheetView view="pageLayout" zoomScale="85" zoomScaleNormal="100" zoomScaleSheetLayoutView="80" zoomScalePageLayoutView="85" workbookViewId="0">
      <selection activeCell="N13" sqref="N13"/>
    </sheetView>
  </sheetViews>
  <sheetFormatPr defaultColWidth="9.140625" defaultRowHeight="15"/>
  <cols>
    <col min="1" max="1" width="45.5703125" customWidth="1"/>
    <col min="2" max="2" width="6.28515625" customWidth="1"/>
    <col min="3" max="3" width="5.7109375" customWidth="1"/>
    <col min="4" max="4" width="6" customWidth="1"/>
    <col min="5" max="7" width="6.28515625" bestFit="1" customWidth="1"/>
    <col min="8" max="8" width="5.7109375" customWidth="1"/>
    <col min="9" max="9" width="6.28515625" bestFit="1" customWidth="1"/>
    <col min="10" max="10" width="6.7109375" customWidth="1"/>
    <col min="11" max="12" width="9.42578125" customWidth="1"/>
    <col min="13" max="13" width="1.42578125" customWidth="1"/>
    <col min="14" max="14" width="35.140625" customWidth="1"/>
    <col min="15" max="15" width="6.7109375" customWidth="1"/>
    <col min="16" max="16" width="7.140625" customWidth="1"/>
    <col min="17" max="17" width="7.85546875" customWidth="1"/>
    <col min="18" max="20" width="6.7109375" customWidth="1"/>
    <col min="21" max="21" width="10.42578125" customWidth="1"/>
    <col min="22" max="23" width="6.7109375" customWidth="1"/>
    <col min="24" max="26" width="5.5703125" customWidth="1"/>
    <col min="27" max="27" width="1.140625" customWidth="1"/>
    <col min="28" max="28" width="37" customWidth="1"/>
    <col min="29" max="29" width="6.28515625" customWidth="1"/>
    <col min="30" max="30" width="7.42578125" customWidth="1"/>
    <col min="31" max="31" width="8" customWidth="1"/>
    <col min="32" max="35" width="6.5703125" customWidth="1"/>
    <col min="36" max="36" width="7.140625" customWidth="1"/>
    <col min="37" max="40" width="6.28515625" customWidth="1"/>
    <col min="41" max="41" width="1" customWidth="1"/>
    <col min="42" max="42" width="36.7109375" customWidth="1"/>
    <col min="43" max="43" width="6.7109375" customWidth="1"/>
    <col min="44" max="44" width="7.140625" customWidth="1"/>
    <col min="45" max="45" width="8.140625" customWidth="1"/>
    <col min="46" max="46" width="6.42578125" customWidth="1"/>
    <col min="47" max="47" width="6.7109375" customWidth="1"/>
    <col min="48" max="48" width="6.85546875" customWidth="1"/>
    <col min="49" max="49" width="6.5703125" customWidth="1"/>
    <col min="50" max="50" width="7.140625" customWidth="1"/>
    <col min="51" max="54" width="6.28515625" customWidth="1"/>
    <col min="55" max="55" width="2" customWidth="1"/>
    <col min="56" max="56" width="34.85546875" customWidth="1"/>
    <col min="57" max="65" width="9.140625" customWidth="1"/>
    <col min="66" max="66" width="3.28515625" customWidth="1"/>
    <col min="67" max="67" width="35.5703125" customWidth="1"/>
    <col min="68" max="71" width="15.5703125" customWidth="1"/>
  </cols>
  <sheetData>
    <row r="1" spans="1:72" ht="13.5" customHeight="1">
      <c r="A1" s="865" t="s">
        <v>696</v>
      </c>
      <c r="B1" s="390"/>
      <c r="C1" s="390"/>
      <c r="D1" s="390"/>
      <c r="E1" s="390"/>
      <c r="F1" s="390"/>
      <c r="G1" s="865"/>
      <c r="H1" s="865"/>
      <c r="I1" s="865"/>
      <c r="J1" s="865"/>
      <c r="K1" s="1052"/>
      <c r="L1" s="1052"/>
      <c r="M1" s="865"/>
      <c r="N1" s="865" t="s">
        <v>697</v>
      </c>
      <c r="O1" s="390"/>
      <c r="P1" s="390"/>
      <c r="Q1" s="390"/>
      <c r="R1" s="390"/>
      <c r="S1" s="390"/>
      <c r="T1" s="390"/>
      <c r="U1" s="390"/>
      <c r="V1" s="390"/>
      <c r="W1" s="390"/>
      <c r="X1" s="390"/>
      <c r="Y1" s="390"/>
      <c r="Z1" s="390"/>
      <c r="AB1" s="865" t="s">
        <v>698</v>
      </c>
      <c r="AP1" s="865" t="s">
        <v>698</v>
      </c>
      <c r="BD1" s="865" t="s">
        <v>699</v>
      </c>
      <c r="BE1" s="390"/>
      <c r="BF1" s="390"/>
      <c r="BG1" s="390"/>
      <c r="BH1" s="390"/>
      <c r="BI1" s="390"/>
      <c r="BJ1" s="390"/>
      <c r="BK1" s="390"/>
      <c r="BL1" s="390"/>
      <c r="BM1" s="390"/>
      <c r="BN1" s="865" t="s">
        <v>769</v>
      </c>
    </row>
    <row r="2" spans="1:72" ht="13.5" customHeight="1">
      <c r="A2" s="35" t="s">
        <v>1097</v>
      </c>
      <c r="B2" s="390"/>
      <c r="C2" s="390"/>
      <c r="D2" s="390"/>
      <c r="E2" s="390"/>
      <c r="F2" s="390"/>
      <c r="G2" s="108"/>
      <c r="H2" s="108"/>
      <c r="I2" s="108"/>
      <c r="J2" s="108"/>
      <c r="K2" s="108"/>
      <c r="L2" s="108"/>
      <c r="M2" s="108"/>
      <c r="N2" s="35" t="s">
        <v>1097</v>
      </c>
      <c r="O2" s="390"/>
      <c r="P2" s="390"/>
      <c r="Q2" s="390"/>
      <c r="R2" s="390"/>
      <c r="S2" s="390"/>
      <c r="T2" s="390"/>
      <c r="U2" s="390"/>
      <c r="V2" s="390"/>
      <c r="W2" s="390"/>
      <c r="X2" s="390"/>
      <c r="Y2" s="390"/>
      <c r="Z2" s="390"/>
      <c r="AB2" s="35" t="s">
        <v>1097</v>
      </c>
      <c r="AP2" s="35" t="s">
        <v>1097</v>
      </c>
      <c r="BD2" s="35" t="s">
        <v>1097</v>
      </c>
      <c r="BE2" s="390"/>
      <c r="BF2" s="390"/>
      <c r="BG2" s="390"/>
      <c r="BH2" s="390"/>
      <c r="BI2" s="390"/>
      <c r="BJ2" s="390"/>
      <c r="BK2" s="390"/>
      <c r="BL2" s="390"/>
      <c r="BM2" s="390"/>
      <c r="BN2" s="35" t="s">
        <v>1097</v>
      </c>
    </row>
    <row r="3" spans="1:72" ht="12" customHeight="1">
      <c r="A3" s="93"/>
      <c r="B3" s="239"/>
      <c r="C3" s="239"/>
      <c r="D3" s="239"/>
      <c r="E3" s="239"/>
      <c r="F3" s="239"/>
      <c r="G3" s="433"/>
      <c r="H3" s="516"/>
      <c r="I3" s="516"/>
      <c r="J3" s="516"/>
      <c r="K3" s="1056"/>
      <c r="L3" s="1056"/>
      <c r="M3" s="516"/>
      <c r="X3" s="434"/>
      <c r="Y3" s="434"/>
      <c r="Z3" s="434"/>
      <c r="AB3" s="3" t="s">
        <v>701</v>
      </c>
      <c r="AP3" s="3" t="s">
        <v>701</v>
      </c>
      <c r="BN3" s="35" t="s">
        <v>98</v>
      </c>
      <c r="BO3" s="56"/>
      <c r="BP3" s="56"/>
      <c r="BQ3" s="56"/>
      <c r="BR3" s="56"/>
      <c r="BS3" s="56"/>
      <c r="BT3" s="864"/>
    </row>
    <row r="4" spans="1:72" ht="15.75" thickBot="1">
      <c r="A4" s="616" t="s">
        <v>1186</v>
      </c>
      <c r="B4" s="239"/>
      <c r="C4" s="239"/>
      <c r="D4" s="239"/>
      <c r="E4" s="239"/>
      <c r="F4" s="239"/>
      <c r="G4" s="435"/>
      <c r="H4" s="436"/>
      <c r="I4" s="436"/>
      <c r="J4" s="436"/>
      <c r="K4" s="436"/>
      <c r="L4" s="436"/>
      <c r="M4" s="436"/>
      <c r="W4" s="196"/>
      <c r="X4" s="364"/>
      <c r="Y4" s="364"/>
      <c r="Z4" s="364"/>
      <c r="AZ4" s="156"/>
      <c r="BA4" s="156"/>
      <c r="BB4" s="156"/>
      <c r="BE4" s="1174" t="s">
        <v>702</v>
      </c>
      <c r="BF4" s="1174"/>
      <c r="BG4" s="1174" t="s">
        <v>703</v>
      </c>
      <c r="BH4" s="1174"/>
      <c r="BI4" s="1174" t="s">
        <v>704</v>
      </c>
      <c r="BJ4" s="1174"/>
      <c r="BK4" s="966"/>
      <c r="BL4" s="966"/>
      <c r="BM4" s="966"/>
      <c r="BT4" s="864"/>
    </row>
    <row r="5" spans="1:72" ht="18.75" customHeight="1" thickBot="1">
      <c r="A5" s="616" t="s">
        <v>1185</v>
      </c>
      <c r="B5" s="239"/>
      <c r="C5" s="239"/>
      <c r="D5" s="239"/>
      <c r="E5" s="239"/>
      <c r="F5" s="239"/>
      <c r="G5" s="439"/>
      <c r="H5" s="440"/>
      <c r="I5" s="440"/>
      <c r="J5" s="440"/>
      <c r="K5" s="440"/>
      <c r="L5" s="440"/>
      <c r="M5" s="440"/>
      <c r="N5" s="357" t="s">
        <v>107</v>
      </c>
      <c r="O5" s="356" t="s">
        <v>704</v>
      </c>
      <c r="P5" s="356" t="s">
        <v>705</v>
      </c>
      <c r="Q5" s="356" t="s">
        <v>706</v>
      </c>
      <c r="R5" s="615" t="s">
        <v>707</v>
      </c>
      <c r="S5" s="356" t="s">
        <v>703</v>
      </c>
      <c r="T5" s="356" t="s">
        <v>88</v>
      </c>
      <c r="U5" s="356" t="s">
        <v>700</v>
      </c>
      <c r="V5" s="356" t="s">
        <v>331</v>
      </c>
      <c r="W5" s="364"/>
      <c r="X5" s="441"/>
      <c r="Y5" s="441"/>
      <c r="Z5" s="441"/>
      <c r="AB5" s="117" t="s">
        <v>707</v>
      </c>
      <c r="AC5" s="611" t="s">
        <v>711</v>
      </c>
      <c r="AD5" s="611" t="s">
        <v>712</v>
      </c>
      <c r="AE5" s="611" t="s">
        <v>713</v>
      </c>
      <c r="AF5" s="611" t="s">
        <v>714</v>
      </c>
      <c r="AG5" s="611" t="s">
        <v>715</v>
      </c>
      <c r="AH5" s="611" t="s">
        <v>716</v>
      </c>
      <c r="AI5" s="611" t="s">
        <v>717</v>
      </c>
      <c r="AJ5" s="611" t="s">
        <v>718</v>
      </c>
      <c r="AK5" s="1073" t="s">
        <v>331</v>
      </c>
      <c r="AL5" s="434"/>
      <c r="AM5" s="434"/>
      <c r="AN5" s="434"/>
      <c r="AP5" s="117" t="s">
        <v>704</v>
      </c>
      <c r="AQ5" s="611" t="s">
        <v>711</v>
      </c>
      <c r="AR5" s="611" t="s">
        <v>712</v>
      </c>
      <c r="AS5" s="611" t="s">
        <v>713</v>
      </c>
      <c r="AT5" s="611" t="s">
        <v>714</v>
      </c>
      <c r="AU5" s="611" t="s">
        <v>715</v>
      </c>
      <c r="AV5" s="611" t="s">
        <v>716</v>
      </c>
      <c r="AW5" s="611" t="s">
        <v>717</v>
      </c>
      <c r="AX5" s="611" t="s">
        <v>718</v>
      </c>
      <c r="AY5" s="1073" t="s">
        <v>331</v>
      </c>
      <c r="AZ5" s="434"/>
      <c r="BA5" s="434"/>
      <c r="BB5" s="434"/>
      <c r="BC5" s="434"/>
      <c r="BD5" s="437" t="s">
        <v>107</v>
      </c>
      <c r="BE5" s="438" t="s">
        <v>708</v>
      </c>
      <c r="BF5" s="438" t="s">
        <v>709</v>
      </c>
      <c r="BG5" s="438" t="s">
        <v>708</v>
      </c>
      <c r="BH5" s="438" t="s">
        <v>709</v>
      </c>
      <c r="BI5" s="438" t="s">
        <v>708</v>
      </c>
      <c r="BJ5" s="438" t="s">
        <v>709</v>
      </c>
      <c r="BK5" s="364"/>
      <c r="BL5" s="364"/>
      <c r="BM5" s="364"/>
      <c r="BN5" s="887" t="s">
        <v>1184</v>
      </c>
      <c r="BO5" s="887"/>
      <c r="BP5" s="887"/>
      <c r="BQ5" s="887"/>
      <c r="BR5" s="887"/>
      <c r="BS5" s="887"/>
      <c r="BT5" s="864"/>
    </row>
    <row r="6" spans="1:72" ht="18.75" customHeight="1">
      <c r="A6" s="443"/>
      <c r="B6" s="239"/>
      <c r="C6" s="239"/>
      <c r="D6" s="239"/>
      <c r="E6" s="239"/>
      <c r="F6" s="239"/>
      <c r="G6" s="435"/>
      <c r="H6" s="440"/>
      <c r="I6" s="440"/>
      <c r="J6" s="440"/>
      <c r="K6" s="440"/>
      <c r="L6" s="440"/>
      <c r="M6" s="440"/>
      <c r="N6" s="866" t="s">
        <v>710</v>
      </c>
      <c r="O6" s="455">
        <v>6.6</v>
      </c>
      <c r="P6" s="455">
        <v>7</v>
      </c>
      <c r="Q6" s="455">
        <v>0.2</v>
      </c>
      <c r="R6" s="455">
        <v>0.1</v>
      </c>
      <c r="S6" s="455">
        <v>22.7</v>
      </c>
      <c r="T6" s="455">
        <v>1.5</v>
      </c>
      <c r="U6" s="452"/>
      <c r="V6" s="455">
        <v>38</v>
      </c>
      <c r="W6" s="877"/>
      <c r="X6" s="441"/>
      <c r="Y6" s="441"/>
      <c r="Z6" s="441"/>
      <c r="AB6" s="866" t="s">
        <v>710</v>
      </c>
      <c r="AC6" s="455">
        <v>0.1</v>
      </c>
      <c r="AD6" s="448"/>
      <c r="AE6" s="448"/>
      <c r="AF6" s="448"/>
      <c r="AG6" s="448"/>
      <c r="AH6" s="448"/>
      <c r="AI6" s="448"/>
      <c r="AJ6" s="448"/>
      <c r="AK6" s="448">
        <v>0.1</v>
      </c>
      <c r="AL6" s="1074"/>
      <c r="AM6" s="1074"/>
      <c r="AN6" s="1074"/>
      <c r="AP6" s="866" t="s">
        <v>710</v>
      </c>
      <c r="AQ6" s="455">
        <v>6.6</v>
      </c>
      <c r="AR6" s="448"/>
      <c r="AS6" s="448"/>
      <c r="AT6" s="448"/>
      <c r="AU6" s="448"/>
      <c r="AV6" s="448"/>
      <c r="AW6" s="448"/>
      <c r="AX6" s="448"/>
      <c r="AY6" s="448">
        <v>6.6</v>
      </c>
      <c r="AZ6" s="1074"/>
      <c r="BA6" s="1074"/>
      <c r="BB6" s="1074"/>
      <c r="BC6" s="434"/>
      <c r="BD6" s="442" t="s">
        <v>719</v>
      </c>
      <c r="BE6" s="913">
        <v>62.9</v>
      </c>
      <c r="BF6" s="913">
        <v>62.9</v>
      </c>
      <c r="BG6" s="913">
        <v>31.1</v>
      </c>
      <c r="BH6" s="913">
        <v>31.1</v>
      </c>
      <c r="BI6" s="913">
        <v>16.100000000000001</v>
      </c>
      <c r="BJ6" s="913">
        <v>16.100000000000001</v>
      </c>
      <c r="BK6" s="1041"/>
      <c r="BL6" s="1041"/>
      <c r="BM6" s="913"/>
      <c r="BN6" s="926"/>
      <c r="BO6" s="928"/>
      <c r="BP6" s="1172" t="s">
        <v>1183</v>
      </c>
      <c r="BQ6" s="1172" t="s">
        <v>1182</v>
      </c>
      <c r="BR6" s="1172" t="s">
        <v>1181</v>
      </c>
      <c r="BS6" s="1172" t="s">
        <v>1180</v>
      </c>
      <c r="BT6" s="864"/>
    </row>
    <row r="7" spans="1:72" ht="13.5" customHeight="1" thickBot="1">
      <c r="A7" s="445"/>
      <c r="B7" s="446" t="s">
        <v>722</v>
      </c>
      <c r="C7" s="446"/>
      <c r="D7" s="446"/>
      <c r="E7" s="447"/>
      <c r="F7" s="447"/>
      <c r="G7" s="439"/>
      <c r="H7" s="440"/>
      <c r="I7" s="440"/>
      <c r="J7" s="440"/>
      <c r="K7" s="440"/>
      <c r="L7" s="440"/>
      <c r="M7" s="440"/>
      <c r="N7" s="866" t="s">
        <v>720</v>
      </c>
      <c r="O7" s="455">
        <v>101</v>
      </c>
      <c r="P7" s="455">
        <v>91.8</v>
      </c>
      <c r="Q7" s="455">
        <v>46.9</v>
      </c>
      <c r="R7" s="455">
        <v>82.2</v>
      </c>
      <c r="S7" s="455">
        <v>21</v>
      </c>
      <c r="T7" s="455">
        <v>5.2</v>
      </c>
      <c r="U7" s="452"/>
      <c r="V7" s="455">
        <v>348.1</v>
      </c>
      <c r="W7" s="877"/>
      <c r="X7" s="441"/>
      <c r="Y7" s="441"/>
      <c r="Z7" s="441"/>
      <c r="AB7" s="866" t="s">
        <v>720</v>
      </c>
      <c r="AC7" s="455">
        <v>14</v>
      </c>
      <c r="AD7" s="455">
        <v>5.6</v>
      </c>
      <c r="AE7" s="455">
        <v>7.1</v>
      </c>
      <c r="AF7" s="455">
        <v>5.4</v>
      </c>
      <c r="AG7" s="455">
        <v>10.4</v>
      </c>
      <c r="AH7" s="455">
        <v>5.2</v>
      </c>
      <c r="AI7" s="455">
        <v>34.4</v>
      </c>
      <c r="AJ7" s="448"/>
      <c r="AK7" s="448">
        <v>82.2</v>
      </c>
      <c r="AL7" s="1074"/>
      <c r="AM7" s="1074"/>
      <c r="AN7" s="1074"/>
      <c r="AP7" s="866" t="s">
        <v>720</v>
      </c>
      <c r="AQ7" s="455">
        <v>21.8</v>
      </c>
      <c r="AR7" s="455">
        <v>6.4</v>
      </c>
      <c r="AS7" s="455">
        <v>13.9</v>
      </c>
      <c r="AT7" s="455">
        <v>8.5</v>
      </c>
      <c r="AU7" s="455">
        <v>19.5</v>
      </c>
      <c r="AV7" s="455">
        <v>13.9</v>
      </c>
      <c r="AW7" s="455">
        <v>16.899999999999999</v>
      </c>
      <c r="AX7" s="448"/>
      <c r="AY7" s="448">
        <v>101</v>
      </c>
      <c r="AZ7" s="1074"/>
      <c r="BA7" s="1074"/>
      <c r="BB7" s="1074"/>
      <c r="BC7" s="448"/>
      <c r="BD7" s="442" t="s">
        <v>721</v>
      </c>
      <c r="BE7" s="913">
        <v>35.9</v>
      </c>
      <c r="BF7" s="913">
        <v>42.2</v>
      </c>
      <c r="BG7" s="913">
        <v>0.7</v>
      </c>
      <c r="BH7" s="913">
        <v>0.8</v>
      </c>
      <c r="BI7" s="913">
        <v>7.9</v>
      </c>
      <c r="BJ7" s="913">
        <v>9.3000000000000007</v>
      </c>
      <c r="BK7" s="1041"/>
      <c r="BL7" s="1041"/>
      <c r="BM7" s="913"/>
      <c r="BN7" s="927"/>
      <c r="BO7" s="926"/>
      <c r="BP7" s="1172"/>
      <c r="BQ7" s="1172"/>
      <c r="BR7" s="1172"/>
      <c r="BS7" s="1172"/>
      <c r="BT7" s="864"/>
    </row>
    <row r="8" spans="1:72" ht="13.5" customHeight="1" thickBot="1">
      <c r="A8" s="117" t="s">
        <v>98</v>
      </c>
      <c r="B8" s="1176" t="s">
        <v>707</v>
      </c>
      <c r="C8" s="1177"/>
      <c r="D8" s="1176" t="s">
        <v>704</v>
      </c>
      <c r="E8" s="1177"/>
      <c r="F8" s="1176" t="s">
        <v>703</v>
      </c>
      <c r="G8" s="1177"/>
      <c r="H8" s="1176" t="s">
        <v>88</v>
      </c>
      <c r="I8" s="1177"/>
      <c r="J8" s="873" t="s">
        <v>725</v>
      </c>
      <c r="K8" s="1058"/>
      <c r="L8" s="1058"/>
      <c r="M8" s="868"/>
      <c r="N8" s="866" t="s">
        <v>723</v>
      </c>
      <c r="O8" s="455">
        <v>2.2000000000000002</v>
      </c>
      <c r="P8" s="455">
        <v>1.1000000000000001</v>
      </c>
      <c r="Q8" s="455">
        <v>0.2</v>
      </c>
      <c r="R8" s="455">
        <v>1.8</v>
      </c>
      <c r="S8" s="455">
        <v>4</v>
      </c>
      <c r="T8" s="455">
        <v>2.9</v>
      </c>
      <c r="U8" s="452"/>
      <c r="V8" s="455">
        <v>12.2</v>
      </c>
      <c r="W8" s="877"/>
      <c r="X8" s="441"/>
      <c r="Y8" s="441"/>
      <c r="Z8" s="441"/>
      <c r="AB8" s="866" t="s">
        <v>723</v>
      </c>
      <c r="AC8" s="455">
        <v>1.4</v>
      </c>
      <c r="AD8" s="455">
        <v>0.3</v>
      </c>
      <c r="AE8" s="455"/>
      <c r="AF8" s="455">
        <v>0.1</v>
      </c>
      <c r="AG8" s="455"/>
      <c r="AH8" s="455"/>
      <c r="AI8" s="448"/>
      <c r="AJ8" s="448"/>
      <c r="AK8" s="448">
        <v>1.8</v>
      </c>
      <c r="AL8" s="1074"/>
      <c r="AM8" s="1074"/>
      <c r="AN8" s="1074"/>
      <c r="AP8" s="866" t="s">
        <v>723</v>
      </c>
      <c r="AQ8" s="455">
        <v>0.9</v>
      </c>
      <c r="AR8" s="455">
        <v>0.2</v>
      </c>
      <c r="AS8" s="455">
        <v>0.3</v>
      </c>
      <c r="AT8" s="455">
        <v>0.2</v>
      </c>
      <c r="AU8" s="455">
        <v>0.4</v>
      </c>
      <c r="AV8" s="455">
        <v>0.2</v>
      </c>
      <c r="AW8" s="448"/>
      <c r="AX8" s="448"/>
      <c r="AY8" s="448">
        <v>2.2000000000000002</v>
      </c>
      <c r="AZ8" s="1074"/>
      <c r="BA8" s="1074"/>
      <c r="BB8" s="1074"/>
      <c r="BC8" s="448"/>
      <c r="BD8" s="442" t="s">
        <v>724</v>
      </c>
      <c r="BE8" s="913">
        <v>0</v>
      </c>
      <c r="BF8" s="913">
        <v>-0.3</v>
      </c>
      <c r="BG8" s="913">
        <v>0</v>
      </c>
      <c r="BH8" s="913">
        <v>0</v>
      </c>
      <c r="BI8" s="913">
        <v>0</v>
      </c>
      <c r="BJ8" s="913">
        <v>0</v>
      </c>
      <c r="BK8" s="1041"/>
      <c r="BL8" s="1041"/>
      <c r="BM8" s="1041"/>
      <c r="BN8" s="927"/>
      <c r="BO8" s="883"/>
      <c r="BP8" s="1172"/>
      <c r="BQ8" s="1172"/>
      <c r="BR8" s="1172"/>
      <c r="BS8" s="1172"/>
      <c r="BT8" s="864"/>
    </row>
    <row r="9" spans="1:72" ht="13.5" customHeight="1" thickBot="1">
      <c r="A9" s="442" t="s">
        <v>728</v>
      </c>
      <c r="B9" s="1173">
        <v>56</v>
      </c>
      <c r="C9" s="1173"/>
      <c r="D9" s="1173">
        <v>6567</v>
      </c>
      <c r="E9" s="1173"/>
      <c r="F9" s="1173">
        <v>22704</v>
      </c>
      <c r="G9" s="1173"/>
      <c r="H9" s="1173">
        <v>8698</v>
      </c>
      <c r="I9" s="1173"/>
      <c r="J9" s="874">
        <v>38025</v>
      </c>
      <c r="K9" s="909"/>
      <c r="L9" s="909"/>
      <c r="M9" s="909"/>
      <c r="N9" s="866" t="s">
        <v>726</v>
      </c>
      <c r="O9" s="455">
        <v>25.5</v>
      </c>
      <c r="P9" s="455">
        <v>20</v>
      </c>
      <c r="Q9" s="455">
        <v>6.2</v>
      </c>
      <c r="R9" s="455">
        <v>14.9</v>
      </c>
      <c r="S9" s="455">
        <v>10.9</v>
      </c>
      <c r="T9" s="455">
        <v>0.4</v>
      </c>
      <c r="U9" s="455">
        <v>21.3</v>
      </c>
      <c r="V9" s="455">
        <v>99.2</v>
      </c>
      <c r="W9" s="877"/>
      <c r="X9" s="451"/>
      <c r="Y9" s="451"/>
      <c r="Z9" s="451"/>
      <c r="AB9" s="866" t="s">
        <v>726</v>
      </c>
      <c r="AC9" s="455">
        <v>14.9</v>
      </c>
      <c r="AD9" s="448"/>
      <c r="AE9" s="448"/>
      <c r="AF9" s="448"/>
      <c r="AG9" s="448"/>
      <c r="AH9" s="448"/>
      <c r="AI9" s="448"/>
      <c r="AJ9" s="455"/>
      <c r="AK9" s="455">
        <v>14.9</v>
      </c>
      <c r="AL9" s="1075"/>
      <c r="AM9" s="1075"/>
      <c r="AN9" s="1075"/>
      <c r="AP9" s="866" t="s">
        <v>726</v>
      </c>
      <c r="AQ9" s="455">
        <v>25.5</v>
      </c>
      <c r="AR9" s="448"/>
      <c r="AS9" s="448"/>
      <c r="AT9" s="448"/>
      <c r="AU9" s="448"/>
      <c r="AV9" s="448"/>
      <c r="AW9" s="448"/>
      <c r="AX9" s="455"/>
      <c r="AY9" s="455">
        <v>25.5</v>
      </c>
      <c r="AZ9" s="1075"/>
      <c r="BA9" s="1075"/>
      <c r="BB9" s="1075"/>
      <c r="BC9" s="452"/>
      <c r="BD9" s="449" t="s">
        <v>727</v>
      </c>
      <c r="BE9" s="911">
        <v>98.8</v>
      </c>
      <c r="BF9" s="911">
        <v>105.1</v>
      </c>
      <c r="BG9" s="911">
        <v>31.8</v>
      </c>
      <c r="BH9" s="911">
        <v>31.9</v>
      </c>
      <c r="BI9" s="911">
        <v>24</v>
      </c>
      <c r="BJ9" s="911">
        <v>25.4</v>
      </c>
      <c r="BK9" s="1042"/>
      <c r="BL9" s="1042"/>
      <c r="BM9" s="1042"/>
      <c r="BN9" s="927"/>
      <c r="BO9" s="926"/>
      <c r="BP9" s="904" t="s">
        <v>1159</v>
      </c>
      <c r="BQ9" s="904" t="s">
        <v>1172</v>
      </c>
      <c r="BR9" s="904" t="s">
        <v>1179</v>
      </c>
      <c r="BS9" s="904" t="s">
        <v>1178</v>
      </c>
      <c r="BT9" s="864"/>
    </row>
    <row r="10" spans="1:72" ht="13.5" customHeight="1">
      <c r="A10" s="453" t="s">
        <v>730</v>
      </c>
      <c r="B10" s="1166">
        <v>0</v>
      </c>
      <c r="C10" s="1166"/>
      <c r="D10" s="1166">
        <v>3</v>
      </c>
      <c r="E10" s="1166"/>
      <c r="F10" s="1166">
        <v>0</v>
      </c>
      <c r="G10" s="1166"/>
      <c r="H10" s="1166">
        <v>22</v>
      </c>
      <c r="I10" s="1166"/>
      <c r="J10" s="871">
        <v>24</v>
      </c>
      <c r="K10" s="1059"/>
      <c r="L10" s="1059"/>
      <c r="M10" s="871"/>
      <c r="N10" s="866" t="s">
        <v>920</v>
      </c>
      <c r="O10" s="455">
        <v>64.2</v>
      </c>
      <c r="P10" s="455">
        <v>6.4</v>
      </c>
      <c r="Q10" s="455">
        <v>5.2</v>
      </c>
      <c r="R10" s="455">
        <v>7.7</v>
      </c>
      <c r="S10" s="455">
        <v>19.100000000000001</v>
      </c>
      <c r="T10" s="455">
        <v>2.5</v>
      </c>
      <c r="U10" s="455"/>
      <c r="V10" s="455">
        <v>105.1</v>
      </c>
      <c r="W10" s="877"/>
      <c r="X10" s="454"/>
      <c r="Y10" s="454"/>
      <c r="Z10" s="454"/>
      <c r="AB10" s="866" t="s">
        <v>920</v>
      </c>
      <c r="AC10" s="455"/>
      <c r="AD10" s="448"/>
      <c r="AE10" s="448"/>
      <c r="AF10" s="448"/>
      <c r="AG10" s="448"/>
      <c r="AH10" s="448"/>
      <c r="AI10" s="448"/>
      <c r="AJ10" s="455">
        <v>7.7</v>
      </c>
      <c r="AK10" s="455">
        <v>7.7</v>
      </c>
      <c r="AL10" s="1075"/>
      <c r="AM10" s="1075"/>
      <c r="AN10" s="1075"/>
      <c r="AP10" s="866" t="s">
        <v>920</v>
      </c>
      <c r="AQ10" s="455"/>
      <c r="AR10" s="448"/>
      <c r="AS10" s="448"/>
      <c r="AT10" s="448"/>
      <c r="AU10" s="448"/>
      <c r="AV10" s="448"/>
      <c r="AW10" s="448"/>
      <c r="AX10" s="455">
        <v>64.2</v>
      </c>
      <c r="AY10" s="455">
        <v>64.2</v>
      </c>
      <c r="AZ10" s="1075"/>
      <c r="BA10" s="1075"/>
      <c r="BB10" s="1075"/>
      <c r="BC10" s="455"/>
      <c r="BK10" s="196"/>
      <c r="BL10" s="196"/>
      <c r="BM10" s="196"/>
      <c r="BN10" s="925" t="s">
        <v>1159</v>
      </c>
      <c r="BO10" s="924" t="s">
        <v>1177</v>
      </c>
      <c r="BP10" s="923">
        <v>141681</v>
      </c>
      <c r="BQ10" s="923"/>
      <c r="BR10" s="923">
        <v>480379</v>
      </c>
      <c r="BS10" s="923"/>
      <c r="BT10" s="864"/>
    </row>
    <row r="11" spans="1:72" ht="23.25" thickBot="1">
      <c r="A11" s="453" t="s">
        <v>733</v>
      </c>
      <c r="B11" s="1166">
        <v>1832</v>
      </c>
      <c r="C11" s="1166"/>
      <c r="D11" s="1166">
        <v>8190</v>
      </c>
      <c r="E11" s="1166"/>
      <c r="F11" s="1166">
        <v>6292</v>
      </c>
      <c r="G11" s="1166"/>
      <c r="H11" s="1166">
        <v>1954</v>
      </c>
      <c r="I11" s="1166"/>
      <c r="J11" s="871">
        <v>18269</v>
      </c>
      <c r="K11" s="1059"/>
      <c r="L11" s="1059"/>
      <c r="M11" s="871"/>
      <c r="N11" s="450" t="s">
        <v>785</v>
      </c>
      <c r="O11" s="907"/>
      <c r="P11" s="907"/>
      <c r="Q11" s="907"/>
      <c r="R11" s="907"/>
      <c r="S11" s="907"/>
      <c r="T11" s="907"/>
      <c r="U11" s="907">
        <v>66.7</v>
      </c>
      <c r="V11" s="907">
        <v>66.7</v>
      </c>
      <c r="W11" s="1043"/>
      <c r="X11" s="456"/>
      <c r="Y11" s="456"/>
      <c r="Z11" s="456"/>
      <c r="AB11" s="867" t="s">
        <v>731</v>
      </c>
      <c r="AC11" s="878">
        <v>30.3</v>
      </c>
      <c r="AD11" s="878">
        <v>6</v>
      </c>
      <c r="AE11" s="878">
        <v>7.2</v>
      </c>
      <c r="AF11" s="878">
        <v>5.5</v>
      </c>
      <c r="AG11" s="878">
        <v>10.4</v>
      </c>
      <c r="AH11" s="878">
        <v>5.2</v>
      </c>
      <c r="AI11" s="878">
        <v>34.4</v>
      </c>
      <c r="AJ11" s="878">
        <v>7.7</v>
      </c>
      <c r="AK11" s="878">
        <v>106.6</v>
      </c>
      <c r="AL11" s="1076"/>
      <c r="AM11" s="1076"/>
      <c r="AN11" s="1076"/>
      <c r="AP11" s="867" t="s">
        <v>731</v>
      </c>
      <c r="AQ11" s="878">
        <v>54.8</v>
      </c>
      <c r="AR11" s="878">
        <v>6.6</v>
      </c>
      <c r="AS11" s="878">
        <v>14.1</v>
      </c>
      <c r="AT11" s="878">
        <v>8.6999999999999993</v>
      </c>
      <c r="AU11" s="878">
        <v>19.899999999999999</v>
      </c>
      <c r="AV11" s="878">
        <v>14.1</v>
      </c>
      <c r="AW11" s="878">
        <v>16.899999999999999</v>
      </c>
      <c r="AX11" s="878">
        <v>64.2</v>
      </c>
      <c r="AY11" s="878">
        <v>199.4</v>
      </c>
      <c r="AZ11" s="1076"/>
      <c r="BA11" s="1076"/>
      <c r="BB11" s="1076"/>
      <c r="BC11" s="455"/>
      <c r="BD11" s="453" t="s">
        <v>729</v>
      </c>
      <c r="BE11" s="913">
        <v>35.700000000000003</v>
      </c>
      <c r="BF11" s="913">
        <v>157.4</v>
      </c>
      <c r="BG11" s="913">
        <v>4.5999999999999996</v>
      </c>
      <c r="BH11" s="913">
        <v>10.199999999999999</v>
      </c>
      <c r="BI11" s="913">
        <v>9.6999999999999993</v>
      </c>
      <c r="BJ11" s="913">
        <v>47.8</v>
      </c>
      <c r="BK11" s="1041"/>
      <c r="BL11" s="1041"/>
      <c r="BM11" s="1041"/>
      <c r="BN11" s="922" t="s">
        <v>1160</v>
      </c>
      <c r="BO11" s="921" t="s">
        <v>784</v>
      </c>
      <c r="BP11" s="920">
        <v>3068</v>
      </c>
      <c r="BQ11" s="920">
        <v>3068</v>
      </c>
      <c r="BR11" s="920">
        <v>5464</v>
      </c>
      <c r="BS11" s="920">
        <v>5464</v>
      </c>
      <c r="BT11" s="864"/>
    </row>
    <row r="12" spans="1:72" ht="21.75" customHeight="1">
      <c r="A12" s="453" t="s">
        <v>735</v>
      </c>
      <c r="B12" s="1166">
        <v>1603</v>
      </c>
      <c r="C12" s="1166"/>
      <c r="D12" s="1166">
        <v>694</v>
      </c>
      <c r="E12" s="1166"/>
      <c r="F12" s="1166">
        <v>1298</v>
      </c>
      <c r="G12" s="1166"/>
      <c r="H12" s="1166">
        <v>272</v>
      </c>
      <c r="I12" s="1166"/>
      <c r="J12" s="871">
        <v>3867</v>
      </c>
      <c r="K12" s="1059"/>
      <c r="L12" s="1059"/>
      <c r="M12" s="871"/>
      <c r="N12" s="867" t="s">
        <v>731</v>
      </c>
      <c r="O12" s="878">
        <v>199.4</v>
      </c>
      <c r="P12" s="878">
        <v>126.3</v>
      </c>
      <c r="Q12" s="878">
        <v>58.8</v>
      </c>
      <c r="R12" s="878">
        <v>106.6</v>
      </c>
      <c r="S12" s="878">
        <v>77.7</v>
      </c>
      <c r="T12" s="878">
        <v>12.4</v>
      </c>
      <c r="U12" s="878">
        <v>88</v>
      </c>
      <c r="V12" s="878">
        <v>669.3</v>
      </c>
      <c r="W12" s="1044"/>
      <c r="X12" s="457"/>
      <c r="Y12" s="457"/>
      <c r="Z12" s="457"/>
      <c r="AB12" s="866" t="s">
        <v>736</v>
      </c>
      <c r="AC12" s="455">
        <v>6.3</v>
      </c>
      <c r="AD12" s="455">
        <v>3.8</v>
      </c>
      <c r="AE12" s="455">
        <v>1</v>
      </c>
      <c r="AF12" s="455">
        <v>0.5</v>
      </c>
      <c r="AG12" s="455"/>
      <c r="AH12" s="455"/>
      <c r="AI12" s="448"/>
      <c r="AJ12" s="455">
        <v>32.1</v>
      </c>
      <c r="AK12" s="455">
        <v>43.8</v>
      </c>
      <c r="AL12" s="1075"/>
      <c r="AM12" s="1075"/>
      <c r="AN12" s="1075"/>
      <c r="AP12" s="866" t="s">
        <v>736</v>
      </c>
      <c r="AQ12" s="455">
        <v>13.1</v>
      </c>
      <c r="AR12" s="455">
        <v>5.3</v>
      </c>
      <c r="AS12" s="455">
        <v>9.5</v>
      </c>
      <c r="AT12" s="455">
        <v>0.3</v>
      </c>
      <c r="AU12" s="455"/>
      <c r="AV12" s="455"/>
      <c r="AW12" s="448"/>
      <c r="AX12" s="455">
        <v>38.299999999999997</v>
      </c>
      <c r="AY12" s="455">
        <v>66.599999999999994</v>
      </c>
      <c r="AZ12" s="1075"/>
      <c r="BA12" s="1075"/>
      <c r="BB12" s="1075"/>
      <c r="BC12" s="235"/>
      <c r="BD12" s="453" t="s">
        <v>732</v>
      </c>
      <c r="BE12" s="913">
        <v>69.599999999999994</v>
      </c>
      <c r="BF12" s="913">
        <v>69.900000000000006</v>
      </c>
      <c r="BG12" s="913">
        <v>23.2</v>
      </c>
      <c r="BH12" s="913">
        <v>23.2</v>
      </c>
      <c r="BI12" s="913">
        <v>19.3</v>
      </c>
      <c r="BJ12" s="913">
        <v>19.5</v>
      </c>
      <c r="BK12" s="1041"/>
      <c r="BL12" s="1041"/>
      <c r="BM12" s="1041"/>
      <c r="BN12" s="904" t="s">
        <v>1172</v>
      </c>
      <c r="BO12" s="903" t="s">
        <v>776</v>
      </c>
      <c r="BP12" s="902">
        <v>13337</v>
      </c>
      <c r="BQ12" s="902">
        <v>13337</v>
      </c>
      <c r="BR12" s="902">
        <v>62788</v>
      </c>
      <c r="BS12" s="902">
        <v>62799</v>
      </c>
      <c r="BT12" s="864"/>
    </row>
    <row r="13" spans="1:72" ht="13.5" customHeight="1">
      <c r="A13" s="453" t="s">
        <v>739</v>
      </c>
      <c r="B13" s="517"/>
      <c r="C13" s="517"/>
      <c r="D13" s="517"/>
      <c r="E13" s="517"/>
      <c r="F13" s="517"/>
      <c r="G13" s="517"/>
      <c r="H13" s="517"/>
      <c r="I13" s="424"/>
      <c r="J13" s="517"/>
      <c r="K13" s="517"/>
      <c r="L13" s="517"/>
      <c r="M13" s="517"/>
      <c r="N13" s="866"/>
      <c r="O13" s="441"/>
      <c r="P13" s="441"/>
      <c r="Q13" s="441"/>
      <c r="R13" s="441"/>
      <c r="S13" s="441"/>
      <c r="T13" s="441"/>
      <c r="U13" s="441"/>
      <c r="V13" s="441"/>
      <c r="W13" s="1045"/>
      <c r="X13" s="456"/>
      <c r="Y13" s="456"/>
      <c r="Z13" s="456"/>
      <c r="AB13" s="866" t="s">
        <v>740</v>
      </c>
      <c r="AC13" s="455">
        <v>3.6</v>
      </c>
      <c r="AD13" s="455">
        <v>0.1</v>
      </c>
      <c r="AE13" s="455"/>
      <c r="AF13" s="455"/>
      <c r="AG13" s="455"/>
      <c r="AH13" s="455"/>
      <c r="AI13" s="448"/>
      <c r="AJ13" s="455"/>
      <c r="AK13" s="448">
        <v>3.8</v>
      </c>
      <c r="AL13" s="1074"/>
      <c r="AM13" s="1074"/>
      <c r="AN13" s="1074"/>
      <c r="AP13" s="866" t="s">
        <v>740</v>
      </c>
      <c r="AQ13" s="455">
        <v>10</v>
      </c>
      <c r="AR13" s="455">
        <v>3.5</v>
      </c>
      <c r="AS13" s="455">
        <v>1.5</v>
      </c>
      <c r="AT13" s="455"/>
      <c r="AU13" s="455"/>
      <c r="AV13" s="455"/>
      <c r="AW13" s="448"/>
      <c r="AX13" s="455"/>
      <c r="AY13" s="448">
        <v>15</v>
      </c>
      <c r="AZ13" s="1074"/>
      <c r="BA13" s="1074"/>
      <c r="BB13" s="1074"/>
      <c r="BC13" s="455"/>
      <c r="BD13" s="453" t="s">
        <v>734</v>
      </c>
      <c r="BE13" s="913">
        <v>8</v>
      </c>
      <c r="BF13" s="913">
        <v>47.5</v>
      </c>
      <c r="BG13" s="913">
        <v>1</v>
      </c>
      <c r="BH13" s="913">
        <v>7.2</v>
      </c>
      <c r="BI13" s="913">
        <v>2.2000000000000002</v>
      </c>
      <c r="BJ13" s="913">
        <v>14.2</v>
      </c>
      <c r="BK13" s="1041"/>
      <c r="BL13" s="1041"/>
      <c r="BM13" s="1041"/>
      <c r="BN13" s="919" t="s">
        <v>1176</v>
      </c>
      <c r="BO13" s="918" t="s">
        <v>785</v>
      </c>
      <c r="BP13" s="917">
        <v>16890</v>
      </c>
      <c r="BQ13" s="916"/>
      <c r="BR13" s="917">
        <v>117653</v>
      </c>
      <c r="BS13" s="916"/>
      <c r="BT13" s="864"/>
    </row>
    <row r="14" spans="1:72" ht="13.5" customHeight="1" thickBot="1">
      <c r="A14" s="453" t="s">
        <v>742</v>
      </c>
      <c r="B14" s="1166">
        <v>6369</v>
      </c>
      <c r="C14" s="1166"/>
      <c r="D14" s="1166">
        <v>8262</v>
      </c>
      <c r="E14" s="1166"/>
      <c r="F14" s="1166">
        <v>487</v>
      </c>
      <c r="G14" s="1166"/>
      <c r="H14" s="1166">
        <v>12374</v>
      </c>
      <c r="I14" s="1166"/>
      <c r="J14" s="871">
        <v>27491</v>
      </c>
      <c r="K14" s="1068"/>
      <c r="L14" s="1068"/>
      <c r="M14" s="871"/>
      <c r="N14" s="866" t="s">
        <v>736</v>
      </c>
      <c r="O14" s="455">
        <v>66.599999999999994</v>
      </c>
      <c r="P14" s="455">
        <v>46.8</v>
      </c>
      <c r="Q14" s="455">
        <v>23</v>
      </c>
      <c r="R14" s="455">
        <v>43.8</v>
      </c>
      <c r="S14" s="455">
        <v>11.2</v>
      </c>
      <c r="T14" s="455">
        <v>5.9</v>
      </c>
      <c r="U14" s="452"/>
      <c r="V14" s="455">
        <v>197.3</v>
      </c>
      <c r="W14" s="877"/>
      <c r="X14" s="456"/>
      <c r="Y14" s="456"/>
      <c r="Z14" s="456"/>
      <c r="AB14" s="866" t="s">
        <v>788</v>
      </c>
      <c r="AC14" s="455"/>
      <c r="AD14" s="455">
        <v>0.2</v>
      </c>
      <c r="AE14" s="455">
        <v>1.1000000000000001</v>
      </c>
      <c r="AF14" s="455"/>
      <c r="AG14" s="448"/>
      <c r="AH14" s="448"/>
      <c r="AI14" s="448"/>
      <c r="AJ14" s="448"/>
      <c r="AK14" s="448">
        <v>1.3</v>
      </c>
      <c r="AL14" s="1074"/>
      <c r="AM14" s="1074"/>
      <c r="AN14" s="1074"/>
      <c r="AP14" s="866" t="s">
        <v>788</v>
      </c>
      <c r="AQ14" s="455">
        <v>1.3</v>
      </c>
      <c r="AR14" s="455">
        <v>3.5</v>
      </c>
      <c r="AS14" s="455">
        <v>6.4</v>
      </c>
      <c r="AT14" s="455"/>
      <c r="AU14" s="448"/>
      <c r="AV14" s="448"/>
      <c r="AW14" s="448"/>
      <c r="AX14" s="448"/>
      <c r="AY14" s="448">
        <v>11.2</v>
      </c>
      <c r="AZ14" s="1074"/>
      <c r="BA14" s="1074"/>
      <c r="BB14" s="1074"/>
      <c r="BC14" s="448"/>
      <c r="BD14" s="449" t="s">
        <v>738</v>
      </c>
      <c r="BE14" s="911">
        <v>113.4</v>
      </c>
      <c r="BF14" s="911">
        <v>274.8</v>
      </c>
      <c r="BG14" s="911">
        <v>28.8</v>
      </c>
      <c r="BH14" s="911">
        <v>40.5</v>
      </c>
      <c r="BI14" s="911">
        <v>31.3</v>
      </c>
      <c r="BJ14" s="911">
        <v>81.5</v>
      </c>
      <c r="BK14" s="1042"/>
      <c r="BL14" s="1042"/>
      <c r="BM14" s="1042"/>
      <c r="BN14" s="901"/>
      <c r="BO14" s="900"/>
      <c r="BP14" s="899"/>
      <c r="BQ14" s="899"/>
      <c r="BR14" s="899"/>
      <c r="BS14" s="899"/>
      <c r="BT14" s="864"/>
    </row>
    <row r="15" spans="1:72" ht="13.5" customHeight="1">
      <c r="A15" s="453" t="s">
        <v>745</v>
      </c>
      <c r="B15" s="1166">
        <v>53</v>
      </c>
      <c r="C15" s="1166"/>
      <c r="D15" s="1166">
        <v>1834</v>
      </c>
      <c r="E15" s="1166"/>
      <c r="F15" s="1166">
        <v>0</v>
      </c>
      <c r="G15" s="1166"/>
      <c r="H15" s="1166">
        <v>4191</v>
      </c>
      <c r="I15" s="1166"/>
      <c r="J15" s="871">
        <v>6078</v>
      </c>
      <c r="K15" s="1068"/>
      <c r="L15" s="1068"/>
      <c r="M15" s="871"/>
      <c r="N15" s="866" t="s">
        <v>740</v>
      </c>
      <c r="O15" s="455">
        <v>15</v>
      </c>
      <c r="P15" s="455">
        <v>8.1999999999999993</v>
      </c>
      <c r="Q15" s="455">
        <v>2.5</v>
      </c>
      <c r="R15" s="455">
        <v>3.8</v>
      </c>
      <c r="S15" s="455">
        <v>23.2</v>
      </c>
      <c r="T15" s="455">
        <v>3.6</v>
      </c>
      <c r="U15" s="452"/>
      <c r="V15" s="455">
        <v>56.3</v>
      </c>
      <c r="W15" s="877"/>
      <c r="X15" s="456"/>
      <c r="Y15" s="456"/>
      <c r="Z15" s="456"/>
      <c r="AB15" s="866" t="s">
        <v>789</v>
      </c>
      <c r="AC15" s="455"/>
      <c r="AD15" s="455"/>
      <c r="AE15" s="455">
        <v>6.4</v>
      </c>
      <c r="AF15" s="455">
        <v>7.5</v>
      </c>
      <c r="AG15" s="455">
        <v>13</v>
      </c>
      <c r="AH15" s="455">
        <v>1.2</v>
      </c>
      <c r="AI15" s="455">
        <v>0.4</v>
      </c>
      <c r="AJ15" s="880"/>
      <c r="AK15" s="880">
        <v>28.6</v>
      </c>
      <c r="AL15" s="1077"/>
      <c r="AM15" s="1077"/>
      <c r="AN15" s="1077"/>
      <c r="AP15" s="866" t="s">
        <v>789</v>
      </c>
      <c r="AQ15" s="455">
        <v>0.7</v>
      </c>
      <c r="AR15" s="455">
        <v>0.4</v>
      </c>
      <c r="AS15" s="455">
        <v>2.2999999999999998</v>
      </c>
      <c r="AT15" s="455">
        <v>2</v>
      </c>
      <c r="AU15" s="455">
        <v>9.9</v>
      </c>
      <c r="AV15" s="455">
        <v>4.8</v>
      </c>
      <c r="AW15" s="455">
        <v>0.7</v>
      </c>
      <c r="AX15" s="880"/>
      <c r="AY15" s="880">
        <v>20.8</v>
      </c>
      <c r="AZ15" s="1077"/>
      <c r="BA15" s="1077"/>
      <c r="BB15" s="1077"/>
      <c r="BC15" s="448"/>
      <c r="BK15" s="196"/>
      <c r="BL15" s="196"/>
      <c r="BM15" s="196"/>
      <c r="BN15" s="901"/>
      <c r="BO15" s="900"/>
      <c r="BP15" s="899"/>
      <c r="BQ15" s="899"/>
      <c r="BR15" s="899"/>
      <c r="BS15" s="899"/>
      <c r="BT15" s="864"/>
    </row>
    <row r="16" spans="1:72" ht="13.5" customHeight="1">
      <c r="A16" s="453" t="s">
        <v>748</v>
      </c>
      <c r="B16" s="1166">
        <v>0</v>
      </c>
      <c r="C16" s="1166"/>
      <c r="D16" s="1166">
        <v>185</v>
      </c>
      <c r="E16" s="1166"/>
      <c r="F16" s="1166">
        <v>0</v>
      </c>
      <c r="G16" s="1166"/>
      <c r="H16" s="1166">
        <v>2</v>
      </c>
      <c r="I16" s="1166"/>
      <c r="J16" s="871">
        <v>187</v>
      </c>
      <c r="K16" s="1068"/>
      <c r="L16" s="1068"/>
      <c r="M16" s="871"/>
      <c r="N16" s="866" t="s">
        <v>743</v>
      </c>
      <c r="O16" s="455">
        <v>49.5</v>
      </c>
      <c r="P16" s="455">
        <v>40.6</v>
      </c>
      <c r="Q16" s="455">
        <v>8.8000000000000007</v>
      </c>
      <c r="R16" s="455">
        <v>35.1</v>
      </c>
      <c r="S16" s="455">
        <v>39.799999999999997</v>
      </c>
      <c r="T16" s="455">
        <v>20.7</v>
      </c>
      <c r="U16" s="452"/>
      <c r="V16" s="455">
        <v>194.3</v>
      </c>
      <c r="W16" s="877"/>
      <c r="X16" s="456"/>
      <c r="Y16" s="456"/>
      <c r="Z16" s="456"/>
      <c r="AB16" s="866" t="s">
        <v>790</v>
      </c>
      <c r="AC16" s="455">
        <v>0.1</v>
      </c>
      <c r="AD16" s="455">
        <v>0.2</v>
      </c>
      <c r="AE16" s="455">
        <v>0.3</v>
      </c>
      <c r="AF16" s="455">
        <v>0.9</v>
      </c>
      <c r="AG16" s="455">
        <v>3.4</v>
      </c>
      <c r="AH16" s="455">
        <v>0.3</v>
      </c>
      <c r="AI16" s="455"/>
      <c r="AJ16" s="880"/>
      <c r="AK16" s="880">
        <v>5.2</v>
      </c>
      <c r="AL16" s="1077"/>
      <c r="AM16" s="1077"/>
      <c r="AN16" s="1077"/>
      <c r="AP16" s="866" t="s">
        <v>790</v>
      </c>
      <c r="AQ16" s="455"/>
      <c r="AR16" s="455">
        <v>0.1</v>
      </c>
      <c r="AS16" s="455">
        <v>1.6</v>
      </c>
      <c r="AT16" s="455">
        <v>3.1</v>
      </c>
      <c r="AU16" s="455">
        <v>8.4</v>
      </c>
      <c r="AV16" s="455">
        <v>4.2</v>
      </c>
      <c r="AW16" s="448"/>
      <c r="AX16" s="448"/>
      <c r="AY16" s="448">
        <v>17.5</v>
      </c>
      <c r="AZ16" s="1074"/>
      <c r="BA16" s="1074"/>
      <c r="BB16" s="1074"/>
      <c r="BC16" s="448"/>
      <c r="BD16" s="453" t="s">
        <v>741</v>
      </c>
      <c r="BE16" s="913">
        <v>6.7</v>
      </c>
      <c r="BF16" s="913">
        <v>13.4</v>
      </c>
      <c r="BG16" s="913">
        <v>0.5</v>
      </c>
      <c r="BH16" s="913">
        <v>1</v>
      </c>
      <c r="BI16" s="913">
        <v>3.1</v>
      </c>
      <c r="BJ16" s="913">
        <v>6.2</v>
      </c>
      <c r="BK16" s="1041"/>
      <c r="BL16" s="1041"/>
      <c r="BM16" s="1041"/>
      <c r="BN16" s="887" t="s">
        <v>1175</v>
      </c>
      <c r="BO16" s="887"/>
      <c r="BP16" s="915"/>
      <c r="BQ16" s="915"/>
      <c r="BR16" s="915"/>
      <c r="BS16" s="915"/>
      <c r="BT16" s="864"/>
    </row>
    <row r="17" spans="1:72" ht="18.75" customHeight="1">
      <c r="A17" s="458" t="s">
        <v>752</v>
      </c>
      <c r="B17" s="1166">
        <v>239</v>
      </c>
      <c r="C17" s="1166"/>
      <c r="D17" s="1166">
        <v>92</v>
      </c>
      <c r="E17" s="1166"/>
      <c r="F17" s="1166">
        <v>2203</v>
      </c>
      <c r="G17" s="1166"/>
      <c r="H17" s="1166">
        <v>2607</v>
      </c>
      <c r="I17" s="1166"/>
      <c r="J17" s="871">
        <v>5141</v>
      </c>
      <c r="K17" s="1068"/>
      <c r="L17" s="1068"/>
      <c r="M17" s="871"/>
      <c r="N17" s="866" t="s">
        <v>746</v>
      </c>
      <c r="O17" s="455">
        <v>11.2</v>
      </c>
      <c r="P17" s="455"/>
      <c r="Q17" s="455">
        <v>0.3</v>
      </c>
      <c r="R17" s="455">
        <v>1.3</v>
      </c>
      <c r="S17" s="455">
        <v>28.3</v>
      </c>
      <c r="T17" s="455">
        <v>12</v>
      </c>
      <c r="U17" s="452"/>
      <c r="V17" s="455">
        <v>53.1</v>
      </c>
      <c r="W17" s="877"/>
      <c r="X17" s="456"/>
      <c r="Y17" s="456"/>
      <c r="Z17" s="456"/>
      <c r="AB17" s="866" t="s">
        <v>920</v>
      </c>
      <c r="AC17" s="455"/>
      <c r="AD17" s="455"/>
      <c r="AE17" s="455"/>
      <c r="AF17" s="455"/>
      <c r="AG17" s="455"/>
      <c r="AH17" s="455"/>
      <c r="AI17" s="455"/>
      <c r="AJ17" s="880">
        <v>5.7</v>
      </c>
      <c r="AK17" s="880">
        <v>5.7</v>
      </c>
      <c r="AL17" s="1077"/>
      <c r="AM17" s="1077"/>
      <c r="AN17" s="1077"/>
      <c r="AP17" s="866" t="s">
        <v>756</v>
      </c>
      <c r="AQ17" s="455"/>
      <c r="AR17" s="455"/>
      <c r="AS17" s="455"/>
      <c r="AT17" s="455"/>
      <c r="AU17" s="455"/>
      <c r="AV17" s="455">
        <v>2.5</v>
      </c>
      <c r="AW17" s="455"/>
      <c r="AX17" s="880">
        <v>0.5</v>
      </c>
      <c r="AY17" s="448">
        <v>3</v>
      </c>
      <c r="AZ17" s="1074"/>
      <c r="BA17" s="1074"/>
      <c r="BB17" s="1074"/>
      <c r="BC17" s="460"/>
      <c r="BD17" s="453" t="s">
        <v>744</v>
      </c>
      <c r="BE17" s="913">
        <v>40.5</v>
      </c>
      <c r="BF17" s="913">
        <v>42.7</v>
      </c>
      <c r="BG17" s="913">
        <v>9.5</v>
      </c>
      <c r="BH17" s="913">
        <v>10.6</v>
      </c>
      <c r="BI17" s="913">
        <v>24.9</v>
      </c>
      <c r="BJ17" s="913">
        <v>25.5</v>
      </c>
      <c r="BK17" s="1041"/>
      <c r="BL17" s="1041"/>
      <c r="BM17" s="1041"/>
      <c r="BN17" s="901"/>
      <c r="BO17" s="912"/>
      <c r="BP17" s="1172" t="s">
        <v>1174</v>
      </c>
      <c r="BQ17" s="1172" t="s">
        <v>1173</v>
      </c>
      <c r="BR17" s="914"/>
      <c r="BS17" s="893"/>
      <c r="BT17" s="864"/>
    </row>
    <row r="18" spans="1:72" ht="13.5" customHeight="1" thickBot="1">
      <c r="A18" s="461" t="s">
        <v>755</v>
      </c>
      <c r="B18" s="1179">
        <v>0</v>
      </c>
      <c r="C18" s="1179"/>
      <c r="D18" s="1167">
        <v>0</v>
      </c>
      <c r="E18" s="1167"/>
      <c r="F18" s="1167">
        <v>0</v>
      </c>
      <c r="G18" s="1167"/>
      <c r="H18" s="1163">
        <v>0</v>
      </c>
      <c r="I18" s="1163"/>
      <c r="J18" s="872">
        <v>0</v>
      </c>
      <c r="K18" s="394"/>
      <c r="L18" s="394"/>
      <c r="M18" s="909"/>
      <c r="N18" s="866" t="s">
        <v>749</v>
      </c>
      <c r="O18" s="455">
        <v>20.8</v>
      </c>
      <c r="P18" s="455">
        <v>39.700000000000003</v>
      </c>
      <c r="Q18" s="455">
        <v>8</v>
      </c>
      <c r="R18" s="455">
        <v>28.6</v>
      </c>
      <c r="S18" s="455">
        <v>0.9</v>
      </c>
      <c r="T18" s="455">
        <v>1.4</v>
      </c>
      <c r="U18" s="452"/>
      <c r="V18" s="455">
        <v>99.2</v>
      </c>
      <c r="W18" s="877"/>
      <c r="X18" s="456"/>
      <c r="Y18" s="456"/>
      <c r="Z18" s="456"/>
      <c r="AB18" s="450" t="s">
        <v>308</v>
      </c>
      <c r="AC18" s="879"/>
      <c r="AD18" s="879"/>
      <c r="AE18" s="879"/>
      <c r="AF18" s="879"/>
      <c r="AG18" s="879"/>
      <c r="AH18" s="879"/>
      <c r="AI18" s="879"/>
      <c r="AJ18" s="879">
        <v>2.9</v>
      </c>
      <c r="AK18" s="879">
        <v>2.9</v>
      </c>
      <c r="AL18" s="1075"/>
      <c r="AM18" s="1075"/>
      <c r="AN18" s="1075"/>
      <c r="AP18" s="866" t="s">
        <v>920</v>
      </c>
      <c r="AQ18" s="455"/>
      <c r="AR18" s="448"/>
      <c r="AS18" s="448"/>
      <c r="AT18" s="448"/>
      <c r="AU18" s="448"/>
      <c r="AV18" s="448"/>
      <c r="AW18" s="448"/>
      <c r="AX18" s="455">
        <v>59.5</v>
      </c>
      <c r="AY18" s="455">
        <v>59.5</v>
      </c>
      <c r="AZ18" s="1075"/>
      <c r="BA18" s="1075"/>
      <c r="BB18" s="1075"/>
      <c r="BC18" s="448"/>
      <c r="BD18" s="453" t="s">
        <v>747</v>
      </c>
      <c r="BE18" s="913">
        <v>0</v>
      </c>
      <c r="BF18" s="913">
        <v>0</v>
      </c>
      <c r="BG18" s="913">
        <v>0</v>
      </c>
      <c r="BH18" s="913">
        <v>0</v>
      </c>
      <c r="BI18" s="913">
        <v>-4.5</v>
      </c>
      <c r="BJ18" s="913">
        <v>0</v>
      </c>
      <c r="BK18" s="1041"/>
      <c r="BL18" s="1041"/>
      <c r="BM18" s="1041"/>
      <c r="BN18" s="901"/>
      <c r="BO18" s="912"/>
      <c r="BP18" s="1172"/>
      <c r="BQ18" s="1172"/>
      <c r="BR18" s="893"/>
      <c r="BS18" s="893"/>
      <c r="BT18" s="864"/>
    </row>
    <row r="19" spans="1:72" ht="13.5" customHeight="1" thickBot="1">
      <c r="A19" s="1169" t="s">
        <v>759</v>
      </c>
      <c r="B19" s="1171">
        <v>10152</v>
      </c>
      <c r="C19" s="1171"/>
      <c r="D19" s="1171">
        <v>25825</v>
      </c>
      <c r="E19" s="1171"/>
      <c r="F19" s="1171">
        <v>32985</v>
      </c>
      <c r="G19" s="1171"/>
      <c r="H19" s="1164">
        <v>30119</v>
      </c>
      <c r="I19" s="1164"/>
      <c r="J19" s="1164">
        <v>99082</v>
      </c>
      <c r="K19" s="1069"/>
      <c r="L19" s="1069"/>
      <c r="M19" s="869"/>
      <c r="N19" s="866" t="s">
        <v>753</v>
      </c>
      <c r="O19" s="455">
        <v>17.5</v>
      </c>
      <c r="P19" s="455">
        <v>0.9</v>
      </c>
      <c r="Q19" s="455">
        <v>0.5</v>
      </c>
      <c r="R19" s="455">
        <v>5.2</v>
      </c>
      <c r="S19" s="455">
        <v>10.6</v>
      </c>
      <c r="T19" s="455">
        <v>7.3</v>
      </c>
      <c r="U19" s="452"/>
      <c r="V19" s="455">
        <v>42</v>
      </c>
      <c r="W19" s="877"/>
      <c r="X19" s="457"/>
      <c r="Y19" s="457"/>
      <c r="Z19" s="457"/>
      <c r="AB19" s="867" t="s">
        <v>757</v>
      </c>
      <c r="AC19" s="878">
        <v>10</v>
      </c>
      <c r="AD19" s="878">
        <v>4.4000000000000004</v>
      </c>
      <c r="AE19" s="878">
        <v>8.8000000000000007</v>
      </c>
      <c r="AF19" s="878">
        <v>8.9</v>
      </c>
      <c r="AG19" s="878">
        <v>16.399999999999999</v>
      </c>
      <c r="AH19" s="878">
        <v>1.5</v>
      </c>
      <c r="AI19" s="878">
        <v>0.4</v>
      </c>
      <c r="AJ19" s="878">
        <v>40.799999999999997</v>
      </c>
      <c r="AK19" s="878">
        <v>91.2</v>
      </c>
      <c r="AL19" s="1076"/>
      <c r="AM19" s="1076"/>
      <c r="AN19" s="1076"/>
      <c r="AP19" s="450" t="s">
        <v>308</v>
      </c>
      <c r="AQ19" s="879"/>
      <c r="AR19" s="879"/>
      <c r="AS19" s="879"/>
      <c r="AT19" s="879"/>
      <c r="AU19" s="879"/>
      <c r="AV19" s="879"/>
      <c r="AW19" s="879"/>
      <c r="AX19" s="879">
        <v>14.5</v>
      </c>
      <c r="AY19" s="879">
        <v>14.5</v>
      </c>
      <c r="AZ19" s="1075"/>
      <c r="BA19" s="1075"/>
      <c r="BB19" s="1075"/>
      <c r="BC19" s="462"/>
      <c r="BD19" s="449" t="s">
        <v>751</v>
      </c>
      <c r="BE19" s="911">
        <v>47.1</v>
      </c>
      <c r="BF19" s="911">
        <v>56.1</v>
      </c>
      <c r="BG19" s="911">
        <v>10</v>
      </c>
      <c r="BH19" s="911">
        <v>11.5</v>
      </c>
      <c r="BI19" s="911">
        <v>23.4</v>
      </c>
      <c r="BJ19" s="911">
        <v>31.7</v>
      </c>
      <c r="BK19" s="1042"/>
      <c r="BL19" s="1042"/>
      <c r="BM19" s="1042"/>
      <c r="BN19" s="883"/>
      <c r="BO19" s="908"/>
      <c r="BP19" s="1172"/>
      <c r="BQ19" s="1172"/>
      <c r="BR19" s="893"/>
      <c r="BS19" s="893"/>
      <c r="BT19" s="864"/>
    </row>
    <row r="20" spans="1:72" ht="13.5" customHeight="1">
      <c r="A20" s="1170"/>
      <c r="B20" s="1165"/>
      <c r="C20" s="1165"/>
      <c r="D20" s="1165"/>
      <c r="E20" s="1165"/>
      <c r="F20" s="1165"/>
      <c r="G20" s="1165"/>
      <c r="H20" s="1165"/>
      <c r="I20" s="1165"/>
      <c r="J20" s="1165"/>
      <c r="K20" s="1069"/>
      <c r="L20" s="1069"/>
      <c r="M20" s="869"/>
      <c r="N20" s="866" t="s">
        <v>756</v>
      </c>
      <c r="O20" s="455">
        <v>3</v>
      </c>
      <c r="P20" s="452"/>
      <c r="Q20" s="452"/>
      <c r="R20" s="452"/>
      <c r="S20" s="455">
        <v>4.5999999999999996</v>
      </c>
      <c r="T20" s="455">
        <v>0.3</v>
      </c>
      <c r="U20" s="452"/>
      <c r="V20" s="455">
        <v>7.9</v>
      </c>
      <c r="W20" s="877"/>
      <c r="X20" s="464"/>
      <c r="Y20" s="464"/>
      <c r="Z20" s="464"/>
      <c r="AB20" s="866" t="s">
        <v>761</v>
      </c>
      <c r="AC20" s="877">
        <v>-2</v>
      </c>
      <c r="AD20" s="877">
        <v>-12.6</v>
      </c>
      <c r="AE20" s="877">
        <v>-1.8</v>
      </c>
      <c r="AF20" s="877">
        <v>0.5</v>
      </c>
      <c r="AG20" s="877">
        <v>0.4</v>
      </c>
      <c r="AH20" s="877">
        <v>-0.8</v>
      </c>
      <c r="AI20" s="876">
        <v>-0.2</v>
      </c>
      <c r="AJ20" s="877"/>
      <c r="AK20" s="876">
        <v>-16.399999999999999</v>
      </c>
      <c r="AL20" s="1074"/>
      <c r="AM20" s="1074"/>
      <c r="AN20" s="1074"/>
      <c r="AP20" s="867" t="s">
        <v>757</v>
      </c>
      <c r="AQ20" s="878">
        <v>25.2</v>
      </c>
      <c r="AR20" s="878">
        <v>12.7</v>
      </c>
      <c r="AS20" s="878">
        <v>21.3</v>
      </c>
      <c r="AT20" s="878">
        <v>5.4</v>
      </c>
      <c r="AU20" s="878">
        <v>18.3</v>
      </c>
      <c r="AV20" s="878">
        <v>11.7</v>
      </c>
      <c r="AW20" s="878">
        <v>0.7</v>
      </c>
      <c r="AX20" s="878">
        <v>112.9</v>
      </c>
      <c r="AY20" s="878">
        <v>208.2</v>
      </c>
      <c r="AZ20" s="1076"/>
      <c r="BA20" s="1076"/>
      <c r="BB20" s="1076"/>
      <c r="BC20" s="462"/>
      <c r="BJ20" s="239"/>
      <c r="BK20" s="905"/>
      <c r="BL20" s="905"/>
      <c r="BM20" s="905"/>
      <c r="BP20" s="1172"/>
      <c r="BQ20" s="1172"/>
      <c r="BS20" s="893"/>
      <c r="BT20" s="864"/>
    </row>
    <row r="21" spans="1:72" ht="15.75" thickBot="1">
      <c r="A21" s="445"/>
      <c r="B21" s="614"/>
      <c r="C21" s="445"/>
      <c r="D21" s="614"/>
      <c r="E21" s="445"/>
      <c r="F21" s="614"/>
      <c r="G21" s="445"/>
      <c r="H21" s="614"/>
      <c r="I21" s="24"/>
      <c r="J21" s="614"/>
      <c r="K21" s="1070"/>
      <c r="L21" s="1070"/>
      <c r="M21" s="614"/>
      <c r="N21" s="866" t="s">
        <v>920</v>
      </c>
      <c r="O21" s="455">
        <v>59.5</v>
      </c>
      <c r="P21" s="452">
        <v>6.3</v>
      </c>
      <c r="Q21" s="452">
        <v>3.9</v>
      </c>
      <c r="R21" s="452">
        <v>5.7</v>
      </c>
      <c r="S21" s="455">
        <v>20</v>
      </c>
      <c r="T21" s="455">
        <v>2</v>
      </c>
      <c r="U21" s="452"/>
      <c r="V21" s="455">
        <v>97.3</v>
      </c>
      <c r="W21" s="877"/>
      <c r="X21" s="454"/>
      <c r="Y21" s="454"/>
      <c r="Z21" s="454"/>
      <c r="AL21" s="156"/>
      <c r="AM21" s="156"/>
      <c r="AN21" s="156"/>
      <c r="AP21" s="866" t="s">
        <v>761</v>
      </c>
      <c r="AQ21" s="877">
        <v>12</v>
      </c>
      <c r="AR21" s="877">
        <v>7.9</v>
      </c>
      <c r="AS21" s="877">
        <v>-8.4</v>
      </c>
      <c r="AT21" s="877">
        <v>-0.5</v>
      </c>
      <c r="AU21" s="877">
        <v>2.9</v>
      </c>
      <c r="AV21" s="877">
        <v>1.5</v>
      </c>
      <c r="AW21" s="876"/>
      <c r="AX21" s="877"/>
      <c r="AY21" s="876">
        <v>15.3</v>
      </c>
      <c r="AZ21" s="1074"/>
      <c r="BA21" s="1074"/>
      <c r="BB21" s="1074"/>
      <c r="BD21" s="449" t="s">
        <v>758</v>
      </c>
      <c r="BE21" s="910">
        <v>1.49</v>
      </c>
      <c r="BF21" s="910"/>
      <c r="BG21" s="910">
        <v>1.69</v>
      </c>
      <c r="BH21" s="910"/>
      <c r="BI21" s="910">
        <v>3.07</v>
      </c>
      <c r="BJ21" s="910"/>
      <c r="BK21" s="412"/>
      <c r="BL21" s="412"/>
      <c r="BM21" s="412"/>
      <c r="BP21" s="1172"/>
      <c r="BQ21" s="1172"/>
      <c r="BS21" s="893"/>
      <c r="BT21" s="864"/>
    </row>
    <row r="22" spans="1:72" ht="14.25" customHeight="1" thickBot="1">
      <c r="A22" s="461" t="s">
        <v>763</v>
      </c>
      <c r="B22" s="1167">
        <v>-56</v>
      </c>
      <c r="C22" s="1167"/>
      <c r="D22" s="1167">
        <v>-6569</v>
      </c>
      <c r="E22" s="1167"/>
      <c r="F22" s="1167">
        <v>-22704</v>
      </c>
      <c r="G22" s="1167"/>
      <c r="H22" s="1163">
        <v>-2438</v>
      </c>
      <c r="I22" s="1163"/>
      <c r="J22" s="872">
        <v>-31767</v>
      </c>
      <c r="K22" s="394"/>
      <c r="L22" s="394"/>
      <c r="M22" s="909"/>
      <c r="N22" s="866" t="s">
        <v>760</v>
      </c>
      <c r="O22" s="452"/>
      <c r="P22" s="452"/>
      <c r="Q22" s="452"/>
      <c r="R22" s="452"/>
      <c r="S22" s="452"/>
      <c r="T22" s="452"/>
      <c r="U22" s="455">
        <v>86.4</v>
      </c>
      <c r="V22" s="455">
        <v>86.4</v>
      </c>
      <c r="W22" s="877"/>
      <c r="X22" s="360"/>
      <c r="Y22" s="360"/>
      <c r="Z22" s="360"/>
      <c r="AL22" s="156"/>
      <c r="AM22" s="156"/>
      <c r="AN22" s="156"/>
      <c r="AZ22" s="156"/>
      <c r="BA22" s="156"/>
      <c r="BB22" s="156"/>
      <c r="BD22" s="463"/>
      <c r="BE22" s="463"/>
      <c r="BF22" s="463"/>
      <c r="BG22" s="463"/>
      <c r="BH22" s="463"/>
      <c r="BI22" s="463"/>
      <c r="BJ22" s="239"/>
      <c r="BK22" s="905"/>
      <c r="BL22" s="905"/>
      <c r="BM22" s="905"/>
      <c r="BN22" s="883"/>
      <c r="BO22" s="908"/>
      <c r="BP22" s="904" t="s">
        <v>1159</v>
      </c>
      <c r="BQ22" s="904" t="s">
        <v>1172</v>
      </c>
      <c r="BR22" s="893"/>
      <c r="BS22" s="893"/>
      <c r="BT22" s="864"/>
    </row>
    <row r="23" spans="1:72" ht="18" customHeight="1" thickBot="1">
      <c r="A23" s="875" t="s">
        <v>765</v>
      </c>
      <c r="B23" s="1171">
        <v>10096</v>
      </c>
      <c r="C23" s="1171"/>
      <c r="D23" s="1171">
        <v>19256</v>
      </c>
      <c r="E23" s="1171"/>
      <c r="F23" s="1171">
        <v>10281</v>
      </c>
      <c r="G23" s="1171"/>
      <c r="H23" s="1178">
        <v>27681</v>
      </c>
      <c r="I23" s="1178"/>
      <c r="J23" s="870">
        <v>67314</v>
      </c>
      <c r="K23" s="1069"/>
      <c r="L23" s="1069"/>
      <c r="M23" s="869"/>
      <c r="N23" s="450" t="s">
        <v>308</v>
      </c>
      <c r="O23" s="907">
        <v>14.5</v>
      </c>
      <c r="P23" s="907">
        <v>6.3</v>
      </c>
      <c r="Q23" s="907">
        <v>5.3</v>
      </c>
      <c r="R23" s="907">
        <v>2.9</v>
      </c>
      <c r="S23" s="907">
        <v>0.1</v>
      </c>
      <c r="T23" s="907">
        <v>0.7</v>
      </c>
      <c r="U23" s="907"/>
      <c r="V23" s="907">
        <v>29.8</v>
      </c>
      <c r="W23" s="1043"/>
      <c r="X23" s="360"/>
      <c r="Y23" s="360"/>
      <c r="Z23" s="360"/>
      <c r="AB23" s="117" t="s">
        <v>705</v>
      </c>
      <c r="AC23" s="611" t="s">
        <v>711</v>
      </c>
      <c r="AD23" s="611" t="s">
        <v>712</v>
      </c>
      <c r="AE23" s="611" t="s">
        <v>713</v>
      </c>
      <c r="AF23" s="611" t="s">
        <v>714</v>
      </c>
      <c r="AG23" s="611" t="s">
        <v>715</v>
      </c>
      <c r="AH23" s="611" t="s">
        <v>716</v>
      </c>
      <c r="AI23" s="611" t="s">
        <v>717</v>
      </c>
      <c r="AJ23" s="611" t="s">
        <v>718</v>
      </c>
      <c r="AK23" s="1073" t="s">
        <v>331</v>
      </c>
      <c r="AL23" s="434"/>
      <c r="AM23" s="434"/>
      <c r="AN23" s="434"/>
      <c r="AP23" s="117" t="s">
        <v>703</v>
      </c>
      <c r="AQ23" s="611" t="s">
        <v>711</v>
      </c>
      <c r="AR23" s="611" t="s">
        <v>712</v>
      </c>
      <c r="AS23" s="611" t="s">
        <v>713</v>
      </c>
      <c r="AT23" s="611" t="s">
        <v>714</v>
      </c>
      <c r="AU23" s="611" t="s">
        <v>715</v>
      </c>
      <c r="AV23" s="611" t="s">
        <v>716</v>
      </c>
      <c r="AW23" s="611" t="s">
        <v>717</v>
      </c>
      <c r="AX23" s="611" t="s">
        <v>718</v>
      </c>
      <c r="AY23" s="1073" t="s">
        <v>331</v>
      </c>
      <c r="AZ23" s="434"/>
      <c r="BA23" s="434"/>
      <c r="BB23" s="434"/>
      <c r="BC23" s="434"/>
      <c r="BD23" s="1175" t="s">
        <v>762</v>
      </c>
      <c r="BE23" s="1175"/>
      <c r="BF23" s="1175"/>
      <c r="BG23" s="1175"/>
      <c r="BH23" s="1175"/>
      <c r="BI23" s="1175"/>
      <c r="BK23" s="196"/>
      <c r="BL23" s="196"/>
      <c r="BM23" s="196"/>
      <c r="BN23" s="1180" t="s">
        <v>1171</v>
      </c>
      <c r="BO23" s="1182" t="s">
        <v>1170</v>
      </c>
      <c r="BP23" s="1184">
        <v>29524</v>
      </c>
      <c r="BQ23" s="1184">
        <v>37957</v>
      </c>
      <c r="BR23" s="893"/>
      <c r="BS23" s="893"/>
      <c r="BT23" s="864"/>
    </row>
    <row r="24" spans="1:72">
      <c r="A24" s="239"/>
      <c r="B24" s="299"/>
      <c r="C24" s="239"/>
      <c r="D24" s="299"/>
      <c r="E24" s="239"/>
      <c r="F24" s="299"/>
      <c r="G24" s="239"/>
      <c r="H24" s="299"/>
      <c r="I24" s="466"/>
      <c r="J24" s="299"/>
      <c r="K24" s="1071"/>
      <c r="L24" s="1071"/>
      <c r="M24" s="299"/>
      <c r="N24" s="867" t="s">
        <v>757</v>
      </c>
      <c r="O24" s="878">
        <v>208.2</v>
      </c>
      <c r="P24" s="878">
        <v>108.2</v>
      </c>
      <c r="Q24" s="878">
        <v>43.5</v>
      </c>
      <c r="R24" s="878">
        <v>91.2</v>
      </c>
      <c r="S24" s="878">
        <v>98.9</v>
      </c>
      <c r="T24" s="878">
        <v>33.1</v>
      </c>
      <c r="U24" s="878">
        <v>86.4</v>
      </c>
      <c r="V24" s="878">
        <v>669.3</v>
      </c>
      <c r="W24" s="1044"/>
      <c r="X24" s="239"/>
      <c r="Y24" s="239"/>
      <c r="Z24" s="239"/>
      <c r="AB24" s="866" t="s">
        <v>710</v>
      </c>
      <c r="AC24" s="455">
        <v>7</v>
      </c>
      <c r="AD24" s="448"/>
      <c r="AE24" s="448"/>
      <c r="AF24" s="448"/>
      <c r="AG24" s="448"/>
      <c r="AH24" s="448"/>
      <c r="AI24" s="448"/>
      <c r="AJ24" s="448"/>
      <c r="AK24" s="448">
        <v>7</v>
      </c>
      <c r="AL24" s="1074"/>
      <c r="AM24" s="1074"/>
      <c r="AN24" s="1074"/>
      <c r="AP24" s="866" t="s">
        <v>710</v>
      </c>
      <c r="AQ24" s="455">
        <v>22.7</v>
      </c>
      <c r="AR24" s="448"/>
      <c r="AS24" s="448"/>
      <c r="AT24" s="448"/>
      <c r="AU24" s="448"/>
      <c r="AV24" s="448"/>
      <c r="AW24" s="448"/>
      <c r="AX24" s="448"/>
      <c r="AY24" s="448">
        <v>22.7</v>
      </c>
      <c r="AZ24" s="1074"/>
      <c r="BA24" s="1074"/>
      <c r="BB24" s="1074"/>
      <c r="BC24" s="434"/>
      <c r="BD24" s="1175"/>
      <c r="BE24" s="1175"/>
      <c r="BF24" s="1175"/>
      <c r="BG24" s="1175"/>
      <c r="BH24" s="1175"/>
      <c r="BI24" s="1175"/>
      <c r="BK24" s="196"/>
      <c r="BL24" s="196"/>
      <c r="BM24" s="196"/>
      <c r="BN24" s="1181"/>
      <c r="BO24" s="1183"/>
      <c r="BP24" s="1185"/>
      <c r="BQ24" s="1185"/>
      <c r="BT24" s="864"/>
    </row>
    <row r="25" spans="1:72">
      <c r="A25" s="239"/>
      <c r="B25" s="239"/>
      <c r="C25" s="239"/>
      <c r="D25" s="239"/>
      <c r="E25" s="239"/>
      <c r="F25" s="466"/>
      <c r="G25" s="239"/>
      <c r="H25" s="284"/>
      <c r="I25" s="239"/>
      <c r="J25" s="466" t="s">
        <v>768</v>
      </c>
      <c r="K25" s="1072"/>
      <c r="L25" s="1072"/>
      <c r="M25" s="466"/>
      <c r="N25" s="465"/>
      <c r="O25" s="360"/>
      <c r="P25" s="360"/>
      <c r="Q25" s="360"/>
      <c r="R25" s="360"/>
      <c r="S25" s="360"/>
      <c r="T25" s="360"/>
      <c r="U25" s="360"/>
      <c r="V25" s="360"/>
      <c r="W25" s="906"/>
      <c r="X25" s="239"/>
      <c r="Y25" s="239"/>
      <c r="Z25" s="239"/>
      <c r="AB25" s="866" t="s">
        <v>720</v>
      </c>
      <c r="AC25" s="455">
        <v>26</v>
      </c>
      <c r="AD25" s="455">
        <v>1</v>
      </c>
      <c r="AE25" s="455">
        <v>1.6</v>
      </c>
      <c r="AF25" s="455">
        <v>1.6</v>
      </c>
      <c r="AG25" s="455">
        <v>7</v>
      </c>
      <c r="AH25" s="455">
        <v>9.6</v>
      </c>
      <c r="AI25" s="455">
        <v>45</v>
      </c>
      <c r="AJ25" s="448"/>
      <c r="AK25" s="448">
        <v>91.8</v>
      </c>
      <c r="AL25" s="1074"/>
      <c r="AM25" s="1074"/>
      <c r="AN25" s="1074"/>
      <c r="AP25" s="866" t="s">
        <v>720</v>
      </c>
      <c r="AQ25" s="455">
        <v>3.1</v>
      </c>
      <c r="AR25" s="455">
        <v>1.7</v>
      </c>
      <c r="AS25" s="455">
        <v>2.6</v>
      </c>
      <c r="AT25" s="455">
        <v>3.4</v>
      </c>
      <c r="AU25" s="455">
        <v>7.9</v>
      </c>
      <c r="AV25" s="455">
        <v>2.1</v>
      </c>
      <c r="AW25" s="455">
        <v>0.3</v>
      </c>
      <c r="AX25" s="448"/>
      <c r="AY25" s="448">
        <v>21</v>
      </c>
      <c r="AZ25" s="1074"/>
      <c r="BA25" s="1074"/>
      <c r="BB25" s="1074"/>
      <c r="BC25" s="448"/>
      <c r="BD25" s="1175"/>
      <c r="BE25" s="1175"/>
      <c r="BF25" s="1175"/>
      <c r="BG25" s="1175"/>
      <c r="BH25" s="1175"/>
      <c r="BI25" s="1175"/>
      <c r="BK25" s="196"/>
      <c r="BL25" s="196"/>
      <c r="BM25" s="196"/>
      <c r="BN25" s="904" t="s">
        <v>1169</v>
      </c>
      <c r="BO25" s="903" t="s">
        <v>784</v>
      </c>
      <c r="BP25" s="902">
        <v>0</v>
      </c>
      <c r="BQ25" s="902">
        <v>6161</v>
      </c>
      <c r="BR25" s="893"/>
      <c r="BS25" s="893"/>
      <c r="BT25" s="864"/>
    </row>
    <row r="26" spans="1:72">
      <c r="A26" s="239"/>
      <c r="B26" s="239"/>
      <c r="C26" s="239"/>
      <c r="D26" s="239"/>
      <c r="E26" s="239"/>
      <c r="F26" s="466"/>
      <c r="G26" s="239"/>
      <c r="H26" s="284"/>
      <c r="I26" s="239"/>
      <c r="J26" s="466" t="s">
        <v>770</v>
      </c>
      <c r="K26" s="1072"/>
      <c r="L26" s="1072"/>
      <c r="M26" s="466"/>
      <c r="N26" s="864" t="s">
        <v>766</v>
      </c>
      <c r="O26" s="877">
        <v>8.8000000000000007</v>
      </c>
      <c r="P26" s="877">
        <v>-17.100000000000001</v>
      </c>
      <c r="Q26" s="877">
        <v>-14.1</v>
      </c>
      <c r="R26" s="877">
        <v>-15.4</v>
      </c>
      <c r="S26" s="877">
        <v>21.2</v>
      </c>
      <c r="T26" s="877">
        <v>21.2</v>
      </c>
      <c r="U26" s="906"/>
      <c r="V26" s="360"/>
      <c r="W26" s="906"/>
      <c r="X26" s="390"/>
      <c r="Y26" s="390"/>
      <c r="Z26" s="390"/>
      <c r="AB26" s="866" t="s">
        <v>723</v>
      </c>
      <c r="AC26" s="455">
        <v>1</v>
      </c>
      <c r="AD26" s="455"/>
      <c r="AE26" s="455"/>
      <c r="AF26" s="455"/>
      <c r="AG26" s="455"/>
      <c r="AH26" s="455"/>
      <c r="AI26" s="448"/>
      <c r="AJ26" s="448"/>
      <c r="AK26" s="448">
        <v>1.1000000000000001</v>
      </c>
      <c r="AL26" s="1074"/>
      <c r="AM26" s="1074"/>
      <c r="AN26" s="1074"/>
      <c r="AP26" s="866" t="s">
        <v>723</v>
      </c>
      <c r="AQ26" s="455">
        <v>3.5</v>
      </c>
      <c r="AR26" s="455">
        <v>0.2</v>
      </c>
      <c r="AS26" s="455">
        <v>0.2</v>
      </c>
      <c r="AT26" s="455">
        <v>0.1</v>
      </c>
      <c r="AU26" s="455">
        <v>0.1</v>
      </c>
      <c r="AV26" s="455"/>
      <c r="AW26" s="448"/>
      <c r="AX26" s="448"/>
      <c r="AY26" s="448">
        <v>4</v>
      </c>
      <c r="AZ26" s="1074"/>
      <c r="BA26" s="1074"/>
      <c r="BB26" s="1074"/>
      <c r="BC26" s="448"/>
      <c r="BD26" s="1175" t="s">
        <v>764</v>
      </c>
      <c r="BE26" s="1175"/>
      <c r="BF26" s="1175"/>
      <c r="BG26" s="1175"/>
      <c r="BH26" s="1175"/>
      <c r="BI26" s="1175"/>
      <c r="BJ26" s="418"/>
      <c r="BK26" s="1046"/>
      <c r="BL26" s="1046"/>
      <c r="BM26" s="418"/>
      <c r="BN26" s="904" t="s">
        <v>1168</v>
      </c>
      <c r="BO26" s="903" t="s">
        <v>776</v>
      </c>
      <c r="BP26" s="902">
        <v>29524</v>
      </c>
      <c r="BQ26" s="902">
        <v>11575</v>
      </c>
      <c r="BR26" s="893"/>
      <c r="BS26" s="893"/>
      <c r="BT26" s="864"/>
    </row>
    <row r="27" spans="1:72" ht="13.5" customHeight="1">
      <c r="A27" s="239"/>
      <c r="B27" s="239"/>
      <c r="C27" s="239"/>
      <c r="D27" s="239"/>
      <c r="E27" s="239"/>
      <c r="F27" s="466"/>
      <c r="G27" s="239"/>
      <c r="H27" s="284"/>
      <c r="I27" s="239"/>
      <c r="J27" s="466" t="s">
        <v>772</v>
      </c>
      <c r="K27" s="1072"/>
      <c r="L27" s="1072"/>
      <c r="M27" s="466"/>
      <c r="N27" s="864" t="s">
        <v>767</v>
      </c>
      <c r="O27" s="877">
        <v>0</v>
      </c>
      <c r="P27" s="877">
        <v>1</v>
      </c>
      <c r="Q27" s="877">
        <v>1.2</v>
      </c>
      <c r="R27" s="877">
        <v>0</v>
      </c>
      <c r="S27" s="877">
        <v>0</v>
      </c>
      <c r="T27" s="877">
        <v>0.5</v>
      </c>
      <c r="U27" s="905"/>
      <c r="V27" s="239"/>
      <c r="W27" s="905"/>
      <c r="X27" s="390"/>
      <c r="Y27" s="390"/>
      <c r="Z27" s="390"/>
      <c r="AB27" s="866" t="s">
        <v>726</v>
      </c>
      <c r="AC27" s="455">
        <v>20</v>
      </c>
      <c r="AD27" s="448"/>
      <c r="AE27" s="448"/>
      <c r="AF27" s="448"/>
      <c r="AG27" s="448"/>
      <c r="AH27" s="448"/>
      <c r="AI27" s="448"/>
      <c r="AJ27" s="455"/>
      <c r="AK27" s="455">
        <v>20</v>
      </c>
      <c r="AL27" s="1075"/>
      <c r="AM27" s="1075"/>
      <c r="AN27" s="1075"/>
      <c r="AP27" s="866" t="s">
        <v>726</v>
      </c>
      <c r="AQ27" s="455">
        <v>10.9</v>
      </c>
      <c r="AR27" s="448"/>
      <c r="AS27" s="448"/>
      <c r="AT27" s="448"/>
      <c r="AU27" s="448"/>
      <c r="AV27" s="448"/>
      <c r="AW27" s="448"/>
      <c r="AX27" s="455"/>
      <c r="AY27" s="455">
        <v>10.9</v>
      </c>
      <c r="AZ27" s="1075"/>
      <c r="BA27" s="1075"/>
      <c r="BB27" s="1075"/>
      <c r="BC27" s="452"/>
      <c r="BD27" s="1175"/>
      <c r="BE27" s="1175"/>
      <c r="BF27" s="1175"/>
      <c r="BG27" s="1175"/>
      <c r="BH27" s="1175"/>
      <c r="BI27" s="1175"/>
      <c r="BJ27" s="284"/>
      <c r="BK27" s="284"/>
      <c r="BL27" s="284"/>
      <c r="BM27" s="284"/>
      <c r="BN27" s="904" t="s">
        <v>1167</v>
      </c>
      <c r="BO27" s="903" t="s">
        <v>1166</v>
      </c>
      <c r="BP27" s="902">
        <v>0</v>
      </c>
      <c r="BQ27" s="902">
        <v>12320</v>
      </c>
      <c r="BR27" s="893"/>
      <c r="BS27" s="899"/>
      <c r="BT27" s="864"/>
    </row>
    <row r="28" spans="1:72" ht="13.5" customHeight="1">
      <c r="F28" s="466"/>
      <c r="H28" s="156"/>
      <c r="J28" s="466"/>
      <c r="K28" s="466"/>
      <c r="L28" s="466"/>
      <c r="M28" s="466"/>
      <c r="N28" s="865"/>
      <c r="O28" s="563"/>
      <c r="P28" s="613"/>
      <c r="Q28" s="613"/>
      <c r="R28" s="613"/>
      <c r="S28" s="613"/>
      <c r="T28" s="613"/>
      <c r="U28" s="613"/>
      <c r="V28" s="390"/>
      <c r="W28" s="613"/>
      <c r="X28" s="390"/>
      <c r="Y28" s="390"/>
      <c r="Z28" s="390"/>
      <c r="AB28" s="866" t="s">
        <v>920</v>
      </c>
      <c r="AC28" s="455"/>
      <c r="AD28" s="448"/>
      <c r="AE28" s="448"/>
      <c r="AF28" s="448"/>
      <c r="AG28" s="448"/>
      <c r="AH28" s="448"/>
      <c r="AI28" s="448"/>
      <c r="AJ28" s="455">
        <v>6.4</v>
      </c>
      <c r="AK28" s="455">
        <v>6.4</v>
      </c>
      <c r="AL28" s="1075"/>
      <c r="AM28" s="1075"/>
      <c r="AN28" s="1075"/>
      <c r="AP28" s="866" t="s">
        <v>920</v>
      </c>
      <c r="AQ28" s="455"/>
      <c r="AR28" s="448"/>
      <c r="AS28" s="448"/>
      <c r="AT28" s="448"/>
      <c r="AU28" s="448"/>
      <c r="AV28" s="448"/>
      <c r="AW28" s="448"/>
      <c r="AX28" s="455">
        <v>19.100000000000001</v>
      </c>
      <c r="AY28" s="455">
        <v>19.100000000000001</v>
      </c>
      <c r="AZ28" s="1075"/>
      <c r="BA28" s="1075"/>
      <c r="BB28" s="1075"/>
      <c r="BC28" s="455"/>
      <c r="BD28" s="463"/>
      <c r="BE28" s="463"/>
      <c r="BF28" s="463"/>
      <c r="BG28" s="463"/>
      <c r="BH28" s="463"/>
      <c r="BI28" s="463"/>
      <c r="BJ28" s="868"/>
      <c r="BK28" s="966"/>
      <c r="BL28" s="966"/>
      <c r="BM28" s="966"/>
      <c r="BN28" s="1180" t="s">
        <v>1165</v>
      </c>
      <c r="BO28" s="1182" t="s">
        <v>1164</v>
      </c>
      <c r="BP28" s="1184">
        <v>0</v>
      </c>
      <c r="BQ28" s="1184">
        <v>12</v>
      </c>
      <c r="BR28" s="893"/>
      <c r="BS28" s="899"/>
      <c r="BT28" s="864"/>
    </row>
    <row r="29" spans="1:72" ht="13.5" customHeight="1">
      <c r="W29" s="196"/>
      <c r="AB29" s="867" t="s">
        <v>731</v>
      </c>
      <c r="AC29" s="878">
        <v>54</v>
      </c>
      <c r="AD29" s="878">
        <v>1.1000000000000001</v>
      </c>
      <c r="AE29" s="878">
        <v>1.6</v>
      </c>
      <c r="AF29" s="878">
        <v>1.6</v>
      </c>
      <c r="AG29" s="878">
        <v>7</v>
      </c>
      <c r="AH29" s="878">
        <v>9.6</v>
      </c>
      <c r="AI29" s="878">
        <v>45</v>
      </c>
      <c r="AJ29" s="878">
        <v>6.4</v>
      </c>
      <c r="AK29" s="878">
        <v>126.3</v>
      </c>
      <c r="AL29" s="1076"/>
      <c r="AM29" s="1076"/>
      <c r="AN29" s="1076"/>
      <c r="AP29" s="867" t="s">
        <v>731</v>
      </c>
      <c r="AQ29" s="878">
        <v>40.200000000000003</v>
      </c>
      <c r="AR29" s="878">
        <v>1.9</v>
      </c>
      <c r="AS29" s="878">
        <v>2.8</v>
      </c>
      <c r="AT29" s="878">
        <v>3.4</v>
      </c>
      <c r="AU29" s="878">
        <v>8</v>
      </c>
      <c r="AV29" s="878">
        <v>2.1</v>
      </c>
      <c r="AW29" s="878">
        <v>0.3</v>
      </c>
      <c r="AX29" s="878">
        <v>19.100000000000001</v>
      </c>
      <c r="AY29" s="878">
        <v>77.7</v>
      </c>
      <c r="AZ29" s="1076"/>
      <c r="BA29" s="1076"/>
      <c r="BB29" s="1076"/>
      <c r="BC29" s="455"/>
      <c r="BD29" s="463"/>
      <c r="BE29" s="463"/>
      <c r="BF29" s="463"/>
      <c r="BG29" s="463"/>
      <c r="BH29" s="463"/>
      <c r="BI29" s="463"/>
      <c r="BJ29" s="420"/>
      <c r="BK29" s="420"/>
      <c r="BL29" s="420"/>
      <c r="BM29" s="420"/>
      <c r="BN29" s="1181"/>
      <c r="BO29" s="1183"/>
      <c r="BP29" s="1185"/>
      <c r="BQ29" s="1185"/>
      <c r="BT29" s="864"/>
    </row>
    <row r="30" spans="1:72" ht="13.5" customHeight="1">
      <c r="B30" s="204"/>
      <c r="C30" s="204"/>
      <c r="D30" s="204"/>
      <c r="E30" s="204"/>
      <c r="F30" s="204"/>
      <c r="N30" s="865" t="s">
        <v>771</v>
      </c>
      <c r="O30" s="358"/>
      <c r="P30" s="390"/>
      <c r="Q30" s="390"/>
      <c r="R30" s="390"/>
      <c r="S30" s="390"/>
      <c r="T30" s="390"/>
      <c r="U30" s="390"/>
      <c r="V30" s="390"/>
      <c r="W30" s="613"/>
      <c r="X30" s="390"/>
      <c r="Y30" s="390"/>
      <c r="Z30" s="390"/>
      <c r="AB30" s="866" t="s">
        <v>736</v>
      </c>
      <c r="AC30" s="455">
        <v>3.4</v>
      </c>
      <c r="AD30" s="455">
        <v>4.2</v>
      </c>
      <c r="AE30" s="455">
        <v>4.0999999999999996</v>
      </c>
      <c r="AF30" s="455">
        <v>0.5</v>
      </c>
      <c r="AG30" s="455">
        <v>0.4</v>
      </c>
      <c r="AH30" s="455"/>
      <c r="AI30" s="448"/>
      <c r="AJ30" s="455">
        <v>34.200000000000003</v>
      </c>
      <c r="AK30" s="455">
        <v>46.8</v>
      </c>
      <c r="AL30" s="1075"/>
      <c r="AM30" s="1075"/>
      <c r="AN30" s="1075"/>
      <c r="AP30" s="866" t="s">
        <v>736</v>
      </c>
      <c r="AQ30" s="455">
        <v>2.2999999999999998</v>
      </c>
      <c r="AR30" s="455">
        <v>0.7</v>
      </c>
      <c r="AS30" s="455">
        <v>0.2</v>
      </c>
      <c r="AT30" s="455"/>
      <c r="AU30" s="455"/>
      <c r="AV30" s="455"/>
      <c r="AW30" s="448"/>
      <c r="AX30" s="455">
        <v>7.8</v>
      </c>
      <c r="AY30" s="455">
        <v>11.1</v>
      </c>
      <c r="AZ30" s="1075"/>
      <c r="BA30" s="1075"/>
      <c r="BB30" s="1075"/>
      <c r="BC30" s="235"/>
      <c r="BJ30" s="420"/>
      <c r="BK30" s="420"/>
      <c r="BL30" s="420"/>
      <c r="BM30" s="420"/>
      <c r="BN30" s="901"/>
      <c r="BO30" s="900"/>
      <c r="BP30" s="899"/>
      <c r="BQ30" s="899"/>
      <c r="BR30" s="899"/>
      <c r="BS30" s="893"/>
      <c r="BT30" s="864"/>
    </row>
    <row r="31" spans="1:72" ht="13.5" customHeight="1">
      <c r="A31" s="865" t="s">
        <v>773</v>
      </c>
      <c r="B31" s="865"/>
      <c r="C31" s="865"/>
      <c r="D31" s="865"/>
      <c r="E31" s="865"/>
      <c r="F31" s="390"/>
      <c r="G31" s="390"/>
      <c r="H31" s="390"/>
      <c r="I31" s="390"/>
      <c r="J31" s="390"/>
      <c r="K31" s="390"/>
      <c r="L31" s="390"/>
      <c r="M31" s="390"/>
      <c r="N31" s="35" t="s">
        <v>1097</v>
      </c>
      <c r="O31" s="358"/>
      <c r="P31" s="390"/>
      <c r="Q31" s="390"/>
      <c r="R31" s="390"/>
      <c r="S31" s="390"/>
      <c r="T31" s="390"/>
      <c r="U31" s="390"/>
      <c r="V31" s="390"/>
      <c r="W31" s="390"/>
      <c r="X31" s="390"/>
      <c r="Y31" s="390"/>
      <c r="Z31" s="390"/>
      <c r="AB31" s="866" t="s">
        <v>740</v>
      </c>
      <c r="AC31" s="455">
        <v>6.6</v>
      </c>
      <c r="AD31" s="455">
        <v>0.8</v>
      </c>
      <c r="AE31" s="455">
        <v>0.8</v>
      </c>
      <c r="AF31" s="455"/>
      <c r="AG31" s="455"/>
      <c r="AH31" s="455"/>
      <c r="AI31" s="448"/>
      <c r="AJ31" s="448"/>
      <c r="AK31" s="448">
        <v>8.1999999999999993</v>
      </c>
      <c r="AL31" s="1074"/>
      <c r="AM31" s="1074"/>
      <c r="AN31" s="1074"/>
      <c r="AP31" s="866" t="s">
        <v>740</v>
      </c>
      <c r="AQ31" s="455">
        <v>20.7</v>
      </c>
      <c r="AR31" s="455">
        <v>2.2000000000000002</v>
      </c>
      <c r="AS31" s="455">
        <v>0.2</v>
      </c>
      <c r="AT31" s="455">
        <v>0.1</v>
      </c>
      <c r="AU31" s="455">
        <v>0.1</v>
      </c>
      <c r="AV31" s="455"/>
      <c r="AW31" s="448"/>
      <c r="AX31" s="455"/>
      <c r="AY31" s="448">
        <v>23.2</v>
      </c>
      <c r="AZ31" s="1074"/>
      <c r="BA31" s="1074"/>
      <c r="BB31" s="1074"/>
      <c r="BC31" s="455"/>
      <c r="BJ31" s="422"/>
      <c r="BK31" s="422"/>
      <c r="BL31" s="422"/>
      <c r="BM31" s="422"/>
      <c r="BN31" s="901"/>
      <c r="BO31" s="900"/>
      <c r="BP31" s="899"/>
      <c r="BQ31" s="899"/>
      <c r="BR31" s="899"/>
      <c r="BS31" s="893"/>
      <c r="BT31" s="864"/>
    </row>
    <row r="32" spans="1:72" ht="17.25" customHeight="1" thickBot="1">
      <c r="A32" s="358"/>
      <c r="B32" s="358"/>
      <c r="C32" s="358"/>
      <c r="D32" s="358"/>
      <c r="E32" s="358"/>
      <c r="F32" s="390"/>
      <c r="G32" s="467"/>
      <c r="H32" s="467"/>
      <c r="I32" s="467"/>
      <c r="J32" s="467"/>
      <c r="K32" s="467"/>
      <c r="L32" s="467"/>
      <c r="M32" s="467"/>
      <c r="N32" s="239"/>
      <c r="O32" s="612"/>
      <c r="P32" s="612"/>
      <c r="Q32" s="612"/>
      <c r="R32" s="612"/>
      <c r="S32" s="612"/>
      <c r="T32" s="612"/>
      <c r="U32" s="612"/>
      <c r="V32" s="612"/>
      <c r="W32" s="612"/>
      <c r="X32" s="612"/>
      <c r="Y32" s="612"/>
      <c r="Z32" s="612"/>
      <c r="AB32" s="866" t="s">
        <v>788</v>
      </c>
      <c r="AC32" s="455"/>
      <c r="AD32" s="455"/>
      <c r="AE32" s="455"/>
      <c r="AF32" s="455"/>
      <c r="AG32" s="448"/>
      <c r="AH32" s="448"/>
      <c r="AI32" s="448"/>
      <c r="AJ32" s="448"/>
      <c r="AK32" s="448">
        <v>0</v>
      </c>
      <c r="AL32" s="1074"/>
      <c r="AM32" s="1074"/>
      <c r="AN32" s="1074"/>
      <c r="AP32" s="866" t="s">
        <v>788</v>
      </c>
      <c r="AQ32" s="455">
        <v>3.4</v>
      </c>
      <c r="AR32" s="455">
        <v>13.5</v>
      </c>
      <c r="AS32" s="455">
        <v>10.3</v>
      </c>
      <c r="AT32" s="455">
        <v>0.8</v>
      </c>
      <c r="AU32" s="448">
        <v>0.3</v>
      </c>
      <c r="AV32" s="448"/>
      <c r="AW32" s="448"/>
      <c r="AX32" s="448"/>
      <c r="AY32" s="448">
        <v>28.3</v>
      </c>
      <c r="AZ32" s="1074"/>
      <c r="BA32" s="1074"/>
      <c r="BB32" s="1074"/>
      <c r="BC32" s="448"/>
      <c r="BJ32" s="422"/>
      <c r="BK32" s="422"/>
      <c r="BL32" s="422"/>
      <c r="BM32" s="422"/>
      <c r="BN32" s="887" t="s">
        <v>1163</v>
      </c>
      <c r="BO32" s="898"/>
      <c r="BP32" s="897"/>
      <c r="BQ32" s="896"/>
      <c r="BR32" s="896"/>
      <c r="BS32" s="893"/>
      <c r="BT32" s="864"/>
    </row>
    <row r="33" spans="1:72" ht="20.25" customHeight="1" thickBot="1">
      <c r="A33" s="117"/>
      <c r="B33" s="139" t="s">
        <v>1084</v>
      </c>
      <c r="C33" s="139" t="s">
        <v>907</v>
      </c>
      <c r="D33" s="139" t="s">
        <v>837</v>
      </c>
      <c r="E33" s="139" t="s">
        <v>99</v>
      </c>
      <c r="F33" s="139" t="s">
        <v>100</v>
      </c>
      <c r="G33" s="139" t="s">
        <v>101</v>
      </c>
      <c r="H33" s="139" t="s">
        <v>102</v>
      </c>
      <c r="I33" s="139" t="s">
        <v>103</v>
      </c>
      <c r="J33" s="139" t="s">
        <v>104</v>
      </c>
      <c r="K33" s="1058"/>
      <c r="L33" s="1058"/>
      <c r="M33" s="868"/>
      <c r="N33" s="444" t="s">
        <v>107</v>
      </c>
      <c r="O33" s="611" t="s">
        <v>711</v>
      </c>
      <c r="P33" s="611" t="s">
        <v>712</v>
      </c>
      <c r="Q33" s="611" t="s">
        <v>713</v>
      </c>
      <c r="R33" s="611" t="s">
        <v>714</v>
      </c>
      <c r="S33" s="611" t="s">
        <v>715</v>
      </c>
      <c r="T33" s="611" t="s">
        <v>716</v>
      </c>
      <c r="U33" s="611" t="s">
        <v>717</v>
      </c>
      <c r="V33" s="611" t="s">
        <v>718</v>
      </c>
      <c r="W33" s="611" t="s">
        <v>331</v>
      </c>
      <c r="AB33" s="866" t="s">
        <v>789</v>
      </c>
      <c r="AC33" s="455">
        <v>1.2</v>
      </c>
      <c r="AD33" s="455"/>
      <c r="AE33" s="455">
        <v>5.5</v>
      </c>
      <c r="AF33" s="455">
        <v>5.9</v>
      </c>
      <c r="AG33" s="455">
        <v>5.7</v>
      </c>
      <c r="AH33" s="455">
        <v>0.8</v>
      </c>
      <c r="AI33" s="455">
        <v>20.6</v>
      </c>
      <c r="AJ33" s="880"/>
      <c r="AK33" s="880">
        <v>39.700000000000003</v>
      </c>
      <c r="AL33" s="1077"/>
      <c r="AM33" s="1077"/>
      <c r="AN33" s="1077"/>
      <c r="AP33" s="866" t="s">
        <v>789</v>
      </c>
      <c r="AQ33" s="455"/>
      <c r="AR33" s="455"/>
      <c r="AS33" s="455"/>
      <c r="AT33" s="455">
        <v>0.9</v>
      </c>
      <c r="AU33" s="455"/>
      <c r="AV33" s="455"/>
      <c r="AW33" s="455"/>
      <c r="AX33" s="880"/>
      <c r="AY33" s="880">
        <v>0.9</v>
      </c>
      <c r="AZ33" s="1077"/>
      <c r="BA33" s="1077"/>
      <c r="BB33" s="1077"/>
      <c r="BC33" s="448"/>
      <c r="BJ33" s="422"/>
      <c r="BK33" s="422"/>
      <c r="BL33" s="422"/>
      <c r="BM33" s="422"/>
      <c r="BN33" s="894"/>
      <c r="BO33" s="895"/>
      <c r="BP33" s="1195" t="s">
        <v>1162</v>
      </c>
      <c r="BQ33" s="1195" t="s">
        <v>1161</v>
      </c>
      <c r="BR33" s="893"/>
      <c r="BS33" s="893"/>
      <c r="BT33" s="864"/>
    </row>
    <row r="34" spans="1:72">
      <c r="A34" s="9" t="s">
        <v>728</v>
      </c>
      <c r="B34" s="884">
        <v>38</v>
      </c>
      <c r="C34" s="884">
        <v>34.700000000000003</v>
      </c>
      <c r="D34" s="884">
        <v>36.799999999999997</v>
      </c>
      <c r="E34" s="884">
        <v>41.5</v>
      </c>
      <c r="F34" s="884">
        <v>45.9</v>
      </c>
      <c r="G34" s="884">
        <v>35.299999999999997</v>
      </c>
      <c r="H34" s="884">
        <v>36.6</v>
      </c>
      <c r="I34" s="884">
        <v>39.4</v>
      </c>
      <c r="J34" s="884">
        <v>44.1</v>
      </c>
      <c r="K34" s="884"/>
      <c r="L34" s="884"/>
      <c r="M34" s="884"/>
      <c r="N34" s="866" t="s">
        <v>710</v>
      </c>
      <c r="O34" s="455">
        <v>38</v>
      </c>
      <c r="P34" s="448"/>
      <c r="Q34" s="448"/>
      <c r="R34" s="448"/>
      <c r="S34" s="448"/>
      <c r="T34" s="448"/>
      <c r="U34" s="448"/>
      <c r="V34" s="448"/>
      <c r="W34" s="448">
        <v>38</v>
      </c>
      <c r="AB34" s="866" t="s">
        <v>790</v>
      </c>
      <c r="AC34" s="455"/>
      <c r="AD34" s="455"/>
      <c r="AE34" s="455">
        <v>0.1</v>
      </c>
      <c r="AF34" s="455"/>
      <c r="AG34" s="455">
        <v>0.7</v>
      </c>
      <c r="AH34" s="455"/>
      <c r="AI34" s="455"/>
      <c r="AJ34" s="880"/>
      <c r="AK34" s="880">
        <v>0.9</v>
      </c>
      <c r="AL34" s="1077"/>
      <c r="AM34" s="1077"/>
      <c r="AN34" s="1077"/>
      <c r="AP34" s="866" t="s">
        <v>790</v>
      </c>
      <c r="AQ34" s="455"/>
      <c r="AR34" s="455">
        <v>1.1000000000000001</v>
      </c>
      <c r="AS34" s="455"/>
      <c r="AT34" s="455">
        <v>1.1000000000000001</v>
      </c>
      <c r="AU34" s="455">
        <v>5.9</v>
      </c>
      <c r="AV34" s="455">
        <v>2.5</v>
      </c>
      <c r="AW34" s="455"/>
      <c r="AX34" s="880"/>
      <c r="AY34" s="880">
        <v>10.6</v>
      </c>
      <c r="AZ34" s="1077"/>
      <c r="BA34" s="1077"/>
      <c r="BB34" s="1077"/>
      <c r="BC34" s="448"/>
      <c r="BJ34" s="422"/>
      <c r="BK34" s="422"/>
      <c r="BL34" s="422"/>
      <c r="BM34" s="422"/>
      <c r="BN34" s="894"/>
      <c r="BO34" s="889"/>
      <c r="BP34" s="1195"/>
      <c r="BQ34" s="1195"/>
      <c r="BR34" s="893"/>
      <c r="BS34" s="883"/>
      <c r="BT34" s="864"/>
    </row>
    <row r="35" spans="1:72">
      <c r="A35" s="9" t="s">
        <v>730</v>
      </c>
      <c r="B35" s="884">
        <v>0</v>
      </c>
      <c r="C35" s="884">
        <v>0.7</v>
      </c>
      <c r="D35" s="884">
        <v>0.1</v>
      </c>
      <c r="E35" s="884">
        <v>2.2000000000000002</v>
      </c>
      <c r="F35" s="884">
        <v>2.4</v>
      </c>
      <c r="G35" s="884">
        <v>2.4</v>
      </c>
      <c r="H35" s="884">
        <v>0.5</v>
      </c>
      <c r="I35" s="884">
        <v>1.4</v>
      </c>
      <c r="J35" s="884">
        <v>1</v>
      </c>
      <c r="K35" s="884"/>
      <c r="L35" s="884"/>
      <c r="M35" s="884"/>
      <c r="N35" s="866" t="s">
        <v>720</v>
      </c>
      <c r="O35" s="455">
        <v>70.2</v>
      </c>
      <c r="P35" s="455">
        <v>16.8</v>
      </c>
      <c r="Q35" s="455">
        <v>29</v>
      </c>
      <c r="R35" s="455">
        <v>22.8</v>
      </c>
      <c r="S35" s="455">
        <v>56.3</v>
      </c>
      <c r="T35" s="455">
        <v>42.8</v>
      </c>
      <c r="U35" s="455">
        <v>110.2</v>
      </c>
      <c r="V35" s="448"/>
      <c r="W35" s="448">
        <v>348.1</v>
      </c>
      <c r="AB35" s="866" t="s">
        <v>920</v>
      </c>
      <c r="AC35" s="455"/>
      <c r="AD35" s="448"/>
      <c r="AE35" s="448"/>
      <c r="AF35" s="448"/>
      <c r="AG35" s="448"/>
      <c r="AH35" s="448"/>
      <c r="AI35" s="448"/>
      <c r="AJ35" s="455">
        <v>6.3</v>
      </c>
      <c r="AK35" s="455">
        <v>6.3</v>
      </c>
      <c r="AL35" s="1075"/>
      <c r="AM35" s="1075"/>
      <c r="AN35" s="1075"/>
      <c r="AP35" s="866" t="s">
        <v>756</v>
      </c>
      <c r="AQ35" s="455"/>
      <c r="AR35" s="455"/>
      <c r="AS35" s="455"/>
      <c r="AT35" s="455"/>
      <c r="AU35" s="455"/>
      <c r="AV35" s="455">
        <v>1.9</v>
      </c>
      <c r="AW35" s="455"/>
      <c r="AX35" s="880">
        <v>2.7</v>
      </c>
      <c r="AY35" s="880">
        <v>4.5999999999999996</v>
      </c>
      <c r="AZ35" s="1077"/>
      <c r="BA35" s="1077"/>
      <c r="BB35" s="1077"/>
      <c r="BC35" s="460"/>
      <c r="BJ35" s="422"/>
      <c r="BK35" s="422"/>
      <c r="BL35" s="422"/>
      <c r="BM35" s="422"/>
      <c r="BP35" s="1195"/>
      <c r="BQ35" s="1195"/>
      <c r="BR35" s="893"/>
      <c r="BS35" s="883"/>
      <c r="BT35" s="864"/>
    </row>
    <row r="36" spans="1:72" ht="23.25" thickBot="1">
      <c r="A36" s="866" t="s">
        <v>775</v>
      </c>
      <c r="B36" s="888">
        <v>18.3</v>
      </c>
      <c r="C36" s="888">
        <v>17.5</v>
      </c>
      <c r="D36" s="888">
        <v>16.899999999999999</v>
      </c>
      <c r="E36" s="888">
        <v>16.5</v>
      </c>
      <c r="F36" s="888">
        <v>16.399999999999999</v>
      </c>
      <c r="G36" s="888">
        <v>16.3</v>
      </c>
      <c r="H36" s="888">
        <v>14.6</v>
      </c>
      <c r="I36" s="888">
        <v>15.5</v>
      </c>
      <c r="J36" s="888">
        <v>16.2</v>
      </c>
      <c r="K36" s="888"/>
      <c r="L36" s="888"/>
      <c r="M36" s="888"/>
      <c r="N36" s="866" t="s">
        <v>774</v>
      </c>
      <c r="O36" s="455">
        <v>32.700000000000003</v>
      </c>
      <c r="P36" s="455">
        <v>4.4000000000000004</v>
      </c>
      <c r="Q36" s="455">
        <v>6.7</v>
      </c>
      <c r="R36" s="448">
        <v>0.7</v>
      </c>
      <c r="S36" s="448"/>
      <c r="T36" s="448"/>
      <c r="U36" s="448"/>
      <c r="V36" s="448"/>
      <c r="W36" s="448">
        <v>44.5</v>
      </c>
      <c r="AB36" s="450" t="s">
        <v>308</v>
      </c>
      <c r="AC36" s="879"/>
      <c r="AD36" s="879"/>
      <c r="AE36" s="879"/>
      <c r="AF36" s="879"/>
      <c r="AG36" s="879"/>
      <c r="AH36" s="879"/>
      <c r="AI36" s="879"/>
      <c r="AJ36" s="879">
        <v>6.3</v>
      </c>
      <c r="AK36" s="879">
        <v>6.3</v>
      </c>
      <c r="AL36" s="1075"/>
      <c r="AM36" s="1075"/>
      <c r="AN36" s="1075"/>
      <c r="AP36" s="866" t="s">
        <v>920</v>
      </c>
      <c r="AQ36" s="455"/>
      <c r="AR36" s="448"/>
      <c r="AS36" s="448"/>
      <c r="AT36" s="448"/>
      <c r="AU36" s="448"/>
      <c r="AV36" s="448"/>
      <c r="AW36" s="448"/>
      <c r="AX36" s="455">
        <v>20</v>
      </c>
      <c r="AY36" s="455">
        <v>20</v>
      </c>
      <c r="AZ36" s="1075"/>
      <c r="BA36" s="1075"/>
      <c r="BB36" s="1075"/>
      <c r="BC36" s="462"/>
      <c r="BJ36" s="422"/>
      <c r="BK36" s="422"/>
      <c r="BL36" s="422"/>
      <c r="BM36" s="422"/>
      <c r="BP36" s="1195"/>
      <c r="BQ36" s="1195"/>
      <c r="BR36" s="883"/>
      <c r="BS36" s="889"/>
      <c r="BT36" s="864"/>
    </row>
    <row r="37" spans="1:72" ht="12.75" customHeight="1" thickBot="1">
      <c r="A37" s="9" t="s">
        <v>777</v>
      </c>
      <c r="B37" s="888">
        <v>3.9</v>
      </c>
      <c r="C37" s="888">
        <v>4.4000000000000004</v>
      </c>
      <c r="D37" s="888">
        <v>4</v>
      </c>
      <c r="E37" s="888">
        <v>3.6</v>
      </c>
      <c r="F37" s="888">
        <v>3.3</v>
      </c>
      <c r="G37" s="888">
        <v>3.4</v>
      </c>
      <c r="H37" s="888">
        <v>3.1</v>
      </c>
      <c r="I37" s="888">
        <v>2.8</v>
      </c>
      <c r="J37" s="888">
        <v>1.9</v>
      </c>
      <c r="K37" s="888"/>
      <c r="L37" s="888"/>
      <c r="M37" s="888"/>
      <c r="N37" s="866" t="s">
        <v>723</v>
      </c>
      <c r="O37" s="455">
        <v>7.5</v>
      </c>
      <c r="P37" s="455">
        <v>0.8</v>
      </c>
      <c r="Q37" s="455">
        <v>0.5</v>
      </c>
      <c r="R37" s="455">
        <v>0.3</v>
      </c>
      <c r="S37" s="455">
        <v>2</v>
      </c>
      <c r="T37" s="455">
        <v>1</v>
      </c>
      <c r="U37" s="448"/>
      <c r="V37" s="448"/>
      <c r="W37" s="448">
        <v>12.2</v>
      </c>
      <c r="AB37" s="867" t="s">
        <v>757</v>
      </c>
      <c r="AC37" s="878">
        <v>11.2</v>
      </c>
      <c r="AD37" s="878">
        <v>5</v>
      </c>
      <c r="AE37" s="878">
        <v>10.5</v>
      </c>
      <c r="AF37" s="878">
        <v>6.5</v>
      </c>
      <c r="AG37" s="878">
        <v>6.9</v>
      </c>
      <c r="AH37" s="878">
        <v>0.8</v>
      </c>
      <c r="AI37" s="878">
        <v>20.6</v>
      </c>
      <c r="AJ37" s="878">
        <v>46.7</v>
      </c>
      <c r="AK37" s="878">
        <v>108.2</v>
      </c>
      <c r="AL37" s="1076"/>
      <c r="AM37" s="1076"/>
      <c r="AN37" s="1076"/>
      <c r="AP37" s="450" t="s">
        <v>308</v>
      </c>
      <c r="AQ37" s="879"/>
      <c r="AR37" s="879"/>
      <c r="AS37" s="879"/>
      <c r="AT37" s="879"/>
      <c r="AU37" s="879"/>
      <c r="AV37" s="879"/>
      <c r="AW37" s="879"/>
      <c r="AX37" s="879">
        <v>0.1</v>
      </c>
      <c r="AY37" s="879">
        <v>0.1</v>
      </c>
      <c r="AZ37" s="1075"/>
      <c r="BA37" s="1075"/>
      <c r="BB37" s="1075"/>
      <c r="BC37" s="462"/>
      <c r="BJ37" s="422"/>
      <c r="BK37" s="422"/>
      <c r="BL37" s="422"/>
      <c r="BM37" s="422"/>
      <c r="BP37" s="1195"/>
      <c r="BQ37" s="1195"/>
      <c r="BR37" s="889"/>
      <c r="BS37" s="889"/>
      <c r="BT37" s="864"/>
    </row>
    <row r="38" spans="1:72" ht="13.5" customHeight="1">
      <c r="A38" s="9" t="s">
        <v>778</v>
      </c>
      <c r="B38" s="888"/>
      <c r="C38" s="888"/>
      <c r="D38" s="888"/>
      <c r="E38" s="888"/>
      <c r="F38" s="888"/>
      <c r="G38" s="888"/>
      <c r="H38" s="888"/>
      <c r="I38" s="888"/>
      <c r="J38" s="888"/>
      <c r="K38" s="888"/>
      <c r="L38" s="888"/>
      <c r="M38" s="888"/>
      <c r="N38" s="866" t="s">
        <v>774</v>
      </c>
      <c r="O38" s="455">
        <v>3.8</v>
      </c>
      <c r="P38" s="448">
        <v>0.5</v>
      </c>
      <c r="Q38" s="448"/>
      <c r="R38" s="448"/>
      <c r="S38" s="448"/>
      <c r="T38" s="448"/>
      <c r="U38" s="448"/>
      <c r="V38" s="448"/>
      <c r="W38" s="448">
        <v>4.3</v>
      </c>
      <c r="AB38" s="866" t="s">
        <v>761</v>
      </c>
      <c r="AC38" s="877">
        <v>-6.9</v>
      </c>
      <c r="AD38" s="877">
        <v>-7.1</v>
      </c>
      <c r="AE38" s="877">
        <v>1.9</v>
      </c>
      <c r="AF38" s="877">
        <v>0.3</v>
      </c>
      <c r="AG38" s="877">
        <v>0.2</v>
      </c>
      <c r="AH38" s="877">
        <v>-0.1</v>
      </c>
      <c r="AI38" s="876"/>
      <c r="AJ38" s="877"/>
      <c r="AK38" s="876">
        <v>-11.6</v>
      </c>
      <c r="AL38" s="1074"/>
      <c r="AM38" s="1074"/>
      <c r="AN38" s="1074"/>
      <c r="AP38" s="867" t="s">
        <v>757</v>
      </c>
      <c r="AQ38" s="878">
        <v>26.3</v>
      </c>
      <c r="AR38" s="878">
        <v>17.5</v>
      </c>
      <c r="AS38" s="878">
        <v>10.8</v>
      </c>
      <c r="AT38" s="878">
        <v>2.8</v>
      </c>
      <c r="AU38" s="878">
        <v>6.3</v>
      </c>
      <c r="AV38" s="878">
        <v>4.4000000000000004</v>
      </c>
      <c r="AW38" s="878">
        <v>0</v>
      </c>
      <c r="AX38" s="878">
        <v>30.6</v>
      </c>
      <c r="AY38" s="878">
        <v>98.8</v>
      </c>
      <c r="AZ38" s="1076"/>
      <c r="BA38" s="1076"/>
      <c r="BB38" s="1076"/>
      <c r="BJ38" s="420"/>
      <c r="BK38" s="420"/>
      <c r="BL38" s="420"/>
      <c r="BM38" s="420"/>
      <c r="BP38" s="1195"/>
      <c r="BQ38" s="1195"/>
      <c r="BS38" s="883"/>
      <c r="BT38" s="864"/>
    </row>
    <row r="39" spans="1:72" ht="15" customHeight="1">
      <c r="A39" s="9" t="s">
        <v>779</v>
      </c>
      <c r="B39" s="884">
        <v>27.5</v>
      </c>
      <c r="C39" s="884">
        <v>28</v>
      </c>
      <c r="D39" s="884">
        <v>25.1</v>
      </c>
      <c r="E39" s="884">
        <v>24.6</v>
      </c>
      <c r="F39" s="884">
        <v>27.3</v>
      </c>
      <c r="G39" s="884">
        <v>26.1</v>
      </c>
      <c r="H39" s="884">
        <v>26.6</v>
      </c>
      <c r="I39" s="884">
        <v>25.2</v>
      </c>
      <c r="J39" s="884">
        <v>25.7</v>
      </c>
      <c r="K39" s="884"/>
      <c r="L39" s="884"/>
      <c r="M39" s="884"/>
      <c r="N39" s="866" t="s">
        <v>726</v>
      </c>
      <c r="O39" s="455">
        <v>77.900000000000006</v>
      </c>
      <c r="P39" s="448"/>
      <c r="Q39" s="448"/>
      <c r="R39" s="448"/>
      <c r="S39" s="448"/>
      <c r="T39" s="448"/>
      <c r="U39" s="448"/>
      <c r="V39" s="455">
        <v>21.3</v>
      </c>
      <c r="W39" s="455">
        <v>99.2</v>
      </c>
      <c r="AL39" s="156"/>
      <c r="AM39" s="156"/>
      <c r="AN39" s="156"/>
      <c r="AP39" s="866" t="s">
        <v>761</v>
      </c>
      <c r="AQ39" s="877">
        <v>6.8</v>
      </c>
      <c r="AR39" s="877">
        <v>16.600000000000001</v>
      </c>
      <c r="AS39" s="877">
        <v>4.5</v>
      </c>
      <c r="AT39" s="877">
        <v>-1.8</v>
      </c>
      <c r="AU39" s="877">
        <v>-5.2</v>
      </c>
      <c r="AV39" s="877">
        <v>0.2</v>
      </c>
      <c r="AW39" s="876">
        <v>0.1</v>
      </c>
      <c r="AX39" s="877"/>
      <c r="AY39" s="876">
        <v>21.2</v>
      </c>
      <c r="AZ39" s="1074"/>
      <c r="BA39" s="1074"/>
      <c r="BB39" s="1074"/>
      <c r="BJ39" s="424"/>
      <c r="BK39" s="424"/>
      <c r="BL39" s="424"/>
      <c r="BM39" s="424"/>
      <c r="BN39" s="892"/>
      <c r="BO39" s="891"/>
      <c r="BP39" s="890" t="s">
        <v>1159</v>
      </c>
      <c r="BQ39" s="890" t="s">
        <v>1160</v>
      </c>
      <c r="BR39" s="889"/>
      <c r="BS39" s="883"/>
      <c r="BT39" s="864"/>
    </row>
    <row r="40" spans="1:72" ht="13.5" customHeight="1" thickBot="1">
      <c r="A40" s="9" t="s">
        <v>780</v>
      </c>
      <c r="B40" s="888">
        <v>6.1</v>
      </c>
      <c r="C40" s="888">
        <v>3.8</v>
      </c>
      <c r="D40" s="888">
        <v>5.5</v>
      </c>
      <c r="E40" s="888">
        <v>7.5</v>
      </c>
      <c r="F40" s="888">
        <v>8.1</v>
      </c>
      <c r="G40" s="888">
        <v>14.1</v>
      </c>
      <c r="H40" s="888">
        <v>13.8</v>
      </c>
      <c r="I40" s="888">
        <v>14.5</v>
      </c>
      <c r="J40" s="888">
        <v>12.8</v>
      </c>
      <c r="K40" s="888"/>
      <c r="L40" s="888"/>
      <c r="M40" s="888"/>
      <c r="N40" s="866" t="s">
        <v>920</v>
      </c>
      <c r="O40" s="455"/>
      <c r="P40" s="448"/>
      <c r="Q40" s="448"/>
      <c r="R40" s="448"/>
      <c r="S40" s="448"/>
      <c r="T40" s="448"/>
      <c r="U40" s="448"/>
      <c r="V40" s="455">
        <v>105.1</v>
      </c>
      <c r="W40" s="455">
        <v>105.1</v>
      </c>
      <c r="AL40" s="156"/>
      <c r="AM40" s="156"/>
      <c r="AN40" s="156"/>
      <c r="AZ40" s="156"/>
      <c r="BA40" s="156"/>
      <c r="BB40" s="156"/>
      <c r="BJ40" s="420"/>
      <c r="BK40" s="420"/>
      <c r="BL40" s="420"/>
      <c r="BM40" s="420"/>
      <c r="BN40" s="1196" t="s">
        <v>1159</v>
      </c>
      <c r="BO40" s="1182" t="s">
        <v>1158</v>
      </c>
      <c r="BP40" s="1198">
        <v>186003</v>
      </c>
      <c r="BQ40" s="1198">
        <v>168286</v>
      </c>
      <c r="BR40" s="889"/>
      <c r="BS40" s="883"/>
      <c r="BT40" s="864"/>
    </row>
    <row r="41" spans="1:72" ht="18.75" thickBot="1">
      <c r="A41" s="9" t="s">
        <v>781</v>
      </c>
      <c r="B41" s="888">
        <v>0.2</v>
      </c>
      <c r="C41" s="888">
        <v>0.2</v>
      </c>
      <c r="D41" s="888">
        <v>0.2</v>
      </c>
      <c r="E41" s="888">
        <v>0.1</v>
      </c>
      <c r="F41" s="888">
        <v>0.2</v>
      </c>
      <c r="G41" s="888"/>
      <c r="H41" s="888"/>
      <c r="I41" s="888"/>
      <c r="J41" s="888"/>
      <c r="K41" s="888"/>
      <c r="L41" s="888"/>
      <c r="M41" s="888"/>
      <c r="N41" s="450" t="s">
        <v>785</v>
      </c>
      <c r="O41" s="879"/>
      <c r="P41" s="879"/>
      <c r="Q41" s="879"/>
      <c r="R41" s="879"/>
      <c r="S41" s="879"/>
      <c r="T41" s="879"/>
      <c r="U41" s="879"/>
      <c r="V41" s="879">
        <v>66.7</v>
      </c>
      <c r="W41" s="879">
        <v>66.7</v>
      </c>
      <c r="AB41" s="117" t="s">
        <v>706</v>
      </c>
      <c r="AC41" s="611" t="s">
        <v>711</v>
      </c>
      <c r="AD41" s="611" t="s">
        <v>712</v>
      </c>
      <c r="AE41" s="611" t="s">
        <v>713</v>
      </c>
      <c r="AF41" s="611" t="s">
        <v>714</v>
      </c>
      <c r="AG41" s="611" t="s">
        <v>715</v>
      </c>
      <c r="AH41" s="611" t="s">
        <v>716</v>
      </c>
      <c r="AI41" s="611" t="s">
        <v>717</v>
      </c>
      <c r="AJ41" s="611" t="s">
        <v>718</v>
      </c>
      <c r="AK41" s="1073" t="s">
        <v>331</v>
      </c>
      <c r="AL41" s="434"/>
      <c r="AM41" s="434"/>
      <c r="AN41" s="434"/>
      <c r="AP41" s="117" t="s">
        <v>782</v>
      </c>
      <c r="AQ41" s="611" t="s">
        <v>711</v>
      </c>
      <c r="AR41" s="611" t="s">
        <v>712</v>
      </c>
      <c r="AS41" s="611" t="s">
        <v>713</v>
      </c>
      <c r="AT41" s="611" t="s">
        <v>714</v>
      </c>
      <c r="AU41" s="611" t="s">
        <v>715</v>
      </c>
      <c r="AV41" s="611" t="s">
        <v>716</v>
      </c>
      <c r="AW41" s="611" t="s">
        <v>717</v>
      </c>
      <c r="AX41" s="611" t="s">
        <v>718</v>
      </c>
      <c r="AY41" s="1073" t="s">
        <v>331</v>
      </c>
      <c r="AZ41" s="434"/>
      <c r="BA41" s="434"/>
      <c r="BB41" s="434"/>
      <c r="BJ41" s="420"/>
      <c r="BK41" s="420"/>
      <c r="BL41" s="420"/>
      <c r="BM41" s="420"/>
      <c r="BN41" s="1197"/>
      <c r="BO41" s="1183"/>
      <c r="BP41" s="1199"/>
      <c r="BQ41" s="1199"/>
      <c r="BR41" s="883"/>
      <c r="BS41" s="883"/>
      <c r="BT41" s="864"/>
    </row>
    <row r="42" spans="1:72" ht="15" customHeight="1">
      <c r="A42" s="866" t="s">
        <v>783</v>
      </c>
      <c r="B42" s="888">
        <v>5.0999999999999996</v>
      </c>
      <c r="C42" s="888">
        <v>3.1</v>
      </c>
      <c r="D42" s="888">
        <v>2.6</v>
      </c>
      <c r="E42" s="888">
        <v>2.5</v>
      </c>
      <c r="F42" s="888">
        <v>2.6</v>
      </c>
      <c r="G42" s="888">
        <v>2.4</v>
      </c>
      <c r="H42" s="888">
        <v>2.7</v>
      </c>
      <c r="I42" s="888">
        <v>2.5</v>
      </c>
      <c r="J42" s="888">
        <v>2.5</v>
      </c>
      <c r="K42" s="888"/>
      <c r="L42" s="888"/>
      <c r="M42" s="888"/>
      <c r="N42" s="867" t="s">
        <v>731</v>
      </c>
      <c r="O42" s="878">
        <v>193.6</v>
      </c>
      <c r="P42" s="878">
        <v>17.600000000000001</v>
      </c>
      <c r="Q42" s="878">
        <v>29.5</v>
      </c>
      <c r="R42" s="878">
        <v>23.1</v>
      </c>
      <c r="S42" s="878">
        <v>58.4</v>
      </c>
      <c r="T42" s="878">
        <v>43.8</v>
      </c>
      <c r="U42" s="878">
        <v>110.2</v>
      </c>
      <c r="V42" s="878">
        <v>193.1</v>
      </c>
      <c r="W42" s="878">
        <v>669.3</v>
      </c>
      <c r="AB42" s="866" t="s">
        <v>710</v>
      </c>
      <c r="AC42" s="455">
        <v>0.2</v>
      </c>
      <c r="AD42" s="448"/>
      <c r="AE42" s="448"/>
      <c r="AF42" s="448"/>
      <c r="AG42" s="448"/>
      <c r="AH42" s="448"/>
      <c r="AI42" s="448"/>
      <c r="AJ42" s="448"/>
      <c r="AK42" s="448">
        <v>0.2</v>
      </c>
      <c r="AL42" s="1074"/>
      <c r="AM42" s="1074"/>
      <c r="AN42" s="1074"/>
      <c r="AP42" s="866" t="s">
        <v>710</v>
      </c>
      <c r="AQ42" s="455">
        <v>1.5</v>
      </c>
      <c r="AR42" s="448"/>
      <c r="AS42" s="448"/>
      <c r="AT42" s="448"/>
      <c r="AU42" s="448"/>
      <c r="AV42" s="448"/>
      <c r="AW42" s="448"/>
      <c r="AX42" s="448"/>
      <c r="AY42" s="448">
        <v>1.5</v>
      </c>
      <c r="AZ42" s="1074"/>
      <c r="BA42" s="1074"/>
      <c r="BB42" s="1074"/>
      <c r="BJ42" s="156"/>
      <c r="BK42" s="156"/>
      <c r="BL42" s="156"/>
      <c r="BM42" s="156"/>
      <c r="BS42" s="883"/>
      <c r="BT42" s="864"/>
    </row>
    <row r="43" spans="1:72">
      <c r="A43" s="9" t="s">
        <v>1157</v>
      </c>
      <c r="B43" s="888">
        <v>0</v>
      </c>
      <c r="C43" s="888">
        <v>0</v>
      </c>
      <c r="D43" s="888">
        <v>0.2</v>
      </c>
      <c r="E43" s="888">
        <v>0.4</v>
      </c>
      <c r="F43" s="888">
        <v>0.5</v>
      </c>
      <c r="G43" s="888">
        <v>0.2</v>
      </c>
      <c r="H43" s="888">
        <v>0.9</v>
      </c>
      <c r="I43" s="888">
        <v>0.4</v>
      </c>
      <c r="J43" s="888">
        <v>0.2</v>
      </c>
      <c r="K43" s="888"/>
      <c r="L43" s="888"/>
      <c r="M43" s="888"/>
      <c r="O43" s="610"/>
      <c r="P43" s="610"/>
      <c r="Q43" s="610"/>
      <c r="R43" s="610"/>
      <c r="S43" s="610"/>
      <c r="T43" s="610"/>
      <c r="U43" s="610"/>
      <c r="V43" s="610"/>
      <c r="W43" s="610"/>
      <c r="AB43" s="866" t="s">
        <v>720</v>
      </c>
      <c r="AC43" s="455">
        <v>3.1</v>
      </c>
      <c r="AD43" s="455">
        <v>1.7</v>
      </c>
      <c r="AE43" s="455">
        <v>3.2</v>
      </c>
      <c r="AF43" s="455">
        <v>3.3</v>
      </c>
      <c r="AG43" s="455">
        <v>10.5</v>
      </c>
      <c r="AH43" s="455">
        <v>11.8</v>
      </c>
      <c r="AI43" s="455">
        <v>13.3</v>
      </c>
      <c r="AJ43" s="448"/>
      <c r="AK43" s="448">
        <v>46.9</v>
      </c>
      <c r="AL43" s="1074"/>
      <c r="AM43" s="1074"/>
      <c r="AN43" s="1074"/>
      <c r="AP43" s="866" t="s">
        <v>720</v>
      </c>
      <c r="AQ43" s="455">
        <v>2.1</v>
      </c>
      <c r="AR43" s="455">
        <v>0.3</v>
      </c>
      <c r="AS43" s="455">
        <v>0.6</v>
      </c>
      <c r="AT43" s="455">
        <v>0.7</v>
      </c>
      <c r="AU43" s="455">
        <v>1</v>
      </c>
      <c r="AV43" s="455">
        <v>0.3</v>
      </c>
      <c r="AW43" s="455">
        <v>0.3</v>
      </c>
      <c r="AX43" s="448"/>
      <c r="AY43" s="448">
        <v>5.2</v>
      </c>
      <c r="AZ43" s="1074"/>
      <c r="BA43" s="1074"/>
      <c r="BB43" s="1074"/>
      <c r="BJ43" s="156"/>
      <c r="BK43" s="156"/>
      <c r="BL43" s="156"/>
      <c r="BM43" s="156"/>
      <c r="BN43" s="887" t="s">
        <v>1156</v>
      </c>
      <c r="BO43" s="883"/>
      <c r="BP43" s="886"/>
      <c r="BQ43" s="885"/>
      <c r="BR43" s="885"/>
      <c r="BS43" s="883"/>
      <c r="BT43" s="864"/>
    </row>
    <row r="44" spans="1:72" ht="22.5">
      <c r="A44" s="866" t="s">
        <v>786</v>
      </c>
      <c r="B44" s="884">
        <v>99.1</v>
      </c>
      <c r="C44" s="884">
        <v>92.3</v>
      </c>
      <c r="D44" s="884">
        <v>91.4</v>
      </c>
      <c r="E44" s="884">
        <v>99</v>
      </c>
      <c r="F44" s="884">
        <v>106.6</v>
      </c>
      <c r="G44" s="884">
        <v>100.3</v>
      </c>
      <c r="H44" s="884">
        <v>98.8</v>
      </c>
      <c r="I44" s="884">
        <v>101.6</v>
      </c>
      <c r="J44" s="884">
        <v>104.5</v>
      </c>
      <c r="K44" s="884"/>
      <c r="L44" s="884"/>
      <c r="M44" s="884"/>
      <c r="N44" s="866" t="s">
        <v>736</v>
      </c>
      <c r="O44" s="455">
        <v>28.2</v>
      </c>
      <c r="P44" s="455">
        <v>14.6</v>
      </c>
      <c r="Q44" s="455">
        <v>15.5</v>
      </c>
      <c r="R44" s="455">
        <v>1.4</v>
      </c>
      <c r="S44" s="455">
        <v>0.4</v>
      </c>
      <c r="T44" s="455"/>
      <c r="U44" s="448"/>
      <c r="V44" s="455">
        <v>137.1</v>
      </c>
      <c r="W44" s="455">
        <v>197.3</v>
      </c>
      <c r="AB44" s="866" t="s">
        <v>723</v>
      </c>
      <c r="AC44" s="455">
        <v>0.2</v>
      </c>
      <c r="AD44" s="455"/>
      <c r="AE44" s="455"/>
      <c r="AF44" s="455"/>
      <c r="AG44" s="455"/>
      <c r="AH44" s="455"/>
      <c r="AI44" s="448"/>
      <c r="AJ44" s="448"/>
      <c r="AK44" s="448">
        <v>0.2</v>
      </c>
      <c r="AL44" s="1074"/>
      <c r="AM44" s="1074"/>
      <c r="AN44" s="1074"/>
      <c r="AP44" s="866" t="s">
        <v>723</v>
      </c>
      <c r="AQ44" s="455">
        <v>0.5</v>
      </c>
      <c r="AR44" s="455"/>
      <c r="AS44" s="455"/>
      <c r="AT44" s="455"/>
      <c r="AU44" s="455">
        <v>1.5</v>
      </c>
      <c r="AV44" s="455">
        <v>0.8</v>
      </c>
      <c r="AW44" s="448"/>
      <c r="AX44" s="448"/>
      <c r="AY44" s="448">
        <v>2.9</v>
      </c>
      <c r="AZ44" s="1074"/>
      <c r="BA44" s="1074"/>
      <c r="BB44" s="1074"/>
      <c r="BJ44" s="156"/>
      <c r="BK44" s="156"/>
      <c r="BL44" s="156"/>
      <c r="BM44" s="156"/>
      <c r="BS44" s="883"/>
      <c r="BT44" s="864"/>
    </row>
    <row r="45" spans="1:72">
      <c r="A45" s="866"/>
      <c r="B45" s="468"/>
      <c r="C45" s="468"/>
      <c r="D45" s="468"/>
      <c r="E45" s="468"/>
      <c r="F45" s="468"/>
      <c r="G45" s="468"/>
      <c r="H45" s="468"/>
      <c r="I45" s="468"/>
      <c r="J45" s="468"/>
      <c r="K45" s="468"/>
      <c r="L45" s="468"/>
      <c r="M45" s="468"/>
      <c r="N45" s="866" t="s">
        <v>774</v>
      </c>
      <c r="O45" s="455">
        <v>19</v>
      </c>
      <c r="P45" s="455">
        <v>2.7</v>
      </c>
      <c r="Q45" s="455">
        <v>2.5</v>
      </c>
      <c r="R45" s="448"/>
      <c r="S45" s="448"/>
      <c r="T45" s="448"/>
      <c r="U45" s="448"/>
      <c r="V45" s="448"/>
      <c r="W45" s="448">
        <v>24.3</v>
      </c>
      <c r="AB45" s="866" t="s">
        <v>726</v>
      </c>
      <c r="AC45" s="455">
        <v>6.2</v>
      </c>
      <c r="AD45" s="448"/>
      <c r="AE45" s="448"/>
      <c r="AF45" s="448"/>
      <c r="AG45" s="448"/>
      <c r="AH45" s="448"/>
      <c r="AI45" s="448"/>
      <c r="AJ45" s="455"/>
      <c r="AK45" s="455">
        <v>6.2</v>
      </c>
      <c r="AL45" s="1075"/>
      <c r="AM45" s="1075"/>
      <c r="AN45" s="1075"/>
      <c r="AP45" s="866" t="s">
        <v>726</v>
      </c>
      <c r="AQ45" s="455">
        <v>0.4</v>
      </c>
      <c r="AR45" s="448"/>
      <c r="AS45" s="448"/>
      <c r="AT45" s="448"/>
      <c r="AU45" s="448"/>
      <c r="AV45" s="448"/>
      <c r="AW45" s="448"/>
      <c r="AX45" s="455"/>
      <c r="AY45" s="455">
        <v>0.4</v>
      </c>
      <c r="AZ45" s="1075"/>
      <c r="BA45" s="1075"/>
      <c r="BB45" s="1075"/>
      <c r="BJ45" s="156"/>
      <c r="BK45" s="156"/>
      <c r="BL45" s="156"/>
      <c r="BM45" s="156"/>
      <c r="BN45" s="1186" t="s">
        <v>1155</v>
      </c>
      <c r="BO45" s="1187"/>
      <c r="BP45" s="1187"/>
      <c r="BQ45" s="1187"/>
      <c r="BR45" s="1188"/>
      <c r="BS45" s="883"/>
      <c r="BT45" s="864"/>
    </row>
    <row r="46" spans="1:72" ht="18" customHeight="1">
      <c r="A46" s="1168" t="s">
        <v>787</v>
      </c>
      <c r="B46" s="884">
        <v>-31.8</v>
      </c>
      <c r="C46" s="884">
        <v>-30.8</v>
      </c>
      <c r="D46" s="884">
        <v>-29.1</v>
      </c>
      <c r="E46" s="884">
        <v>-38.200000000000003</v>
      </c>
      <c r="F46" s="884">
        <v>-40.799999999999997</v>
      </c>
      <c r="G46" s="884">
        <v>-33.9</v>
      </c>
      <c r="H46" s="884">
        <v>-32.6</v>
      </c>
      <c r="I46" s="884">
        <v>-34.700000000000003</v>
      </c>
      <c r="J46" s="884">
        <v>-40.700000000000003</v>
      </c>
      <c r="K46" s="884"/>
      <c r="L46" s="884"/>
      <c r="M46" s="884"/>
      <c r="N46" s="866" t="s">
        <v>740</v>
      </c>
      <c r="O46" s="455">
        <v>44.9</v>
      </c>
      <c r="P46" s="455">
        <v>8.1999999999999993</v>
      </c>
      <c r="Q46" s="455">
        <v>3</v>
      </c>
      <c r="R46" s="455">
        <v>0.1</v>
      </c>
      <c r="S46" s="455">
        <v>0.1</v>
      </c>
      <c r="T46" s="455"/>
      <c r="U46" s="448"/>
      <c r="V46" s="448"/>
      <c r="W46" s="448">
        <v>56.3</v>
      </c>
      <c r="AB46" s="866" t="s">
        <v>920</v>
      </c>
      <c r="AC46" s="455"/>
      <c r="AD46" s="448"/>
      <c r="AE46" s="448"/>
      <c r="AF46" s="448"/>
      <c r="AG46" s="448"/>
      <c r="AH46" s="448"/>
      <c r="AI46" s="448"/>
      <c r="AJ46" s="455">
        <v>5.2</v>
      </c>
      <c r="AK46" s="455">
        <v>5.2</v>
      </c>
      <c r="AL46" s="1075"/>
      <c r="AM46" s="1075"/>
      <c r="AN46" s="1075"/>
      <c r="AP46" s="866" t="s">
        <v>920</v>
      </c>
      <c r="AQ46" s="455"/>
      <c r="AR46" s="448"/>
      <c r="AS46" s="448"/>
      <c r="AT46" s="448"/>
      <c r="AU46" s="448"/>
      <c r="AV46" s="448"/>
      <c r="AW46" s="448"/>
      <c r="AX46" s="455">
        <v>2.5</v>
      </c>
      <c r="AY46" s="455">
        <v>2.5</v>
      </c>
      <c r="AZ46" s="1075"/>
      <c r="BA46" s="1075"/>
      <c r="BB46" s="1075"/>
      <c r="BJ46" s="427"/>
      <c r="BK46" s="427"/>
      <c r="BL46" s="427"/>
      <c r="BM46" s="427"/>
      <c r="BN46" s="1189"/>
      <c r="BO46" s="1190"/>
      <c r="BP46" s="1190"/>
      <c r="BQ46" s="1190"/>
      <c r="BR46" s="1191"/>
      <c r="BS46" s="883"/>
      <c r="BT46" s="864"/>
    </row>
    <row r="47" spans="1:72" ht="15" customHeight="1">
      <c r="A47" s="1168"/>
      <c r="B47" s="884"/>
      <c r="C47" s="884"/>
      <c r="D47" s="884"/>
      <c r="E47" s="884"/>
      <c r="F47" s="884"/>
      <c r="G47" s="884"/>
      <c r="H47" s="884"/>
      <c r="I47" s="884"/>
      <c r="J47" s="884"/>
      <c r="K47" s="884"/>
      <c r="L47" s="884"/>
      <c r="M47" s="884"/>
      <c r="N47" s="866" t="s">
        <v>774</v>
      </c>
      <c r="O47" s="455">
        <v>18.100000000000001</v>
      </c>
      <c r="P47" s="455">
        <v>2.7</v>
      </c>
      <c r="Q47" s="455">
        <v>0.6</v>
      </c>
      <c r="R47" s="448"/>
      <c r="S47" s="448"/>
      <c r="T47" s="448"/>
      <c r="U47" s="448"/>
      <c r="V47" s="448"/>
      <c r="W47" s="448">
        <v>21.3</v>
      </c>
      <c r="AB47" s="867" t="s">
        <v>731</v>
      </c>
      <c r="AC47" s="878">
        <v>9.6999999999999993</v>
      </c>
      <c r="AD47" s="878">
        <v>1.7</v>
      </c>
      <c r="AE47" s="878">
        <v>3.2</v>
      </c>
      <c r="AF47" s="878">
        <v>3.3</v>
      </c>
      <c r="AG47" s="878">
        <v>10.5</v>
      </c>
      <c r="AH47" s="878">
        <v>11.8</v>
      </c>
      <c r="AI47" s="878">
        <v>13.3</v>
      </c>
      <c r="AJ47" s="878">
        <v>5.2</v>
      </c>
      <c r="AK47" s="878">
        <v>58.8</v>
      </c>
      <c r="AL47" s="1076"/>
      <c r="AM47" s="1076"/>
      <c r="AN47" s="1076"/>
      <c r="AP47" s="867" t="s">
        <v>731</v>
      </c>
      <c r="AQ47" s="878">
        <v>4.5</v>
      </c>
      <c r="AR47" s="878">
        <v>0.3</v>
      </c>
      <c r="AS47" s="878">
        <v>0.6</v>
      </c>
      <c r="AT47" s="878">
        <v>0.7</v>
      </c>
      <c r="AU47" s="878">
        <v>2.5</v>
      </c>
      <c r="AV47" s="878">
        <v>1.1000000000000001</v>
      </c>
      <c r="AW47" s="878">
        <v>0.3</v>
      </c>
      <c r="AX47" s="878">
        <v>2.5</v>
      </c>
      <c r="AY47" s="878">
        <v>12.4</v>
      </c>
      <c r="AZ47" s="1076"/>
      <c r="BA47" s="1076"/>
      <c r="BB47" s="1076"/>
      <c r="BJ47" s="156"/>
      <c r="BK47" s="156"/>
      <c r="BL47" s="156"/>
      <c r="BM47" s="156"/>
      <c r="BN47" s="1189"/>
      <c r="BO47" s="1190"/>
      <c r="BP47" s="1190"/>
      <c r="BQ47" s="1190"/>
      <c r="BR47" s="1191"/>
      <c r="BS47" s="883"/>
      <c r="BT47" s="864"/>
    </row>
    <row r="48" spans="1:72" ht="15" customHeight="1">
      <c r="A48" s="43" t="s">
        <v>331</v>
      </c>
      <c r="B48" s="44">
        <v>67.3</v>
      </c>
      <c r="C48" s="44">
        <v>61.6</v>
      </c>
      <c r="D48" s="44">
        <v>62.3</v>
      </c>
      <c r="E48" s="44">
        <v>60.7</v>
      </c>
      <c r="F48" s="44">
        <v>65.8</v>
      </c>
      <c r="G48" s="44">
        <v>66.400000000000006</v>
      </c>
      <c r="H48" s="44">
        <v>66.099999999999994</v>
      </c>
      <c r="I48" s="44">
        <v>66.900000000000006</v>
      </c>
      <c r="J48" s="44">
        <v>63.8</v>
      </c>
      <c r="K48" s="44"/>
      <c r="L48" s="44"/>
      <c r="M48" s="44"/>
      <c r="N48" s="866" t="s">
        <v>743</v>
      </c>
      <c r="O48" s="455">
        <v>9.9</v>
      </c>
      <c r="P48" s="455">
        <v>24.1</v>
      </c>
      <c r="Q48" s="455">
        <v>40.700000000000003</v>
      </c>
      <c r="R48" s="455">
        <v>24.8</v>
      </c>
      <c r="S48" s="455">
        <v>56.4</v>
      </c>
      <c r="T48" s="455">
        <v>16.5</v>
      </c>
      <c r="U48" s="455">
        <v>21.7</v>
      </c>
      <c r="V48" s="448"/>
      <c r="W48" s="448">
        <v>194.3</v>
      </c>
      <c r="AB48" s="866" t="s">
        <v>736</v>
      </c>
      <c r="AC48" s="455">
        <v>0.9</v>
      </c>
      <c r="AD48" s="455">
        <v>0.1</v>
      </c>
      <c r="AE48" s="455">
        <v>0.2</v>
      </c>
      <c r="AF48" s="455"/>
      <c r="AG48" s="455"/>
      <c r="AH48" s="455"/>
      <c r="AI48" s="455"/>
      <c r="AJ48" s="455">
        <v>21.8</v>
      </c>
      <c r="AK48" s="455">
        <v>23</v>
      </c>
      <c r="AL48" s="1075"/>
      <c r="AM48" s="1075"/>
      <c r="AN48" s="1075"/>
      <c r="AP48" s="866" t="s">
        <v>736</v>
      </c>
      <c r="AQ48" s="455">
        <v>2.1</v>
      </c>
      <c r="AR48" s="455">
        <v>0.5</v>
      </c>
      <c r="AS48" s="455">
        <v>0.4</v>
      </c>
      <c r="AT48" s="455"/>
      <c r="AU48" s="455"/>
      <c r="AV48" s="455"/>
      <c r="AW48" s="448"/>
      <c r="AX48" s="455">
        <v>2.9</v>
      </c>
      <c r="AY48" s="455">
        <v>5.9</v>
      </c>
      <c r="AZ48" s="1075"/>
      <c r="BA48" s="1075"/>
      <c r="BB48" s="1075"/>
      <c r="BN48" s="1189"/>
      <c r="BO48" s="1190"/>
      <c r="BP48" s="1190"/>
      <c r="BQ48" s="1190"/>
      <c r="BR48" s="1191"/>
      <c r="BS48" s="883"/>
      <c r="BT48" s="864"/>
    </row>
    <row r="49" spans="2:72">
      <c r="G49" s="469"/>
      <c r="H49" s="427"/>
      <c r="I49" s="427"/>
      <c r="J49" s="427"/>
      <c r="K49" s="427"/>
      <c r="L49" s="427"/>
      <c r="M49" s="427"/>
      <c r="N49" s="866" t="s">
        <v>746</v>
      </c>
      <c r="O49" s="455">
        <v>7.9</v>
      </c>
      <c r="P49" s="455">
        <v>22.3</v>
      </c>
      <c r="Q49" s="455">
        <v>21.7</v>
      </c>
      <c r="R49" s="455">
        <v>0.8</v>
      </c>
      <c r="S49" s="448">
        <v>0.3</v>
      </c>
      <c r="T49" s="448"/>
      <c r="U49" s="448"/>
      <c r="V49" s="448"/>
      <c r="W49" s="448">
        <v>53.1</v>
      </c>
      <c r="AB49" s="866" t="s">
        <v>740</v>
      </c>
      <c r="AC49" s="455">
        <v>1.6</v>
      </c>
      <c r="AD49" s="455">
        <v>0.5</v>
      </c>
      <c r="AE49" s="455">
        <v>0.4</v>
      </c>
      <c r="AF49" s="455"/>
      <c r="AG49" s="455"/>
      <c r="AH49" s="455"/>
      <c r="AI49" s="455"/>
      <c r="AJ49" s="455"/>
      <c r="AK49" s="455">
        <v>2.5</v>
      </c>
      <c r="AL49" s="1075"/>
      <c r="AM49" s="1075"/>
      <c r="AN49" s="1075"/>
      <c r="AP49" s="866" t="s">
        <v>740</v>
      </c>
      <c r="AQ49" s="455">
        <v>2.4</v>
      </c>
      <c r="AR49" s="455">
        <v>1.1000000000000001</v>
      </c>
      <c r="AS49" s="455">
        <v>0.1</v>
      </c>
      <c r="AT49" s="455"/>
      <c r="AU49" s="455"/>
      <c r="AV49" s="455"/>
      <c r="AW49" s="448"/>
      <c r="AX49" s="455"/>
      <c r="AY49" s="448">
        <v>3.6</v>
      </c>
      <c r="AZ49" s="1074"/>
      <c r="BA49" s="1074"/>
      <c r="BB49" s="1074"/>
      <c r="BN49" s="1189"/>
      <c r="BO49" s="1190"/>
      <c r="BP49" s="1190"/>
      <c r="BQ49" s="1190"/>
      <c r="BR49" s="1191"/>
      <c r="BS49" s="883"/>
      <c r="BT49" s="695"/>
    </row>
    <row r="50" spans="2:72" ht="18.75" customHeight="1">
      <c r="B50" s="235"/>
      <c r="G50" s="470"/>
      <c r="H50" s="156"/>
      <c r="I50" s="156"/>
      <c r="J50" s="156"/>
      <c r="K50" s="156"/>
      <c r="L50" s="156"/>
      <c r="M50" s="156"/>
      <c r="N50" s="866" t="s">
        <v>749</v>
      </c>
      <c r="O50" s="455">
        <v>1.9</v>
      </c>
      <c r="P50" s="455">
        <v>0.4</v>
      </c>
      <c r="Q50" s="455">
        <v>15.5</v>
      </c>
      <c r="R50" s="455">
        <v>17.7</v>
      </c>
      <c r="S50" s="455">
        <v>33.5</v>
      </c>
      <c r="T50" s="455">
        <v>8.5</v>
      </c>
      <c r="U50" s="455">
        <v>21.7</v>
      </c>
      <c r="V50" s="880"/>
      <c r="W50" s="880">
        <v>99.2</v>
      </c>
      <c r="AB50" s="866" t="s">
        <v>788</v>
      </c>
      <c r="AC50" s="455">
        <v>0.1</v>
      </c>
      <c r="AD50" s="455">
        <v>0.2</v>
      </c>
      <c r="AE50" s="455"/>
      <c r="AF50" s="455"/>
      <c r="AG50" s="455"/>
      <c r="AH50" s="455"/>
      <c r="AI50" s="455"/>
      <c r="AJ50" s="455"/>
      <c r="AK50" s="455">
        <v>0.3</v>
      </c>
      <c r="AL50" s="1075"/>
      <c r="AM50" s="1075"/>
      <c r="AN50" s="1075"/>
      <c r="AP50" s="866" t="s">
        <v>788</v>
      </c>
      <c r="AQ50" s="455">
        <v>3.2</v>
      </c>
      <c r="AR50" s="455">
        <v>4.9000000000000004</v>
      </c>
      <c r="AS50" s="455">
        <v>3.9</v>
      </c>
      <c r="AT50" s="455"/>
      <c r="AU50" s="448"/>
      <c r="AV50" s="448"/>
      <c r="AW50" s="448"/>
      <c r="AX50" s="448"/>
      <c r="AY50" s="448">
        <v>12</v>
      </c>
      <c r="AZ50" s="1074"/>
      <c r="BA50" s="1074"/>
      <c r="BB50" s="1074"/>
      <c r="BN50" s="1189"/>
      <c r="BO50" s="1190"/>
      <c r="BP50" s="1190"/>
      <c r="BQ50" s="1190"/>
      <c r="BR50" s="1191"/>
      <c r="BS50" s="883"/>
      <c r="BT50" s="695"/>
    </row>
    <row r="51" spans="2:72">
      <c r="G51" s="156"/>
      <c r="N51" s="866" t="s">
        <v>753</v>
      </c>
      <c r="O51" s="455">
        <v>0.1</v>
      </c>
      <c r="P51" s="455">
        <v>1.4</v>
      </c>
      <c r="Q51" s="455">
        <v>3.5</v>
      </c>
      <c r="R51" s="455">
        <v>6.3</v>
      </c>
      <c r="S51" s="455">
        <v>22.6</v>
      </c>
      <c r="T51" s="455">
        <v>8</v>
      </c>
      <c r="U51" s="448"/>
      <c r="V51" s="448"/>
      <c r="W51" s="448">
        <v>42</v>
      </c>
      <c r="AB51" s="866" t="s">
        <v>789</v>
      </c>
      <c r="AC51" s="455"/>
      <c r="AD51" s="455"/>
      <c r="AE51" s="455">
        <v>0.9</v>
      </c>
      <c r="AF51" s="455">
        <v>1.3</v>
      </c>
      <c r="AG51" s="455">
        <v>4.0999999999999996</v>
      </c>
      <c r="AH51" s="455">
        <v>1.6</v>
      </c>
      <c r="AI51" s="455">
        <v>0.1</v>
      </c>
      <c r="AJ51" s="880"/>
      <c r="AK51" s="880">
        <v>8</v>
      </c>
      <c r="AL51" s="1077"/>
      <c r="AM51" s="1077"/>
      <c r="AN51" s="1077"/>
      <c r="AP51" s="866" t="s">
        <v>789</v>
      </c>
      <c r="AQ51" s="455"/>
      <c r="AR51" s="455"/>
      <c r="AS51" s="455">
        <v>0.3</v>
      </c>
      <c r="AT51" s="455">
        <v>0.2</v>
      </c>
      <c r="AU51" s="455">
        <v>0.7</v>
      </c>
      <c r="AV51" s="455">
        <v>0.1</v>
      </c>
      <c r="AW51" s="455"/>
      <c r="AX51" s="880"/>
      <c r="AY51" s="880">
        <v>1.4</v>
      </c>
      <c r="AZ51" s="1077"/>
      <c r="BA51" s="1077"/>
      <c r="BB51" s="1077"/>
      <c r="BN51" s="1192"/>
      <c r="BO51" s="1193"/>
      <c r="BP51" s="1193"/>
      <c r="BQ51" s="1193"/>
      <c r="BR51" s="1194"/>
      <c r="BS51" s="18"/>
      <c r="BT51" s="695"/>
    </row>
    <row r="52" spans="2:72">
      <c r="B52" s="93"/>
      <c r="N52" s="866" t="s">
        <v>756</v>
      </c>
      <c r="O52" s="448"/>
      <c r="P52" s="455"/>
      <c r="Q52" s="448"/>
      <c r="R52" s="448"/>
      <c r="S52" s="448"/>
      <c r="T52" s="455">
        <v>4.4000000000000004</v>
      </c>
      <c r="U52" s="448"/>
      <c r="V52" s="455">
        <v>3.5</v>
      </c>
      <c r="W52" s="455">
        <v>7.9</v>
      </c>
      <c r="AB52" s="866" t="s">
        <v>790</v>
      </c>
      <c r="AC52" s="455"/>
      <c r="AD52" s="455"/>
      <c r="AE52" s="455"/>
      <c r="AF52" s="455"/>
      <c r="AG52" s="455">
        <v>0.5</v>
      </c>
      <c r="AH52" s="455"/>
      <c r="AI52" s="455"/>
      <c r="AJ52" s="880"/>
      <c r="AK52" s="880">
        <v>0.5</v>
      </c>
      <c r="AL52" s="1077"/>
      <c r="AM52" s="1077"/>
      <c r="AN52" s="1077"/>
      <c r="AP52" s="866" t="s">
        <v>790</v>
      </c>
      <c r="AQ52" s="455"/>
      <c r="AR52" s="455"/>
      <c r="AS52" s="455">
        <v>1.5</v>
      </c>
      <c r="AT52" s="455">
        <v>1.2</v>
      </c>
      <c r="AU52" s="455">
        <v>3.7</v>
      </c>
      <c r="AV52" s="455">
        <v>0.9</v>
      </c>
      <c r="AW52" s="455"/>
      <c r="AX52" s="880"/>
      <c r="AY52" s="880">
        <v>7.3</v>
      </c>
      <c r="AZ52" s="1077"/>
      <c r="BA52" s="1077"/>
      <c r="BB52" s="1077"/>
      <c r="BN52" s="882"/>
      <c r="BO52" s="882"/>
      <c r="BP52" s="882"/>
      <c r="BQ52" s="882"/>
      <c r="BR52" s="882"/>
      <c r="BS52" s="881"/>
      <c r="BT52" s="695"/>
    </row>
    <row r="53" spans="2:72" ht="15" customHeight="1">
      <c r="N53" s="866" t="s">
        <v>920</v>
      </c>
      <c r="O53" s="448"/>
      <c r="P53" s="455"/>
      <c r="Q53" s="448"/>
      <c r="R53" s="448"/>
      <c r="S53" s="448"/>
      <c r="T53" s="455"/>
      <c r="U53" s="448"/>
      <c r="V53" s="455">
        <v>97.3</v>
      </c>
      <c r="W53" s="455">
        <v>97.3</v>
      </c>
      <c r="AB53" s="866" t="s">
        <v>920</v>
      </c>
      <c r="AC53" s="455"/>
      <c r="AD53" s="448"/>
      <c r="AE53" s="448"/>
      <c r="AF53" s="448"/>
      <c r="AG53" s="448"/>
      <c r="AH53" s="448"/>
      <c r="AI53" s="448"/>
      <c r="AJ53" s="455">
        <v>3.9</v>
      </c>
      <c r="AK53" s="455">
        <v>3.9</v>
      </c>
      <c r="AL53" s="1075"/>
      <c r="AM53" s="1075"/>
      <c r="AN53" s="1075"/>
      <c r="AP53" s="866" t="s">
        <v>756</v>
      </c>
      <c r="AQ53" s="455"/>
      <c r="AR53" s="455"/>
      <c r="AS53" s="455"/>
      <c r="AT53" s="455"/>
      <c r="AU53" s="455"/>
      <c r="AV53" s="455"/>
      <c r="AW53" s="880"/>
      <c r="AX53" s="880">
        <v>0.3</v>
      </c>
      <c r="AY53" s="880">
        <v>0.3</v>
      </c>
      <c r="AZ53" s="1077"/>
      <c r="BA53" s="1077"/>
      <c r="BB53" s="1077"/>
      <c r="BN53" s="189"/>
      <c r="BO53" s="189"/>
      <c r="BP53" s="189"/>
      <c r="BQ53" s="189"/>
      <c r="BR53" s="189"/>
      <c r="BS53" s="189"/>
    </row>
    <row r="54" spans="2:72" ht="15.75" thickBot="1">
      <c r="N54" s="866" t="s">
        <v>921</v>
      </c>
      <c r="O54" s="448"/>
      <c r="P54" s="448"/>
      <c r="Q54" s="448"/>
      <c r="R54" s="448"/>
      <c r="S54" s="448"/>
      <c r="T54" s="448"/>
      <c r="U54" s="448"/>
      <c r="V54" s="455">
        <v>86.4</v>
      </c>
      <c r="W54" s="455">
        <v>86.4</v>
      </c>
      <c r="AB54" s="450" t="s">
        <v>308</v>
      </c>
      <c r="AC54" s="879"/>
      <c r="AD54" s="879"/>
      <c r="AE54" s="879"/>
      <c r="AF54" s="879"/>
      <c r="AG54" s="879"/>
      <c r="AH54" s="879"/>
      <c r="AI54" s="879"/>
      <c r="AJ54" s="879">
        <v>5.3</v>
      </c>
      <c r="AK54" s="879">
        <v>5.3</v>
      </c>
      <c r="AL54" s="1075"/>
      <c r="AM54" s="1075"/>
      <c r="AN54" s="1075"/>
      <c r="AP54" s="866" t="s">
        <v>920</v>
      </c>
      <c r="AQ54" s="455"/>
      <c r="AR54" s="448"/>
      <c r="AS54" s="448"/>
      <c r="AT54" s="448"/>
      <c r="AU54" s="448"/>
      <c r="AV54" s="448"/>
      <c r="AW54" s="448"/>
      <c r="AX54" s="455">
        <v>2</v>
      </c>
      <c r="AY54" s="455">
        <v>2</v>
      </c>
      <c r="AZ54" s="1075"/>
      <c r="BA54" s="1075"/>
      <c r="BB54" s="1075"/>
      <c r="BN54" s="189"/>
      <c r="BO54" s="189"/>
      <c r="BP54" s="189"/>
      <c r="BQ54" s="189"/>
      <c r="BR54" s="189"/>
      <c r="BS54" s="189"/>
    </row>
    <row r="55" spans="2:72" ht="15.75" thickBot="1">
      <c r="N55" s="459" t="s">
        <v>308</v>
      </c>
      <c r="O55" s="879"/>
      <c r="P55" s="879"/>
      <c r="Q55" s="879"/>
      <c r="R55" s="879"/>
      <c r="S55" s="879"/>
      <c r="T55" s="879"/>
      <c r="U55" s="879"/>
      <c r="V55" s="879">
        <v>29.8</v>
      </c>
      <c r="W55" s="879">
        <v>29.8</v>
      </c>
      <c r="AB55" s="867" t="s">
        <v>757</v>
      </c>
      <c r="AC55" s="878">
        <v>2.5</v>
      </c>
      <c r="AD55" s="878">
        <v>0.8</v>
      </c>
      <c r="AE55" s="878">
        <v>1.6</v>
      </c>
      <c r="AF55" s="878">
        <v>1.3</v>
      </c>
      <c r="AG55" s="878">
        <v>4.5999999999999996</v>
      </c>
      <c r="AH55" s="878">
        <v>1.6</v>
      </c>
      <c r="AI55" s="878">
        <v>0.1</v>
      </c>
      <c r="AJ55" s="878">
        <v>30.9</v>
      </c>
      <c r="AK55" s="878">
        <v>43.5</v>
      </c>
      <c r="AL55" s="1076"/>
      <c r="AM55" s="1076"/>
      <c r="AN55" s="1076"/>
      <c r="AP55" s="450" t="s">
        <v>308</v>
      </c>
      <c r="AQ55" s="879"/>
      <c r="AR55" s="879"/>
      <c r="AS55" s="879"/>
      <c r="AT55" s="879"/>
      <c r="AU55" s="879"/>
      <c r="AV55" s="879"/>
      <c r="AW55" s="879"/>
      <c r="AX55" s="879">
        <v>0.7</v>
      </c>
      <c r="AY55" s="879">
        <v>0.7</v>
      </c>
      <c r="AZ55" s="1075"/>
      <c r="BA55" s="1075"/>
      <c r="BB55" s="1075"/>
      <c r="BD55" s="864"/>
    </row>
    <row r="56" spans="2:72" ht="12.75" customHeight="1">
      <c r="N56" s="867" t="s">
        <v>757</v>
      </c>
      <c r="O56" s="878">
        <v>83</v>
      </c>
      <c r="P56" s="878">
        <v>47</v>
      </c>
      <c r="Q56" s="878">
        <v>59.3</v>
      </c>
      <c r="R56" s="878">
        <v>26.3</v>
      </c>
      <c r="S56" s="878">
        <v>56.9</v>
      </c>
      <c r="T56" s="878">
        <v>20.9</v>
      </c>
      <c r="U56" s="878">
        <v>21.8</v>
      </c>
      <c r="V56" s="878">
        <v>354.2</v>
      </c>
      <c r="W56" s="878">
        <v>669.3</v>
      </c>
      <c r="AB56" s="866" t="s">
        <v>761</v>
      </c>
      <c r="AC56" s="877">
        <v>-9.5</v>
      </c>
      <c r="AD56" s="877">
        <v>-8</v>
      </c>
      <c r="AE56" s="877">
        <v>-1</v>
      </c>
      <c r="AF56" s="877">
        <v>-0.7</v>
      </c>
      <c r="AG56" s="877">
        <v>0.2</v>
      </c>
      <c r="AH56" s="877">
        <v>-1.1000000000000001</v>
      </c>
      <c r="AI56" s="876"/>
      <c r="AJ56" s="877"/>
      <c r="AK56" s="876">
        <v>-20.2</v>
      </c>
      <c r="AL56" s="1074"/>
      <c r="AM56" s="1074"/>
      <c r="AN56" s="1074"/>
      <c r="AP56" s="867" t="s">
        <v>757</v>
      </c>
      <c r="AQ56" s="878">
        <v>7.7</v>
      </c>
      <c r="AR56" s="878">
        <v>6.5</v>
      </c>
      <c r="AS56" s="878">
        <v>6.2</v>
      </c>
      <c r="AT56" s="878">
        <v>1.4</v>
      </c>
      <c r="AU56" s="878">
        <v>4.4000000000000004</v>
      </c>
      <c r="AV56" s="878">
        <v>1</v>
      </c>
      <c r="AW56" s="878">
        <v>0</v>
      </c>
      <c r="AX56" s="878">
        <v>5.9</v>
      </c>
      <c r="AY56" s="878">
        <v>33.1</v>
      </c>
      <c r="AZ56" s="1076"/>
      <c r="BA56" s="1076"/>
      <c r="BB56" s="1076"/>
      <c r="BD56" s="864"/>
    </row>
    <row r="57" spans="2:72">
      <c r="AP57" s="866" t="s">
        <v>761</v>
      </c>
      <c r="AQ57" s="877">
        <v>0.8</v>
      </c>
      <c r="AR57" s="877">
        <v>4.8</v>
      </c>
      <c r="AS57" s="877">
        <v>5</v>
      </c>
      <c r="AT57" s="877">
        <v>1.3</v>
      </c>
      <c r="AU57" s="877">
        <v>4.8</v>
      </c>
      <c r="AV57" s="877">
        <v>1</v>
      </c>
      <c r="AW57" s="876">
        <v>0.3</v>
      </c>
      <c r="AX57" s="877"/>
      <c r="AY57" s="876">
        <v>18</v>
      </c>
      <c r="AZ57" s="1074"/>
      <c r="BA57" s="1074"/>
      <c r="BB57" s="1074"/>
    </row>
    <row r="58" spans="2:72">
      <c r="AZ58" s="156"/>
      <c r="BA58" s="156"/>
      <c r="BB58" s="156"/>
    </row>
  </sheetData>
  <mergeCells count="81">
    <mergeCell ref="BN45:BR51"/>
    <mergeCell ref="BP33:BP38"/>
    <mergeCell ref="BQ33:BQ38"/>
    <mergeCell ref="BN40:BN41"/>
    <mergeCell ref="BO40:BO41"/>
    <mergeCell ref="BP40:BP41"/>
    <mergeCell ref="BQ40:BQ41"/>
    <mergeCell ref="BD26:BI27"/>
    <mergeCell ref="BQ23:BQ24"/>
    <mergeCell ref="BN28:BN29"/>
    <mergeCell ref="BO28:BO29"/>
    <mergeCell ref="BP28:BP29"/>
    <mergeCell ref="BQ28:BQ29"/>
    <mergeCell ref="BP17:BP21"/>
    <mergeCell ref="BQ17:BQ21"/>
    <mergeCell ref="BN23:BN24"/>
    <mergeCell ref="BO23:BO24"/>
    <mergeCell ref="BP23:BP24"/>
    <mergeCell ref="BE4:BF4"/>
    <mergeCell ref="BG4:BH4"/>
    <mergeCell ref="BI4:BJ4"/>
    <mergeCell ref="BD23:BI25"/>
    <mergeCell ref="B8:C8"/>
    <mergeCell ref="D8:E8"/>
    <mergeCell ref="F8:G8"/>
    <mergeCell ref="H8:I8"/>
    <mergeCell ref="D19:E20"/>
    <mergeCell ref="F19:G20"/>
    <mergeCell ref="H23:I23"/>
    <mergeCell ref="B22:C22"/>
    <mergeCell ref="D22:E22"/>
    <mergeCell ref="F22:G22"/>
    <mergeCell ref="H19:I20"/>
    <mergeCell ref="B18:C18"/>
    <mergeCell ref="BP6:BP8"/>
    <mergeCell ref="BQ6:BQ8"/>
    <mergeCell ref="H15:I15"/>
    <mergeCell ref="B10:C10"/>
    <mergeCell ref="D10:E10"/>
    <mergeCell ref="B9:C9"/>
    <mergeCell ref="D9:E9"/>
    <mergeCell ref="F9:G9"/>
    <mergeCell ref="H9:I9"/>
    <mergeCell ref="F12:G12"/>
    <mergeCell ref="BR6:BR8"/>
    <mergeCell ref="BS6:BS8"/>
    <mergeCell ref="B17:C17"/>
    <mergeCell ref="D17:E17"/>
    <mergeCell ref="F17:G17"/>
    <mergeCell ref="H17:I17"/>
    <mergeCell ref="B14:C14"/>
    <mergeCell ref="D14:E14"/>
    <mergeCell ref="F14:G14"/>
    <mergeCell ref="H14:I14"/>
    <mergeCell ref="F10:G10"/>
    <mergeCell ref="H10:I10"/>
    <mergeCell ref="H12:I12"/>
    <mergeCell ref="H16:I16"/>
    <mergeCell ref="B12:C12"/>
    <mergeCell ref="D12:E12"/>
    <mergeCell ref="A46:A47"/>
    <mergeCell ref="A19:A20"/>
    <mergeCell ref="B23:C23"/>
    <mergeCell ref="D23:E23"/>
    <mergeCell ref="F23:G23"/>
    <mergeCell ref="B19:C20"/>
    <mergeCell ref="H18:I18"/>
    <mergeCell ref="H22:I22"/>
    <mergeCell ref="J19:J20"/>
    <mergeCell ref="B11:C11"/>
    <mergeCell ref="D11:E11"/>
    <mergeCell ref="F11:G11"/>
    <mergeCell ref="H11:I11"/>
    <mergeCell ref="B16:C16"/>
    <mergeCell ref="D16:E16"/>
    <mergeCell ref="F16:G16"/>
    <mergeCell ref="D18:E18"/>
    <mergeCell ref="F18:G18"/>
    <mergeCell ref="B15:C15"/>
    <mergeCell ref="D15:E15"/>
    <mergeCell ref="F15:G15"/>
  </mergeCells>
  <conditionalFormatting sqref="BP43 BS27:BS28 BP17:BQ17 BP10:BS15 BP39:BQ40 BR23 BP22:BQ23 BR30:BR32 BP25:BR28 BP30:BQ33">
    <cfRule type="cellIs" dxfId="0" priority="1" stopIfTrue="1" operator="lessThan">
      <formula>0</formula>
    </cfRule>
  </conditionalFormatting>
  <pageMargins left="0.7" right="0.7" top="0.75" bottom="0.75" header="0.3" footer="0.3"/>
  <pageSetup paperSize="9" scale="74" pageOrder="overThenDown" orientation="portrait" r:id="rId1"/>
  <headerFooter>
    <oddHeader>&amp;R&amp;"Arial,Normal"&amp;8Risk, liquidity and capital management</oddHeader>
    <oddFooter>&amp;L&amp;G&amp;C&amp;"Arial,Normal"&amp;7Fact book - Q4 2014</oddFooter>
  </headerFooter>
  <colBreaks count="2" manualBreakCount="2">
    <brk id="65" max="65" man="1"/>
    <brk id="73" max="56"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sheetPr>
  <dimension ref="A1"/>
  <sheetViews>
    <sheetView view="pageLayout" topLeftCell="A7" zoomScale="80" zoomScaleNormal="100" zoomScalePageLayoutView="80" workbookViewId="0">
      <selection activeCell="K47" sqref="K47"/>
    </sheetView>
  </sheetViews>
  <sheetFormatPr defaultRowHeight="15"/>
  <cols>
    <col min="5" max="5" width="3.5703125" customWidth="1"/>
  </cols>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R56"/>
  <sheetViews>
    <sheetView view="pageLayout" zoomScaleNormal="80" zoomScaleSheetLayoutView="100" workbookViewId="0">
      <selection activeCell="K47" sqref="K47"/>
    </sheetView>
  </sheetViews>
  <sheetFormatPr defaultRowHeight="11.25"/>
  <cols>
    <col min="1" max="1" width="17.28515625" style="750" customWidth="1"/>
    <col min="2" max="8" width="8.7109375" style="750" customWidth="1"/>
    <col min="9" max="9" width="8" style="750" customWidth="1"/>
    <col min="10" max="10" width="19.140625" style="750" customWidth="1"/>
    <col min="11" max="18" width="8.42578125" style="750" customWidth="1"/>
    <col min="19" max="16384" width="9.140625" style="750"/>
  </cols>
  <sheetData>
    <row r="1" spans="1:18" ht="13.5" customHeight="1">
      <c r="A1" s="1105" t="s">
        <v>791</v>
      </c>
      <c r="B1" s="1105"/>
      <c r="C1" s="1105"/>
      <c r="D1" s="1105"/>
      <c r="E1" s="1105"/>
      <c r="F1" s="1105"/>
      <c r="G1" s="1105"/>
      <c r="H1" s="1105"/>
      <c r="I1" s="1105"/>
      <c r="J1" s="727" t="s">
        <v>792</v>
      </c>
      <c r="K1" s="3"/>
      <c r="L1" s="3"/>
    </row>
    <row r="2" spans="1:18" ht="13.5" customHeight="1"/>
    <row r="3" spans="1:18" ht="13.5" customHeight="1" thickBot="1">
      <c r="A3" s="576" t="s">
        <v>942</v>
      </c>
      <c r="B3" s="578"/>
      <c r="C3" s="578"/>
      <c r="D3" s="578"/>
      <c r="E3" s="578"/>
      <c r="F3" s="578"/>
      <c r="G3" s="578"/>
      <c r="H3" s="578"/>
      <c r="I3" s="578"/>
      <c r="J3" s="579" t="s">
        <v>793</v>
      </c>
      <c r="K3" s="580" t="s">
        <v>1084</v>
      </c>
      <c r="L3" s="580" t="s">
        <v>907</v>
      </c>
      <c r="M3" s="580" t="s">
        <v>837</v>
      </c>
      <c r="N3" s="580" t="s">
        <v>99</v>
      </c>
      <c r="O3" s="580" t="s">
        <v>100</v>
      </c>
      <c r="P3" s="580" t="s">
        <v>101</v>
      </c>
      <c r="Q3" s="580" t="s">
        <v>102</v>
      </c>
      <c r="R3" s="580" t="s">
        <v>103</v>
      </c>
    </row>
    <row r="4" spans="1:18" ht="13.5" customHeight="1">
      <c r="A4" s="578"/>
      <c r="B4" s="578"/>
      <c r="C4" s="578"/>
      <c r="D4" s="578"/>
      <c r="E4" s="578"/>
      <c r="F4" s="578"/>
      <c r="G4" s="578"/>
      <c r="H4" s="578"/>
      <c r="I4" s="578"/>
      <c r="J4" s="581" t="s">
        <v>1066</v>
      </c>
      <c r="K4" s="583">
        <v>3.4662799999999998</v>
      </c>
      <c r="L4" s="583">
        <v>3.880023</v>
      </c>
      <c r="M4" s="583">
        <v>4.1257349999999997</v>
      </c>
      <c r="N4" s="583">
        <v>4.2610299999999999</v>
      </c>
      <c r="O4" s="583">
        <v>4.702108</v>
      </c>
      <c r="P4" s="583">
        <v>4.85724</v>
      </c>
      <c r="Q4" s="583">
        <v>5.0195510000000008</v>
      </c>
      <c r="R4" s="583">
        <v>4.8672619999999993</v>
      </c>
    </row>
    <row r="5" spans="1:18" ht="13.5" customHeight="1" thickBot="1">
      <c r="A5" s="579" t="s">
        <v>794</v>
      </c>
      <c r="B5" s="580" t="s">
        <v>1084</v>
      </c>
      <c r="C5" s="580" t="s">
        <v>907</v>
      </c>
      <c r="D5" s="580" t="s">
        <v>837</v>
      </c>
      <c r="E5" s="580" t="s">
        <v>99</v>
      </c>
      <c r="F5" s="580" t="s">
        <v>100</v>
      </c>
      <c r="G5" s="580" t="s">
        <v>101</v>
      </c>
      <c r="H5" s="580" t="s">
        <v>102</v>
      </c>
      <c r="I5" s="580" t="s">
        <v>103</v>
      </c>
      <c r="J5" s="581" t="s">
        <v>795</v>
      </c>
      <c r="K5" s="28">
        <v>2.9204544004460691</v>
      </c>
      <c r="L5" s="28">
        <v>2.5667604332723952</v>
      </c>
      <c r="M5" s="28">
        <v>2.6343608921389396</v>
      </c>
      <c r="N5" s="28">
        <v>2.1505422833638024</v>
      </c>
      <c r="O5" s="28">
        <v>2.5571318848263247</v>
      </c>
      <c r="P5" s="28">
        <v>2.2999999999999998</v>
      </c>
      <c r="Q5" s="28">
        <v>3</v>
      </c>
      <c r="R5" s="28">
        <v>2.2999999999999998</v>
      </c>
    </row>
    <row r="6" spans="1:18" ht="13.5" customHeight="1">
      <c r="A6" s="581" t="s">
        <v>467</v>
      </c>
      <c r="B6" s="582">
        <v>1018.269</v>
      </c>
      <c r="C6" s="582">
        <v>1004.842</v>
      </c>
      <c r="D6" s="582">
        <v>1001.099</v>
      </c>
      <c r="E6" s="582">
        <v>1003.05</v>
      </c>
      <c r="F6" s="582">
        <v>967.24599999999998</v>
      </c>
      <c r="G6" s="582">
        <v>953.02499999999998</v>
      </c>
      <c r="H6" s="582">
        <v>943.98299999999995</v>
      </c>
      <c r="I6" s="582">
        <v>938.96100000000001</v>
      </c>
      <c r="J6" s="581" t="s">
        <v>796</v>
      </c>
      <c r="K6" s="28">
        <v>337.88891699999999</v>
      </c>
      <c r="L6" s="28">
        <v>335.67118199999999</v>
      </c>
      <c r="M6" s="28">
        <v>329.228745</v>
      </c>
      <c r="N6" s="28">
        <v>299.811735</v>
      </c>
      <c r="O6" s="28">
        <v>310.67483800000002</v>
      </c>
      <c r="P6" s="28">
        <v>273.39999999999998</v>
      </c>
      <c r="Q6" s="28">
        <v>309.89999999999998</v>
      </c>
      <c r="R6" s="28">
        <v>273.39999999999998</v>
      </c>
    </row>
    <row r="7" spans="1:18" ht="13.5" customHeight="1">
      <c r="A7" s="581" t="s">
        <v>468</v>
      </c>
      <c r="B7" s="582">
        <v>1374.241</v>
      </c>
      <c r="C7" s="582">
        <v>1363.7550000000001</v>
      </c>
      <c r="D7" s="582">
        <v>1359.8130000000001</v>
      </c>
      <c r="E7" s="582">
        <v>1353.789</v>
      </c>
      <c r="F7" s="582">
        <v>1344.287</v>
      </c>
      <c r="G7" s="582">
        <v>1332.5530000000001</v>
      </c>
      <c r="H7" s="582">
        <v>1325.673</v>
      </c>
      <c r="I7" s="582">
        <v>1316.4639999999999</v>
      </c>
      <c r="J7" s="581" t="s">
        <v>797</v>
      </c>
      <c r="K7" s="583">
        <v>20.363157000000001</v>
      </c>
      <c r="L7" s="583">
        <v>21.53032</v>
      </c>
      <c r="M7" s="583">
        <v>21.559206</v>
      </c>
      <c r="N7" s="583">
        <v>18.844124999999998</v>
      </c>
      <c r="O7" s="583">
        <v>21.753205000000001</v>
      </c>
      <c r="P7" s="583">
        <v>23.618749000000001</v>
      </c>
      <c r="Q7" s="583">
        <v>25.255251000000001</v>
      </c>
      <c r="R7" s="583">
        <v>24.753088999999999</v>
      </c>
    </row>
    <row r="8" spans="1:18" ht="13.5" customHeight="1">
      <c r="A8" s="581" t="s">
        <v>798</v>
      </c>
      <c r="B8" s="582">
        <v>355.98099999999999</v>
      </c>
      <c r="C8" s="582">
        <v>355.23099999999999</v>
      </c>
      <c r="D8" s="582">
        <v>354.37400000000002</v>
      </c>
      <c r="E8" s="582">
        <v>349.92500000000001</v>
      </c>
      <c r="F8" s="582">
        <v>331.15699999999998</v>
      </c>
      <c r="G8" s="582">
        <v>265.41699999999997</v>
      </c>
      <c r="H8" s="582">
        <v>326.28500000000003</v>
      </c>
      <c r="I8" s="582">
        <v>335.83600000000001</v>
      </c>
      <c r="J8" s="581" t="s">
        <v>799</v>
      </c>
      <c r="K8" s="28">
        <v>26.236889000000001</v>
      </c>
      <c r="L8" s="28">
        <v>26.650558999999998</v>
      </c>
      <c r="M8" s="28">
        <v>26.211705000000002</v>
      </c>
      <c r="N8" s="28">
        <v>27.70307</v>
      </c>
      <c r="O8" s="28">
        <v>33.866569662000003</v>
      </c>
      <c r="P8" s="28">
        <v>34.200000000000003</v>
      </c>
      <c r="Q8" s="28">
        <v>34.700000000000003</v>
      </c>
      <c r="R8" s="28">
        <v>34.200000000000003</v>
      </c>
    </row>
    <row r="9" spans="1:18" ht="13.5" customHeight="1" thickBot="1">
      <c r="A9" s="584" t="s">
        <v>470</v>
      </c>
      <c r="B9" s="585">
        <v>1478.8130000000001</v>
      </c>
      <c r="C9" s="585">
        <v>1469.9449999999999</v>
      </c>
      <c r="D9" s="585">
        <v>1487.7</v>
      </c>
      <c r="E9" s="585">
        <v>1486.1130000000001</v>
      </c>
      <c r="F9" s="585">
        <v>1473.6310000000001</v>
      </c>
      <c r="G9" s="585">
        <v>1459.0319999999999</v>
      </c>
      <c r="H9" s="585">
        <v>1457.644</v>
      </c>
      <c r="I9" s="585">
        <v>1450.1959999999999</v>
      </c>
      <c r="J9" s="584" t="s">
        <v>940</v>
      </c>
      <c r="K9" s="588">
        <f t="shared" ref="K9:R9" si="0">+B30/1000</f>
        <v>62.918629000000003</v>
      </c>
      <c r="L9" s="588">
        <f t="shared" si="0"/>
        <v>59.793254999999988</v>
      </c>
      <c r="M9" s="588">
        <f t="shared" si="0"/>
        <v>61.972336999999996</v>
      </c>
      <c r="N9" s="588">
        <f t="shared" si="0"/>
        <v>65.401569000000009</v>
      </c>
      <c r="O9" s="588">
        <f t="shared" si="0"/>
        <v>65.842884000000012</v>
      </c>
      <c r="P9" s="588">
        <f t="shared" si="0"/>
        <v>62.794929000000003</v>
      </c>
      <c r="Q9" s="588">
        <f t="shared" si="0"/>
        <v>64.336459000000005</v>
      </c>
      <c r="R9" s="588">
        <f t="shared" si="0"/>
        <v>63.578414000000002</v>
      </c>
    </row>
    <row r="10" spans="1:18" ht="13.5" customHeight="1">
      <c r="A10" s="586" t="s">
        <v>564</v>
      </c>
      <c r="B10" s="587">
        <f t="shared" ref="B10:I10" si="1">SUM(B6:B9)</f>
        <v>4227.3040000000001</v>
      </c>
      <c r="C10" s="587">
        <f t="shared" si="1"/>
        <v>4193.7730000000001</v>
      </c>
      <c r="D10" s="587">
        <f t="shared" si="1"/>
        <v>4202.9859999999999</v>
      </c>
      <c r="E10" s="587">
        <f t="shared" si="1"/>
        <v>4192.8770000000004</v>
      </c>
      <c r="F10" s="587">
        <f t="shared" si="1"/>
        <v>4116.3209999999999</v>
      </c>
      <c r="G10" s="587">
        <f t="shared" si="1"/>
        <v>4010.027</v>
      </c>
      <c r="H10" s="587">
        <f t="shared" si="1"/>
        <v>4053.585</v>
      </c>
      <c r="I10" s="587">
        <f t="shared" si="1"/>
        <v>4041.4570000000003</v>
      </c>
      <c r="J10" s="586" t="s">
        <v>331</v>
      </c>
      <c r="K10" s="589">
        <f t="shared" ref="K10:R10" si="2">K4+K5+K6+K7+K8+K9</f>
        <v>453.7943264004461</v>
      </c>
      <c r="L10" s="589">
        <f t="shared" si="2"/>
        <v>450.09209943327238</v>
      </c>
      <c r="M10" s="589">
        <f t="shared" si="2"/>
        <v>445.73208889213896</v>
      </c>
      <c r="N10" s="589">
        <f t="shared" si="2"/>
        <v>418.17207128336383</v>
      </c>
      <c r="O10" s="589">
        <f t="shared" si="2"/>
        <v>439.39673654682639</v>
      </c>
      <c r="P10" s="589">
        <f t="shared" si="2"/>
        <v>401.17091799999997</v>
      </c>
      <c r="Q10" s="589">
        <f t="shared" si="2"/>
        <v>442.21126099999992</v>
      </c>
      <c r="R10" s="589">
        <f t="shared" si="2"/>
        <v>403.09876499999996</v>
      </c>
    </row>
    <row r="11" spans="1:18" ht="13.5" customHeight="1">
      <c r="A11" s="591"/>
      <c r="B11" s="592"/>
      <c r="C11" s="592"/>
      <c r="D11" s="592"/>
      <c r="E11" s="592"/>
      <c r="F11" s="592"/>
      <c r="G11" s="592"/>
      <c r="H11" s="592"/>
      <c r="I11" s="592"/>
      <c r="J11" s="578"/>
      <c r="K11" s="578"/>
      <c r="L11" s="578"/>
      <c r="M11" s="578"/>
      <c r="N11" s="578"/>
      <c r="O11" s="578"/>
      <c r="P11" s="578"/>
      <c r="Q11" s="578"/>
      <c r="R11" s="578"/>
    </row>
    <row r="12" spans="1:18" ht="13.5" customHeight="1">
      <c r="A12" s="83"/>
      <c r="B12" s="84"/>
      <c r="C12" s="84"/>
      <c r="D12" s="84"/>
      <c r="E12" s="84"/>
      <c r="F12" s="84"/>
      <c r="G12" s="84"/>
      <c r="H12" s="84"/>
      <c r="I12" s="84"/>
      <c r="J12" s="578"/>
      <c r="K12" s="578"/>
      <c r="L12" s="578"/>
      <c r="M12" s="578"/>
      <c r="N12" s="578"/>
      <c r="O12" s="578"/>
      <c r="P12" s="578"/>
      <c r="Q12" s="578"/>
      <c r="R12" s="578"/>
    </row>
    <row r="13" spans="1:18" ht="13.5" customHeight="1">
      <c r="A13" s="576" t="s">
        <v>941</v>
      </c>
      <c r="B13" s="592"/>
      <c r="C13" s="592"/>
      <c r="D13" s="592"/>
      <c r="E13" s="592"/>
      <c r="F13" s="592"/>
      <c r="G13" s="592"/>
      <c r="H13" s="592"/>
      <c r="I13" s="592"/>
      <c r="J13" s="727" t="s">
        <v>800</v>
      </c>
      <c r="K13" s="3"/>
      <c r="L13" s="3"/>
      <c r="M13" s="3"/>
      <c r="O13" s="471"/>
    </row>
    <row r="14" spans="1:18" ht="13.5" customHeight="1">
      <c r="A14" s="577"/>
      <c r="B14" s="592"/>
      <c r="C14" s="592"/>
      <c r="D14" s="592"/>
      <c r="E14" s="592"/>
      <c r="F14" s="592"/>
      <c r="G14" s="592"/>
      <c r="H14" s="592"/>
      <c r="I14" s="592"/>
      <c r="J14" s="578"/>
      <c r="K14" s="578"/>
      <c r="L14" s="578"/>
      <c r="M14" s="578"/>
      <c r="N14" s="578"/>
      <c r="O14" s="578"/>
      <c r="P14" s="578"/>
      <c r="Q14" s="578"/>
      <c r="R14" s="578"/>
    </row>
    <row r="15" spans="1:18" ht="13.5" customHeight="1" thickBot="1">
      <c r="A15" s="579" t="s">
        <v>794</v>
      </c>
      <c r="B15" s="580" t="s">
        <v>1084</v>
      </c>
      <c r="C15" s="671" t="s">
        <v>907</v>
      </c>
      <c r="D15" s="671" t="s">
        <v>837</v>
      </c>
      <c r="E15" s="671" t="s">
        <v>99</v>
      </c>
      <c r="F15" s="671" t="s">
        <v>100</v>
      </c>
      <c r="G15" s="671" t="s">
        <v>101</v>
      </c>
      <c r="H15" s="671" t="s">
        <v>102</v>
      </c>
      <c r="I15" s="671" t="s">
        <v>103</v>
      </c>
      <c r="J15" s="576" t="s">
        <v>801</v>
      </c>
      <c r="K15" s="576"/>
      <c r="L15" s="576"/>
      <c r="M15" s="576"/>
      <c r="N15" s="578"/>
      <c r="O15" s="578"/>
      <c r="P15" s="578"/>
      <c r="Q15" s="578"/>
      <c r="R15" s="578"/>
    </row>
    <row r="16" spans="1:18" ht="13.5" customHeight="1">
      <c r="A16" s="581" t="s">
        <v>467</v>
      </c>
      <c r="B16" s="582">
        <v>14583.505999999999</v>
      </c>
      <c r="C16" s="582">
        <v>13986.058999999999</v>
      </c>
      <c r="D16" s="582">
        <v>14964.322</v>
      </c>
      <c r="E16" s="582">
        <v>16224.513999999999</v>
      </c>
      <c r="F16" s="582">
        <v>15373.82</v>
      </c>
      <c r="G16" s="582">
        <v>14526.769</v>
      </c>
      <c r="H16" s="582">
        <v>15902.999</v>
      </c>
      <c r="I16" s="582">
        <v>16825.004000000001</v>
      </c>
      <c r="J16" s="578"/>
      <c r="K16" s="578"/>
      <c r="L16" s="578"/>
      <c r="M16" s="578"/>
      <c r="N16" s="578"/>
      <c r="O16" s="578"/>
      <c r="P16" s="578"/>
      <c r="Q16" s="578"/>
      <c r="R16" s="578"/>
    </row>
    <row r="17" spans="1:18" ht="13.5" customHeight="1" thickBot="1">
      <c r="A17" s="581" t="s">
        <v>468</v>
      </c>
      <c r="B17" s="582">
        <v>39535.241000000002</v>
      </c>
      <c r="C17" s="582">
        <v>37436.023000000001</v>
      </c>
      <c r="D17" s="582">
        <v>39017.237000000001</v>
      </c>
      <c r="E17" s="582">
        <v>39579.402000000002</v>
      </c>
      <c r="F17" s="582">
        <v>38950.391000000003</v>
      </c>
      <c r="G17" s="582">
        <v>37371.699999999997</v>
      </c>
      <c r="H17" s="582">
        <v>37939.927000000003</v>
      </c>
      <c r="I17" s="582">
        <v>37334.480000000003</v>
      </c>
      <c r="J17" s="579" t="s">
        <v>794</v>
      </c>
      <c r="K17" s="580" t="s">
        <v>1084</v>
      </c>
      <c r="L17" s="580" t="s">
        <v>907</v>
      </c>
      <c r="M17" s="580" t="s">
        <v>837</v>
      </c>
      <c r="N17" s="580" t="s">
        <v>99</v>
      </c>
      <c r="O17" s="580" t="s">
        <v>100</v>
      </c>
      <c r="P17" s="580" t="s">
        <v>101</v>
      </c>
      <c r="Q17" s="580" t="s">
        <v>102</v>
      </c>
      <c r="R17" s="580" t="s">
        <v>103</v>
      </c>
    </row>
    <row r="18" spans="1:18" ht="13.5" customHeight="1">
      <c r="A18" s="581" t="s">
        <v>798</v>
      </c>
      <c r="B18" s="582">
        <v>5742.1090000000004</v>
      </c>
      <c r="C18" s="582">
        <v>5453.1369999999997</v>
      </c>
      <c r="D18" s="582">
        <v>5918.4759999999997</v>
      </c>
      <c r="E18" s="582">
        <v>5886.6670000000004</v>
      </c>
      <c r="F18" s="582">
        <v>5754.1120000000001</v>
      </c>
      <c r="G18" s="582">
        <v>5589.68</v>
      </c>
      <c r="H18" s="582">
        <v>5420.902</v>
      </c>
      <c r="I18" s="582">
        <v>5777.9629999999997</v>
      </c>
      <c r="J18" s="581" t="s">
        <v>467</v>
      </c>
      <c r="K18" s="583">
        <v>421.67500000000001</v>
      </c>
      <c r="L18" s="583">
        <v>418.45299999999997</v>
      </c>
      <c r="M18" s="583">
        <v>419.4093994778068</v>
      </c>
      <c r="N18" s="583">
        <v>407.7</v>
      </c>
      <c r="O18" s="583">
        <v>401.95</v>
      </c>
      <c r="P18" s="583">
        <v>399</v>
      </c>
      <c r="Q18" s="583">
        <v>394</v>
      </c>
      <c r="R18" s="583">
        <v>383</v>
      </c>
    </row>
    <row r="19" spans="1:18" ht="13.5" customHeight="1" thickBot="1">
      <c r="A19" s="584" t="s">
        <v>470</v>
      </c>
      <c r="B19" s="585">
        <v>29202.949000000001</v>
      </c>
      <c r="C19" s="585">
        <v>27890.102999999999</v>
      </c>
      <c r="D19" s="585">
        <v>28837.705000000002</v>
      </c>
      <c r="E19" s="585">
        <v>28252.407999999999</v>
      </c>
      <c r="F19" s="585">
        <v>28846.613000000001</v>
      </c>
      <c r="G19" s="585">
        <v>28594.66</v>
      </c>
      <c r="H19" s="585">
        <v>30064.102999999999</v>
      </c>
      <c r="I19" s="585">
        <v>30400.043000000001</v>
      </c>
      <c r="J19" s="581" t="s">
        <v>468</v>
      </c>
      <c r="K19" s="583">
        <v>1348.953</v>
      </c>
      <c r="L19" s="583">
        <v>1613.0920000000001</v>
      </c>
      <c r="M19" s="583">
        <v>1607.585</v>
      </c>
      <c r="N19" s="583">
        <v>1609.932</v>
      </c>
      <c r="O19" s="583">
        <v>1577.288</v>
      </c>
      <c r="P19" s="583">
        <v>1562</v>
      </c>
      <c r="Q19" s="583">
        <v>1541</v>
      </c>
      <c r="R19" s="583">
        <v>1525</v>
      </c>
    </row>
    <row r="20" spans="1:18" ht="13.5" customHeight="1">
      <c r="A20" s="586" t="s">
        <v>564</v>
      </c>
      <c r="B20" s="587">
        <f t="shared" ref="B20:I20" si="3">SUM(B16:B19)</f>
        <v>89063.804999999993</v>
      </c>
      <c r="C20" s="587">
        <f t="shared" si="3"/>
        <v>84765.322</v>
      </c>
      <c r="D20" s="587">
        <f t="shared" si="3"/>
        <v>88737.74</v>
      </c>
      <c r="E20" s="587">
        <f t="shared" si="3"/>
        <v>89942.990999999995</v>
      </c>
      <c r="F20" s="587">
        <f t="shared" si="3"/>
        <v>88924.936000000002</v>
      </c>
      <c r="G20" s="587">
        <f t="shared" si="3"/>
        <v>86082.808999999994</v>
      </c>
      <c r="H20" s="587">
        <f t="shared" si="3"/>
        <v>89327.931000000011</v>
      </c>
      <c r="I20" s="587">
        <f t="shared" si="3"/>
        <v>90337.49</v>
      </c>
      <c r="J20" s="581" t="s">
        <v>798</v>
      </c>
      <c r="K20" s="583">
        <v>247.643</v>
      </c>
      <c r="L20" s="583">
        <v>229.03200000000001</v>
      </c>
      <c r="M20" s="583">
        <v>225.54064000000002</v>
      </c>
      <c r="N20" s="583">
        <v>222.57300000000001</v>
      </c>
      <c r="O20" s="583">
        <v>220.1</v>
      </c>
      <c r="P20" s="583">
        <v>229</v>
      </c>
      <c r="Q20" s="583">
        <v>228</v>
      </c>
      <c r="R20" s="583">
        <v>225</v>
      </c>
    </row>
    <row r="21" spans="1:18" ht="13.5" customHeight="1" thickBot="1">
      <c r="A21" s="577"/>
      <c r="B21" s="592"/>
      <c r="C21" s="592"/>
      <c r="D21" s="592"/>
      <c r="E21" s="592"/>
      <c r="F21" s="592"/>
      <c r="G21" s="592"/>
      <c r="H21" s="592"/>
      <c r="I21" s="592"/>
      <c r="J21" s="584" t="s">
        <v>470</v>
      </c>
      <c r="K21" s="588">
        <v>898.71</v>
      </c>
      <c r="L21" s="588">
        <v>892.245</v>
      </c>
      <c r="M21" s="588">
        <v>885.34100000000001</v>
      </c>
      <c r="N21" s="588">
        <v>882.95</v>
      </c>
      <c r="O21" s="588">
        <v>828.572</v>
      </c>
      <c r="P21" s="588">
        <v>864</v>
      </c>
      <c r="Q21" s="588">
        <v>852</v>
      </c>
      <c r="R21" s="588">
        <v>847</v>
      </c>
    </row>
    <row r="22" spans="1:18" ht="13.5" customHeight="1">
      <c r="A22" s="577"/>
      <c r="B22" s="592"/>
      <c r="C22" s="592"/>
      <c r="D22" s="592"/>
      <c r="E22" s="592"/>
      <c r="F22" s="592"/>
      <c r="G22" s="592"/>
      <c r="H22" s="592"/>
      <c r="I22" s="592"/>
      <c r="J22" s="586" t="s">
        <v>564</v>
      </c>
      <c r="K22" s="589">
        <f t="shared" ref="K22:R22" si="4">K18+K19+K20+K21</f>
        <v>2916.9809999999998</v>
      </c>
      <c r="L22" s="589">
        <f t="shared" si="4"/>
        <v>3152.8220000000001</v>
      </c>
      <c r="M22" s="589">
        <f t="shared" si="4"/>
        <v>3137.8760394778069</v>
      </c>
      <c r="N22" s="589">
        <f t="shared" si="4"/>
        <v>3123.1549999999997</v>
      </c>
      <c r="O22" s="589">
        <f t="shared" si="4"/>
        <v>3027.9100000000003</v>
      </c>
      <c r="P22" s="589">
        <f t="shared" si="4"/>
        <v>3054</v>
      </c>
      <c r="Q22" s="589">
        <f t="shared" si="4"/>
        <v>3015</v>
      </c>
      <c r="R22" s="589">
        <f t="shared" si="4"/>
        <v>2980</v>
      </c>
    </row>
    <row r="23" spans="1:18" ht="13.5" customHeight="1">
      <c r="A23" s="576" t="s">
        <v>940</v>
      </c>
      <c r="B23" s="592"/>
      <c r="C23" s="592"/>
      <c r="D23" s="592"/>
      <c r="E23" s="592"/>
      <c r="F23" s="592"/>
      <c r="G23" s="592"/>
      <c r="H23" s="592"/>
      <c r="I23" s="592"/>
      <c r="J23" s="578"/>
      <c r="K23" s="578"/>
      <c r="L23" s="578"/>
      <c r="M23" s="578"/>
      <c r="N23" s="578"/>
      <c r="O23" s="578"/>
      <c r="P23" s="578"/>
      <c r="Q23" s="578"/>
      <c r="R23" s="578"/>
    </row>
    <row r="24" spans="1:18" ht="13.5" customHeight="1">
      <c r="A24" s="590"/>
      <c r="B24" s="592"/>
      <c r="C24" s="592"/>
      <c r="D24" s="592"/>
      <c r="E24" s="592"/>
      <c r="F24" s="592"/>
      <c r="G24" s="592"/>
      <c r="H24" s="592"/>
      <c r="I24" s="592"/>
      <c r="J24" s="578"/>
      <c r="K24" s="578"/>
      <c r="L24" s="578"/>
      <c r="M24" s="578"/>
      <c r="N24" s="578"/>
      <c r="O24" s="578"/>
      <c r="P24" s="578"/>
      <c r="Q24" s="578"/>
      <c r="R24" s="578"/>
    </row>
    <row r="25" spans="1:18" ht="13.5" customHeight="1" thickBot="1">
      <c r="A25" s="579" t="s">
        <v>794</v>
      </c>
      <c r="B25" s="580" t="s">
        <v>1084</v>
      </c>
      <c r="C25" s="671" t="s">
        <v>907</v>
      </c>
      <c r="D25" s="671" t="s">
        <v>837</v>
      </c>
      <c r="E25" s="671" t="s">
        <v>99</v>
      </c>
      <c r="F25" s="671" t="s">
        <v>100</v>
      </c>
      <c r="G25" s="671" t="s">
        <v>101</v>
      </c>
      <c r="H25" s="671" t="s">
        <v>102</v>
      </c>
      <c r="I25" s="671" t="s">
        <v>103</v>
      </c>
      <c r="J25" s="576" t="s">
        <v>802</v>
      </c>
      <c r="K25" s="576"/>
      <c r="L25" s="576"/>
      <c r="M25" s="576"/>
      <c r="N25" s="578"/>
      <c r="O25" s="578"/>
      <c r="P25" s="578"/>
      <c r="Q25" s="578"/>
      <c r="R25" s="578"/>
    </row>
    <row r="26" spans="1:18" ht="13.5" customHeight="1">
      <c r="A26" s="581" t="s">
        <v>467</v>
      </c>
      <c r="B26" s="582">
        <v>7964.3</v>
      </c>
      <c r="C26" s="582">
        <v>7588.1059999999998</v>
      </c>
      <c r="D26" s="582">
        <v>8183.665</v>
      </c>
      <c r="E26" s="582">
        <v>8661.8050000000003</v>
      </c>
      <c r="F26" s="582">
        <v>8697.4330000000009</v>
      </c>
      <c r="G26" s="582">
        <v>8446.9079999999994</v>
      </c>
      <c r="H26" s="582">
        <v>9210.8690000000006</v>
      </c>
      <c r="I26" s="582">
        <v>9262.5910000000003</v>
      </c>
      <c r="J26" s="578"/>
      <c r="K26" s="578"/>
      <c r="L26" s="578"/>
      <c r="M26" s="578"/>
      <c r="N26" s="578"/>
      <c r="O26" s="578"/>
      <c r="P26" s="578"/>
      <c r="Q26" s="578"/>
      <c r="R26" s="578"/>
    </row>
    <row r="27" spans="1:18" ht="13.5" customHeight="1" thickBot="1">
      <c r="A27" s="581" t="s">
        <v>468</v>
      </c>
      <c r="B27" s="582">
        <v>29945.726999999999</v>
      </c>
      <c r="C27" s="582">
        <v>28235.105</v>
      </c>
      <c r="D27" s="582">
        <v>28616.173999999999</v>
      </c>
      <c r="E27" s="582">
        <v>28680.557000000001</v>
      </c>
      <c r="F27" s="582">
        <v>29042.447</v>
      </c>
      <c r="G27" s="582">
        <v>27824.531999999999</v>
      </c>
      <c r="H27" s="582">
        <v>27741.587</v>
      </c>
      <c r="I27" s="582">
        <v>27016.039000000001</v>
      </c>
      <c r="J27" s="579" t="s">
        <v>794</v>
      </c>
      <c r="K27" s="580" t="s">
        <v>1084</v>
      </c>
      <c r="L27" s="580" t="s">
        <v>907</v>
      </c>
      <c r="M27" s="580" t="s">
        <v>837</v>
      </c>
      <c r="N27" s="580" t="s">
        <v>99</v>
      </c>
      <c r="O27" s="580" t="s">
        <v>100</v>
      </c>
      <c r="P27" s="580" t="s">
        <v>101</v>
      </c>
      <c r="Q27" s="580" t="s">
        <v>102</v>
      </c>
      <c r="R27" s="580" t="s">
        <v>103</v>
      </c>
    </row>
    <row r="28" spans="1:18" ht="13.5" customHeight="1">
      <c r="A28" s="581" t="s">
        <v>798</v>
      </c>
      <c r="B28" s="582">
        <v>6440.61</v>
      </c>
      <c r="C28" s="582">
        <v>6511.049</v>
      </c>
      <c r="D28" s="582">
        <v>6718.1589999999997</v>
      </c>
      <c r="E28" s="582">
        <v>7902.0469999999996</v>
      </c>
      <c r="F28" s="582">
        <v>7508.8339999999998</v>
      </c>
      <c r="G28" s="582">
        <v>7090.3890000000001</v>
      </c>
      <c r="H28" s="582">
        <v>7340.1220000000003</v>
      </c>
      <c r="I28" s="582">
        <v>7214.4380000000001</v>
      </c>
      <c r="J28" s="581" t="s">
        <v>467</v>
      </c>
      <c r="K28" s="583">
        <v>1315.7619999999999</v>
      </c>
      <c r="L28" s="583">
        <v>1311.6110000000001</v>
      </c>
      <c r="M28" s="583">
        <v>1489.6843172413794</v>
      </c>
      <c r="N28" s="583">
        <v>1479.481</v>
      </c>
      <c r="O28" s="583">
        <v>1336.056</v>
      </c>
      <c r="P28" s="583">
        <v>1302</v>
      </c>
      <c r="Q28" s="583">
        <v>1314</v>
      </c>
      <c r="R28" s="583">
        <v>1305</v>
      </c>
    </row>
    <row r="29" spans="1:18" ht="13.5" customHeight="1" thickBot="1">
      <c r="A29" s="584" t="s">
        <v>470</v>
      </c>
      <c r="B29" s="585">
        <v>18567.991999999998</v>
      </c>
      <c r="C29" s="585">
        <v>17458.994999999999</v>
      </c>
      <c r="D29" s="585">
        <v>18454.339</v>
      </c>
      <c r="E29" s="585">
        <v>20157.16</v>
      </c>
      <c r="F29" s="585">
        <v>20594.169999999998</v>
      </c>
      <c r="G29" s="585">
        <v>19433.099999999999</v>
      </c>
      <c r="H29" s="585">
        <v>20043.881000000001</v>
      </c>
      <c r="I29" s="585">
        <v>20085.346000000001</v>
      </c>
      <c r="J29" s="581" t="s">
        <v>468</v>
      </c>
      <c r="K29" s="583">
        <v>1210.729</v>
      </c>
      <c r="L29" s="583">
        <v>1210.124</v>
      </c>
      <c r="M29" s="583">
        <v>1202.7</v>
      </c>
      <c r="N29" s="583">
        <v>1199.711</v>
      </c>
      <c r="O29" s="583">
        <v>1198.636</v>
      </c>
      <c r="P29" s="583">
        <v>1200</v>
      </c>
      <c r="Q29" s="583">
        <v>1195</v>
      </c>
      <c r="R29" s="583">
        <v>1193</v>
      </c>
    </row>
    <row r="30" spans="1:18" ht="13.5" customHeight="1">
      <c r="A30" s="586" t="s">
        <v>564</v>
      </c>
      <c r="B30" s="587">
        <f t="shared" ref="B30:I30" si="5">SUM(B26:B29)</f>
        <v>62918.629000000001</v>
      </c>
      <c r="C30" s="587">
        <f t="shared" si="5"/>
        <v>59793.25499999999</v>
      </c>
      <c r="D30" s="587">
        <f t="shared" si="5"/>
        <v>61972.337</v>
      </c>
      <c r="E30" s="587">
        <f t="shared" si="5"/>
        <v>65401.569000000003</v>
      </c>
      <c r="F30" s="587">
        <f t="shared" si="5"/>
        <v>65842.884000000005</v>
      </c>
      <c r="G30" s="587">
        <f t="shared" si="5"/>
        <v>62794.929000000004</v>
      </c>
      <c r="H30" s="587">
        <f t="shared" si="5"/>
        <v>64336.459000000003</v>
      </c>
      <c r="I30" s="587">
        <f t="shared" si="5"/>
        <v>63578.414000000004</v>
      </c>
      <c r="J30" s="581" t="s">
        <v>798</v>
      </c>
      <c r="K30" s="583">
        <v>587.16300000000001</v>
      </c>
      <c r="L30" s="583">
        <v>593.04200000000003</v>
      </c>
      <c r="M30" s="583">
        <v>576.18719964664308</v>
      </c>
      <c r="N30" s="583">
        <v>577.20699999999999</v>
      </c>
      <c r="O30" s="583">
        <v>564.36500000000001</v>
      </c>
      <c r="P30" s="583">
        <v>579</v>
      </c>
      <c r="Q30" s="583">
        <v>565</v>
      </c>
      <c r="R30" s="583">
        <v>566</v>
      </c>
    </row>
    <row r="31" spans="1:18" ht="13.5" customHeight="1" thickBot="1">
      <c r="A31" s="591"/>
      <c r="B31" s="592"/>
      <c r="C31" s="592"/>
      <c r="D31" s="592"/>
      <c r="E31" s="592"/>
      <c r="F31" s="592"/>
      <c r="G31" s="592"/>
      <c r="H31" s="592"/>
      <c r="I31" s="592"/>
      <c r="J31" s="584" t="s">
        <v>470</v>
      </c>
      <c r="K31" s="588">
        <v>1894.8240000000001</v>
      </c>
      <c r="L31" s="588">
        <v>1890.489</v>
      </c>
      <c r="M31" s="588">
        <v>1891.4968414830737</v>
      </c>
      <c r="N31" s="588">
        <v>1890.481</v>
      </c>
      <c r="O31" s="588">
        <v>1878.83</v>
      </c>
      <c r="P31" s="588">
        <v>1871</v>
      </c>
      <c r="Q31" s="588">
        <v>1862</v>
      </c>
      <c r="R31" s="588">
        <v>1861</v>
      </c>
    </row>
    <row r="32" spans="1:18" ht="13.5" customHeight="1">
      <c r="A32" s="576" t="s">
        <v>939</v>
      </c>
      <c r="B32" s="592"/>
      <c r="C32" s="592"/>
      <c r="D32" s="592"/>
      <c r="E32" s="592"/>
      <c r="F32" s="592"/>
      <c r="G32" s="592"/>
      <c r="H32" s="592"/>
      <c r="I32" s="592"/>
      <c r="J32" s="586" t="s">
        <v>564</v>
      </c>
      <c r="K32" s="589">
        <f t="shared" ref="K32:R32" si="6">K28+K29+K30+K31</f>
        <v>5008.4780000000001</v>
      </c>
      <c r="L32" s="589">
        <f t="shared" si="6"/>
        <v>5005.2659999999996</v>
      </c>
      <c r="M32" s="589">
        <f t="shared" si="6"/>
        <v>5160.0683583710961</v>
      </c>
      <c r="N32" s="589">
        <f t="shared" si="6"/>
        <v>5146.88</v>
      </c>
      <c r="O32" s="589">
        <f t="shared" si="6"/>
        <v>4977.8869999999997</v>
      </c>
      <c r="P32" s="589">
        <f t="shared" si="6"/>
        <v>4952</v>
      </c>
      <c r="Q32" s="589">
        <f t="shared" si="6"/>
        <v>4936</v>
      </c>
      <c r="R32" s="589">
        <f t="shared" si="6"/>
        <v>4925</v>
      </c>
    </row>
    <row r="33" spans="1:18" ht="13.5" customHeight="1">
      <c r="A33" s="590"/>
      <c r="B33" s="592"/>
      <c r="C33" s="592"/>
      <c r="D33" s="592"/>
      <c r="E33" s="592"/>
      <c r="F33" s="592"/>
      <c r="G33" s="592"/>
      <c r="H33" s="592"/>
      <c r="I33" s="592"/>
      <c r="J33" s="581"/>
      <c r="K33" s="581"/>
      <c r="L33" s="581"/>
      <c r="M33" s="581"/>
      <c r="N33" s="578"/>
      <c r="O33" s="578"/>
      <c r="P33" s="578"/>
      <c r="Q33" s="578"/>
      <c r="R33" s="578"/>
    </row>
    <row r="34" spans="1:18" ht="13.5" customHeight="1" thickBot="1">
      <c r="A34" s="579" t="s">
        <v>794</v>
      </c>
      <c r="B34" s="580" t="s">
        <v>1084</v>
      </c>
      <c r="C34" s="671" t="s">
        <v>907</v>
      </c>
      <c r="D34" s="671" t="s">
        <v>837</v>
      </c>
      <c r="E34" s="671" t="s">
        <v>99</v>
      </c>
      <c r="F34" s="671" t="s">
        <v>100</v>
      </c>
      <c r="G34" s="671" t="s">
        <v>101</v>
      </c>
      <c r="H34" s="671" t="s">
        <v>102</v>
      </c>
      <c r="I34" s="671" t="s">
        <v>103</v>
      </c>
      <c r="J34" s="578"/>
      <c r="K34" s="578"/>
      <c r="L34" s="578"/>
      <c r="M34" s="578"/>
      <c r="N34" s="578"/>
      <c r="O34" s="578"/>
      <c r="P34" s="578"/>
      <c r="Q34" s="578"/>
      <c r="R34" s="578"/>
    </row>
    <row r="35" spans="1:18" ht="13.5" customHeight="1">
      <c r="A35" s="581" t="s">
        <v>467</v>
      </c>
      <c r="B35" s="582">
        <v>34200.57</v>
      </c>
      <c r="C35" s="582">
        <v>31847.611399999998</v>
      </c>
      <c r="D35" s="582">
        <v>32230.571</v>
      </c>
      <c r="E35" s="582">
        <v>31606.338</v>
      </c>
      <c r="F35" s="582">
        <v>28819.030999999999</v>
      </c>
      <c r="G35" s="582">
        <v>26826.026999999998</v>
      </c>
      <c r="H35" s="582">
        <v>26786.498666666663</v>
      </c>
      <c r="I35" s="582">
        <v>26772.038</v>
      </c>
      <c r="J35" s="576"/>
      <c r="K35" s="576"/>
      <c r="L35" s="576"/>
      <c r="M35" s="576"/>
      <c r="N35" s="578"/>
      <c r="O35" s="578"/>
      <c r="P35" s="578"/>
      <c r="Q35" s="578"/>
      <c r="R35" s="578"/>
    </row>
    <row r="36" spans="1:18" ht="13.5" customHeight="1">
      <c r="A36" s="581" t="s">
        <v>468</v>
      </c>
      <c r="B36" s="582">
        <v>54075.453999999998</v>
      </c>
      <c r="C36" s="582">
        <v>50921.3338</v>
      </c>
      <c r="D36" s="582">
        <v>50567.677000000003</v>
      </c>
      <c r="E36" s="582">
        <v>48448.822</v>
      </c>
      <c r="F36" s="582">
        <v>46422.252999999997</v>
      </c>
      <c r="G36" s="582">
        <v>41790.017999999996</v>
      </c>
      <c r="H36" s="582">
        <v>40919.837833333338</v>
      </c>
      <c r="I36" s="582">
        <v>39470.839</v>
      </c>
      <c r="J36" s="578"/>
      <c r="K36" s="578"/>
      <c r="L36" s="578"/>
      <c r="M36" s="578"/>
      <c r="N36" s="578"/>
      <c r="O36" s="578"/>
      <c r="P36" s="578"/>
      <c r="Q36" s="578"/>
      <c r="R36" s="578"/>
    </row>
    <row r="37" spans="1:18" ht="13.5" customHeight="1">
      <c r="A37" s="581" t="s">
        <v>798</v>
      </c>
      <c r="B37" s="582">
        <v>14319.1535</v>
      </c>
      <c r="C37" s="582">
        <v>13265.702800000001</v>
      </c>
      <c r="D37" s="582">
        <v>13717.989</v>
      </c>
      <c r="E37" s="582">
        <v>12899.391</v>
      </c>
      <c r="F37" s="582">
        <v>12042.268</v>
      </c>
      <c r="G37" s="582">
        <v>11739.343000000001</v>
      </c>
      <c r="H37" s="582">
        <v>11410.163</v>
      </c>
      <c r="I37" s="582">
        <v>10710.716</v>
      </c>
      <c r="J37" s="578"/>
      <c r="K37" s="578"/>
      <c r="L37" s="578"/>
      <c r="M37" s="578"/>
      <c r="N37" s="578"/>
      <c r="O37" s="578"/>
      <c r="P37" s="578"/>
      <c r="Q37" s="578"/>
      <c r="R37" s="578"/>
    </row>
    <row r="38" spans="1:18" ht="13.5" customHeight="1" thickBot="1">
      <c r="A38" s="584" t="s">
        <v>470</v>
      </c>
      <c r="B38" s="585">
        <v>65850.558999999994</v>
      </c>
      <c r="C38" s="585">
        <v>60763.014999999999</v>
      </c>
      <c r="D38" s="585">
        <v>63585.785000000003</v>
      </c>
      <c r="E38" s="585">
        <v>62294.841</v>
      </c>
      <c r="F38" s="585">
        <v>59205.803999999996</v>
      </c>
      <c r="G38" s="585">
        <v>56710.855000000003</v>
      </c>
      <c r="H38" s="585">
        <v>56240.044000000002</v>
      </c>
      <c r="I38" s="585">
        <v>53662.905818181818</v>
      </c>
      <c r="J38" s="578"/>
      <c r="K38" s="578"/>
      <c r="L38" s="578"/>
      <c r="M38" s="578"/>
      <c r="N38" s="578"/>
      <c r="O38" s="578"/>
      <c r="P38" s="578"/>
      <c r="Q38" s="578"/>
      <c r="R38" s="578"/>
    </row>
    <row r="39" spans="1:18" ht="13.5" customHeight="1">
      <c r="A39" s="586" t="s">
        <v>564</v>
      </c>
      <c r="B39" s="587">
        <f t="shared" ref="B39:I39" si="7">SUM(B35:B38)</f>
        <v>168445.7365</v>
      </c>
      <c r="C39" s="587">
        <f t="shared" si="7"/>
        <v>156797.663</v>
      </c>
      <c r="D39" s="587">
        <f t="shared" si="7"/>
        <v>160102.022</v>
      </c>
      <c r="E39" s="587">
        <f t="shared" si="7"/>
        <v>155249.39199999999</v>
      </c>
      <c r="F39" s="587">
        <f t="shared" si="7"/>
        <v>146489.356</v>
      </c>
      <c r="G39" s="587">
        <f t="shared" si="7"/>
        <v>137066.24300000002</v>
      </c>
      <c r="H39" s="587">
        <f t="shared" si="7"/>
        <v>135356.5435</v>
      </c>
      <c r="I39" s="587">
        <f t="shared" si="7"/>
        <v>130616.49881818183</v>
      </c>
      <c r="J39" s="578"/>
      <c r="K39" s="578"/>
      <c r="L39" s="578"/>
      <c r="M39" s="578"/>
      <c r="N39" s="578"/>
      <c r="O39" s="578"/>
      <c r="P39" s="578"/>
      <c r="Q39" s="578"/>
      <c r="R39" s="578"/>
    </row>
    <row r="40" spans="1:18" ht="13.5" customHeight="1">
      <c r="C40" s="582"/>
      <c r="D40" s="582"/>
      <c r="E40" s="582"/>
      <c r="F40" s="582"/>
      <c r="G40" s="582"/>
      <c r="H40" s="582"/>
      <c r="I40" s="582"/>
      <c r="J40" s="578"/>
      <c r="K40" s="578"/>
      <c r="L40" s="578"/>
      <c r="M40" s="578"/>
      <c r="N40" s="578"/>
      <c r="O40" s="578"/>
      <c r="P40" s="578"/>
      <c r="Q40" s="578"/>
      <c r="R40" s="578"/>
    </row>
    <row r="41" spans="1:18" ht="13.5" customHeight="1">
      <c r="C41" s="582"/>
      <c r="D41" s="582"/>
      <c r="E41" s="582"/>
      <c r="F41" s="582"/>
      <c r="G41" s="582"/>
      <c r="H41" s="582"/>
      <c r="I41" s="582"/>
      <c r="J41" s="578"/>
      <c r="K41" s="578"/>
      <c r="L41" s="578"/>
      <c r="M41" s="578"/>
      <c r="N41" s="578"/>
      <c r="O41" s="578"/>
      <c r="P41" s="578"/>
      <c r="Q41" s="578"/>
      <c r="R41" s="578"/>
    </row>
    <row r="42" spans="1:18" ht="13.5" customHeight="1">
      <c r="C42" s="582"/>
      <c r="D42" s="582"/>
      <c r="E42" s="582"/>
      <c r="F42" s="582"/>
      <c r="G42" s="582"/>
      <c r="H42" s="582"/>
      <c r="I42" s="582"/>
      <c r="J42" s="578"/>
      <c r="K42" s="578"/>
      <c r="L42" s="578"/>
      <c r="M42" s="578"/>
      <c r="N42" s="578"/>
      <c r="O42" s="578"/>
      <c r="P42" s="578"/>
      <c r="Q42" s="578"/>
      <c r="R42" s="578"/>
    </row>
    <row r="43" spans="1:18" ht="13.5" customHeight="1"/>
    <row r="44" spans="1:18" ht="13.5" customHeight="1"/>
    <row r="45" spans="1:18" ht="13.5" customHeight="1"/>
    <row r="46" spans="1:18" ht="13.5" customHeight="1"/>
    <row r="47" spans="1:18" ht="13.5" customHeight="1"/>
    <row r="48" spans="1:18" ht="13.5" customHeight="1"/>
    <row r="49" ht="13.5" customHeight="1"/>
    <row r="50" ht="13.5" customHeight="1"/>
    <row r="51" ht="13.5" customHeight="1"/>
    <row r="52" ht="13.5" customHeight="1"/>
    <row r="53" ht="20.100000000000001" customHeight="1"/>
    <row r="54" ht="20.100000000000001" customHeight="1"/>
    <row r="55" ht="20.100000000000001" customHeight="1"/>
    <row r="56" ht="20.100000000000001" customHeight="1"/>
  </sheetData>
  <mergeCells count="1">
    <mergeCell ref="A1:I1"/>
  </mergeCells>
  <pageMargins left="0.7" right="0.7" top="0.75" bottom="0.75" header="0.3" footer="0.3"/>
  <pageSetup paperSize="9" scale="99" pageOrder="overThenDown" orientation="portrait" r:id="rId1"/>
  <headerFooter>
    <oddHeader>&amp;R&amp;"Arial,Normal"&amp;8General information</oddHeader>
    <oddFooter>&amp;L&amp;G&amp;C&amp;"Arial,Normal"&amp;7Fact book - Q4 2014</oddFooter>
  </headerFooter>
  <colBreaks count="1" manualBreakCount="1">
    <brk id="9" max="54"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BJ59"/>
  <sheetViews>
    <sheetView view="pageLayout" topLeftCell="J10" zoomScale="70" zoomScaleNormal="100" zoomScaleSheetLayoutView="100" zoomScalePageLayoutView="70" workbookViewId="0">
      <selection activeCell="AC26" sqref="AC26"/>
    </sheetView>
  </sheetViews>
  <sheetFormatPr defaultRowHeight="11.25"/>
  <cols>
    <col min="1" max="1" width="21.140625" style="736" hidden="1" customWidth="1"/>
    <col min="2" max="3" width="8.140625" style="736" hidden="1" customWidth="1"/>
    <col min="4" max="8" width="8.28515625" style="736" hidden="1" customWidth="1"/>
    <col min="9" max="9" width="0" style="736" hidden="1" customWidth="1"/>
    <col min="10" max="10" width="21.140625" style="736" customWidth="1"/>
    <col min="11" max="12" width="8.140625" style="736" customWidth="1"/>
    <col min="13" max="17" width="8.28515625" style="736" customWidth="1"/>
    <col min="18" max="16384" width="9.140625" style="736"/>
  </cols>
  <sheetData>
    <row r="1" spans="1:37" ht="13.5" customHeight="1">
      <c r="A1" s="738" t="s">
        <v>803</v>
      </c>
      <c r="B1" s="157"/>
      <c r="C1" s="157"/>
      <c r="J1" s="738" t="s">
        <v>803</v>
      </c>
      <c r="K1" s="157"/>
      <c r="L1" s="157"/>
      <c r="S1" s="738" t="s">
        <v>1063</v>
      </c>
      <c r="AB1" s="738" t="s">
        <v>1065</v>
      </c>
      <c r="AK1" s="737"/>
    </row>
    <row r="2" spans="1:37" ht="13.5" customHeight="1">
      <c r="A2" s="3" t="s">
        <v>1084</v>
      </c>
      <c r="J2" s="3" t="s">
        <v>1084</v>
      </c>
    </row>
    <row r="3" spans="1:37" ht="19.5" customHeight="1" thickBot="1">
      <c r="A3" s="21" t="s">
        <v>479</v>
      </c>
      <c r="B3" s="1203" t="s">
        <v>805</v>
      </c>
      <c r="C3" s="1203"/>
      <c r="D3" s="22">
        <v>2012</v>
      </c>
      <c r="E3" s="22">
        <v>2013</v>
      </c>
      <c r="F3" s="22" t="s">
        <v>806</v>
      </c>
      <c r="G3" s="22" t="s">
        <v>807</v>
      </c>
      <c r="H3" s="22" t="s">
        <v>903</v>
      </c>
      <c r="J3" s="21" t="s">
        <v>479</v>
      </c>
      <c r="K3" s="1203" t="s">
        <v>805</v>
      </c>
      <c r="L3" s="1203"/>
      <c r="M3" s="22">
        <v>2012</v>
      </c>
      <c r="N3" s="22">
        <v>2013</v>
      </c>
      <c r="O3" s="22" t="s">
        <v>806</v>
      </c>
      <c r="P3" s="22" t="s">
        <v>807</v>
      </c>
      <c r="Q3" s="22" t="s">
        <v>903</v>
      </c>
    </row>
    <row r="4" spans="1:37" ht="13.5" customHeight="1" thickBot="1">
      <c r="A4" s="1207" t="s">
        <v>808</v>
      </c>
      <c r="B4" s="1201" t="s">
        <v>467</v>
      </c>
      <c r="C4" s="1201"/>
      <c r="D4" s="732" t="s">
        <v>473</v>
      </c>
      <c r="E4" s="732" t="s">
        <v>448</v>
      </c>
      <c r="F4" s="732">
        <v>0.5</v>
      </c>
      <c r="G4" s="732">
        <v>1.3</v>
      </c>
      <c r="H4" s="732" t="s">
        <v>449</v>
      </c>
      <c r="J4" s="1207" t="s">
        <v>808</v>
      </c>
      <c r="K4" s="1201" t="s">
        <v>467</v>
      </c>
      <c r="L4" s="1201"/>
      <c r="M4" s="488">
        <v>-0.7</v>
      </c>
      <c r="N4" s="488">
        <v>-0.5</v>
      </c>
      <c r="O4" s="488">
        <v>0.8</v>
      </c>
      <c r="P4" s="488">
        <v>1.3</v>
      </c>
      <c r="Q4" s="488" t="s">
        <v>449</v>
      </c>
    </row>
    <row r="5" spans="1:37" ht="13.5" customHeight="1">
      <c r="A5" s="1208"/>
      <c r="B5" s="1089" t="s">
        <v>468</v>
      </c>
      <c r="C5" s="1089"/>
      <c r="D5" s="733">
        <v>-1.5</v>
      </c>
      <c r="E5" s="734">
        <v>-1.2</v>
      </c>
      <c r="F5" s="733">
        <v>-0.5</v>
      </c>
      <c r="G5" s="733">
        <v>0.3</v>
      </c>
      <c r="H5" s="733">
        <v>1.2</v>
      </c>
      <c r="J5" s="1208"/>
      <c r="K5" s="1089" t="s">
        <v>468</v>
      </c>
      <c r="L5" s="1089"/>
      <c r="M5" s="77">
        <v>-1.5</v>
      </c>
      <c r="N5" s="740">
        <v>-1.2</v>
      </c>
      <c r="O5" s="77">
        <v>-0.5</v>
      </c>
      <c r="P5" s="77">
        <v>0.3</v>
      </c>
      <c r="Q5" s="77">
        <v>1</v>
      </c>
    </row>
    <row r="6" spans="1:37" ht="13.5" customHeight="1">
      <c r="A6" s="1208"/>
      <c r="B6" s="1089" t="s">
        <v>469</v>
      </c>
      <c r="C6" s="1089"/>
      <c r="D6" s="77">
        <v>2.7</v>
      </c>
      <c r="E6" s="77">
        <v>0.7</v>
      </c>
      <c r="F6" s="77">
        <v>2.1</v>
      </c>
      <c r="G6" s="77">
        <v>1.4</v>
      </c>
      <c r="H6" s="77">
        <v>1.7</v>
      </c>
      <c r="J6" s="1208"/>
      <c r="K6" s="1089" t="s">
        <v>469</v>
      </c>
      <c r="L6" s="1089"/>
      <c r="M6" s="77">
        <v>2.7</v>
      </c>
      <c r="N6" s="77">
        <v>0.7</v>
      </c>
      <c r="O6" s="77">
        <v>2.1</v>
      </c>
      <c r="P6" s="77">
        <v>1.4</v>
      </c>
      <c r="Q6" s="77">
        <v>1.7</v>
      </c>
    </row>
    <row r="7" spans="1:37" ht="13.5" customHeight="1">
      <c r="A7" s="1208"/>
      <c r="B7" s="1089" t="s">
        <v>470</v>
      </c>
      <c r="C7" s="1089"/>
      <c r="D7" s="733">
        <v>0.9</v>
      </c>
      <c r="E7" s="733">
        <v>1.6</v>
      </c>
      <c r="F7" s="733">
        <v>1.9</v>
      </c>
      <c r="G7" s="733">
        <v>2.5</v>
      </c>
      <c r="H7" s="733">
        <v>2.2999999999999998</v>
      </c>
      <c r="J7" s="1208"/>
      <c r="K7" s="1089" t="s">
        <v>470</v>
      </c>
      <c r="L7" s="1089"/>
      <c r="M7" s="77">
        <v>-0.3</v>
      </c>
      <c r="N7" s="77">
        <v>1.3</v>
      </c>
      <c r="O7" s="77">
        <v>1.8</v>
      </c>
      <c r="P7" s="77">
        <v>2.5</v>
      </c>
      <c r="Q7" s="77">
        <v>2.4</v>
      </c>
    </row>
    <row r="8" spans="1:37" ht="13.5" customHeight="1">
      <c r="A8" s="1204" t="s">
        <v>813</v>
      </c>
      <c r="B8" s="1200" t="s">
        <v>467</v>
      </c>
      <c r="C8" s="1200"/>
      <c r="D8" s="480" t="s">
        <v>359</v>
      </c>
      <c r="E8" s="480" t="s">
        <v>85</v>
      </c>
      <c r="F8" s="480">
        <v>0.6</v>
      </c>
      <c r="G8" s="480">
        <v>0.9</v>
      </c>
      <c r="H8" s="480">
        <v>1.4</v>
      </c>
      <c r="J8" s="1204" t="s">
        <v>813</v>
      </c>
      <c r="K8" s="1200" t="s">
        <v>467</v>
      </c>
      <c r="L8" s="1200"/>
      <c r="M8" s="480" t="s">
        <v>359</v>
      </c>
      <c r="N8" s="480" t="s">
        <v>85</v>
      </c>
      <c r="O8" s="480">
        <v>0.6</v>
      </c>
      <c r="P8" s="480">
        <v>0.9</v>
      </c>
      <c r="Q8" s="480">
        <v>1.4</v>
      </c>
    </row>
    <row r="9" spans="1:37" ht="13.5" customHeight="1">
      <c r="A9" s="1202"/>
      <c r="B9" s="1201" t="s">
        <v>468</v>
      </c>
      <c r="C9" s="1201"/>
      <c r="D9" s="488" t="s">
        <v>754</v>
      </c>
      <c r="E9" s="488" t="s">
        <v>475</v>
      </c>
      <c r="F9" s="488">
        <v>0.5</v>
      </c>
      <c r="G9" s="488">
        <v>0.3</v>
      </c>
      <c r="H9" s="488">
        <v>1.4</v>
      </c>
      <c r="J9" s="1202"/>
      <c r="K9" s="1201" t="s">
        <v>468</v>
      </c>
      <c r="L9" s="1201"/>
      <c r="M9" s="488" t="s">
        <v>754</v>
      </c>
      <c r="N9" s="488" t="s">
        <v>475</v>
      </c>
      <c r="O9" s="488">
        <v>0.5</v>
      </c>
      <c r="P9" s="488">
        <v>0.3</v>
      </c>
      <c r="Q9" s="488">
        <v>1.4</v>
      </c>
    </row>
    <row r="10" spans="1:37" ht="13.5" customHeight="1">
      <c r="A10" s="1202"/>
      <c r="B10" s="1201" t="s">
        <v>469</v>
      </c>
      <c r="C10" s="1201"/>
      <c r="D10" s="488">
        <v>0.7</v>
      </c>
      <c r="E10" s="488" t="s">
        <v>450</v>
      </c>
      <c r="F10" s="488">
        <v>2</v>
      </c>
      <c r="G10" s="488">
        <v>1.6</v>
      </c>
      <c r="H10" s="488">
        <v>1.6</v>
      </c>
      <c r="J10" s="1202"/>
      <c r="K10" s="1201" t="s">
        <v>469</v>
      </c>
      <c r="L10" s="1201"/>
      <c r="M10" s="488">
        <v>0.7</v>
      </c>
      <c r="N10" s="488" t="s">
        <v>450</v>
      </c>
      <c r="O10" s="488">
        <v>2</v>
      </c>
      <c r="P10" s="488">
        <v>1.6</v>
      </c>
      <c r="Q10" s="488">
        <v>1.6</v>
      </c>
    </row>
    <row r="11" spans="1:37" ht="13.5" customHeight="1">
      <c r="A11" s="1202"/>
      <c r="B11" s="1201" t="s">
        <v>470</v>
      </c>
      <c r="C11" s="1201"/>
      <c r="D11" s="488" t="s">
        <v>360</v>
      </c>
      <c r="E11" s="488" t="s">
        <v>515</v>
      </c>
      <c r="F11" s="488">
        <v>-0.2</v>
      </c>
      <c r="G11" s="488">
        <v>0.3</v>
      </c>
      <c r="H11" s="488">
        <v>1.6</v>
      </c>
      <c r="J11" s="1202"/>
      <c r="K11" s="1201" t="s">
        <v>470</v>
      </c>
      <c r="L11" s="1201"/>
      <c r="M11" s="488" t="s">
        <v>360</v>
      </c>
      <c r="N11" s="488" t="s">
        <v>515</v>
      </c>
      <c r="O11" s="488">
        <v>-0.2</v>
      </c>
      <c r="P11" s="488">
        <v>0.3</v>
      </c>
      <c r="Q11" s="488">
        <v>1.6</v>
      </c>
    </row>
    <row r="12" spans="1:37" ht="13.5" customHeight="1">
      <c r="A12" s="1204" t="s">
        <v>817</v>
      </c>
      <c r="B12" s="1200" t="s">
        <v>467</v>
      </c>
      <c r="C12" s="1200"/>
      <c r="D12" s="735" t="s">
        <v>612</v>
      </c>
      <c r="E12" s="735">
        <v>0.1</v>
      </c>
      <c r="F12" s="735">
        <v>1</v>
      </c>
      <c r="G12" s="735">
        <v>1.5</v>
      </c>
      <c r="H12" s="735">
        <v>1.9</v>
      </c>
      <c r="J12" s="1204" t="s">
        <v>817</v>
      </c>
      <c r="K12" s="1200" t="s">
        <v>467</v>
      </c>
      <c r="L12" s="1200"/>
      <c r="M12" s="480">
        <v>0.4</v>
      </c>
      <c r="N12" s="480">
        <v>0</v>
      </c>
      <c r="O12" s="480">
        <v>-0.2</v>
      </c>
      <c r="P12" s="480">
        <v>0.6</v>
      </c>
      <c r="Q12" s="480">
        <v>1.6</v>
      </c>
    </row>
    <row r="13" spans="1:37" ht="13.5" customHeight="1">
      <c r="A13" s="1202"/>
      <c r="B13" s="1201" t="s">
        <v>468</v>
      </c>
      <c r="C13" s="1201"/>
      <c r="D13" s="732">
        <v>0.1</v>
      </c>
      <c r="E13" s="732">
        <v>-0.7</v>
      </c>
      <c r="F13" s="732">
        <v>0.2</v>
      </c>
      <c r="G13" s="732">
        <v>0.5</v>
      </c>
      <c r="H13" s="732">
        <v>0.7</v>
      </c>
      <c r="J13" s="1202"/>
      <c r="K13" s="1201" t="s">
        <v>468</v>
      </c>
      <c r="L13" s="1201"/>
      <c r="M13" s="488">
        <v>0.1</v>
      </c>
      <c r="N13" s="488">
        <v>-0.7</v>
      </c>
      <c r="O13" s="488">
        <v>-0.4</v>
      </c>
      <c r="P13" s="488">
        <v>-0.3</v>
      </c>
      <c r="Q13" s="488">
        <v>0.4</v>
      </c>
    </row>
    <row r="14" spans="1:37" ht="13.5" customHeight="1">
      <c r="A14" s="1202"/>
      <c r="B14" s="1201" t="s">
        <v>469</v>
      </c>
      <c r="C14" s="1201"/>
      <c r="D14" s="488">
        <v>3.5</v>
      </c>
      <c r="E14" s="488" t="s">
        <v>450</v>
      </c>
      <c r="F14" s="488">
        <v>1.8</v>
      </c>
      <c r="G14" s="488">
        <v>2</v>
      </c>
      <c r="H14" s="488">
        <v>2.2000000000000002</v>
      </c>
      <c r="J14" s="1202"/>
      <c r="K14" s="1201" t="s">
        <v>469</v>
      </c>
      <c r="L14" s="1201"/>
      <c r="M14" s="488">
        <v>3.5</v>
      </c>
      <c r="N14" s="488" t="s">
        <v>450</v>
      </c>
      <c r="O14" s="488">
        <v>1.8</v>
      </c>
      <c r="P14" s="488">
        <v>2</v>
      </c>
      <c r="Q14" s="488">
        <v>2.2000000000000002</v>
      </c>
    </row>
    <row r="15" spans="1:37" ht="13.5" customHeight="1">
      <c r="A15" s="1205"/>
      <c r="B15" s="1206" t="s">
        <v>470</v>
      </c>
      <c r="C15" s="1206"/>
      <c r="D15" s="570">
        <v>0.8</v>
      </c>
      <c r="E15" s="570">
        <v>1.9</v>
      </c>
      <c r="F15" s="570">
        <v>2.4</v>
      </c>
      <c r="G15" s="570">
        <v>2.2000000000000002</v>
      </c>
      <c r="H15" s="570">
        <v>2</v>
      </c>
      <c r="J15" s="1205"/>
      <c r="K15" s="1206" t="s">
        <v>470</v>
      </c>
      <c r="L15" s="1206"/>
      <c r="M15" s="570">
        <v>0.8</v>
      </c>
      <c r="N15" s="570">
        <v>1.9</v>
      </c>
      <c r="O15" s="570">
        <v>2.4</v>
      </c>
      <c r="P15" s="570">
        <v>2.2000000000000002</v>
      </c>
      <c r="Q15" s="570">
        <v>2</v>
      </c>
    </row>
    <row r="16" spans="1:37" ht="13.5" customHeight="1">
      <c r="A16" s="1202" t="s">
        <v>818</v>
      </c>
      <c r="B16" s="1201" t="s">
        <v>467</v>
      </c>
      <c r="C16" s="1201"/>
      <c r="D16" s="732" t="s">
        <v>128</v>
      </c>
      <c r="E16" s="732" t="s">
        <v>129</v>
      </c>
      <c r="F16" s="732">
        <v>5.0999999999999996</v>
      </c>
      <c r="G16" s="732">
        <v>5.0999999999999996</v>
      </c>
      <c r="H16" s="732">
        <v>4.9000000000000004</v>
      </c>
      <c r="J16" s="1202" t="s">
        <v>818</v>
      </c>
      <c r="K16" s="1201" t="s">
        <v>467</v>
      </c>
      <c r="L16" s="1201"/>
      <c r="M16" s="488" t="s">
        <v>128</v>
      </c>
      <c r="N16" s="488" t="s">
        <v>129</v>
      </c>
      <c r="O16" s="488">
        <v>5.0999999999999996</v>
      </c>
      <c r="P16" s="488">
        <v>5.0999999999999996</v>
      </c>
      <c r="Q16" s="488">
        <v>4.9000000000000004</v>
      </c>
    </row>
    <row r="17" spans="1:62" ht="13.5" customHeight="1">
      <c r="A17" s="1202"/>
      <c r="B17" s="1201" t="s">
        <v>468</v>
      </c>
      <c r="C17" s="1201"/>
      <c r="D17" s="732" t="s">
        <v>750</v>
      </c>
      <c r="E17" s="732">
        <v>8.5</v>
      </c>
      <c r="F17" s="732">
        <v>8.6999999999999993</v>
      </c>
      <c r="G17" s="732">
        <v>9</v>
      </c>
      <c r="H17" s="732">
        <v>9</v>
      </c>
      <c r="J17" s="1202"/>
      <c r="K17" s="1201" t="s">
        <v>468</v>
      </c>
      <c r="L17" s="1201"/>
      <c r="M17" s="488" t="s">
        <v>750</v>
      </c>
      <c r="N17" s="488">
        <v>8.5</v>
      </c>
      <c r="O17" s="488">
        <v>8.6</v>
      </c>
      <c r="P17" s="488">
        <v>9</v>
      </c>
      <c r="Q17" s="488">
        <v>9</v>
      </c>
    </row>
    <row r="18" spans="1:62" ht="13.5" customHeight="1">
      <c r="A18" s="1202"/>
      <c r="B18" s="1201" t="s">
        <v>469</v>
      </c>
      <c r="C18" s="1201"/>
      <c r="D18" s="488" t="s">
        <v>171</v>
      </c>
      <c r="E18" s="488" t="s">
        <v>170</v>
      </c>
      <c r="F18" s="488">
        <v>3.5</v>
      </c>
      <c r="G18" s="488">
        <v>3.9</v>
      </c>
      <c r="H18" s="488">
        <v>4.2</v>
      </c>
      <c r="J18" s="1202"/>
      <c r="K18" s="1201" t="s">
        <v>469</v>
      </c>
      <c r="L18" s="1201"/>
      <c r="M18" s="488" t="s">
        <v>171</v>
      </c>
      <c r="N18" s="488" t="s">
        <v>170</v>
      </c>
      <c r="O18" s="488">
        <v>3.5</v>
      </c>
      <c r="P18" s="488">
        <v>3.9</v>
      </c>
      <c r="Q18" s="488">
        <v>4.2</v>
      </c>
      <c r="S18" s="738" t="s">
        <v>1089</v>
      </c>
    </row>
    <row r="19" spans="1:62" ht="13.5" customHeight="1">
      <c r="A19" s="1202"/>
      <c r="B19" s="1201" t="s">
        <v>470</v>
      </c>
      <c r="C19" s="1201"/>
      <c r="D19" s="488" t="s">
        <v>520</v>
      </c>
      <c r="E19" s="488" t="s">
        <v>520</v>
      </c>
      <c r="F19" s="488">
        <v>7.9</v>
      </c>
      <c r="G19" s="488">
        <v>7.7</v>
      </c>
      <c r="H19" s="488">
        <v>7.5</v>
      </c>
      <c r="J19" s="1202"/>
      <c r="K19" s="1201" t="s">
        <v>470</v>
      </c>
      <c r="L19" s="1201"/>
      <c r="M19" s="488" t="s">
        <v>520</v>
      </c>
      <c r="N19" s="488" t="s">
        <v>520</v>
      </c>
      <c r="O19" s="488">
        <v>7.9</v>
      </c>
      <c r="P19" s="488">
        <v>7.7</v>
      </c>
      <c r="Q19" s="488">
        <v>7.5</v>
      </c>
      <c r="AB19" s="737"/>
      <c r="AK19" s="737"/>
      <c r="BA19" s="575"/>
    </row>
    <row r="20" spans="1:62" ht="13.5" customHeight="1">
      <c r="E20" s="574"/>
      <c r="F20" s="574"/>
      <c r="G20" s="574"/>
      <c r="H20" s="575" t="s">
        <v>1086</v>
      </c>
      <c r="N20" s="574"/>
      <c r="O20" s="574"/>
      <c r="P20" s="574"/>
      <c r="Q20" s="575" t="s">
        <v>1086</v>
      </c>
      <c r="AR20" s="575"/>
    </row>
    <row r="21" spans="1:62" ht="13.5" customHeight="1">
      <c r="AI21" s="575"/>
    </row>
    <row r="22" spans="1:62" ht="13.5" customHeight="1">
      <c r="A22" s="738" t="s">
        <v>905</v>
      </c>
      <c r="J22" s="738" t="s">
        <v>905</v>
      </c>
      <c r="BJ22" s="575"/>
    </row>
    <row r="23" spans="1:62" ht="13.5" customHeight="1">
      <c r="A23" s="478" t="s">
        <v>907</v>
      </c>
      <c r="B23" s="739"/>
      <c r="C23" s="739"/>
      <c r="D23" s="739"/>
      <c r="E23" s="739"/>
      <c r="F23" s="739"/>
      <c r="G23" s="739"/>
      <c r="H23" s="739"/>
      <c r="J23" s="478" t="s">
        <v>907</v>
      </c>
      <c r="K23" s="739"/>
      <c r="L23" s="739"/>
      <c r="M23" s="739"/>
      <c r="N23" s="739"/>
      <c r="O23" s="739"/>
      <c r="P23" s="739"/>
      <c r="Q23" s="739"/>
    </row>
    <row r="24" spans="1:62" ht="13.5" customHeight="1"/>
    <row r="25" spans="1:62" ht="13.5" customHeight="1" thickBot="1">
      <c r="A25" s="21" t="s">
        <v>479</v>
      </c>
      <c r="B25" s="1203" t="s">
        <v>805</v>
      </c>
      <c r="C25" s="1203"/>
      <c r="D25" s="22">
        <v>2012</v>
      </c>
      <c r="E25" s="22">
        <v>2013</v>
      </c>
      <c r="F25" s="22" t="s">
        <v>806</v>
      </c>
      <c r="G25" s="22" t="s">
        <v>807</v>
      </c>
      <c r="H25" s="22" t="s">
        <v>903</v>
      </c>
      <c r="J25" s="21" t="s">
        <v>479</v>
      </c>
      <c r="K25" s="1203" t="s">
        <v>805</v>
      </c>
      <c r="L25" s="1203"/>
      <c r="M25" s="22">
        <v>2012</v>
      </c>
      <c r="N25" s="22">
        <v>2013</v>
      </c>
      <c r="O25" s="22" t="s">
        <v>806</v>
      </c>
      <c r="P25" s="22" t="s">
        <v>807</v>
      </c>
      <c r="Q25" s="22" t="s">
        <v>903</v>
      </c>
    </row>
    <row r="26" spans="1:62" ht="13.5" customHeight="1">
      <c r="A26" s="27" t="s">
        <v>808</v>
      </c>
      <c r="B26" s="1089" t="s">
        <v>819</v>
      </c>
      <c r="C26" s="1089"/>
      <c r="D26" s="77" t="s">
        <v>70</v>
      </c>
      <c r="E26" s="77">
        <v>0.8</v>
      </c>
      <c r="F26" s="77">
        <v>0.7</v>
      </c>
      <c r="G26" s="77">
        <v>2.7</v>
      </c>
      <c r="H26" s="77">
        <v>3.5</v>
      </c>
      <c r="J26" s="27" t="s">
        <v>808</v>
      </c>
      <c r="K26" s="1089" t="s">
        <v>819</v>
      </c>
      <c r="L26" s="1089"/>
      <c r="M26" s="77">
        <v>4.7</v>
      </c>
      <c r="N26" s="77">
        <v>1.6</v>
      </c>
      <c r="O26" s="77">
        <v>1.7</v>
      </c>
      <c r="P26" s="77">
        <v>2.2000000000000002</v>
      </c>
      <c r="Q26" s="77">
        <v>3.4</v>
      </c>
    </row>
    <row r="27" spans="1:62" ht="13.5" customHeight="1">
      <c r="A27" s="27"/>
      <c r="B27" s="1089" t="s">
        <v>820</v>
      </c>
      <c r="C27" s="1089"/>
      <c r="D27" s="77">
        <v>5.2</v>
      </c>
      <c r="E27" s="77">
        <v>4.0999999999999996</v>
      </c>
      <c r="F27" s="77">
        <v>3.3</v>
      </c>
      <c r="G27" s="77">
        <v>2.9</v>
      </c>
      <c r="H27" s="77">
        <v>4.0999999999999996</v>
      </c>
      <c r="J27" s="27"/>
      <c r="K27" s="1089" t="s">
        <v>820</v>
      </c>
      <c r="L27" s="1089"/>
      <c r="M27" s="77">
        <v>4.8</v>
      </c>
      <c r="N27" s="77">
        <v>4.2</v>
      </c>
      <c r="O27" s="77">
        <v>3.3</v>
      </c>
      <c r="P27" s="77">
        <v>2.9</v>
      </c>
      <c r="Q27" s="77">
        <v>4.0999999999999996</v>
      </c>
    </row>
    <row r="28" spans="1:62" ht="13.5" customHeight="1">
      <c r="A28" s="27"/>
      <c r="B28" s="1089" t="s">
        <v>821</v>
      </c>
      <c r="C28" s="1089"/>
      <c r="D28" s="77" t="s">
        <v>172</v>
      </c>
      <c r="E28" s="77">
        <v>3.3</v>
      </c>
      <c r="F28" s="77">
        <v>2.5</v>
      </c>
      <c r="G28" s="77">
        <v>2.8</v>
      </c>
      <c r="H28" s="77">
        <v>4.3</v>
      </c>
      <c r="J28" s="27"/>
      <c r="K28" s="1089" t="s">
        <v>821</v>
      </c>
      <c r="L28" s="1089"/>
      <c r="M28" s="77" t="s">
        <v>172</v>
      </c>
      <c r="N28" s="77">
        <v>3.3</v>
      </c>
      <c r="O28" s="77">
        <v>2.6</v>
      </c>
      <c r="P28" s="77">
        <v>2.8</v>
      </c>
      <c r="Q28" s="77">
        <v>4.3</v>
      </c>
    </row>
    <row r="29" spans="1:62" ht="13.5" customHeight="1">
      <c r="A29" s="27"/>
      <c r="B29" s="1089" t="s">
        <v>435</v>
      </c>
      <c r="C29" s="1089"/>
      <c r="D29" s="77" t="s">
        <v>176</v>
      </c>
      <c r="E29" s="77">
        <v>1.3</v>
      </c>
      <c r="F29" s="77">
        <v>0.5</v>
      </c>
      <c r="G29" s="77">
        <v>1.3</v>
      </c>
      <c r="H29" s="77">
        <v>1.5</v>
      </c>
      <c r="J29" s="27"/>
      <c r="K29" s="1089" t="s">
        <v>435</v>
      </c>
      <c r="L29" s="1089"/>
      <c r="M29" s="77" t="s">
        <v>176</v>
      </c>
      <c r="N29" s="77">
        <v>1.3</v>
      </c>
      <c r="O29" s="77">
        <v>0.4</v>
      </c>
      <c r="P29" s="77">
        <v>-3.7</v>
      </c>
      <c r="Q29" s="77">
        <v>0.2</v>
      </c>
    </row>
    <row r="30" spans="1:62" ht="13.5" customHeight="1">
      <c r="A30" s="479" t="s">
        <v>813</v>
      </c>
      <c r="B30" s="1200" t="s">
        <v>819</v>
      </c>
      <c r="C30" s="1200"/>
      <c r="D30" s="480" t="s">
        <v>70</v>
      </c>
      <c r="E30" s="480" t="s">
        <v>358</v>
      </c>
      <c r="F30" s="480">
        <v>0.4</v>
      </c>
      <c r="G30" s="480">
        <v>2</v>
      </c>
      <c r="H30" s="480">
        <v>2.5</v>
      </c>
      <c r="J30" s="479" t="s">
        <v>813</v>
      </c>
      <c r="K30" s="1200" t="s">
        <v>819</v>
      </c>
      <c r="L30" s="1200"/>
      <c r="M30" s="480" t="s">
        <v>70</v>
      </c>
      <c r="N30" s="480" t="s">
        <v>358</v>
      </c>
      <c r="O30" s="480">
        <v>0</v>
      </c>
      <c r="P30" s="480">
        <v>1.1000000000000001</v>
      </c>
      <c r="Q30" s="480">
        <v>2.2000000000000002</v>
      </c>
    </row>
    <row r="31" spans="1:62" ht="13.5" customHeight="1">
      <c r="A31" s="27"/>
      <c r="B31" s="1089" t="s">
        <v>820</v>
      </c>
      <c r="C31" s="1089"/>
      <c r="D31" s="77" t="s">
        <v>74</v>
      </c>
      <c r="E31" s="77" t="s">
        <v>515</v>
      </c>
      <c r="F31" s="77">
        <v>0.6</v>
      </c>
      <c r="G31" s="77">
        <v>1.7</v>
      </c>
      <c r="H31" s="77">
        <v>2</v>
      </c>
      <c r="J31" s="27"/>
      <c r="K31" s="1089" t="s">
        <v>820</v>
      </c>
      <c r="L31" s="1089"/>
      <c r="M31" s="77" t="s">
        <v>74</v>
      </c>
      <c r="N31" s="77" t="s">
        <v>515</v>
      </c>
      <c r="O31" s="77">
        <v>0.7</v>
      </c>
      <c r="P31" s="77">
        <v>1.7</v>
      </c>
      <c r="Q31" s="77">
        <v>2</v>
      </c>
    </row>
    <row r="32" spans="1:62" ht="13.5" customHeight="1">
      <c r="A32" s="481"/>
      <c r="B32" s="1201" t="s">
        <v>821</v>
      </c>
      <c r="C32" s="1201"/>
      <c r="D32" s="488">
        <v>3.1</v>
      </c>
      <c r="E32" s="488">
        <v>1</v>
      </c>
      <c r="F32" s="488">
        <v>0.3</v>
      </c>
      <c r="G32" s="488">
        <v>1.5</v>
      </c>
      <c r="H32" s="488">
        <v>2.2999999999999998</v>
      </c>
      <c r="J32" s="481"/>
      <c r="K32" s="1201" t="s">
        <v>821</v>
      </c>
      <c r="L32" s="1201"/>
      <c r="M32" s="488">
        <v>3.1</v>
      </c>
      <c r="N32" s="488">
        <v>1</v>
      </c>
      <c r="O32" s="488">
        <v>0.2</v>
      </c>
      <c r="P32" s="488">
        <v>1.5</v>
      </c>
      <c r="Q32" s="488">
        <v>2.2999999999999998</v>
      </c>
    </row>
    <row r="33" spans="1:37" ht="13.5" customHeight="1">
      <c r="A33" s="27"/>
      <c r="B33" s="1089" t="s">
        <v>435</v>
      </c>
      <c r="C33" s="1089"/>
      <c r="D33" s="77">
        <v>6.5</v>
      </c>
      <c r="E33" s="77">
        <v>6.5</v>
      </c>
      <c r="F33" s="77">
        <v>7.2</v>
      </c>
      <c r="G33" s="77">
        <v>6</v>
      </c>
      <c r="H33" s="77">
        <v>5.4</v>
      </c>
      <c r="J33" s="27"/>
      <c r="K33" s="1089" t="s">
        <v>435</v>
      </c>
      <c r="L33" s="1089"/>
      <c r="M33" s="77">
        <v>6.5</v>
      </c>
      <c r="N33" s="77">
        <v>6.5</v>
      </c>
      <c r="O33" s="77">
        <v>9.5</v>
      </c>
      <c r="P33" s="77">
        <v>10.5</v>
      </c>
      <c r="Q33" s="77">
        <v>7.8</v>
      </c>
    </row>
    <row r="34" spans="1:37" ht="13.5" customHeight="1">
      <c r="A34" s="479" t="s">
        <v>817</v>
      </c>
      <c r="B34" s="1200" t="s">
        <v>819</v>
      </c>
      <c r="C34" s="1200"/>
      <c r="D34" s="480" t="s">
        <v>131</v>
      </c>
      <c r="E34" s="480">
        <v>4.2</v>
      </c>
      <c r="F34" s="480">
        <v>3.3</v>
      </c>
      <c r="G34" s="480">
        <v>3.4</v>
      </c>
      <c r="H34" s="480">
        <v>3.4</v>
      </c>
      <c r="J34" s="479" t="s">
        <v>817</v>
      </c>
      <c r="K34" s="1200" t="s">
        <v>819</v>
      </c>
      <c r="L34" s="1200"/>
      <c r="M34" s="480">
        <v>5.0999999999999996</v>
      </c>
      <c r="N34" s="480">
        <v>3.8</v>
      </c>
      <c r="O34" s="480">
        <v>3.6</v>
      </c>
      <c r="P34" s="480">
        <v>3</v>
      </c>
      <c r="Q34" s="480">
        <v>3.1</v>
      </c>
    </row>
    <row r="35" spans="1:37" ht="13.5" customHeight="1">
      <c r="A35" s="27"/>
      <c r="B35" s="1089" t="s">
        <v>820</v>
      </c>
      <c r="C35" s="1089"/>
      <c r="D35" s="77" t="s">
        <v>129</v>
      </c>
      <c r="E35" s="77">
        <v>5.4</v>
      </c>
      <c r="F35" s="77">
        <v>4.0999999999999996</v>
      </c>
      <c r="G35" s="77">
        <v>3.5</v>
      </c>
      <c r="H35" s="77">
        <v>3.7</v>
      </c>
      <c r="J35" s="27"/>
      <c r="K35" s="1089" t="s">
        <v>820</v>
      </c>
      <c r="L35" s="1089"/>
      <c r="M35" s="77">
        <v>3</v>
      </c>
      <c r="N35" s="77">
        <v>6.2</v>
      </c>
      <c r="O35" s="77">
        <v>4.2</v>
      </c>
      <c r="P35" s="77">
        <v>3.5</v>
      </c>
      <c r="Q35" s="77">
        <v>3.7</v>
      </c>
    </row>
    <row r="36" spans="1:37" ht="13.5" customHeight="1">
      <c r="A36" s="27"/>
      <c r="B36" s="1089" t="s">
        <v>821</v>
      </c>
      <c r="C36" s="1089"/>
      <c r="D36" s="77" t="s">
        <v>70</v>
      </c>
      <c r="E36" s="77">
        <v>4.7</v>
      </c>
      <c r="F36" s="77">
        <v>4.5999999999999996</v>
      </c>
      <c r="G36" s="77">
        <v>3.7</v>
      </c>
      <c r="H36" s="77">
        <v>4</v>
      </c>
      <c r="J36" s="27"/>
      <c r="K36" s="1089" t="s">
        <v>821</v>
      </c>
      <c r="L36" s="1089"/>
      <c r="M36" s="77" t="s">
        <v>70</v>
      </c>
      <c r="N36" s="77">
        <v>4.7</v>
      </c>
      <c r="O36" s="77">
        <v>4.5999999999999996</v>
      </c>
      <c r="P36" s="77">
        <v>3.7</v>
      </c>
      <c r="Q36" s="77">
        <v>4</v>
      </c>
    </row>
    <row r="37" spans="1:37" ht="13.5" customHeight="1">
      <c r="A37" s="27"/>
      <c r="B37" s="1089" t="s">
        <v>435</v>
      </c>
      <c r="C37" s="1089"/>
      <c r="D37" s="77">
        <v>7.9</v>
      </c>
      <c r="E37" s="77">
        <v>4.7</v>
      </c>
      <c r="F37" s="77">
        <v>2.7</v>
      </c>
      <c r="G37" s="77">
        <v>2.2000000000000002</v>
      </c>
      <c r="H37" s="77">
        <v>1.8</v>
      </c>
      <c r="J37" s="27"/>
      <c r="K37" s="1089" t="s">
        <v>435</v>
      </c>
      <c r="L37" s="1089"/>
      <c r="M37" s="77">
        <v>7.9</v>
      </c>
      <c r="N37" s="77">
        <v>4.7</v>
      </c>
      <c r="O37" s="77">
        <v>2</v>
      </c>
      <c r="P37" s="77">
        <v>-3.5</v>
      </c>
      <c r="Q37" s="77">
        <v>0.5</v>
      </c>
    </row>
    <row r="38" spans="1:37" ht="13.5" customHeight="1">
      <c r="A38" s="479" t="s">
        <v>818</v>
      </c>
      <c r="B38" s="1200" t="s">
        <v>819</v>
      </c>
      <c r="C38" s="1200"/>
      <c r="D38" s="480" t="s">
        <v>737</v>
      </c>
      <c r="E38" s="480" t="s">
        <v>344</v>
      </c>
      <c r="F38" s="480">
        <v>8.1</v>
      </c>
      <c r="G38" s="480">
        <v>8.1999999999999993</v>
      </c>
      <c r="H38" s="480" t="s">
        <v>513</v>
      </c>
      <c r="J38" s="479" t="s">
        <v>818</v>
      </c>
      <c r="K38" s="1200" t="s">
        <v>819</v>
      </c>
      <c r="L38" s="1200"/>
      <c r="M38" s="480" t="s">
        <v>737</v>
      </c>
      <c r="N38" s="480" t="s">
        <v>344</v>
      </c>
      <c r="O38" s="480">
        <v>7.8</v>
      </c>
      <c r="P38" s="480">
        <v>7.7</v>
      </c>
      <c r="Q38" s="480">
        <v>7.4</v>
      </c>
    </row>
    <row r="39" spans="1:37" ht="13.5" customHeight="1">
      <c r="A39" s="27"/>
      <c r="B39" s="1089" t="s">
        <v>820</v>
      </c>
      <c r="C39" s="1089"/>
      <c r="D39" s="77">
        <v>14.9</v>
      </c>
      <c r="E39" s="77" t="s">
        <v>234</v>
      </c>
      <c r="F39" s="77">
        <v>10.6</v>
      </c>
      <c r="G39" s="77">
        <v>9.5</v>
      </c>
      <c r="H39" s="77">
        <v>8.4</v>
      </c>
      <c r="J39" s="27"/>
      <c r="K39" s="1089" t="s">
        <v>820</v>
      </c>
      <c r="L39" s="1089"/>
      <c r="M39" s="77">
        <v>14.9</v>
      </c>
      <c r="N39" s="77" t="s">
        <v>234</v>
      </c>
      <c r="O39" s="77">
        <v>10.7</v>
      </c>
      <c r="P39" s="77">
        <v>9.5</v>
      </c>
      <c r="Q39" s="77">
        <v>8.4</v>
      </c>
      <c r="S39" s="738" t="s">
        <v>1064</v>
      </c>
      <c r="AB39" s="746"/>
      <c r="AK39" s="737"/>
    </row>
    <row r="40" spans="1:37" ht="13.5" customHeight="1">
      <c r="A40" s="27"/>
      <c r="B40" s="1089" t="s">
        <v>821</v>
      </c>
      <c r="C40" s="1089"/>
      <c r="D40" s="77" t="s">
        <v>288</v>
      </c>
      <c r="E40" s="77" t="s">
        <v>201</v>
      </c>
      <c r="F40" s="77">
        <v>10.8</v>
      </c>
      <c r="G40" s="77">
        <v>10</v>
      </c>
      <c r="H40" s="77">
        <v>9.3000000000000007</v>
      </c>
      <c r="J40" s="27"/>
      <c r="K40" s="1089" t="s">
        <v>821</v>
      </c>
      <c r="L40" s="1089"/>
      <c r="M40" s="77" t="s">
        <v>288</v>
      </c>
      <c r="N40" s="77" t="s">
        <v>201</v>
      </c>
      <c r="O40" s="77">
        <v>11.2</v>
      </c>
      <c r="P40" s="77">
        <v>10</v>
      </c>
      <c r="Q40" s="77">
        <v>9.3000000000000007</v>
      </c>
    </row>
    <row r="41" spans="1:37" ht="13.5" customHeight="1">
      <c r="A41" s="27"/>
      <c r="B41" s="1089" t="s">
        <v>435</v>
      </c>
      <c r="C41" s="1089"/>
      <c r="D41" s="77">
        <v>5.7</v>
      </c>
      <c r="E41" s="77">
        <v>5.5</v>
      </c>
      <c r="F41" s="77" t="s">
        <v>357</v>
      </c>
      <c r="G41" s="77">
        <v>5.6</v>
      </c>
      <c r="H41" s="77">
        <v>5.6</v>
      </c>
      <c r="J41" s="27"/>
      <c r="K41" s="1089" t="s">
        <v>435</v>
      </c>
      <c r="L41" s="1089"/>
      <c r="M41" s="77">
        <v>5.7</v>
      </c>
      <c r="N41" s="77">
        <v>5.5</v>
      </c>
      <c r="O41" s="77" t="s">
        <v>357</v>
      </c>
      <c r="P41" s="77">
        <v>6.4</v>
      </c>
      <c r="Q41" s="77">
        <v>6.3</v>
      </c>
    </row>
    <row r="42" spans="1:37" ht="13.5" customHeight="1">
      <c r="E42" s="574"/>
      <c r="F42" s="574"/>
      <c r="G42" s="574"/>
      <c r="H42" s="575" t="s">
        <v>904</v>
      </c>
      <c r="N42" s="574"/>
      <c r="O42" s="574"/>
      <c r="P42" s="574"/>
      <c r="Q42" s="575" t="s">
        <v>1086</v>
      </c>
    </row>
    <row r="43" spans="1:37" ht="13.5" customHeight="1">
      <c r="S43" s="957"/>
    </row>
    <row r="44" spans="1:37" ht="13.5" customHeight="1">
      <c r="A44" s="738" t="s">
        <v>804</v>
      </c>
      <c r="B44" s="157"/>
      <c r="C44" s="157"/>
      <c r="D44" s="157"/>
      <c r="J44" s="738" t="s">
        <v>804</v>
      </c>
      <c r="K44" s="157"/>
      <c r="L44" s="157"/>
      <c r="M44" s="157"/>
    </row>
    <row r="45" spans="1:37" ht="13.5" customHeight="1" thickBot="1"/>
    <row r="46" spans="1:37" ht="19.5" customHeight="1" thickBot="1">
      <c r="A46" s="117" t="s">
        <v>1073</v>
      </c>
      <c r="B46" s="117" t="s">
        <v>1084</v>
      </c>
      <c r="C46" s="117" t="s">
        <v>907</v>
      </c>
      <c r="D46" s="117" t="s">
        <v>837</v>
      </c>
      <c r="E46" s="117" t="s">
        <v>99</v>
      </c>
      <c r="F46" s="117" t="s">
        <v>100</v>
      </c>
      <c r="G46" s="117" t="s">
        <v>101</v>
      </c>
      <c r="H46" s="140" t="s">
        <v>1085</v>
      </c>
      <c r="J46" s="117" t="s">
        <v>1073</v>
      </c>
      <c r="K46" s="117" t="s">
        <v>1084</v>
      </c>
      <c r="L46" s="117" t="s">
        <v>907</v>
      </c>
      <c r="M46" s="117" t="s">
        <v>837</v>
      </c>
      <c r="N46" s="117" t="s">
        <v>99</v>
      </c>
      <c r="O46" s="117" t="s">
        <v>100</v>
      </c>
      <c r="P46" s="117" t="s">
        <v>101</v>
      </c>
      <c r="Q46" s="140" t="s">
        <v>1085</v>
      </c>
    </row>
    <row r="47" spans="1:37" ht="23.25" customHeight="1">
      <c r="A47" s="473" t="s">
        <v>852</v>
      </c>
      <c r="B47" s="474">
        <v>-5.8395522388059715E-2</v>
      </c>
      <c r="C47" s="474">
        <v>0.02</v>
      </c>
      <c r="D47" s="474">
        <v>0.21</v>
      </c>
      <c r="E47" s="474">
        <v>0.17</v>
      </c>
      <c r="F47" s="474">
        <v>0.09</v>
      </c>
      <c r="G47" s="474">
        <v>7.0000000000000007E-2</v>
      </c>
      <c r="H47" s="475">
        <f t="shared" ref="H47:H54" si="0">B47/F47-1</f>
        <v>-1.6488391376451079</v>
      </c>
      <c r="J47" s="473" t="s">
        <v>852</v>
      </c>
      <c r="K47" s="474">
        <v>-5.8395522388059715E-2</v>
      </c>
      <c r="L47" s="474">
        <v>0.02</v>
      </c>
      <c r="M47" s="474">
        <v>0.21</v>
      </c>
      <c r="N47" s="474">
        <v>0.17</v>
      </c>
      <c r="O47" s="474">
        <v>0.09</v>
      </c>
      <c r="P47" s="474">
        <v>7.0000000000000007E-2</v>
      </c>
      <c r="Q47" s="475">
        <f t="shared" ref="Q47:Q54" si="1">K47/O47-1</f>
        <v>-1.6488391376451079</v>
      </c>
    </row>
    <row r="48" spans="1:37" ht="13.5" customHeight="1">
      <c r="A48" s="473" t="s">
        <v>809</v>
      </c>
      <c r="B48" s="474">
        <v>-0.21026716417910424</v>
      </c>
      <c r="C48" s="474">
        <v>0.65249999999999997</v>
      </c>
      <c r="D48" s="474">
        <v>0.97</v>
      </c>
      <c r="E48" s="474">
        <v>1.26</v>
      </c>
      <c r="F48" s="474">
        <v>1.26</v>
      </c>
      <c r="G48" s="474">
        <v>0.92</v>
      </c>
      <c r="H48" s="475">
        <f t="shared" si="0"/>
        <v>-1.1668787017294477</v>
      </c>
      <c r="J48" s="473" t="s">
        <v>809</v>
      </c>
      <c r="K48" s="474">
        <v>-0.21026716417910424</v>
      </c>
      <c r="L48" s="474">
        <v>0.65249999999999997</v>
      </c>
      <c r="M48" s="474">
        <v>0.97</v>
      </c>
      <c r="N48" s="474">
        <v>1.26</v>
      </c>
      <c r="O48" s="474">
        <v>1.26</v>
      </c>
      <c r="P48" s="474">
        <v>0.92</v>
      </c>
      <c r="Q48" s="475">
        <f t="shared" si="1"/>
        <v>-1.1668787017294477</v>
      </c>
      <c r="Z48" s="575"/>
    </row>
    <row r="49" spans="1:53" ht="13.5" customHeight="1">
      <c r="A49" s="473" t="s">
        <v>810</v>
      </c>
      <c r="B49" s="474">
        <v>-3.9626865671641795E-2</v>
      </c>
      <c r="C49" s="474">
        <v>0.1</v>
      </c>
      <c r="D49" s="474">
        <v>-0.08</v>
      </c>
      <c r="E49" s="474">
        <v>-7.0000000000000007E-2</v>
      </c>
      <c r="F49" s="477">
        <v>-7.0000000000000007E-2</v>
      </c>
      <c r="G49" s="474">
        <v>-7.0000000000000007E-2</v>
      </c>
      <c r="H49" s="475">
        <f t="shared" si="0"/>
        <v>-0.43390191897654584</v>
      </c>
      <c r="J49" s="473" t="s">
        <v>810</v>
      </c>
      <c r="K49" s="474">
        <v>-3.9626865671641795E-2</v>
      </c>
      <c r="L49" s="474">
        <v>0.1</v>
      </c>
      <c r="M49" s="474">
        <v>-0.08</v>
      </c>
      <c r="N49" s="474">
        <v>-7.0000000000000007E-2</v>
      </c>
      <c r="O49" s="477">
        <v>-7.0000000000000007E-2</v>
      </c>
      <c r="P49" s="474">
        <v>-7.0000000000000007E-2</v>
      </c>
      <c r="Q49" s="475">
        <f t="shared" si="1"/>
        <v>-0.43390191897654584</v>
      </c>
      <c r="AR49" s="575"/>
      <c r="BA49" s="575"/>
    </row>
    <row r="50" spans="1:53" ht="13.5" customHeight="1">
      <c r="A50" s="473" t="s">
        <v>811</v>
      </c>
      <c r="B50" s="474">
        <v>-0.21500597014925382</v>
      </c>
      <c r="C50" s="474">
        <v>0.94420000000000004</v>
      </c>
      <c r="D50" s="474">
        <v>1.23</v>
      </c>
      <c r="E50" s="474">
        <v>1.56</v>
      </c>
      <c r="F50" s="474">
        <v>1.53</v>
      </c>
      <c r="G50" s="474">
        <v>1.0900000000000001</v>
      </c>
      <c r="H50" s="475">
        <f t="shared" si="0"/>
        <v>-1.1405267778753294</v>
      </c>
      <c r="J50" s="473" t="s">
        <v>811</v>
      </c>
      <c r="K50" s="474">
        <v>-0.21500597014925382</v>
      </c>
      <c r="L50" s="474">
        <v>0.94420000000000004</v>
      </c>
      <c r="M50" s="474">
        <v>1.23</v>
      </c>
      <c r="N50" s="474">
        <v>1.56</v>
      </c>
      <c r="O50" s="474">
        <v>1.53</v>
      </c>
      <c r="P50" s="474">
        <v>1.0900000000000001</v>
      </c>
      <c r="Q50" s="475">
        <f t="shared" si="1"/>
        <v>-1.1405267778753294</v>
      </c>
    </row>
    <row r="51" spans="1:53" ht="13.5" customHeight="1">
      <c r="A51" s="473" t="s">
        <v>812</v>
      </c>
      <c r="B51" s="474">
        <v>-0.19261194029850714</v>
      </c>
      <c r="C51" s="474">
        <v>1.5550000000000002</v>
      </c>
      <c r="D51" s="474">
        <v>1.53</v>
      </c>
      <c r="E51" s="474">
        <v>1.25</v>
      </c>
      <c r="F51" s="474">
        <v>1.47</v>
      </c>
      <c r="G51" s="474">
        <v>1.57</v>
      </c>
      <c r="H51" s="475">
        <f t="shared" si="0"/>
        <v>-1.131028530815311</v>
      </c>
      <c r="J51" s="473" t="s">
        <v>812</v>
      </c>
      <c r="K51" s="474">
        <v>-0.19261194029850714</v>
      </c>
      <c r="L51" s="474">
        <v>1.5550000000000002</v>
      </c>
      <c r="M51" s="474">
        <v>1.53</v>
      </c>
      <c r="N51" s="474">
        <v>1.25</v>
      </c>
      <c r="O51" s="474">
        <v>1.47</v>
      </c>
      <c r="P51" s="474">
        <v>1.57</v>
      </c>
      <c r="Q51" s="475">
        <f t="shared" si="1"/>
        <v>-1.131028530815311</v>
      </c>
      <c r="AI51" s="575"/>
    </row>
    <row r="52" spans="1:53">
      <c r="A52" s="473" t="s">
        <v>814</v>
      </c>
      <c r="B52" s="474">
        <v>-0.71943283582089546</v>
      </c>
      <c r="C52" s="474">
        <v>2.149</v>
      </c>
      <c r="D52" s="474">
        <v>2.5299999999999998</v>
      </c>
      <c r="E52" s="474">
        <v>2.79</v>
      </c>
      <c r="F52" s="474">
        <v>2.73</v>
      </c>
      <c r="G52" s="474">
        <v>2.41</v>
      </c>
      <c r="H52" s="475">
        <f t="shared" si="0"/>
        <v>-1.2635285112897052</v>
      </c>
      <c r="J52" s="473" t="s">
        <v>814</v>
      </c>
      <c r="K52" s="474">
        <v>-0.71943283582089546</v>
      </c>
      <c r="L52" s="474">
        <v>2.149</v>
      </c>
      <c r="M52" s="474">
        <v>2.5299999999999998</v>
      </c>
      <c r="N52" s="474">
        <v>2.79</v>
      </c>
      <c r="O52" s="474">
        <v>2.73</v>
      </c>
      <c r="P52" s="474">
        <v>2.41</v>
      </c>
      <c r="Q52" s="475">
        <f t="shared" si="1"/>
        <v>-1.2635285112897052</v>
      </c>
    </row>
    <row r="53" spans="1:53" ht="13.5" customHeight="1">
      <c r="A53" s="473" t="s">
        <v>815</v>
      </c>
      <c r="B53" s="474">
        <v>-8.432835820895529E-2</v>
      </c>
      <c r="C53" s="474">
        <v>0.75</v>
      </c>
      <c r="D53" s="474">
        <v>0.68</v>
      </c>
      <c r="E53" s="474">
        <v>0.85</v>
      </c>
      <c r="F53" s="474">
        <v>0.96</v>
      </c>
      <c r="G53" s="474">
        <v>1.06</v>
      </c>
      <c r="H53" s="475">
        <f t="shared" si="0"/>
        <v>-1.0878420398009951</v>
      </c>
      <c r="J53" s="473" t="s">
        <v>815</v>
      </c>
      <c r="K53" s="474">
        <v>-8.432835820895529E-2</v>
      </c>
      <c r="L53" s="474">
        <v>0.75</v>
      </c>
      <c r="M53" s="474">
        <v>0.68</v>
      </c>
      <c r="N53" s="474">
        <v>0.85</v>
      </c>
      <c r="O53" s="474">
        <v>0.96</v>
      </c>
      <c r="P53" s="474">
        <v>1.06</v>
      </c>
      <c r="Q53" s="475">
        <f t="shared" si="1"/>
        <v>-1.0878420398009951</v>
      </c>
    </row>
    <row r="54" spans="1:53" ht="13.5" customHeight="1">
      <c r="A54" s="473" t="s">
        <v>816</v>
      </c>
      <c r="B54" s="474">
        <v>-0.49507910447761228</v>
      </c>
      <c r="C54" s="474">
        <v>1.345</v>
      </c>
      <c r="D54" s="474">
        <v>1.8</v>
      </c>
      <c r="E54" s="474">
        <v>2.27</v>
      </c>
      <c r="F54" s="474">
        <v>2.2400000000000002</v>
      </c>
      <c r="G54" s="474">
        <v>1.76</v>
      </c>
      <c r="H54" s="475">
        <f t="shared" si="0"/>
        <v>-1.2210174573560768</v>
      </c>
      <c r="J54" s="473" t="s">
        <v>816</v>
      </c>
      <c r="K54" s="474">
        <v>-0.49507910447761228</v>
      </c>
      <c r="L54" s="474">
        <v>1.345</v>
      </c>
      <c r="M54" s="474">
        <v>1.8</v>
      </c>
      <c r="N54" s="474">
        <v>2.27</v>
      </c>
      <c r="O54" s="474">
        <v>2.2400000000000002</v>
      </c>
      <c r="P54" s="474">
        <v>1.76</v>
      </c>
      <c r="Q54" s="475">
        <f t="shared" si="1"/>
        <v>-1.2210174573560768</v>
      </c>
    </row>
    <row r="55" spans="1:53" ht="13.5" customHeight="1">
      <c r="H55" s="475"/>
      <c r="Q55" s="475"/>
    </row>
    <row r="56" spans="1:53" ht="13.5" customHeight="1"/>
    <row r="57" spans="1:53" ht="13.5" customHeight="1"/>
    <row r="58" spans="1:53" ht="13.5" customHeight="1"/>
    <row r="59" spans="1:53" ht="13.5" customHeight="1"/>
  </sheetData>
  <mergeCells count="76">
    <mergeCell ref="K38:L38"/>
    <mergeCell ref="K39:L39"/>
    <mergeCell ref="K40:L40"/>
    <mergeCell ref="K41:L41"/>
    <mergeCell ref="K32:L32"/>
    <mergeCell ref="K33:L33"/>
    <mergeCell ref="K34:L34"/>
    <mergeCell ref="K35:L35"/>
    <mergeCell ref="K36:L36"/>
    <mergeCell ref="K37:L37"/>
    <mergeCell ref="K31:L31"/>
    <mergeCell ref="J16:J19"/>
    <mergeCell ref="K16:L16"/>
    <mergeCell ref="K17:L17"/>
    <mergeCell ref="K18:L18"/>
    <mergeCell ref="K19:L19"/>
    <mergeCell ref="K25:L25"/>
    <mergeCell ref="K26:L26"/>
    <mergeCell ref="K27:L27"/>
    <mergeCell ref="K28:L28"/>
    <mergeCell ref="K29:L29"/>
    <mergeCell ref="K30:L30"/>
    <mergeCell ref="J8:J11"/>
    <mergeCell ref="K8:L8"/>
    <mergeCell ref="K9:L9"/>
    <mergeCell ref="K10:L10"/>
    <mergeCell ref="K11:L11"/>
    <mergeCell ref="J12:J15"/>
    <mergeCell ref="K12:L12"/>
    <mergeCell ref="K13:L13"/>
    <mergeCell ref="K14:L14"/>
    <mergeCell ref="K15:L15"/>
    <mergeCell ref="K3:L3"/>
    <mergeCell ref="J4:J7"/>
    <mergeCell ref="K4:L4"/>
    <mergeCell ref="K5:L5"/>
    <mergeCell ref="K6:L6"/>
    <mergeCell ref="K7:L7"/>
    <mergeCell ref="B3:C3"/>
    <mergeCell ref="A4:A7"/>
    <mergeCell ref="B4:C4"/>
    <mergeCell ref="B5:C5"/>
    <mergeCell ref="B6:C6"/>
    <mergeCell ref="B7:C7"/>
    <mergeCell ref="A12:A15"/>
    <mergeCell ref="B12:C12"/>
    <mergeCell ref="B13:C13"/>
    <mergeCell ref="B14:C14"/>
    <mergeCell ref="B15:C15"/>
    <mergeCell ref="A8:A11"/>
    <mergeCell ref="B8:C8"/>
    <mergeCell ref="B9:C9"/>
    <mergeCell ref="B10:C10"/>
    <mergeCell ref="B11:C11"/>
    <mergeCell ref="B31:C31"/>
    <mergeCell ref="A16:A19"/>
    <mergeCell ref="B16:C16"/>
    <mergeCell ref="B17:C17"/>
    <mergeCell ref="B18:C18"/>
    <mergeCell ref="B19:C19"/>
    <mergeCell ref="B25:C25"/>
    <mergeCell ref="B26:C26"/>
    <mergeCell ref="B27:C27"/>
    <mergeCell ref="B28:C28"/>
    <mergeCell ref="B29:C29"/>
    <mergeCell ref="B30:C30"/>
    <mergeCell ref="B38:C38"/>
    <mergeCell ref="B39:C39"/>
    <mergeCell ref="B40:C40"/>
    <mergeCell ref="B41:C41"/>
    <mergeCell ref="B32:C32"/>
    <mergeCell ref="B33:C33"/>
    <mergeCell ref="B34:C34"/>
    <mergeCell ref="B35:C35"/>
    <mergeCell ref="B36:C36"/>
    <mergeCell ref="B37:C37"/>
  </mergeCells>
  <printOptions horizontalCentered="1"/>
  <pageMargins left="0.7" right="0.7" top="0.75" bottom="0.75" header="0.3" footer="0.3"/>
  <pageSetup paperSize="9" scale="99" orientation="portrait" r:id="rId1"/>
  <headerFooter>
    <oddHeader>&amp;R&amp;"Arial,Normal"&amp;8General information</oddHeader>
    <oddFooter>&amp;L&amp;G&amp;C&amp;"Arial,Normal"&amp;7Fact book - Q4 2014</oddFooter>
  </headerFooter>
  <ignoredErrors>
    <ignoredError sqref="M6:Q6 M36:Q36 O27:Q27 M28:N28 P28:Q28 M29:N29 M30:N30 M31:N31 P31:Q31 M32:N32 P32:Q32 M33:N33 P35:Q35 M42:P42 M37:N37 M38:N38 M39:N39 P39:Q39 M40:N40 P40:Q40 M41:O41 M8:Q11 P7 P4:Q4 M14:Q16 M5:P5 M13:N13 M18:Q19 M17:N17 P17:Q17" numberStoredAsText="1"/>
  </ignoredError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9FF99"/>
  </sheetPr>
  <dimension ref="A1:T59"/>
  <sheetViews>
    <sheetView tabSelected="1" view="pageLayout" zoomScaleNormal="100" zoomScaleSheetLayoutView="100" workbookViewId="0">
      <selection activeCell="D9" sqref="D9"/>
    </sheetView>
  </sheetViews>
  <sheetFormatPr defaultColWidth="9.140625" defaultRowHeight="11.25"/>
  <cols>
    <col min="1" max="1" width="22.7109375" style="2" customWidth="1"/>
    <col min="2" max="3" width="9.140625" style="2"/>
    <col min="4" max="4" width="11.7109375" style="2" bestFit="1" customWidth="1"/>
    <col min="5" max="5" width="26" style="2" customWidth="1"/>
    <col min="6" max="8" width="9.140625" style="2" hidden="1" customWidth="1"/>
    <col min="9" max="10" width="9.140625" style="2"/>
    <col min="11" max="11" width="9.28515625" style="2" customWidth="1"/>
    <col min="12" max="16384" width="9.140625" style="2"/>
  </cols>
  <sheetData>
    <row r="1" spans="1:20" ht="13.5" customHeight="1">
      <c r="A1" s="1" t="s">
        <v>822</v>
      </c>
    </row>
    <row r="2" spans="1:20" ht="13.5" customHeight="1">
      <c r="A2" s="19"/>
      <c r="B2" s="19"/>
      <c r="C2" s="19"/>
      <c r="D2" s="19"/>
      <c r="E2" s="19"/>
      <c r="F2" s="19"/>
      <c r="G2" s="19"/>
      <c r="H2" s="19"/>
      <c r="I2" s="19"/>
      <c r="J2" s="19"/>
      <c r="K2" s="19"/>
      <c r="L2" s="19"/>
      <c r="M2" s="19"/>
      <c r="N2" s="19"/>
      <c r="O2" s="19"/>
      <c r="P2" s="19"/>
      <c r="Q2" s="19"/>
      <c r="R2" s="19"/>
      <c r="S2" s="19"/>
      <c r="T2" s="19"/>
    </row>
    <row r="3" spans="1:20" ht="13.5" customHeight="1">
      <c r="A3" s="593" t="s">
        <v>823</v>
      </c>
      <c r="B3" s="593"/>
      <c r="C3" s="593"/>
      <c r="D3" s="593"/>
      <c r="E3" s="593"/>
      <c r="F3" s="593"/>
      <c r="G3" s="593"/>
      <c r="H3" s="19"/>
      <c r="I3" s="482"/>
      <c r="J3" s="482"/>
      <c r="K3" s="482"/>
      <c r="L3" s="482"/>
      <c r="M3" s="482"/>
      <c r="N3" s="482"/>
      <c r="O3" s="482"/>
      <c r="P3" s="482"/>
      <c r="Q3" s="482"/>
      <c r="R3" s="19"/>
      <c r="S3" s="19"/>
      <c r="T3" s="19"/>
    </row>
    <row r="4" spans="1:20" ht="13.5" customHeight="1">
      <c r="A4" s="593" t="s">
        <v>824</v>
      </c>
      <c r="B4" s="593"/>
      <c r="C4" s="593"/>
      <c r="D4" s="593"/>
      <c r="E4" s="593"/>
      <c r="F4" s="593"/>
      <c r="G4" s="593"/>
      <c r="H4" s="19"/>
      <c r="I4" s="19"/>
      <c r="J4" s="19"/>
      <c r="K4" s="19"/>
      <c r="L4" s="19"/>
      <c r="M4" s="19"/>
      <c r="N4" s="19"/>
      <c r="O4" s="19"/>
      <c r="P4" s="19"/>
      <c r="Q4" s="19"/>
      <c r="R4" s="19"/>
      <c r="S4" s="19"/>
      <c r="T4" s="19"/>
    </row>
    <row r="5" spans="1:20" ht="13.5" customHeight="1">
      <c r="A5" s="593"/>
      <c r="B5" s="593"/>
      <c r="C5" s="593"/>
      <c r="D5" s="593"/>
      <c r="E5" s="593"/>
      <c r="F5" s="593"/>
      <c r="G5" s="593"/>
      <c r="H5" s="19"/>
      <c r="I5" s="19"/>
      <c r="J5" s="19"/>
      <c r="K5" s="19"/>
      <c r="L5" s="19"/>
      <c r="M5" s="19"/>
      <c r="N5" s="19"/>
      <c r="O5" s="19"/>
      <c r="P5" s="19"/>
      <c r="Q5" s="19"/>
      <c r="R5" s="19"/>
      <c r="S5" s="19"/>
      <c r="T5" s="19"/>
    </row>
    <row r="6" spans="1:20" ht="13.5" customHeight="1">
      <c r="A6" s="593"/>
      <c r="B6" s="593"/>
      <c r="C6" s="593"/>
      <c r="D6" s="593"/>
      <c r="E6" s="593"/>
      <c r="F6" s="593"/>
      <c r="G6" s="593"/>
      <c r="H6" s="19"/>
      <c r="I6" s="19"/>
      <c r="J6" s="19"/>
      <c r="K6" s="19"/>
      <c r="L6" s="19"/>
      <c r="M6" s="19"/>
      <c r="N6" s="19"/>
      <c r="O6" s="19"/>
      <c r="P6" s="19"/>
      <c r="Q6" s="19"/>
      <c r="R6" s="19"/>
      <c r="S6" s="19"/>
      <c r="T6" s="19"/>
    </row>
    <row r="7" spans="1:20" ht="13.5" customHeight="1">
      <c r="A7" s="593" t="s">
        <v>825</v>
      </c>
      <c r="B7" s="593"/>
      <c r="C7" s="593"/>
      <c r="D7" s="593"/>
      <c r="E7" s="593"/>
      <c r="F7" s="593"/>
      <c r="G7" s="593"/>
      <c r="H7" s="19"/>
      <c r="I7" s="19"/>
      <c r="J7" s="19"/>
      <c r="K7" s="19"/>
      <c r="L7" s="19"/>
      <c r="M7" s="19"/>
      <c r="N7" s="19"/>
      <c r="O7" s="19"/>
      <c r="P7" s="19"/>
      <c r="Q7" s="19"/>
      <c r="R7" s="19"/>
      <c r="S7" s="19"/>
      <c r="T7" s="19"/>
    </row>
    <row r="8" spans="1:20" ht="13.5" customHeight="1">
      <c r="A8" s="593"/>
      <c r="B8" s="593"/>
      <c r="C8" s="593"/>
      <c r="D8" s="593"/>
      <c r="E8" s="593"/>
      <c r="F8" s="593"/>
      <c r="G8" s="593"/>
      <c r="H8" s="19"/>
      <c r="I8" s="19"/>
      <c r="J8" s="19"/>
      <c r="K8" s="19"/>
      <c r="L8" s="19"/>
      <c r="M8" s="19"/>
      <c r="N8" s="19"/>
      <c r="O8" s="19"/>
      <c r="P8" s="19"/>
      <c r="Q8" s="19"/>
      <c r="R8" s="19"/>
      <c r="S8" s="19"/>
      <c r="T8" s="19"/>
    </row>
    <row r="9" spans="1:20" ht="13.5" customHeight="1">
      <c r="A9" s="593" t="s">
        <v>909</v>
      </c>
      <c r="B9" s="593"/>
      <c r="C9" s="593"/>
      <c r="D9" s="1087" t="s">
        <v>1258</v>
      </c>
      <c r="E9" s="826" t="s">
        <v>1143</v>
      </c>
      <c r="F9" s="593"/>
      <c r="G9" s="593"/>
      <c r="H9" s="19"/>
      <c r="I9" s="19"/>
      <c r="J9" s="19"/>
      <c r="K9" s="19"/>
      <c r="L9" s="19"/>
      <c r="M9" s="19"/>
      <c r="N9" s="19"/>
      <c r="O9" s="19"/>
      <c r="P9" s="19"/>
      <c r="Q9" s="19"/>
      <c r="R9" s="19"/>
      <c r="S9" s="19"/>
      <c r="T9" s="19"/>
    </row>
    <row r="10" spans="1:20" ht="13.5" customHeight="1">
      <c r="A10" s="593" t="s">
        <v>826</v>
      </c>
      <c r="B10" s="593"/>
      <c r="C10" s="593"/>
      <c r="D10" s="14" t="s">
        <v>1093</v>
      </c>
      <c r="E10" s="2" t="s">
        <v>1144</v>
      </c>
      <c r="F10" s="593"/>
      <c r="G10" s="593"/>
      <c r="H10" s="19"/>
      <c r="I10" s="19"/>
    </row>
    <row r="11" spans="1:20" ht="13.5" customHeight="1">
      <c r="A11" s="593" t="s">
        <v>827</v>
      </c>
      <c r="B11" s="593"/>
      <c r="C11" s="593"/>
      <c r="D11" s="14" t="s">
        <v>1094</v>
      </c>
      <c r="E11" s="2" t="s">
        <v>1090</v>
      </c>
      <c r="F11" s="593"/>
      <c r="G11" s="593"/>
      <c r="H11" s="19"/>
      <c r="I11" s="19"/>
    </row>
    <row r="12" spans="1:20" ht="13.5" customHeight="1">
      <c r="A12" s="593" t="s">
        <v>828</v>
      </c>
      <c r="B12" s="593"/>
      <c r="C12" s="593"/>
      <c r="D12" s="14" t="s">
        <v>1095</v>
      </c>
      <c r="E12" s="2" t="s">
        <v>1091</v>
      </c>
      <c r="F12" s="593"/>
      <c r="G12" s="593"/>
      <c r="H12" s="19"/>
      <c r="I12" s="19"/>
    </row>
    <row r="13" spans="1:20" ht="13.5" customHeight="1">
      <c r="A13" s="593" t="s">
        <v>829</v>
      </c>
      <c r="B13" s="593"/>
      <c r="C13" s="593"/>
      <c r="D13" s="14" t="s">
        <v>1096</v>
      </c>
      <c r="E13" s="2" t="s">
        <v>1092</v>
      </c>
      <c r="F13" s="593"/>
      <c r="G13" s="593"/>
      <c r="H13" s="19"/>
      <c r="I13" s="19"/>
    </row>
    <row r="14" spans="1:20" ht="13.5" customHeight="1">
      <c r="A14" s="593"/>
      <c r="B14" s="593"/>
      <c r="C14" s="593"/>
      <c r="D14" s="593"/>
      <c r="F14" s="593"/>
      <c r="G14" s="593"/>
      <c r="H14" s="19"/>
      <c r="I14" s="19"/>
    </row>
    <row r="15" spans="1:20" ht="13.5" customHeight="1">
      <c r="A15" s="593"/>
      <c r="B15" s="593"/>
      <c r="C15" s="593"/>
      <c r="D15" s="593"/>
      <c r="F15" s="593"/>
      <c r="G15" s="593"/>
      <c r="H15" s="19"/>
      <c r="I15" s="18"/>
      <c r="J15" s="18"/>
      <c r="K15" s="18"/>
      <c r="L15" s="18"/>
      <c r="M15" s="18"/>
      <c r="N15" s="18"/>
      <c r="O15" s="18"/>
      <c r="P15" s="18"/>
      <c r="Q15" s="18"/>
    </row>
    <row r="16" spans="1:20" ht="13.5" customHeight="1">
      <c r="A16" s="593"/>
      <c r="B16" s="593"/>
      <c r="C16" s="593"/>
      <c r="D16" s="593"/>
      <c r="F16" s="593"/>
      <c r="G16" s="593"/>
      <c r="H16" s="19"/>
      <c r="I16" s="18"/>
      <c r="J16" s="18"/>
      <c r="K16" s="18"/>
      <c r="L16" s="18"/>
      <c r="M16" s="18"/>
      <c r="N16" s="18"/>
      <c r="O16" s="18"/>
      <c r="P16" s="18"/>
      <c r="Q16" s="18"/>
    </row>
    <row r="17" spans="1:17" ht="13.5" customHeight="1">
      <c r="A17" s="594" t="s">
        <v>910</v>
      </c>
      <c r="B17" s="593"/>
      <c r="C17" s="593"/>
      <c r="D17" s="593"/>
      <c r="F17" s="593"/>
      <c r="G17" s="593"/>
      <c r="H17" s="19"/>
      <c r="I17" s="18"/>
      <c r="J17" s="18"/>
      <c r="K17" s="483"/>
      <c r="L17" s="18"/>
      <c r="M17" s="18"/>
      <c r="N17" s="18"/>
      <c r="O17" s="18"/>
      <c r="P17" s="18"/>
      <c r="Q17" s="18"/>
    </row>
    <row r="18" spans="1:17" ht="13.5" customHeight="1">
      <c r="A18" s="593"/>
      <c r="B18" s="593"/>
      <c r="C18" s="593"/>
      <c r="D18" s="593"/>
      <c r="F18" s="593"/>
      <c r="G18" s="593"/>
      <c r="H18" s="19"/>
      <c r="I18" s="18"/>
      <c r="J18" s="18"/>
      <c r="K18" s="18"/>
      <c r="L18" s="18"/>
      <c r="M18" s="18"/>
      <c r="N18" s="18"/>
      <c r="O18" s="18"/>
      <c r="P18" s="18"/>
      <c r="Q18" s="18"/>
    </row>
    <row r="19" spans="1:17" ht="13.5" customHeight="1">
      <c r="A19" s="595" t="s">
        <v>918</v>
      </c>
      <c r="B19" s="593"/>
      <c r="C19" s="593"/>
      <c r="D19" s="593" t="s">
        <v>830</v>
      </c>
      <c r="F19" s="593"/>
      <c r="G19" s="593"/>
      <c r="H19" s="19"/>
      <c r="I19" s="18"/>
      <c r="J19" s="18"/>
      <c r="K19" s="18"/>
      <c r="L19" s="18"/>
      <c r="M19" s="18"/>
      <c r="N19" s="18"/>
      <c r="O19" s="18"/>
      <c r="P19" s="18"/>
      <c r="Q19" s="18"/>
    </row>
    <row r="20" spans="1:17" ht="13.5" customHeight="1">
      <c r="A20" s="600">
        <v>42123</v>
      </c>
      <c r="B20" s="593"/>
      <c r="C20" s="593"/>
      <c r="D20" s="593" t="s">
        <v>911</v>
      </c>
      <c r="F20" s="593"/>
      <c r="G20" s="593"/>
      <c r="H20" s="19"/>
      <c r="I20" s="18"/>
      <c r="J20" s="18"/>
      <c r="K20" s="18"/>
      <c r="L20" s="18"/>
      <c r="M20" s="18"/>
      <c r="N20" s="18"/>
      <c r="O20" s="18"/>
      <c r="P20" s="18"/>
      <c r="Q20" s="18"/>
    </row>
    <row r="21" spans="1:17" ht="13.5" customHeight="1">
      <c r="A21" s="593"/>
      <c r="B21" s="593"/>
      <c r="C21" s="593"/>
      <c r="D21" s="593"/>
      <c r="F21" s="593"/>
      <c r="G21" s="593"/>
      <c r="H21" s="19"/>
      <c r="I21" s="18"/>
      <c r="J21" s="18"/>
      <c r="K21" s="18"/>
      <c r="L21" s="18"/>
      <c r="M21" s="18"/>
      <c r="N21" s="18"/>
      <c r="O21" s="18"/>
      <c r="P21" s="18"/>
      <c r="Q21" s="18"/>
    </row>
    <row r="22" spans="1:17" ht="13.5" customHeight="1">
      <c r="A22" s="595" t="s">
        <v>1256</v>
      </c>
      <c r="B22" s="593"/>
      <c r="C22" s="593"/>
      <c r="D22" s="593" t="s">
        <v>830</v>
      </c>
      <c r="F22" s="593"/>
      <c r="G22" s="593"/>
      <c r="H22" s="19"/>
      <c r="I22" s="18"/>
      <c r="J22" s="18"/>
      <c r="K22" s="18"/>
      <c r="L22" s="18"/>
      <c r="M22" s="18"/>
      <c r="N22" s="18"/>
      <c r="O22" s="18"/>
      <c r="P22" s="18"/>
      <c r="Q22" s="18"/>
    </row>
    <row r="23" spans="1:17" ht="13.5" customHeight="1">
      <c r="A23" s="595" t="s">
        <v>1257</v>
      </c>
      <c r="B23" s="593"/>
      <c r="C23" s="593"/>
      <c r="D23" s="593" t="s">
        <v>912</v>
      </c>
      <c r="F23" s="593"/>
      <c r="G23" s="593"/>
      <c r="H23" s="19"/>
      <c r="I23" s="18"/>
      <c r="J23" s="18"/>
      <c r="K23" s="483"/>
      <c r="L23" s="18"/>
      <c r="M23" s="18"/>
      <c r="N23" s="18"/>
      <c r="O23" s="18"/>
      <c r="P23" s="18"/>
      <c r="Q23" s="18"/>
    </row>
    <row r="24" spans="1:17" ht="13.5" customHeight="1">
      <c r="A24" s="19"/>
      <c r="B24" s="19"/>
      <c r="C24" s="19"/>
      <c r="D24" s="19"/>
      <c r="F24" s="593"/>
      <c r="G24" s="593"/>
      <c r="H24" s="19"/>
      <c r="I24" s="18"/>
      <c r="J24" s="18"/>
      <c r="K24" s="18"/>
      <c r="L24" s="18"/>
      <c r="M24" s="18"/>
      <c r="N24" s="18"/>
      <c r="O24" s="18"/>
      <c r="P24" s="18"/>
      <c r="Q24" s="18"/>
    </row>
    <row r="25" spans="1:17" ht="13.5" customHeight="1">
      <c r="A25" s="595" t="s">
        <v>919</v>
      </c>
      <c r="B25" s="593"/>
      <c r="C25" s="593"/>
      <c r="D25" s="593" t="s">
        <v>830</v>
      </c>
      <c r="F25" s="593"/>
      <c r="G25" s="19"/>
      <c r="H25" s="19"/>
      <c r="I25" s="18"/>
      <c r="J25" s="18"/>
      <c r="K25" s="18"/>
      <c r="L25" s="18"/>
      <c r="M25" s="18"/>
      <c r="N25" s="18"/>
      <c r="O25" s="18"/>
      <c r="P25" s="18"/>
      <c r="Q25" s="18"/>
    </row>
    <row r="26" spans="1:17" ht="13.5" customHeight="1">
      <c r="A26" s="595" t="s">
        <v>913</v>
      </c>
      <c r="B26" s="593"/>
      <c r="C26" s="593"/>
      <c r="D26" s="593" t="s">
        <v>914</v>
      </c>
      <c r="F26" s="593"/>
      <c r="G26" s="19"/>
      <c r="H26" s="19"/>
      <c r="I26" s="18"/>
      <c r="J26" s="18"/>
      <c r="K26" s="18"/>
      <c r="L26" s="18"/>
      <c r="M26" s="18"/>
      <c r="N26" s="18"/>
      <c r="O26" s="18"/>
      <c r="P26" s="18"/>
      <c r="Q26" s="18"/>
    </row>
    <row r="27" spans="1:17" ht="13.5" customHeight="1">
      <c r="F27" s="19"/>
      <c r="G27" s="19"/>
      <c r="H27" s="19"/>
      <c r="I27" s="18"/>
      <c r="J27" s="18"/>
      <c r="K27" s="18"/>
      <c r="L27" s="18"/>
      <c r="M27" s="18"/>
      <c r="N27" s="18"/>
      <c r="O27" s="18"/>
      <c r="P27" s="18"/>
      <c r="Q27" s="18"/>
    </row>
    <row r="28" spans="1:17" ht="13.5" customHeight="1">
      <c r="F28" s="593"/>
      <c r="G28" s="19"/>
      <c r="H28" s="19"/>
      <c r="I28" s="18"/>
      <c r="J28" s="18"/>
      <c r="K28" s="18"/>
      <c r="L28" s="18"/>
      <c r="M28" s="18"/>
      <c r="N28" s="18"/>
      <c r="O28" s="18"/>
      <c r="P28" s="18"/>
      <c r="Q28" s="18"/>
    </row>
    <row r="29" spans="1:17" ht="13.5" customHeight="1">
      <c r="F29" s="593"/>
      <c r="G29" s="19"/>
      <c r="H29" s="19"/>
      <c r="I29" s="18"/>
      <c r="J29" s="18"/>
      <c r="K29" s="18"/>
      <c r="L29" s="18"/>
      <c r="M29" s="18"/>
      <c r="N29" s="18"/>
      <c r="O29" s="18"/>
      <c r="P29" s="18"/>
      <c r="Q29" s="18"/>
    </row>
    <row r="30" spans="1:17" ht="13.5" customHeight="1">
      <c r="A30" s="19"/>
      <c r="B30" s="19"/>
      <c r="C30" s="19"/>
      <c r="D30" s="19"/>
      <c r="E30" s="19"/>
      <c r="F30" s="19"/>
      <c r="G30" s="19"/>
      <c r="H30" s="19"/>
      <c r="I30" s="18"/>
      <c r="J30" s="18"/>
      <c r="K30" s="18"/>
      <c r="L30" s="18"/>
      <c r="M30" s="18"/>
      <c r="N30" s="18"/>
      <c r="O30" s="18"/>
      <c r="P30" s="18"/>
      <c r="Q30" s="18"/>
    </row>
    <row r="31" spans="1:17" ht="13.5" customHeight="1">
      <c r="A31" s="19"/>
      <c r="B31" s="19"/>
      <c r="C31" s="19"/>
      <c r="D31" s="19"/>
      <c r="E31" s="19"/>
      <c r="F31" s="19"/>
      <c r="G31" s="19"/>
      <c r="H31" s="19"/>
      <c r="I31" s="18"/>
      <c r="J31" s="18"/>
      <c r="K31" s="18"/>
      <c r="L31" s="18"/>
      <c r="M31" s="18"/>
      <c r="N31" s="18"/>
      <c r="O31" s="18"/>
      <c r="P31" s="18"/>
      <c r="Q31" s="18"/>
    </row>
    <row r="32" spans="1:17" ht="13.5" customHeight="1">
      <c r="A32" s="19"/>
      <c r="B32" s="19"/>
      <c r="C32" s="19"/>
      <c r="D32" s="19"/>
      <c r="E32" s="19"/>
      <c r="F32" s="19"/>
      <c r="G32" s="19"/>
      <c r="H32" s="19"/>
      <c r="I32" s="18"/>
      <c r="J32" s="18"/>
      <c r="K32" s="18"/>
      <c r="L32" s="18"/>
      <c r="M32" s="18"/>
      <c r="N32" s="18"/>
      <c r="O32" s="18"/>
      <c r="P32" s="18"/>
      <c r="Q32" s="18"/>
    </row>
    <row r="33" spans="1:17" ht="13.5" customHeight="1">
      <c r="A33" s="19"/>
      <c r="B33" s="19"/>
      <c r="C33" s="19"/>
      <c r="D33" s="19"/>
      <c r="E33" s="19"/>
      <c r="F33" s="19"/>
      <c r="G33" s="19"/>
      <c r="H33" s="19"/>
      <c r="I33" s="18"/>
      <c r="J33" s="18"/>
      <c r="K33" s="483"/>
      <c r="L33" s="18"/>
      <c r="M33" s="18"/>
      <c r="N33" s="18"/>
      <c r="O33" s="18"/>
      <c r="P33" s="18"/>
      <c r="Q33" s="18"/>
    </row>
    <row r="34" spans="1:17" ht="13.5" customHeight="1">
      <c r="A34" s="19"/>
      <c r="B34" s="19"/>
      <c r="C34" s="19"/>
      <c r="D34" s="19"/>
      <c r="E34" s="19"/>
      <c r="F34" s="19"/>
      <c r="G34" s="19"/>
      <c r="H34" s="19"/>
      <c r="I34" s="18"/>
      <c r="J34" s="18"/>
      <c r="K34" s="18"/>
      <c r="L34" s="18"/>
      <c r="M34" s="18"/>
      <c r="N34" s="18"/>
      <c r="O34" s="18"/>
      <c r="P34" s="18"/>
      <c r="Q34" s="18"/>
    </row>
    <row r="35" spans="1:17" ht="13.5" customHeight="1">
      <c r="A35" s="19"/>
      <c r="B35" s="19"/>
      <c r="C35" s="19"/>
      <c r="D35" s="19"/>
      <c r="E35" s="19"/>
      <c r="F35" s="19"/>
      <c r="G35" s="19"/>
      <c r="H35" s="19"/>
      <c r="I35" s="18"/>
      <c r="J35" s="18"/>
      <c r="K35" s="18"/>
      <c r="L35" s="18"/>
      <c r="M35" s="18"/>
      <c r="N35" s="18"/>
      <c r="O35" s="18"/>
      <c r="P35" s="18"/>
      <c r="Q35" s="18"/>
    </row>
    <row r="36" spans="1:17" ht="13.5" customHeight="1">
      <c r="A36" s="19"/>
      <c r="B36" s="19"/>
      <c r="C36" s="19"/>
      <c r="D36" s="19"/>
      <c r="E36" s="19"/>
      <c r="F36" s="19"/>
      <c r="G36" s="19"/>
      <c r="H36" s="19"/>
      <c r="I36" s="18"/>
      <c r="J36" s="18"/>
      <c r="K36" s="18"/>
      <c r="L36" s="18"/>
      <c r="M36" s="18"/>
      <c r="N36" s="18"/>
      <c r="O36" s="18"/>
      <c r="P36" s="18"/>
      <c r="Q36" s="18"/>
    </row>
    <row r="37" spans="1:17">
      <c r="A37" s="19"/>
      <c r="B37" s="19"/>
      <c r="C37" s="19"/>
      <c r="D37" s="19"/>
      <c r="E37" s="19"/>
      <c r="F37" s="19"/>
      <c r="G37" s="19"/>
      <c r="H37" s="19"/>
      <c r="I37" s="18"/>
      <c r="J37" s="18"/>
      <c r="K37" s="18"/>
      <c r="L37" s="18"/>
      <c r="M37" s="18"/>
      <c r="N37" s="18"/>
      <c r="O37" s="18"/>
      <c r="P37" s="18"/>
      <c r="Q37" s="18"/>
    </row>
    <row r="38" spans="1:17">
      <c r="A38" s="19"/>
      <c r="B38" s="19"/>
      <c r="C38" s="19"/>
      <c r="D38" s="19"/>
      <c r="E38" s="19"/>
      <c r="F38" s="19"/>
      <c r="G38" s="19"/>
      <c r="H38" s="19"/>
      <c r="I38" s="18"/>
      <c r="J38" s="18"/>
      <c r="K38" s="18"/>
      <c r="L38" s="18"/>
      <c r="M38" s="18"/>
      <c r="N38" s="18"/>
      <c r="O38" s="18"/>
      <c r="P38" s="18"/>
      <c r="Q38" s="18"/>
    </row>
    <row r="39" spans="1:17">
      <c r="A39" s="19"/>
      <c r="B39" s="19"/>
      <c r="C39" s="19"/>
      <c r="D39" s="19"/>
      <c r="E39" s="19"/>
      <c r="F39" s="19"/>
      <c r="G39" s="19"/>
      <c r="H39" s="19"/>
      <c r="I39" s="18"/>
      <c r="J39" s="18"/>
      <c r="K39" s="18"/>
      <c r="L39" s="18"/>
      <c r="M39" s="18"/>
      <c r="N39" s="18"/>
      <c r="O39" s="18"/>
      <c r="P39" s="18"/>
      <c r="Q39" s="18"/>
    </row>
    <row r="40" spans="1:17">
      <c r="A40" s="19"/>
      <c r="B40" s="19"/>
      <c r="C40" s="19"/>
      <c r="D40" s="19"/>
      <c r="E40" s="19"/>
      <c r="F40" s="19"/>
      <c r="G40" s="19"/>
      <c r="H40" s="19"/>
      <c r="I40" s="19"/>
    </row>
    <row r="41" spans="1:17">
      <c r="A41" s="19"/>
      <c r="B41" s="19"/>
      <c r="C41" s="19"/>
      <c r="D41" s="19"/>
      <c r="E41" s="19"/>
      <c r="F41" s="19"/>
      <c r="G41" s="19"/>
      <c r="H41" s="19"/>
      <c r="I41" s="19"/>
    </row>
    <row r="42" spans="1:17">
      <c r="A42" s="19"/>
      <c r="B42" s="19"/>
      <c r="C42" s="19"/>
      <c r="D42" s="19"/>
      <c r="E42" s="19"/>
      <c r="F42" s="19"/>
      <c r="G42" s="19"/>
      <c r="H42" s="19"/>
      <c r="I42" s="19"/>
    </row>
    <row r="43" spans="1:17">
      <c r="A43" s="19"/>
      <c r="B43" s="19"/>
      <c r="C43" s="19"/>
      <c r="D43" s="19"/>
      <c r="E43" s="19"/>
      <c r="F43" s="19"/>
      <c r="G43" s="19"/>
      <c r="H43" s="19"/>
      <c r="I43" s="19"/>
    </row>
    <row r="44" spans="1:17">
      <c r="A44" s="19"/>
      <c r="B44" s="19"/>
      <c r="C44" s="19"/>
      <c r="D44" s="19"/>
      <c r="E44" s="19"/>
      <c r="F44" s="19"/>
      <c r="G44" s="19"/>
      <c r="H44" s="19"/>
      <c r="I44" s="19"/>
    </row>
    <row r="45" spans="1:17">
      <c r="A45" s="19"/>
      <c r="B45" s="19"/>
      <c r="C45" s="19"/>
      <c r="D45" s="19"/>
      <c r="E45" s="19"/>
      <c r="F45" s="19"/>
      <c r="G45" s="19"/>
      <c r="H45" s="19"/>
      <c r="I45" s="19"/>
    </row>
    <row r="46" spans="1:17">
      <c r="A46" s="19"/>
      <c r="B46" s="19"/>
      <c r="C46" s="19"/>
      <c r="D46" s="19"/>
      <c r="E46" s="19"/>
      <c r="F46" s="19"/>
      <c r="G46" s="19"/>
      <c r="H46" s="19"/>
      <c r="I46" s="19"/>
    </row>
    <row r="47" spans="1:17" ht="15" customHeight="1"/>
    <row r="57" spans="1:9" ht="12.75" customHeight="1">
      <c r="A57" s="1209" t="s">
        <v>831</v>
      </c>
      <c r="B57" s="1209"/>
      <c r="C57" s="1209"/>
      <c r="D57" s="1209"/>
      <c r="E57" s="1209"/>
      <c r="F57" s="1209"/>
      <c r="G57" s="1209"/>
      <c r="H57" s="1209"/>
      <c r="I57" s="1209"/>
    </row>
    <row r="58" spans="1:9">
      <c r="A58" s="1209"/>
      <c r="B58" s="1209"/>
      <c r="C58" s="1209"/>
      <c r="D58" s="1209"/>
      <c r="E58" s="1209"/>
      <c r="F58" s="1209"/>
      <c r="G58" s="1209"/>
      <c r="H58" s="1209"/>
      <c r="I58" s="1209"/>
    </row>
    <row r="59" spans="1:9">
      <c r="A59" s="1209"/>
      <c r="B59" s="1209"/>
      <c r="C59" s="1209"/>
      <c r="D59" s="1209"/>
      <c r="E59" s="1209"/>
      <c r="F59" s="1209"/>
      <c r="G59" s="1209"/>
      <c r="H59" s="1209"/>
      <c r="I59" s="1209"/>
    </row>
  </sheetData>
  <mergeCells count="1">
    <mergeCell ref="A57:I59"/>
  </mergeCells>
  <printOptions horizontalCentered="1"/>
  <pageMargins left="0.7" right="0.7" top="0.75" bottom="0.75" header="0.3" footer="0.3"/>
  <pageSetup paperSize="9" scale="99" orientation="portrait" r:id="rId1"/>
  <headerFooter>
    <oddHeader>&amp;R&amp;"Arial,Normal"&amp;8General information</oddHeader>
  </headerFooter>
  <ignoredErrors>
    <ignoredError sqref="D9" numberStoredAsText="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O67"/>
  <sheetViews>
    <sheetView view="pageLayout" topLeftCell="L1" zoomScale="80" zoomScaleNormal="100" zoomScaleSheetLayoutView="80" zoomScalePageLayoutView="80" workbookViewId="0">
      <selection activeCell="AN29" sqref="AN29"/>
    </sheetView>
  </sheetViews>
  <sheetFormatPr defaultRowHeight="11.25"/>
  <cols>
    <col min="1" max="1" width="36.85546875" style="2" customWidth="1"/>
    <col min="2" max="4" width="10.7109375" style="2" customWidth="1"/>
    <col min="5" max="5" width="10.7109375" style="484" customWidth="1"/>
    <col min="6" max="6" width="10.7109375" style="494" customWidth="1"/>
    <col min="7" max="7" width="9.7109375" style="2" customWidth="1"/>
    <col min="8" max="10" width="9" style="2" customWidth="1"/>
    <col min="11" max="12" width="3.5703125" style="2" customWidth="1"/>
    <col min="13" max="15" width="9" style="2" customWidth="1"/>
    <col min="16" max="16" width="13" style="2" customWidth="1"/>
    <col min="17" max="17" width="9.7109375" style="2" customWidth="1"/>
    <col min="18" max="20" width="9.140625" style="2" customWidth="1"/>
    <col min="21" max="22" width="3.5703125" style="2" customWidth="1"/>
    <col min="23" max="25" width="9.140625" style="2" customWidth="1"/>
    <col min="26" max="26" width="13" style="2" customWidth="1"/>
    <col min="27" max="31" width="13" style="2" hidden="1" customWidth="1"/>
    <col min="32" max="32" width="22.140625" style="2" hidden="1" customWidth="1"/>
    <col min="33" max="33" width="33.7109375" style="2" customWidth="1"/>
    <col min="34" max="41" width="6.7109375" style="2" customWidth="1"/>
    <col min="42" max="16384" width="9.140625" style="2"/>
  </cols>
  <sheetData>
    <row r="1" spans="1:41" ht="22.5" customHeight="1">
      <c r="A1" s="4" t="s">
        <v>47</v>
      </c>
      <c r="G1" s="1088" t="s">
        <v>48</v>
      </c>
      <c r="H1" s="1088"/>
      <c r="I1" s="1088"/>
      <c r="J1" s="1088"/>
      <c r="K1" s="1088"/>
      <c r="L1" s="1088"/>
      <c r="M1" s="1088"/>
      <c r="N1" s="1088"/>
      <c r="O1" s="1088"/>
      <c r="P1" s="1088"/>
      <c r="Q1" s="1088" t="s">
        <v>49</v>
      </c>
      <c r="R1" s="1088"/>
      <c r="S1" s="1088"/>
      <c r="T1" s="1088"/>
      <c r="U1" s="1088"/>
      <c r="V1" s="1088"/>
      <c r="W1" s="1088"/>
      <c r="X1" s="1088"/>
      <c r="Y1" s="1088"/>
      <c r="Z1" s="1088"/>
      <c r="AA1" s="2" t="s">
        <v>50</v>
      </c>
      <c r="AG1" s="4" t="s">
        <v>51</v>
      </c>
      <c r="AH1" s="3"/>
      <c r="AI1" s="3"/>
      <c r="AJ1" s="3"/>
      <c r="AK1" s="3"/>
      <c r="AL1" s="3"/>
      <c r="AM1" s="3"/>
      <c r="AN1" s="3"/>
      <c r="AO1" s="3"/>
    </row>
    <row r="2" spans="1:41" ht="13.5" customHeight="1">
      <c r="A2" s="3" t="s">
        <v>1097</v>
      </c>
      <c r="AG2" s="576" t="s">
        <v>1087</v>
      </c>
      <c r="AH2" s="3"/>
      <c r="AI2" s="3"/>
      <c r="AJ2" s="3"/>
      <c r="AK2" s="3"/>
      <c r="AL2" s="3"/>
      <c r="AM2" s="3"/>
      <c r="AN2" s="3"/>
      <c r="AO2" s="3"/>
    </row>
    <row r="3" spans="1:41" ht="12.75" customHeight="1">
      <c r="G3" s="1089"/>
      <c r="H3" s="1089"/>
      <c r="I3" s="1090" t="s">
        <v>850</v>
      </c>
      <c r="J3" s="1091"/>
      <c r="K3" s="1091"/>
      <c r="M3" s="1089"/>
      <c r="N3" s="1089"/>
      <c r="O3" s="1090" t="s">
        <v>851</v>
      </c>
      <c r="P3" s="1091"/>
      <c r="Q3" s="1089"/>
      <c r="R3" s="1089"/>
      <c r="S3" s="1090" t="s">
        <v>843</v>
      </c>
      <c r="T3" s="1091"/>
      <c r="U3" s="1091"/>
      <c r="W3" s="1089"/>
      <c r="X3" s="1089"/>
      <c r="Y3" s="1090" t="s">
        <v>844</v>
      </c>
      <c r="Z3" s="1091"/>
      <c r="AG3" s="3"/>
      <c r="AH3" s="1094" t="s">
        <v>56</v>
      </c>
      <c r="AI3" s="1094"/>
      <c r="AJ3" s="1094" t="s">
        <v>57</v>
      </c>
      <c r="AK3" s="1094"/>
      <c r="AL3" s="1094" t="s">
        <v>58</v>
      </c>
      <c r="AM3" s="1094"/>
      <c r="AN3" s="1094" t="s">
        <v>59</v>
      </c>
      <c r="AO3" s="1094"/>
    </row>
    <row r="4" spans="1:41" ht="16.5" customHeight="1" thickBot="1">
      <c r="A4" s="490" t="s">
        <v>55</v>
      </c>
      <c r="G4" s="1089"/>
      <c r="H4" s="1089"/>
      <c r="I4" s="1091"/>
      <c r="J4" s="1091"/>
      <c r="K4" s="1091"/>
      <c r="M4" s="1089"/>
      <c r="N4" s="1089"/>
      <c r="O4" s="1091"/>
      <c r="P4" s="1091"/>
      <c r="Q4" s="1089"/>
      <c r="R4" s="1089"/>
      <c r="S4" s="1091"/>
      <c r="T4" s="1091"/>
      <c r="U4" s="1091"/>
      <c r="W4" s="1089"/>
      <c r="X4" s="1089"/>
      <c r="Y4" s="1091"/>
      <c r="Z4" s="1091"/>
      <c r="AG4" s="537"/>
      <c r="AH4" s="536" t="s">
        <v>60</v>
      </c>
      <c r="AI4" s="536" t="s">
        <v>61</v>
      </c>
      <c r="AJ4" s="536" t="s">
        <v>60</v>
      </c>
      <c r="AK4" s="536" t="s">
        <v>61</v>
      </c>
      <c r="AL4" s="536" t="s">
        <v>60</v>
      </c>
      <c r="AM4" s="536" t="s">
        <v>61</v>
      </c>
      <c r="AN4" s="536" t="s">
        <v>60</v>
      </c>
      <c r="AO4" s="536" t="s">
        <v>61</v>
      </c>
    </row>
    <row r="5" spans="1:41" ht="16.5" customHeight="1">
      <c r="G5" s="1089"/>
      <c r="H5" s="1089"/>
      <c r="I5" s="1091"/>
      <c r="J5" s="1091"/>
      <c r="K5" s="1091"/>
      <c r="M5" s="1089"/>
      <c r="N5" s="1089"/>
      <c r="O5" s="1091"/>
      <c r="P5" s="1091"/>
      <c r="Q5" s="1089"/>
      <c r="R5" s="1089"/>
      <c r="S5" s="1091"/>
      <c r="T5" s="1091"/>
      <c r="U5" s="1091"/>
      <c r="W5" s="1089"/>
      <c r="X5" s="1089"/>
      <c r="Y5" s="1091"/>
      <c r="Z5" s="1091"/>
      <c r="AG5" s="9" t="s">
        <v>62</v>
      </c>
      <c r="AH5" s="10" t="s">
        <v>63</v>
      </c>
      <c r="AI5" s="10" t="s">
        <v>854</v>
      </c>
      <c r="AJ5" s="10" t="s">
        <v>64</v>
      </c>
      <c r="AK5" s="10" t="s">
        <v>65</v>
      </c>
      <c r="AL5" s="10" t="s">
        <v>66</v>
      </c>
      <c r="AM5" s="10" t="s">
        <v>67</v>
      </c>
      <c r="AN5" s="10" t="s">
        <v>68</v>
      </c>
      <c r="AO5" s="10" t="s">
        <v>69</v>
      </c>
    </row>
    <row r="6" spans="1:41" ht="20.100000000000001" customHeight="1">
      <c r="G6" s="1089"/>
      <c r="H6" s="1089"/>
      <c r="I6" s="1091"/>
      <c r="J6" s="1091"/>
      <c r="K6" s="1091"/>
      <c r="M6" s="1089"/>
      <c r="N6" s="1089"/>
      <c r="O6" s="1091"/>
      <c r="P6" s="1091"/>
      <c r="Q6" s="1089"/>
      <c r="R6" s="1089"/>
      <c r="S6" s="1091"/>
      <c r="T6" s="1091"/>
      <c r="U6" s="1091"/>
      <c r="W6" s="1089"/>
      <c r="X6" s="1089"/>
      <c r="Y6" s="1091"/>
      <c r="Z6" s="1091"/>
      <c r="AG6" s="9" t="s">
        <v>71</v>
      </c>
      <c r="AH6" s="10" t="s">
        <v>63</v>
      </c>
      <c r="AI6" s="10" t="s">
        <v>72</v>
      </c>
      <c r="AJ6" s="10" t="s">
        <v>64</v>
      </c>
      <c r="AK6" s="10" t="s">
        <v>65</v>
      </c>
      <c r="AL6" s="10" t="s">
        <v>66</v>
      </c>
      <c r="AM6" s="10" t="s">
        <v>67</v>
      </c>
      <c r="AN6" s="10" t="s">
        <v>68</v>
      </c>
      <c r="AO6" s="10" t="s">
        <v>69</v>
      </c>
    </row>
    <row r="7" spans="1:41" ht="20.100000000000001" customHeight="1">
      <c r="G7" s="1089"/>
      <c r="H7" s="1089"/>
      <c r="I7" s="1091"/>
      <c r="J7" s="1091"/>
      <c r="K7" s="1091"/>
      <c r="M7" s="1089"/>
      <c r="N7" s="1089"/>
      <c r="O7" s="1091"/>
      <c r="P7" s="1091"/>
      <c r="Q7" s="1089"/>
      <c r="R7" s="1089"/>
      <c r="S7" s="1091"/>
      <c r="T7" s="1091"/>
      <c r="U7" s="1091"/>
      <c r="W7" s="1089"/>
      <c r="X7" s="1089"/>
      <c r="Y7" s="1091"/>
      <c r="Z7" s="1091"/>
      <c r="AG7" s="9" t="s">
        <v>73</v>
      </c>
      <c r="AH7" s="10" t="s">
        <v>63</v>
      </c>
      <c r="AI7" s="10" t="s">
        <v>854</v>
      </c>
      <c r="AJ7" s="10" t="s">
        <v>64</v>
      </c>
      <c r="AK7" s="10" t="s">
        <v>65</v>
      </c>
      <c r="AL7" s="10" t="s">
        <v>66</v>
      </c>
      <c r="AM7" s="10" t="s">
        <v>67</v>
      </c>
      <c r="AN7" s="10" t="s">
        <v>68</v>
      </c>
      <c r="AO7" s="10" t="s">
        <v>69</v>
      </c>
    </row>
    <row r="8" spans="1:41" ht="20.100000000000001" customHeight="1">
      <c r="G8" s="1089"/>
      <c r="H8" s="1089"/>
      <c r="I8" s="1091"/>
      <c r="J8" s="1091"/>
      <c r="K8" s="1091"/>
      <c r="M8" s="1089"/>
      <c r="N8" s="1089"/>
      <c r="O8" s="1091"/>
      <c r="P8" s="1091"/>
      <c r="Q8" s="1089"/>
      <c r="R8" s="1089"/>
      <c r="S8" s="1091"/>
      <c r="T8" s="1091"/>
      <c r="U8" s="1091"/>
      <c r="W8" s="1089"/>
      <c r="X8" s="1089"/>
      <c r="Y8" s="1091"/>
      <c r="Z8" s="1091"/>
      <c r="AG8" s="9" t="s">
        <v>75</v>
      </c>
      <c r="AH8" s="10" t="s">
        <v>63</v>
      </c>
      <c r="AI8" s="10" t="s">
        <v>854</v>
      </c>
      <c r="AJ8" s="10" t="s">
        <v>64</v>
      </c>
      <c r="AK8" s="10" t="s">
        <v>65</v>
      </c>
      <c r="AL8" s="10" t="s">
        <v>66</v>
      </c>
      <c r="AM8" s="10" t="s">
        <v>67</v>
      </c>
      <c r="AN8" s="10" t="s">
        <v>68</v>
      </c>
      <c r="AO8" s="10" t="s">
        <v>69</v>
      </c>
    </row>
    <row r="9" spans="1:41" ht="20.100000000000001" customHeight="1">
      <c r="AG9" s="9" t="s">
        <v>76</v>
      </c>
      <c r="AH9" s="10"/>
      <c r="AI9" s="10" t="s">
        <v>77</v>
      </c>
      <c r="AJ9" s="10"/>
      <c r="AK9" s="10" t="s">
        <v>78</v>
      </c>
      <c r="AL9" s="10"/>
      <c r="AM9" s="10"/>
      <c r="AN9" s="10"/>
      <c r="AO9" s="10"/>
    </row>
    <row r="10" spans="1:41" ht="20.100000000000001" customHeight="1">
      <c r="G10" s="1089"/>
      <c r="H10" s="1089"/>
      <c r="I10" s="1090" t="s">
        <v>842</v>
      </c>
      <c r="J10" s="1091"/>
      <c r="K10" s="1091"/>
      <c r="M10" s="1089"/>
      <c r="N10" s="1089"/>
      <c r="O10" s="1090" t="s">
        <v>1067</v>
      </c>
      <c r="P10" s="1092"/>
      <c r="Q10" s="1089"/>
      <c r="R10" s="1089"/>
      <c r="S10" s="1093" t="s">
        <v>846</v>
      </c>
      <c r="T10" s="1093"/>
      <c r="U10" s="1093"/>
      <c r="W10" s="1089"/>
      <c r="X10" s="1089"/>
      <c r="Y10" s="1090" t="s">
        <v>849</v>
      </c>
      <c r="Z10" s="1091"/>
      <c r="AG10" s="9" t="s">
        <v>79</v>
      </c>
      <c r="AH10" s="10"/>
      <c r="AI10" s="10" t="s">
        <v>77</v>
      </c>
      <c r="AJ10" s="10"/>
      <c r="AK10" s="10" t="s">
        <v>78</v>
      </c>
      <c r="AL10" s="10"/>
      <c r="AM10" s="10"/>
      <c r="AN10" s="10"/>
      <c r="AO10" s="10"/>
    </row>
    <row r="11" spans="1:41" ht="20.100000000000001" customHeight="1">
      <c r="G11" s="1089"/>
      <c r="H11" s="1089"/>
      <c r="I11" s="1091"/>
      <c r="J11" s="1091"/>
      <c r="K11" s="1091"/>
      <c r="M11" s="1089"/>
      <c r="N11" s="1089"/>
      <c r="O11" s="1092"/>
      <c r="P11" s="1092"/>
      <c r="Q11" s="1089"/>
      <c r="R11" s="1089"/>
      <c r="S11" s="1093"/>
      <c r="T11" s="1093"/>
      <c r="U11" s="1093"/>
      <c r="W11" s="1089"/>
      <c r="X11" s="1089"/>
      <c r="Y11" s="1091"/>
      <c r="Z11" s="1091"/>
      <c r="AG11" s="9" t="s">
        <v>81</v>
      </c>
      <c r="AH11" s="10"/>
      <c r="AI11" s="10" t="s">
        <v>77</v>
      </c>
      <c r="AJ11" s="10"/>
      <c r="AK11" s="10"/>
      <c r="AL11" s="10"/>
      <c r="AM11" s="10"/>
      <c r="AN11" s="10"/>
      <c r="AO11" s="10"/>
    </row>
    <row r="12" spans="1:41" ht="20.100000000000001" customHeight="1">
      <c r="G12" s="1089"/>
      <c r="H12" s="1089"/>
      <c r="I12" s="1091"/>
      <c r="J12" s="1091"/>
      <c r="K12" s="1091"/>
      <c r="M12" s="1089"/>
      <c r="N12" s="1089"/>
      <c r="O12" s="1092"/>
      <c r="P12" s="1092"/>
      <c r="Q12" s="1089"/>
      <c r="R12" s="1089"/>
      <c r="S12" s="1093"/>
      <c r="T12" s="1093"/>
      <c r="U12" s="1093"/>
      <c r="W12" s="1089"/>
      <c r="X12" s="1089"/>
      <c r="Y12" s="1091"/>
      <c r="Z12" s="1091"/>
      <c r="AG12" s="9" t="s">
        <v>83</v>
      </c>
      <c r="AH12" s="10"/>
      <c r="AI12" s="10" t="s">
        <v>77</v>
      </c>
      <c r="AJ12" s="10"/>
      <c r="AK12" s="10"/>
      <c r="AL12" s="10"/>
      <c r="AM12" s="10"/>
      <c r="AN12" s="10"/>
      <c r="AO12" s="10"/>
    </row>
    <row r="13" spans="1:41" ht="20.100000000000001" customHeight="1">
      <c r="G13" s="1089"/>
      <c r="H13" s="1089"/>
      <c r="I13" s="1091"/>
      <c r="J13" s="1091"/>
      <c r="K13" s="1091"/>
      <c r="M13" s="1089"/>
      <c r="N13" s="1089"/>
      <c r="O13" s="1092"/>
      <c r="P13" s="1092"/>
      <c r="Q13" s="1089"/>
      <c r="R13" s="1089"/>
      <c r="S13" s="1093"/>
      <c r="T13" s="1093"/>
      <c r="U13" s="1093"/>
      <c r="W13" s="1089"/>
      <c r="X13" s="1089"/>
      <c r="Y13" s="1091"/>
      <c r="Z13" s="1091"/>
      <c r="AG13" s="680" t="s">
        <v>1080</v>
      </c>
      <c r="AH13" s="14"/>
      <c r="AI13" s="14"/>
      <c r="AJ13" s="14"/>
      <c r="AK13" s="10" t="s">
        <v>948</v>
      </c>
      <c r="AL13" s="10"/>
      <c r="AM13" s="10" t="s">
        <v>948</v>
      </c>
      <c r="AN13" s="14"/>
    </row>
    <row r="14" spans="1:41" ht="20.100000000000001" customHeight="1">
      <c r="G14" s="1089"/>
      <c r="H14" s="1089"/>
      <c r="I14" s="1091"/>
      <c r="J14" s="1091"/>
      <c r="K14" s="1091"/>
      <c r="M14" s="1089"/>
      <c r="N14" s="1089"/>
      <c r="O14" s="1092"/>
      <c r="P14" s="1092"/>
      <c r="Q14" s="1089"/>
      <c r="R14" s="1089"/>
      <c r="S14" s="1093"/>
      <c r="T14" s="1093"/>
      <c r="U14" s="1093"/>
      <c r="W14" s="1089"/>
      <c r="X14" s="1089"/>
      <c r="Y14" s="1091"/>
      <c r="Z14" s="1091"/>
      <c r="AG14" s="681"/>
      <c r="AH14" s="574"/>
      <c r="AI14" s="574"/>
      <c r="AJ14" s="574"/>
      <c r="AK14" s="574"/>
      <c r="AL14" s="574"/>
      <c r="AM14" s="682"/>
      <c r="AN14" s="682"/>
    </row>
    <row r="15" spans="1:41" ht="20.100000000000001" customHeight="1">
      <c r="G15" s="1089"/>
      <c r="H15" s="1089"/>
      <c r="I15" s="1091"/>
      <c r="J15" s="1091"/>
      <c r="K15" s="1091"/>
      <c r="M15" s="1089"/>
      <c r="N15" s="1089"/>
      <c r="O15" s="1092"/>
      <c r="P15" s="1092"/>
      <c r="Q15" s="1089"/>
      <c r="R15" s="1089"/>
      <c r="S15" s="1093"/>
      <c r="T15" s="1093"/>
      <c r="U15" s="1093"/>
      <c r="W15" s="1089"/>
      <c r="X15" s="1089"/>
      <c r="Y15" s="1091"/>
      <c r="Z15" s="1091"/>
      <c r="AG15" s="574"/>
      <c r="AH15" s="574"/>
      <c r="AI15" s="574"/>
      <c r="AJ15" s="574"/>
      <c r="AK15" s="682"/>
      <c r="AL15" s="682"/>
      <c r="AM15" s="682"/>
      <c r="AN15" s="682"/>
      <c r="AO15" s="728" t="s">
        <v>949</v>
      </c>
    </row>
    <row r="16" spans="1:41" ht="20.100000000000001" customHeight="1">
      <c r="AG16" s="535" t="s">
        <v>52</v>
      </c>
      <c r="AH16" s="534"/>
      <c r="AI16" s="534"/>
      <c r="AO16" s="524"/>
    </row>
    <row r="17" spans="1:37" ht="20.100000000000001" customHeight="1">
      <c r="G17" s="1089"/>
      <c r="H17" s="1089"/>
      <c r="I17" s="1090" t="s">
        <v>1068</v>
      </c>
      <c r="J17" s="1091"/>
      <c r="K17" s="1091"/>
      <c r="M17" s="1089"/>
      <c r="N17" s="1089"/>
      <c r="O17" s="1090" t="s">
        <v>1069</v>
      </c>
      <c r="P17" s="1091"/>
      <c r="Q17" s="1089"/>
      <c r="R17" s="1089"/>
      <c r="S17" s="1090" t="s">
        <v>845</v>
      </c>
      <c r="T17" s="1091"/>
      <c r="U17" s="1091"/>
      <c r="W17" s="1089"/>
      <c r="X17" s="1089"/>
      <c r="Y17" s="1090" t="s">
        <v>847</v>
      </c>
      <c r="Z17" s="1091"/>
      <c r="AG17" s="669" t="s">
        <v>1087</v>
      </c>
      <c r="AH17" s="1101" t="s">
        <v>54</v>
      </c>
      <c r="AI17" s="1101"/>
      <c r="AJ17" s="1101" t="s">
        <v>1088</v>
      </c>
      <c r="AK17" s="1101"/>
    </row>
    <row r="18" spans="1:37" ht="20.100000000000001" customHeight="1" thickBot="1">
      <c r="G18" s="1089"/>
      <c r="H18" s="1089"/>
      <c r="I18" s="1091"/>
      <c r="J18" s="1091"/>
      <c r="K18" s="1091"/>
      <c r="M18" s="1089"/>
      <c r="N18" s="1089"/>
      <c r="O18" s="1091"/>
      <c r="P18" s="1091"/>
      <c r="Q18" s="1089"/>
      <c r="R18" s="1089"/>
      <c r="S18" s="1091"/>
      <c r="T18" s="1091"/>
      <c r="U18" s="1091"/>
      <c r="W18" s="1089"/>
      <c r="X18" s="1089"/>
      <c r="Y18" s="1091"/>
      <c r="Z18" s="1091"/>
      <c r="AG18" s="20"/>
      <c r="AH18" s="1102"/>
      <c r="AI18" s="1102"/>
      <c r="AJ18" s="1103"/>
      <c r="AK18" s="1103"/>
    </row>
    <row r="19" spans="1:37" ht="20.100000000000001" customHeight="1">
      <c r="G19" s="1089"/>
      <c r="H19" s="1089"/>
      <c r="I19" s="1091"/>
      <c r="J19" s="1091"/>
      <c r="K19" s="1091"/>
      <c r="M19" s="1089"/>
      <c r="N19" s="1089"/>
      <c r="O19" s="1091"/>
      <c r="P19" s="1091"/>
      <c r="Q19" s="1089"/>
      <c r="R19" s="1089"/>
      <c r="S19" s="1091"/>
      <c r="T19" s="1091"/>
      <c r="U19" s="1091"/>
      <c r="W19" s="1089"/>
      <c r="X19" s="1089"/>
      <c r="Y19" s="1091"/>
      <c r="Z19" s="1091"/>
      <c r="AG19" s="7" t="str">
        <f>'[20]141230'!H5</f>
        <v>Sampo Plc</v>
      </c>
      <c r="AH19" s="1095">
        <f>'[20]141230'!I5</f>
        <v>860.44049700000005</v>
      </c>
      <c r="AI19" s="1095"/>
      <c r="AJ19" s="1104">
        <f>'[20]141230'!J5</f>
        <v>21.353138884153559</v>
      </c>
      <c r="AK19" s="1104"/>
    </row>
    <row r="20" spans="1:37" ht="20.100000000000001" customHeight="1">
      <c r="G20" s="1089"/>
      <c r="H20" s="1089"/>
      <c r="I20" s="1091"/>
      <c r="J20" s="1091"/>
      <c r="K20" s="1091"/>
      <c r="M20" s="1089"/>
      <c r="N20" s="1089"/>
      <c r="O20" s="1091"/>
      <c r="P20" s="1091"/>
      <c r="Q20" s="1089"/>
      <c r="R20" s="1089"/>
      <c r="S20" s="1091"/>
      <c r="T20" s="1091"/>
      <c r="U20" s="1091"/>
      <c r="W20" s="1089"/>
      <c r="X20" s="1089"/>
      <c r="Y20" s="1091"/>
      <c r="Z20" s="1091"/>
      <c r="AG20" s="7" t="str">
        <f>'[20]141230'!H6</f>
        <v>Nordea Fonden</v>
      </c>
      <c r="AH20" s="1096">
        <f>'[20]141230'!I6</f>
        <v>158.21744699999999</v>
      </c>
      <c r="AI20" s="1096"/>
      <c r="AJ20" s="1096">
        <f>'[20]141230'!J6</f>
        <v>3.9264064528185552</v>
      </c>
      <c r="AK20" s="1096"/>
    </row>
    <row r="21" spans="1:37" ht="20.100000000000001" customHeight="1">
      <c r="G21" s="1089"/>
      <c r="H21" s="1089"/>
      <c r="I21" s="1091"/>
      <c r="J21" s="1091"/>
      <c r="K21" s="1091"/>
      <c r="M21" s="1089"/>
      <c r="N21" s="1089"/>
      <c r="O21" s="1091"/>
      <c r="P21" s="1091"/>
      <c r="Q21" s="1089"/>
      <c r="R21" s="1089"/>
      <c r="S21" s="1091"/>
      <c r="T21" s="1091"/>
      <c r="U21" s="1091"/>
      <c r="W21" s="1089"/>
      <c r="X21" s="1089"/>
      <c r="Y21" s="1091"/>
      <c r="Z21" s="1091"/>
      <c r="AG21" s="7" t="str">
        <f>'[20]141230'!H7</f>
        <v>Swedbank Robur Funds</v>
      </c>
      <c r="AH21" s="1096">
        <f>'[20]141230'!I7</f>
        <v>138.887046</v>
      </c>
      <c r="AI21" s="1096"/>
      <c r="AJ21" s="1096">
        <f>'[20]141230'!J7</f>
        <v>3.4466931679621116</v>
      </c>
      <c r="AK21" s="1096"/>
    </row>
    <row r="22" spans="1:37" ht="20.100000000000001" customHeight="1">
      <c r="G22" s="1089"/>
      <c r="H22" s="1089"/>
      <c r="I22" s="1091"/>
      <c r="J22" s="1091"/>
      <c r="K22" s="1091"/>
      <c r="M22" s="1089"/>
      <c r="N22" s="1089"/>
      <c r="O22" s="1091"/>
      <c r="P22" s="1091"/>
      <c r="Q22" s="1089"/>
      <c r="R22" s="1089"/>
      <c r="S22" s="1091"/>
      <c r="T22" s="1091"/>
      <c r="U22" s="1091"/>
      <c r="W22" s="1089"/>
      <c r="X22" s="1089"/>
      <c r="Y22" s="1091"/>
      <c r="Z22" s="1091"/>
      <c r="AG22" s="7" t="str">
        <f>'[20]141230'!H8</f>
        <v>Alecta</v>
      </c>
      <c r="AH22" s="1096">
        <f>'[20]141230'!I8</f>
        <v>97.015000000000001</v>
      </c>
      <c r="AI22" s="1096"/>
      <c r="AJ22" s="1096">
        <f>'[20]141230'!J8</f>
        <v>2.4075746969940184</v>
      </c>
      <c r="AK22" s="1096"/>
    </row>
    <row r="23" spans="1:37" ht="20.100000000000001" customHeight="1">
      <c r="A23" s="11"/>
      <c r="B23" s="485"/>
      <c r="C23" s="485"/>
      <c r="D23" s="485"/>
      <c r="E23" s="485"/>
      <c r="F23" s="485"/>
      <c r="AG23" s="7" t="str">
        <f>'[20]141230'!H9</f>
        <v>AMF Insurance &amp; Funds</v>
      </c>
      <c r="AH23" s="1096">
        <f>'[20]141230'!I9</f>
        <v>76.233715000000004</v>
      </c>
      <c r="AI23" s="1096"/>
      <c r="AJ23" s="1096">
        <f>'[20]141230'!J9</f>
        <v>1.891855520196396</v>
      </c>
      <c r="AK23" s="1096"/>
    </row>
    <row r="24" spans="1:37" ht="20.100000000000001" customHeight="1">
      <c r="B24" s="485"/>
      <c r="C24" s="485"/>
      <c r="D24" s="485"/>
      <c r="E24" s="485"/>
      <c r="F24" s="485"/>
      <c r="G24" s="1089"/>
      <c r="H24" s="1089"/>
      <c r="I24" s="1090" t="s">
        <v>1070</v>
      </c>
      <c r="J24" s="1091"/>
      <c r="K24" s="1091"/>
      <c r="M24" s="1089"/>
      <c r="N24" s="1089"/>
      <c r="O24" s="1090" t="s">
        <v>1071</v>
      </c>
      <c r="P24" s="1091"/>
      <c r="Q24" s="1089"/>
      <c r="R24" s="1089"/>
      <c r="S24" s="1090" t="s">
        <v>848</v>
      </c>
      <c r="T24" s="1091"/>
      <c r="U24" s="1091"/>
      <c r="AG24" s="7" t="str">
        <f>'[20]141230'!H10</f>
        <v>Norwegian Petroleum Fund</v>
      </c>
      <c r="AH24" s="1096">
        <f>'[20]141230'!I10</f>
        <v>60.116129000000001</v>
      </c>
      <c r="AI24" s="1096"/>
      <c r="AJ24" s="1096">
        <f>'[20]141230'!J10</f>
        <v>1.4918731233482279</v>
      </c>
      <c r="AK24" s="1096"/>
    </row>
    <row r="25" spans="1:37" ht="20.100000000000001" customHeight="1">
      <c r="B25" s="492"/>
      <c r="C25" s="485"/>
      <c r="D25" s="485"/>
      <c r="E25" s="485"/>
      <c r="F25" s="485"/>
      <c r="G25" s="1089"/>
      <c r="H25" s="1089"/>
      <c r="I25" s="1091"/>
      <c r="J25" s="1091"/>
      <c r="K25" s="1091"/>
      <c r="M25" s="1089"/>
      <c r="N25" s="1089"/>
      <c r="O25" s="1091"/>
      <c r="P25" s="1091"/>
      <c r="Q25" s="1089"/>
      <c r="R25" s="1089"/>
      <c r="S25" s="1091"/>
      <c r="T25" s="1091"/>
      <c r="U25" s="1091"/>
      <c r="AG25" s="7" t="str">
        <f>'[20]141230'!H11</f>
        <v>SHB Funds</v>
      </c>
      <c r="AH25" s="1096">
        <f>'[20]141230'!I11</f>
        <v>58.595027999999999</v>
      </c>
      <c r="AI25" s="1096"/>
      <c r="AJ25" s="1096">
        <f>'[20]141230'!J11</f>
        <v>1.4541246898155546</v>
      </c>
      <c r="AK25" s="1096"/>
    </row>
    <row r="26" spans="1:37" ht="20.100000000000001" customHeight="1">
      <c r="B26" s="485"/>
      <c r="C26" s="485"/>
      <c r="D26" s="485"/>
      <c r="E26" s="485"/>
      <c r="F26" s="485"/>
      <c r="G26" s="1089"/>
      <c r="H26" s="1089"/>
      <c r="I26" s="1091"/>
      <c r="J26" s="1091"/>
      <c r="K26" s="1091"/>
      <c r="M26" s="1089"/>
      <c r="N26" s="1089"/>
      <c r="O26" s="1091"/>
      <c r="P26" s="1091"/>
      <c r="Q26" s="1089"/>
      <c r="R26" s="1089"/>
      <c r="S26" s="1091"/>
      <c r="T26" s="1091"/>
      <c r="U26" s="1091"/>
      <c r="AG26" s="7" t="str">
        <f>'[20]141230'!H12</f>
        <v>Fourth Swedish National Pension Fund</v>
      </c>
      <c r="AH26" s="1096">
        <f>'[20]141230'!I12</f>
        <v>43.564252000000003</v>
      </c>
      <c r="AI26" s="1096"/>
      <c r="AJ26" s="1096">
        <f>'[20]141230'!J12</f>
        <v>1.0811131351715824</v>
      </c>
      <c r="AK26" s="1096"/>
    </row>
    <row r="27" spans="1:37" ht="20.100000000000001" customHeight="1">
      <c r="B27" s="485"/>
      <c r="C27" s="485"/>
      <c r="D27" s="485"/>
      <c r="E27" s="485"/>
      <c r="F27" s="485"/>
      <c r="G27" s="1089"/>
      <c r="H27" s="1089"/>
      <c r="I27" s="1091"/>
      <c r="J27" s="1091"/>
      <c r="K27" s="1091"/>
      <c r="M27" s="1089"/>
      <c r="N27" s="1089"/>
      <c r="O27" s="1091"/>
      <c r="P27" s="1091"/>
      <c r="Q27" s="1089"/>
      <c r="R27" s="1089"/>
      <c r="S27" s="1091"/>
      <c r="T27" s="1091"/>
      <c r="U27" s="1091"/>
      <c r="AG27" s="7" t="str">
        <f>'[20]141230'!H13</f>
        <v>SEB Funds</v>
      </c>
      <c r="AH27" s="1096">
        <f>'[20]141230'!I13</f>
        <v>39.318257000000003</v>
      </c>
      <c r="AI27" s="1096"/>
      <c r="AJ27" s="1096">
        <f>'[20]141230'!J13</f>
        <v>0.97574231493179342</v>
      </c>
      <c r="AK27" s="1096"/>
    </row>
    <row r="28" spans="1:37" ht="20.100000000000001" customHeight="1">
      <c r="B28" s="485"/>
      <c r="C28" s="485"/>
      <c r="D28" s="485"/>
      <c r="E28" s="485"/>
      <c r="F28" s="485"/>
      <c r="G28" s="1089"/>
      <c r="H28" s="1089"/>
      <c r="I28" s="1091"/>
      <c r="J28" s="1091"/>
      <c r="K28" s="1091"/>
      <c r="M28" s="1089"/>
      <c r="N28" s="1089"/>
      <c r="O28" s="1091"/>
      <c r="P28" s="1091"/>
      <c r="Q28" s="1089"/>
      <c r="R28" s="1089"/>
      <c r="S28" s="1091"/>
      <c r="T28" s="1091"/>
      <c r="U28" s="1091"/>
      <c r="AG28" s="7" t="str">
        <f>'[20]141230'!H14</f>
        <v>Saudi Arabian Monetary Agency</v>
      </c>
      <c r="AH28" s="1096">
        <f>'[20]141230'!I14</f>
        <v>38.645690000000002</v>
      </c>
      <c r="AI28" s="1096"/>
      <c r="AJ28" s="1096">
        <f>'[20]141230'!J14</f>
        <v>0.95905154246121482</v>
      </c>
      <c r="AK28" s="1096"/>
    </row>
    <row r="29" spans="1:37" ht="20.100000000000001" customHeight="1">
      <c r="B29" s="485"/>
      <c r="C29" s="485"/>
      <c r="D29" s="485"/>
      <c r="E29" s="485"/>
      <c r="F29" s="485"/>
      <c r="G29" s="1089"/>
      <c r="H29" s="1089"/>
      <c r="I29" s="1091"/>
      <c r="J29" s="1091"/>
      <c r="K29" s="1091"/>
      <c r="M29" s="1089"/>
      <c r="N29" s="1089"/>
      <c r="O29" s="1091"/>
      <c r="P29" s="1091"/>
      <c r="Q29" s="1089"/>
      <c r="R29" s="1089"/>
      <c r="S29" s="1091"/>
      <c r="T29" s="1091"/>
      <c r="U29" s="1091"/>
      <c r="AG29" s="7" t="str">
        <f>'[20]141230'!H15</f>
        <v>Nordea Funds</v>
      </c>
      <c r="AH29" s="1096">
        <f>'[20]141230'!I15</f>
        <v>37.701692000000001</v>
      </c>
      <c r="AI29" s="1096"/>
      <c r="AJ29" s="1096">
        <f>'[20]141230'!J15</f>
        <v>0.93562479712479307</v>
      </c>
      <c r="AK29" s="1096"/>
    </row>
    <row r="30" spans="1:37" ht="20.100000000000001" customHeight="1">
      <c r="B30" s="15"/>
      <c r="C30" s="15"/>
      <c r="D30" s="15"/>
      <c r="E30" s="485"/>
      <c r="F30" s="485"/>
      <c r="X30" s="489"/>
      <c r="Y30" s="489"/>
      <c r="Z30" s="489"/>
      <c r="AG30" s="7" t="str">
        <f>'[20]141230'!H16</f>
        <v>AFA Insurance</v>
      </c>
      <c r="AH30" s="1096">
        <f>'[20]141230'!I16</f>
        <v>34.281559999999999</v>
      </c>
      <c r="AI30" s="1096"/>
      <c r="AJ30" s="1096">
        <f>'[20]141230'!J16</f>
        <v>0.85074902262003049</v>
      </c>
      <c r="AK30" s="1096"/>
    </row>
    <row r="31" spans="1:37" ht="20.100000000000001" customHeight="1">
      <c r="B31" s="15"/>
      <c r="C31" s="15"/>
      <c r="D31" s="15"/>
      <c r="E31" s="485"/>
      <c r="F31" s="485"/>
      <c r="G31" s="89"/>
      <c r="H31" s="89"/>
      <c r="I31" s="724"/>
      <c r="J31" s="725"/>
      <c r="K31" s="725"/>
      <c r="X31" s="489"/>
      <c r="Y31" s="489"/>
      <c r="Z31" s="489"/>
      <c r="AG31" s="7" t="str">
        <f>'[20]141230'!H17</f>
        <v>First Swedish National Pension Fund</v>
      </c>
      <c r="AH31" s="1096">
        <f>'[20]141230'!I17</f>
        <v>34.083576999999998</v>
      </c>
      <c r="AI31" s="1096"/>
      <c r="AJ31" s="1096">
        <f>'[20]141230'!J17</f>
        <v>0.84583577352210781</v>
      </c>
      <c r="AK31" s="1096"/>
    </row>
    <row r="32" spans="1:37" ht="19.5" customHeight="1">
      <c r="B32" s="493"/>
      <c r="C32" s="493"/>
      <c r="D32" s="493"/>
      <c r="E32" s="493"/>
      <c r="F32" s="493"/>
      <c r="G32" s="89"/>
      <c r="H32" s="89"/>
      <c r="I32" s="725"/>
      <c r="J32" s="725"/>
      <c r="K32" s="725"/>
      <c r="R32" s="489"/>
      <c r="S32" s="489"/>
      <c r="T32" s="489"/>
      <c r="X32" s="489"/>
      <c r="Y32" s="489"/>
      <c r="Z32" s="489"/>
      <c r="AG32" s="7" t="str">
        <f>'[20]141230'!H18</f>
        <v>Fidelity Funds</v>
      </c>
      <c r="AH32" s="1096">
        <f>'[20]141230'!I18</f>
        <v>29.598188</v>
      </c>
      <c r="AI32" s="1096"/>
      <c r="AJ32" s="1096">
        <f>'[20]141230'!J18</f>
        <v>0.73452402727075183</v>
      </c>
      <c r="AK32" s="1096"/>
    </row>
    <row r="33" spans="2:37" ht="20.100000000000001" customHeight="1">
      <c r="B33" s="15"/>
      <c r="C33" s="15"/>
      <c r="D33" s="15"/>
      <c r="E33" s="485"/>
      <c r="F33" s="485"/>
      <c r="G33" s="89"/>
      <c r="H33" s="89"/>
      <c r="I33" s="725"/>
      <c r="J33" s="725"/>
      <c r="K33" s="725"/>
      <c r="R33" s="489"/>
      <c r="S33" s="489"/>
      <c r="T33" s="489"/>
      <c r="X33" s="489"/>
      <c r="Y33" s="489"/>
      <c r="Z33" s="489"/>
      <c r="AG33" s="7" t="str">
        <f>'[20]141230'!H19</f>
        <v>Varma Mutual Pension Insurance</v>
      </c>
      <c r="AH33" s="1096">
        <f>'[20]141230'!I19</f>
        <v>28.883386999999999</v>
      </c>
      <c r="AI33" s="1096"/>
      <c r="AJ33" s="1096">
        <f>'[20]141230'!J19</f>
        <v>0.7167851538904908</v>
      </c>
      <c r="AK33" s="1096"/>
    </row>
    <row r="34" spans="2:37" ht="20.100000000000001" customHeight="1">
      <c r="C34" s="15"/>
      <c r="D34" s="15"/>
      <c r="E34" s="485"/>
      <c r="F34" s="485"/>
      <c r="G34" s="89"/>
      <c r="H34" s="89"/>
      <c r="I34" s="725"/>
      <c r="J34" s="725"/>
      <c r="K34" s="725"/>
      <c r="R34" s="489"/>
      <c r="S34" s="489"/>
      <c r="T34" s="489"/>
      <c r="X34" s="489"/>
      <c r="Y34" s="489"/>
      <c r="Z34" s="489"/>
      <c r="AG34" s="7" t="str">
        <f>'[20]141230'!H20</f>
        <v>Skandia Life Insurance</v>
      </c>
      <c r="AH34" s="1096">
        <f>'[20]141230'!I20</f>
        <v>28.006578000000001</v>
      </c>
      <c r="AI34" s="1096"/>
      <c r="AJ34" s="1096">
        <f>'[20]141230'!J20</f>
        <v>0.69502580572271644</v>
      </c>
      <c r="AK34" s="1096"/>
    </row>
    <row r="35" spans="2:37" ht="20.100000000000001" customHeight="1">
      <c r="C35" s="15"/>
      <c r="D35" s="15"/>
      <c r="E35" s="485"/>
      <c r="F35" s="485"/>
      <c r="G35" s="89"/>
      <c r="H35" s="89"/>
      <c r="I35" s="725"/>
      <c r="J35" s="725"/>
      <c r="K35" s="725"/>
      <c r="R35" s="489"/>
      <c r="S35" s="489"/>
      <c r="T35" s="489"/>
      <c r="X35" s="489"/>
      <c r="Y35" s="489"/>
      <c r="Z35" s="489"/>
      <c r="AG35" s="7" t="str">
        <f>'[20]141230'!H21</f>
        <v>Third Swedish National Pension Fund</v>
      </c>
      <c r="AH35" s="1096">
        <f>'[20]141230'!I21</f>
        <v>26.410364999999999</v>
      </c>
      <c r="AI35" s="1096"/>
      <c r="AJ35" s="1096">
        <f>'[20]141230'!J21</f>
        <v>0.65541335373268494</v>
      </c>
      <c r="AK35" s="1096"/>
    </row>
    <row r="36" spans="2:37" ht="20.100000000000001" customHeight="1">
      <c r="C36" s="15"/>
      <c r="D36" s="15"/>
      <c r="E36" s="485"/>
      <c r="F36" s="485"/>
      <c r="G36" s="89"/>
      <c r="H36" s="89"/>
      <c r="I36" s="725"/>
      <c r="J36" s="725"/>
      <c r="K36" s="725"/>
      <c r="R36" s="489"/>
      <c r="S36" s="489"/>
      <c r="T36" s="489"/>
      <c r="AG36" s="7" t="str">
        <f>'[20]141230'!H22</f>
        <v>Didner &amp; Gerge Funds</v>
      </c>
      <c r="AH36" s="1096">
        <f>'[20]141230'!I22</f>
        <v>25.465</v>
      </c>
      <c r="AI36" s="1096"/>
      <c r="AJ36" s="1096">
        <f>'[20]141230'!J22</f>
        <v>0.63195268421329365</v>
      </c>
      <c r="AK36" s="1096"/>
    </row>
    <row r="37" spans="2:37" ht="20.100000000000001" customHeight="1">
      <c r="B37" s="15"/>
      <c r="C37" s="15"/>
      <c r="D37" s="15"/>
      <c r="E37" s="485"/>
      <c r="F37" s="485"/>
      <c r="R37" s="489"/>
      <c r="S37" s="489"/>
      <c r="T37" s="489"/>
      <c r="AG37" s="7" t="str">
        <f>'[20]141230'!H23</f>
        <v>Vanguard Funds</v>
      </c>
      <c r="AH37" s="1096">
        <f>'[20]141230'!I23</f>
        <v>24.932352000000002</v>
      </c>
      <c r="AI37" s="1096"/>
      <c r="AJ37" s="1096">
        <f>'[20]141230'!J23</f>
        <v>0.61873421441785503</v>
      </c>
      <c r="AK37" s="1096"/>
    </row>
    <row r="38" spans="2:37" ht="20.100000000000001" customHeight="1">
      <c r="AG38" s="7" t="str">
        <f>'[20]141230'!H24</f>
        <v>SPP Funds</v>
      </c>
      <c r="AH38" s="1096">
        <f>'[20]141230'!I24</f>
        <v>24.190287999999999</v>
      </c>
      <c r="AI38" s="1096"/>
      <c r="AJ38" s="1096">
        <f>'[20]141230'!J24</f>
        <v>0.60031876825025032</v>
      </c>
      <c r="AK38" s="1096"/>
    </row>
    <row r="39" spans="2:37" ht="20.100000000000001" customHeight="1" thickBot="1">
      <c r="AG39" s="12" t="s">
        <v>88</v>
      </c>
      <c r="AH39" s="1097">
        <v>2165</v>
      </c>
      <c r="AI39" s="1097"/>
      <c r="AJ39" s="1100">
        <v>53.7</v>
      </c>
      <c r="AK39" s="1100"/>
    </row>
    <row r="40" spans="2:37" ht="20.100000000000001" customHeight="1">
      <c r="AG40" s="13" t="s">
        <v>89</v>
      </c>
      <c r="AH40" s="1098" t="s">
        <v>90</v>
      </c>
      <c r="AI40" s="1098"/>
      <c r="AJ40" s="1099" t="s">
        <v>91</v>
      </c>
      <c r="AK40" s="1099"/>
    </row>
    <row r="41" spans="2:37" ht="20.100000000000001" customHeight="1"/>
    <row r="42" spans="2:37" ht="20.100000000000001" customHeight="1"/>
    <row r="43" spans="2:37" ht="20.100000000000001" customHeight="1"/>
    <row r="44" spans="2:37" ht="20.100000000000001" customHeight="1"/>
    <row r="45" spans="2:37" ht="20.100000000000001" customHeight="1"/>
    <row r="46" spans="2:37" ht="20.100000000000001" customHeight="1"/>
    <row r="47" spans="2:37" ht="20.100000000000001" customHeight="1"/>
    <row r="48" spans="2:37"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sheetData>
  <mergeCells count="82">
    <mergeCell ref="AJ27:AK27"/>
    <mergeCell ref="AH17:AI18"/>
    <mergeCell ref="AJ17:AK18"/>
    <mergeCell ref="AJ19:AK19"/>
    <mergeCell ref="AJ20:AK20"/>
    <mergeCell ref="AJ21:AK21"/>
    <mergeCell ref="AJ22:AK22"/>
    <mergeCell ref="AJ23:AK23"/>
    <mergeCell ref="AJ24:AK24"/>
    <mergeCell ref="AJ25:AK25"/>
    <mergeCell ref="AJ26:AK26"/>
    <mergeCell ref="AH23:AI23"/>
    <mergeCell ref="AH24:AI24"/>
    <mergeCell ref="AH25:AI25"/>
    <mergeCell ref="AH26:AI26"/>
    <mergeCell ref="AH27:AI27"/>
    <mergeCell ref="AJ32:AK32"/>
    <mergeCell ref="AJ31:AK31"/>
    <mergeCell ref="AJ30:AK30"/>
    <mergeCell ref="AJ29:AK29"/>
    <mergeCell ref="AJ28:AK28"/>
    <mergeCell ref="AJ37:AK37"/>
    <mergeCell ref="AJ36:AK36"/>
    <mergeCell ref="AJ35:AK35"/>
    <mergeCell ref="AJ34:AK34"/>
    <mergeCell ref="AJ33:AK33"/>
    <mergeCell ref="AH38:AI38"/>
    <mergeCell ref="AH39:AI39"/>
    <mergeCell ref="AH40:AI40"/>
    <mergeCell ref="AJ40:AK40"/>
    <mergeCell ref="AJ39:AK39"/>
    <mergeCell ref="AJ38:AK38"/>
    <mergeCell ref="AH33:AI33"/>
    <mergeCell ref="AH34:AI34"/>
    <mergeCell ref="AH35:AI35"/>
    <mergeCell ref="AH36:AI36"/>
    <mergeCell ref="AH37:AI37"/>
    <mergeCell ref="AH28:AI28"/>
    <mergeCell ref="AH29:AI29"/>
    <mergeCell ref="AH30:AI30"/>
    <mergeCell ref="AH31:AI31"/>
    <mergeCell ref="AH32:AI32"/>
    <mergeCell ref="AN3:AO3"/>
    <mergeCell ref="AH19:AI19"/>
    <mergeCell ref="AH20:AI20"/>
    <mergeCell ref="AH21:AI21"/>
    <mergeCell ref="AH22:AI22"/>
    <mergeCell ref="AH3:AI3"/>
    <mergeCell ref="AJ3:AK3"/>
    <mergeCell ref="AL3:AM3"/>
    <mergeCell ref="S24:U29"/>
    <mergeCell ref="G24:H29"/>
    <mergeCell ref="I24:K29"/>
    <mergeCell ref="M24:N29"/>
    <mergeCell ref="O24:P29"/>
    <mergeCell ref="Q24:R29"/>
    <mergeCell ref="S17:U22"/>
    <mergeCell ref="W17:X22"/>
    <mergeCell ref="Y17:Z22"/>
    <mergeCell ref="G10:H15"/>
    <mergeCell ref="I10:K15"/>
    <mergeCell ref="M10:N15"/>
    <mergeCell ref="O10:P15"/>
    <mergeCell ref="Q10:R15"/>
    <mergeCell ref="G17:H22"/>
    <mergeCell ref="I17:K22"/>
    <mergeCell ref="M17:N22"/>
    <mergeCell ref="O17:P22"/>
    <mergeCell ref="Q17:R22"/>
    <mergeCell ref="S10:U15"/>
    <mergeCell ref="W10:X15"/>
    <mergeCell ref="Y10:Z15"/>
    <mergeCell ref="G1:P1"/>
    <mergeCell ref="Q1:Z1"/>
    <mergeCell ref="G3:H8"/>
    <mergeCell ref="I3:K8"/>
    <mergeCell ref="M3:N8"/>
    <mergeCell ref="O3:P8"/>
    <mergeCell ref="Q3:R8"/>
    <mergeCell ref="S3:U8"/>
    <mergeCell ref="W3:X8"/>
    <mergeCell ref="Y3:Z8"/>
  </mergeCells>
  <printOptions horizontalCentered="1"/>
  <pageMargins left="0.7" right="0.7" top="0.75" bottom="0.75" header="0.3" footer="0.3"/>
  <pageSetup paperSize="9" scale="97" orientation="portrait" r:id="rId1"/>
  <headerFooter>
    <oddHeader>&amp;R&amp;"Arial,Normal"&amp;8Nordea in brief</oddHeader>
    <oddFooter>&amp;L&amp;G&amp;C&amp;"Arial,Normal"&amp;7Fact book - Q4 2014</oddFooter>
  </headerFooter>
  <colBreaks count="3" manualBreakCount="3">
    <brk id="6" max="39" man="1"/>
    <brk id="16" max="39" man="1"/>
    <brk id="32" max="39" man="1"/>
  </colBreaks>
  <ignoredErrors>
    <ignoredError sqref="AH40:AK40"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A13" zoomScale="90" zoomScaleNormal="100" zoomScalePageLayoutView="90" workbookViewId="0">
      <selection activeCell="K47" sqref="K47"/>
    </sheetView>
  </sheetViews>
  <sheetFormatPr defaultRowHeight="15"/>
  <cols>
    <col min="5" max="5" width="3.5703125" customWidth="1"/>
  </cols>
  <sheetData>
    <row r="3" spans="6:6">
      <c r="F3" t="s">
        <v>11</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6" tint="0.59999389629810485"/>
  </sheetPr>
  <dimension ref="A1:AQ329"/>
  <sheetViews>
    <sheetView view="pageLayout" topLeftCell="A16" zoomScale="90" zoomScaleNormal="100" zoomScaleSheetLayoutView="100" zoomScalePageLayoutView="90" workbookViewId="0">
      <selection activeCell="B40" sqref="B40"/>
    </sheetView>
  </sheetViews>
  <sheetFormatPr defaultRowHeight="11.25"/>
  <cols>
    <col min="1" max="1" width="37.42578125" style="518" customWidth="1"/>
    <col min="2" max="8" width="8.140625" style="518" customWidth="1"/>
    <col min="9" max="9" width="8.140625" style="557" customWidth="1"/>
    <col min="10" max="10" width="8.140625" style="518" customWidth="1"/>
    <col min="11" max="11" width="31.85546875" style="518" customWidth="1"/>
    <col min="12" max="18" width="8.85546875" style="518" customWidth="1"/>
    <col min="19" max="19" width="8.85546875" style="557" customWidth="1"/>
    <col min="20" max="20" width="8.85546875" style="518" customWidth="1"/>
    <col min="21" max="21" width="34.7109375" style="518" customWidth="1"/>
    <col min="22" max="22" width="7.85546875" style="518" customWidth="1"/>
    <col min="23" max="23" width="7.85546875" style="572" customWidth="1"/>
    <col min="24" max="29" width="7.85546875" style="518" customWidth="1"/>
    <col min="30" max="30" width="7.85546875" style="557" customWidth="1"/>
    <col min="31" max="31" width="7.85546875" style="518" customWidth="1"/>
    <col min="32" max="32" width="27.5703125" style="518" customWidth="1"/>
    <col min="33" max="34" width="9.140625" style="518"/>
    <col min="35" max="35" width="7.5703125" style="518" customWidth="1"/>
    <col min="36" max="36" width="6.5703125" style="518" customWidth="1"/>
    <col min="37" max="38" width="6.5703125" style="532" customWidth="1"/>
    <col min="39" max="41" width="6.5703125" style="518" customWidth="1"/>
    <col min="42" max="42" width="6.5703125" style="532" customWidth="1"/>
    <col min="43" max="43" width="6.5703125" style="518" customWidth="1"/>
    <col min="44" max="16384" width="9.140625" style="518"/>
  </cols>
  <sheetData>
    <row r="1" spans="1:43" ht="13.5" customHeight="1">
      <c r="A1" s="495" t="s">
        <v>1098</v>
      </c>
      <c r="B1" s="519"/>
      <c r="K1" s="1105" t="s">
        <v>1098</v>
      </c>
      <c r="L1" s="1105"/>
      <c r="M1" s="1105"/>
      <c r="N1" s="1105"/>
      <c r="O1" s="1105"/>
      <c r="P1" s="1105"/>
      <c r="Q1" s="1105"/>
      <c r="R1" s="1105"/>
      <c r="S1" s="1105"/>
      <c r="T1" s="1105"/>
      <c r="U1" s="1105" t="s">
        <v>1099</v>
      </c>
      <c r="V1" s="1105"/>
      <c r="W1" s="1105"/>
      <c r="X1" s="1105"/>
      <c r="Y1" s="1105"/>
      <c r="Z1" s="1105"/>
      <c r="AA1" s="1105"/>
      <c r="AB1" s="1105"/>
      <c r="AC1" s="1105"/>
      <c r="AD1" s="1105"/>
      <c r="AE1" s="1105"/>
      <c r="AF1" s="16" t="s">
        <v>93</v>
      </c>
      <c r="AJ1" s="533" t="s">
        <v>92</v>
      </c>
      <c r="AK1" s="533"/>
      <c r="AL1" s="533"/>
    </row>
    <row r="2" spans="1:43" ht="13.5" customHeight="1"/>
    <row r="3" spans="1:43" ht="13.5" customHeight="1">
      <c r="A3" s="576" t="s">
        <v>94</v>
      </c>
      <c r="B3" s="3"/>
      <c r="K3" s="576" t="s">
        <v>95</v>
      </c>
      <c r="L3" s="3"/>
      <c r="M3" s="3"/>
      <c r="U3" s="17" t="s">
        <v>94</v>
      </c>
      <c r="V3" s="3"/>
      <c r="W3" s="3"/>
      <c r="X3" s="3"/>
      <c r="Y3" s="3"/>
      <c r="AF3" s="550" t="s">
        <v>97</v>
      </c>
      <c r="AG3" s="522"/>
      <c r="AH3" s="522"/>
      <c r="AJ3" s="550" t="s">
        <v>97</v>
      </c>
      <c r="AK3" s="17"/>
      <c r="AL3" s="17"/>
    </row>
    <row r="4" spans="1:43" ht="13.5" customHeight="1">
      <c r="AG4" s="1106" t="s">
        <v>1120</v>
      </c>
      <c r="AH4" s="1108" t="s">
        <v>1121</v>
      </c>
      <c r="AI4" s="182"/>
      <c r="AJ4" s="546"/>
      <c r="AK4" s="546"/>
      <c r="AL4" s="546"/>
      <c r="AM4" s="546"/>
      <c r="AN4" s="546"/>
      <c r="AO4" s="182"/>
      <c r="AP4" s="182"/>
      <c r="AQ4" s="182"/>
    </row>
    <row r="5" spans="1:43" ht="13.5" customHeight="1" thickBot="1">
      <c r="A5" s="20" t="s">
        <v>98</v>
      </c>
      <c r="B5" s="521">
        <v>2014</v>
      </c>
      <c r="C5" s="521">
        <v>2013</v>
      </c>
      <c r="D5" s="521">
        <v>2012</v>
      </c>
      <c r="E5" s="521">
        <v>2011</v>
      </c>
      <c r="F5" s="521">
        <v>2010</v>
      </c>
      <c r="G5" s="521">
        <v>2009</v>
      </c>
      <c r="H5" s="521">
        <v>2008</v>
      </c>
      <c r="I5" s="521">
        <v>2007</v>
      </c>
      <c r="K5" s="20" t="s">
        <v>98</v>
      </c>
      <c r="L5" s="573">
        <v>2014</v>
      </c>
      <c r="M5" s="521">
        <v>2013</v>
      </c>
      <c r="N5" s="521">
        <v>2012</v>
      </c>
      <c r="O5" s="521">
        <v>2011</v>
      </c>
      <c r="P5" s="521">
        <v>2010</v>
      </c>
      <c r="Q5" s="521">
        <v>2009</v>
      </c>
      <c r="R5" s="521">
        <v>2008</v>
      </c>
      <c r="S5" s="521">
        <v>2007</v>
      </c>
      <c r="U5" s="21" t="s">
        <v>98</v>
      </c>
      <c r="V5" s="1061" t="s">
        <v>1084</v>
      </c>
      <c r="W5" s="1061" t="s">
        <v>907</v>
      </c>
      <c r="X5" s="1061" t="s">
        <v>837</v>
      </c>
      <c r="Y5" s="1061" t="s">
        <v>99</v>
      </c>
      <c r="Z5" s="1061" t="s">
        <v>100</v>
      </c>
      <c r="AA5" s="1061" t="s">
        <v>101</v>
      </c>
      <c r="AB5" s="1061" t="s">
        <v>102</v>
      </c>
      <c r="AC5" s="1061" t="s">
        <v>103</v>
      </c>
      <c r="AD5" s="1061" t="s">
        <v>104</v>
      </c>
      <c r="AE5" s="1061" t="s">
        <v>105</v>
      </c>
      <c r="AF5" s="20" t="s">
        <v>98</v>
      </c>
      <c r="AG5" s="1107"/>
      <c r="AH5" s="1107"/>
      <c r="AI5" s="760"/>
      <c r="AJ5" s="761"/>
      <c r="AK5" s="761"/>
      <c r="AL5" s="761"/>
      <c r="AM5" s="762"/>
      <c r="AN5" s="762"/>
      <c r="AO5" s="763"/>
      <c r="AP5" s="763"/>
      <c r="AQ5" s="763"/>
    </row>
    <row r="6" spans="1:43" ht="13.5" customHeight="1">
      <c r="A6" s="9" t="s">
        <v>109</v>
      </c>
      <c r="B6" s="517">
        <v>5482</v>
      </c>
      <c r="C6" s="517">
        <v>5525</v>
      </c>
      <c r="D6" s="517">
        <v>5563</v>
      </c>
      <c r="E6" s="517">
        <v>5456</v>
      </c>
      <c r="F6" s="517">
        <v>5159</v>
      </c>
      <c r="G6" s="517">
        <v>5281</v>
      </c>
      <c r="H6" s="517">
        <v>5093</v>
      </c>
      <c r="I6" s="517">
        <v>4282</v>
      </c>
      <c r="K6" s="14"/>
      <c r="L6" s="14"/>
      <c r="M6" s="14"/>
      <c r="N6" s="517"/>
      <c r="O6" s="517"/>
      <c r="P6" s="517"/>
      <c r="Q6" s="517"/>
      <c r="R6" s="517"/>
      <c r="S6" s="517"/>
      <c r="U6" s="27" t="s">
        <v>109</v>
      </c>
      <c r="V6" s="517">
        <v>1356</v>
      </c>
      <c r="W6" s="517">
        <v>1396</v>
      </c>
      <c r="X6" s="517">
        <v>1368</v>
      </c>
      <c r="Y6" s="517">
        <v>1362</v>
      </c>
      <c r="Z6" s="517">
        <v>1390</v>
      </c>
      <c r="AA6" s="517">
        <v>1386</v>
      </c>
      <c r="AB6" s="517">
        <v>1391</v>
      </c>
      <c r="AC6" s="517">
        <v>1358</v>
      </c>
      <c r="AD6" s="517">
        <v>1382</v>
      </c>
      <c r="AE6" s="51">
        <v>1393</v>
      </c>
      <c r="AF6" s="31" t="s">
        <v>114</v>
      </c>
      <c r="AG6" s="32">
        <v>10</v>
      </c>
      <c r="AH6" s="32">
        <v>65</v>
      </c>
      <c r="AI6" s="760"/>
      <c r="AJ6" s="763"/>
      <c r="AK6" s="763" t="s">
        <v>111</v>
      </c>
      <c r="AL6" s="763" t="s">
        <v>112</v>
      </c>
      <c r="AM6" s="763" t="s">
        <v>113</v>
      </c>
      <c r="AN6" s="763" t="s">
        <v>53</v>
      </c>
      <c r="AO6" s="763" t="s">
        <v>832</v>
      </c>
      <c r="AP6" s="763" t="s">
        <v>906</v>
      </c>
      <c r="AQ6" s="763" t="s">
        <v>1097</v>
      </c>
    </row>
    <row r="7" spans="1:43" ht="13.5" customHeight="1">
      <c r="A7" s="9" t="s">
        <v>115</v>
      </c>
      <c r="B7" s="517">
        <v>2842</v>
      </c>
      <c r="C7" s="517">
        <v>2642</v>
      </c>
      <c r="D7" s="517">
        <v>2468</v>
      </c>
      <c r="E7" s="517">
        <v>2395</v>
      </c>
      <c r="F7" s="517">
        <v>2156</v>
      </c>
      <c r="G7" s="517">
        <v>1693</v>
      </c>
      <c r="H7" s="517">
        <v>1883</v>
      </c>
      <c r="I7" s="517">
        <v>2140</v>
      </c>
      <c r="K7" s="669" t="s">
        <v>116</v>
      </c>
      <c r="L7" s="35"/>
      <c r="M7" s="35"/>
      <c r="N7" s="517"/>
      <c r="O7" s="517"/>
      <c r="P7" s="517"/>
      <c r="Q7" s="517"/>
      <c r="R7" s="517"/>
      <c r="S7" s="517"/>
      <c r="U7" s="27" t="s">
        <v>117</v>
      </c>
      <c r="V7" s="51">
        <v>763</v>
      </c>
      <c r="W7" s="51">
        <v>667</v>
      </c>
      <c r="X7" s="51">
        <v>708</v>
      </c>
      <c r="Y7" s="51">
        <v>704</v>
      </c>
      <c r="Z7" s="51">
        <v>703</v>
      </c>
      <c r="AA7" s="51">
        <v>652</v>
      </c>
      <c r="AB7" s="51">
        <v>664</v>
      </c>
      <c r="AC7" s="51">
        <v>623</v>
      </c>
      <c r="AD7" s="51">
        <v>682</v>
      </c>
      <c r="AE7" s="51">
        <v>595</v>
      </c>
      <c r="AF7" s="27" t="s">
        <v>121</v>
      </c>
      <c r="AG7" s="36">
        <v>22</v>
      </c>
      <c r="AH7" s="36">
        <v>218</v>
      </c>
      <c r="AI7" s="760"/>
      <c r="AJ7" s="763" t="s">
        <v>120</v>
      </c>
      <c r="AK7" s="768">
        <v>1.0699999999999999E-2</v>
      </c>
      <c r="AL7" s="768">
        <v>1.0800000000000001E-2</v>
      </c>
      <c r="AM7" s="768">
        <v>1.0699999999999999E-2</v>
      </c>
      <c r="AN7" s="768">
        <v>1.09E-2</v>
      </c>
      <c r="AO7" s="768">
        <v>1.09E-2</v>
      </c>
      <c r="AP7" s="768">
        <v>1.0800000000000001E-2</v>
      </c>
      <c r="AQ7" s="768">
        <v>1.0800000000000001E-2</v>
      </c>
    </row>
    <row r="8" spans="1:43" ht="13.5" customHeight="1">
      <c r="A8" s="9" t="s">
        <v>122</v>
      </c>
      <c r="B8" s="517">
        <v>1425</v>
      </c>
      <c r="C8" s="517">
        <v>1539</v>
      </c>
      <c r="D8" s="517">
        <v>1774</v>
      </c>
      <c r="E8" s="517">
        <v>1517</v>
      </c>
      <c r="F8" s="517">
        <v>1837</v>
      </c>
      <c r="G8" s="517">
        <v>1946</v>
      </c>
      <c r="H8" s="517">
        <v>1028</v>
      </c>
      <c r="I8" s="517">
        <v>1209</v>
      </c>
      <c r="M8" s="37"/>
      <c r="S8" s="518"/>
      <c r="U8" s="27" t="s">
        <v>122</v>
      </c>
      <c r="V8" s="51">
        <v>367</v>
      </c>
      <c r="W8" s="51">
        <v>291</v>
      </c>
      <c r="X8" s="51">
        <v>356</v>
      </c>
      <c r="Y8" s="51">
        <v>411</v>
      </c>
      <c r="Z8" s="51">
        <v>333</v>
      </c>
      <c r="AA8" s="51">
        <v>346</v>
      </c>
      <c r="AB8" s="51">
        <v>416</v>
      </c>
      <c r="AC8" s="51">
        <v>444</v>
      </c>
      <c r="AD8" s="51">
        <v>442</v>
      </c>
      <c r="AE8" s="51">
        <v>377</v>
      </c>
      <c r="AF8" s="27" t="s">
        <v>124</v>
      </c>
      <c r="AG8" s="36">
        <v>-21</v>
      </c>
      <c r="AH8" s="36">
        <v>-136</v>
      </c>
      <c r="AI8" s="760"/>
      <c r="AJ8" s="763" t="s">
        <v>123</v>
      </c>
      <c r="AK8" s="768">
        <v>7.4000000000000003E-3</v>
      </c>
      <c r="AL8" s="768">
        <v>6.3E-3</v>
      </c>
      <c r="AM8" s="768">
        <v>6.1999999999999998E-3</v>
      </c>
      <c r="AN8" s="768">
        <v>7.4000000000000003E-3</v>
      </c>
      <c r="AO8" s="768">
        <v>7.7000000000000002E-3</v>
      </c>
      <c r="AP8" s="768">
        <v>7.0000000000000001E-3</v>
      </c>
      <c r="AQ8" s="768">
        <v>6.6E-3</v>
      </c>
    </row>
    <row r="9" spans="1:43" ht="13.5" customHeight="1">
      <c r="A9" s="9" t="s">
        <v>125</v>
      </c>
      <c r="B9" s="517">
        <v>18</v>
      </c>
      <c r="C9" s="517">
        <v>79</v>
      </c>
      <c r="D9" s="517">
        <v>93</v>
      </c>
      <c r="E9" s="517">
        <v>42</v>
      </c>
      <c r="F9" s="517">
        <v>66</v>
      </c>
      <c r="G9" s="517">
        <v>48</v>
      </c>
      <c r="H9" s="517">
        <v>24</v>
      </c>
      <c r="I9" s="517">
        <v>41</v>
      </c>
      <c r="K9" s="9" t="s">
        <v>126</v>
      </c>
      <c r="L9" s="517">
        <v>31067</v>
      </c>
      <c r="M9" s="517">
        <v>33529</v>
      </c>
      <c r="N9" s="517">
        <v>36060</v>
      </c>
      <c r="O9" s="517">
        <v>3765</v>
      </c>
      <c r="P9" s="517">
        <v>10023</v>
      </c>
      <c r="Q9" s="517">
        <v>11500</v>
      </c>
      <c r="R9" s="517">
        <v>3157</v>
      </c>
      <c r="S9" s="517">
        <v>5020</v>
      </c>
      <c r="U9" s="27" t="s">
        <v>125</v>
      </c>
      <c r="V9" s="51">
        <v>-1</v>
      </c>
      <c r="W9" s="51">
        <v>7</v>
      </c>
      <c r="X9" s="51">
        <v>3</v>
      </c>
      <c r="Y9" s="51">
        <v>9</v>
      </c>
      <c r="Z9" s="51">
        <v>21</v>
      </c>
      <c r="AA9" s="51">
        <v>14</v>
      </c>
      <c r="AB9" s="51">
        <v>9</v>
      </c>
      <c r="AC9" s="51">
        <v>35</v>
      </c>
      <c r="AD9" s="51">
        <v>33</v>
      </c>
      <c r="AE9" s="51">
        <v>23</v>
      </c>
      <c r="AF9" s="27" t="s">
        <v>865</v>
      </c>
      <c r="AG9" s="36">
        <v>-4</v>
      </c>
      <c r="AH9" s="36">
        <v>13</v>
      </c>
      <c r="AI9" s="760"/>
      <c r="AJ9" s="763" t="s">
        <v>132</v>
      </c>
      <c r="AK9" s="768">
        <v>1.0999999999999999E-2</v>
      </c>
      <c r="AL9" s="768">
        <v>1.15E-2</v>
      </c>
      <c r="AM9" s="768">
        <v>1.09E-2</v>
      </c>
      <c r="AN9" s="768">
        <v>1.14E-2</v>
      </c>
      <c r="AO9" s="768">
        <v>1.1599999999999999E-2</v>
      </c>
      <c r="AP9" s="768">
        <v>1.15E-2</v>
      </c>
      <c r="AQ9" s="768">
        <v>1.1900000000000001E-2</v>
      </c>
    </row>
    <row r="10" spans="1:43" ht="13.5" customHeight="1">
      <c r="A10" s="9" t="s">
        <v>134</v>
      </c>
      <c r="B10" s="517">
        <v>457</v>
      </c>
      <c r="C10" s="517">
        <v>106</v>
      </c>
      <c r="D10" s="517">
        <v>100</v>
      </c>
      <c r="E10" s="517">
        <v>91</v>
      </c>
      <c r="F10" s="517">
        <v>116</v>
      </c>
      <c r="G10" s="517">
        <v>105</v>
      </c>
      <c r="H10" s="517">
        <v>172</v>
      </c>
      <c r="I10" s="517">
        <v>217</v>
      </c>
      <c r="K10" s="9" t="s">
        <v>135</v>
      </c>
      <c r="L10" s="517">
        <v>6958</v>
      </c>
      <c r="M10" s="28">
        <v>11769</v>
      </c>
      <c r="N10" s="28">
        <v>8005</v>
      </c>
      <c r="O10" s="28">
        <v>40615</v>
      </c>
      <c r="P10" s="28"/>
      <c r="Q10" s="28"/>
      <c r="R10" s="28"/>
      <c r="S10" s="28"/>
      <c r="U10" s="27" t="s">
        <v>134</v>
      </c>
      <c r="V10" s="51">
        <v>28</v>
      </c>
      <c r="W10" s="51">
        <v>393</v>
      </c>
      <c r="X10" s="51">
        <v>21</v>
      </c>
      <c r="Y10" s="51">
        <v>15</v>
      </c>
      <c r="Z10" s="51">
        <v>22</v>
      </c>
      <c r="AA10" s="51">
        <v>28</v>
      </c>
      <c r="AB10" s="51">
        <v>10</v>
      </c>
      <c r="AC10" s="51">
        <v>46</v>
      </c>
      <c r="AD10" s="51">
        <v>31</v>
      </c>
      <c r="AE10" s="51">
        <v>24</v>
      </c>
      <c r="AF10" s="27" t="s">
        <v>1124</v>
      </c>
      <c r="AG10" s="36">
        <v>13</v>
      </c>
      <c r="AH10" s="36">
        <v>-30</v>
      </c>
      <c r="AI10" s="760"/>
      <c r="AJ10" s="763" t="s">
        <v>97</v>
      </c>
      <c r="AK10" s="768">
        <v>1.0699999999999999E-2</v>
      </c>
      <c r="AL10" s="768">
        <v>1.09E-2</v>
      </c>
      <c r="AM10" s="768">
        <v>1.0699999999999999E-2</v>
      </c>
      <c r="AN10" s="768">
        <v>1.0800000000000001E-2</v>
      </c>
      <c r="AO10" s="768">
        <v>1.09E-2</v>
      </c>
      <c r="AP10" s="768">
        <v>1.09E-2</v>
      </c>
      <c r="AQ10" s="768">
        <v>1.0800000000000001E-2</v>
      </c>
    </row>
    <row r="11" spans="1:43" ht="13.5" customHeight="1">
      <c r="A11" s="40" t="s">
        <v>137</v>
      </c>
      <c r="B11" s="41">
        <f>SUM(B6:B10)</f>
        <v>10224</v>
      </c>
      <c r="C11" s="41">
        <v>9891</v>
      </c>
      <c r="D11" s="41">
        <v>9998</v>
      </c>
      <c r="E11" s="41">
        <v>9501</v>
      </c>
      <c r="F11" s="41">
        <v>9334</v>
      </c>
      <c r="G11" s="41">
        <v>9073</v>
      </c>
      <c r="H11" s="41">
        <v>8200</v>
      </c>
      <c r="I11" s="41">
        <v>7889</v>
      </c>
      <c r="K11" s="9" t="s">
        <v>138</v>
      </c>
      <c r="L11" s="517">
        <v>12217</v>
      </c>
      <c r="M11" s="517">
        <v>10743</v>
      </c>
      <c r="N11" s="517">
        <v>10569</v>
      </c>
      <c r="O11" s="517">
        <v>11250</v>
      </c>
      <c r="P11" s="517">
        <v>15788</v>
      </c>
      <c r="Q11" s="517">
        <v>18555</v>
      </c>
      <c r="R11" s="517">
        <v>23903</v>
      </c>
      <c r="S11" s="517">
        <v>24262</v>
      </c>
      <c r="U11" s="31" t="s">
        <v>137</v>
      </c>
      <c r="V11" s="41">
        <f>SUM(V6:V10)</f>
        <v>2513</v>
      </c>
      <c r="W11" s="41">
        <v>2754</v>
      </c>
      <c r="X11" s="41">
        <v>2456</v>
      </c>
      <c r="Y11" s="41">
        <v>2501</v>
      </c>
      <c r="Z11" s="41">
        <v>2469</v>
      </c>
      <c r="AA11" s="41">
        <v>2426</v>
      </c>
      <c r="AB11" s="41">
        <v>2490</v>
      </c>
      <c r="AC11" s="41">
        <v>2506</v>
      </c>
      <c r="AD11" s="41">
        <v>2570</v>
      </c>
      <c r="AE11" s="74">
        <v>2412</v>
      </c>
      <c r="AF11" s="31" t="s">
        <v>133</v>
      </c>
      <c r="AG11" s="32">
        <v>17</v>
      </c>
      <c r="AH11" s="32">
        <v>103</v>
      </c>
      <c r="AI11" s="760"/>
      <c r="AJ11" s="761"/>
      <c r="AK11" s="761"/>
      <c r="AL11" s="761"/>
      <c r="AM11" s="764"/>
      <c r="AN11" s="764"/>
      <c r="AO11" s="763"/>
      <c r="AP11" s="763"/>
      <c r="AQ11" s="763"/>
    </row>
    <row r="12" spans="1:43" ht="13.5" customHeight="1">
      <c r="A12" s="9" t="s">
        <v>140</v>
      </c>
      <c r="B12" s="517"/>
      <c r="C12" s="517"/>
      <c r="D12" s="517"/>
      <c r="E12" s="517"/>
      <c r="F12" s="517"/>
      <c r="G12" s="517"/>
      <c r="H12" s="517"/>
      <c r="I12" s="517"/>
      <c r="K12" s="9" t="s">
        <v>141</v>
      </c>
      <c r="L12" s="517">
        <v>348085</v>
      </c>
      <c r="M12" s="517">
        <v>342451</v>
      </c>
      <c r="N12" s="517">
        <v>346251</v>
      </c>
      <c r="O12" s="517">
        <v>337203</v>
      </c>
      <c r="P12" s="517">
        <v>314211</v>
      </c>
      <c r="Q12" s="517">
        <v>282411</v>
      </c>
      <c r="R12" s="517">
        <v>265100</v>
      </c>
      <c r="S12" s="517">
        <v>244682</v>
      </c>
      <c r="U12" s="27" t="s">
        <v>142</v>
      </c>
      <c r="V12" s="51">
        <v>-758</v>
      </c>
      <c r="W12" s="51">
        <v>-728</v>
      </c>
      <c r="X12" s="51">
        <v>-907</v>
      </c>
      <c r="Y12" s="51">
        <v>-756</v>
      </c>
      <c r="Z12" s="51">
        <v>-739</v>
      </c>
      <c r="AA12" s="51">
        <v>-732</v>
      </c>
      <c r="AB12" s="51">
        <v>-753</v>
      </c>
      <c r="AC12" s="51">
        <v>-754</v>
      </c>
      <c r="AD12" s="51">
        <v>-749</v>
      </c>
      <c r="AE12" s="51">
        <v>-738</v>
      </c>
      <c r="AF12" s="27" t="s">
        <v>136</v>
      </c>
      <c r="AG12" s="36">
        <v>17</v>
      </c>
      <c r="AH12" s="36">
        <v>87</v>
      </c>
      <c r="AI12" s="760"/>
      <c r="AJ12" s="765"/>
      <c r="AK12" s="765"/>
      <c r="AL12" s="765"/>
      <c r="AM12" s="764"/>
      <c r="AN12" s="764"/>
      <c r="AO12" s="763"/>
      <c r="AP12" s="763"/>
      <c r="AQ12" s="763"/>
    </row>
    <row r="13" spans="1:43" ht="13.5" customHeight="1">
      <c r="A13" s="9" t="s">
        <v>144</v>
      </c>
      <c r="B13" s="517">
        <v>-3149</v>
      </c>
      <c r="C13" s="517">
        <v>-2978</v>
      </c>
      <c r="D13" s="517">
        <v>-2989</v>
      </c>
      <c r="E13" s="517">
        <v>-3113</v>
      </c>
      <c r="F13" s="517">
        <v>-2784</v>
      </c>
      <c r="G13" s="517">
        <v>-2724</v>
      </c>
      <c r="H13" s="517">
        <v>-2568</v>
      </c>
      <c r="I13" s="517">
        <v>-2388</v>
      </c>
      <c r="K13" s="9" t="s">
        <v>145</v>
      </c>
      <c r="L13" s="517">
        <v>87110</v>
      </c>
      <c r="M13" s="517">
        <v>87314</v>
      </c>
      <c r="N13" s="517">
        <v>86626</v>
      </c>
      <c r="O13" s="517">
        <v>92373</v>
      </c>
      <c r="P13" s="517">
        <v>69137</v>
      </c>
      <c r="Q13" s="517">
        <v>56155</v>
      </c>
      <c r="R13" s="517">
        <v>44830</v>
      </c>
      <c r="S13" s="517">
        <v>38782</v>
      </c>
      <c r="U13" s="27" t="s">
        <v>146</v>
      </c>
      <c r="V13" s="51">
        <v>-416</v>
      </c>
      <c r="W13" s="51">
        <v>-378</v>
      </c>
      <c r="X13" s="51">
        <v>-415</v>
      </c>
      <c r="Y13" s="51">
        <v>-426</v>
      </c>
      <c r="Z13" s="51">
        <v>-480</v>
      </c>
      <c r="AA13" s="51">
        <v>-441</v>
      </c>
      <c r="AB13" s="51">
        <v>-453</v>
      </c>
      <c r="AC13" s="51">
        <v>-461</v>
      </c>
      <c r="AD13" s="51">
        <v>-458</v>
      </c>
      <c r="AE13" s="51">
        <v>-457</v>
      </c>
      <c r="AF13" s="27" t="s">
        <v>139</v>
      </c>
      <c r="AG13" s="36">
        <v>0</v>
      </c>
      <c r="AH13" s="36">
        <v>16</v>
      </c>
      <c r="AI13" s="760"/>
      <c r="AJ13" s="765"/>
      <c r="AK13" s="765"/>
      <c r="AL13" s="765"/>
      <c r="AM13" s="764"/>
      <c r="AN13" s="764"/>
      <c r="AO13" s="763"/>
      <c r="AP13" s="763"/>
      <c r="AQ13" s="763"/>
    </row>
    <row r="14" spans="1:43" ht="13.5" customHeight="1">
      <c r="A14" s="9" t="s">
        <v>148</v>
      </c>
      <c r="B14" s="517">
        <v>-1635</v>
      </c>
      <c r="C14" s="517">
        <v>-1835</v>
      </c>
      <c r="D14" s="517">
        <v>-1808</v>
      </c>
      <c r="E14" s="517">
        <v>-1914</v>
      </c>
      <c r="F14" s="517">
        <v>-1862</v>
      </c>
      <c r="G14" s="517">
        <v>-1639</v>
      </c>
      <c r="H14" s="517">
        <v>-1646</v>
      </c>
      <c r="I14" s="517">
        <v>-1575</v>
      </c>
      <c r="K14" s="9" t="s">
        <v>149</v>
      </c>
      <c r="L14" s="517">
        <v>12151</v>
      </c>
      <c r="M14" s="517">
        <v>9575</v>
      </c>
      <c r="N14" s="517">
        <v>7970</v>
      </c>
      <c r="O14" s="517">
        <v>8373</v>
      </c>
      <c r="P14" s="517">
        <v>9494</v>
      </c>
      <c r="Q14" s="517" t="s">
        <v>150</v>
      </c>
      <c r="R14" s="517">
        <v>7937</v>
      </c>
      <c r="S14" s="517">
        <v>4790</v>
      </c>
      <c r="U14" s="27" t="s">
        <v>151</v>
      </c>
      <c r="V14" s="51">
        <v>-53</v>
      </c>
      <c r="W14" s="51">
        <v>-410</v>
      </c>
      <c r="X14" s="51">
        <v>-64</v>
      </c>
      <c r="Y14" s="51">
        <v>-55</v>
      </c>
      <c r="Z14" s="51">
        <v>-64</v>
      </c>
      <c r="AA14" s="51">
        <v>-61</v>
      </c>
      <c r="AB14" s="51">
        <v>-50</v>
      </c>
      <c r="AC14" s="51">
        <v>-52</v>
      </c>
      <c r="AD14" s="51">
        <v>-88</v>
      </c>
      <c r="AE14" s="51">
        <v>-71</v>
      </c>
      <c r="AF14" s="27" t="s">
        <v>147</v>
      </c>
      <c r="AG14" s="36">
        <v>0</v>
      </c>
      <c r="AH14" s="36">
        <v>0</v>
      </c>
      <c r="AI14" s="760"/>
      <c r="AJ14" s="766"/>
      <c r="AK14" s="766"/>
      <c r="AL14" s="766"/>
      <c r="AM14" s="767"/>
      <c r="AN14" s="767"/>
      <c r="AO14" s="763"/>
      <c r="AP14" s="763"/>
      <c r="AQ14" s="763"/>
    </row>
    <row r="15" spans="1:43" ht="13.5" customHeight="1">
      <c r="A15" s="1109" t="s">
        <v>153</v>
      </c>
      <c r="B15" s="517">
        <v>-582</v>
      </c>
      <c r="C15" s="517">
        <v>-227</v>
      </c>
      <c r="D15" s="517">
        <v>-267</v>
      </c>
      <c r="E15" s="517">
        <v>-192</v>
      </c>
      <c r="F15" s="517">
        <v>-170</v>
      </c>
      <c r="G15" s="517">
        <v>-149</v>
      </c>
      <c r="H15" s="517">
        <v>-124</v>
      </c>
      <c r="I15" s="517">
        <v>-103</v>
      </c>
      <c r="K15" s="9" t="s">
        <v>154</v>
      </c>
      <c r="L15" s="517">
        <v>39749</v>
      </c>
      <c r="M15" s="517">
        <v>33271</v>
      </c>
      <c r="N15" s="517">
        <v>28128</v>
      </c>
      <c r="O15" s="517">
        <v>20167</v>
      </c>
      <c r="P15" s="517">
        <v>17293</v>
      </c>
      <c r="Q15" s="517">
        <v>13703</v>
      </c>
      <c r="R15" s="517">
        <v>10669</v>
      </c>
      <c r="S15" s="517">
        <v>17644</v>
      </c>
      <c r="U15" s="31" t="s">
        <v>155</v>
      </c>
      <c r="V15" s="41">
        <f>SUM(V12:V14)</f>
        <v>-1227</v>
      </c>
      <c r="W15" s="41">
        <v>-1516</v>
      </c>
      <c r="X15" s="41">
        <v>-1386</v>
      </c>
      <c r="Y15" s="41">
        <v>-1237</v>
      </c>
      <c r="Z15" s="41">
        <v>-1283</v>
      </c>
      <c r="AA15" s="41">
        <v>-1234</v>
      </c>
      <c r="AB15" s="41">
        <v>-1256</v>
      </c>
      <c r="AC15" s="41">
        <v>-1267</v>
      </c>
      <c r="AD15" s="41">
        <v>-1295</v>
      </c>
      <c r="AE15" s="74">
        <v>-1266</v>
      </c>
      <c r="AF15" s="27" t="s">
        <v>143</v>
      </c>
      <c r="AG15" s="36">
        <v>-20</v>
      </c>
      <c r="AH15" s="36">
        <v>-40</v>
      </c>
      <c r="AI15" s="182"/>
      <c r="AJ15" s="548"/>
      <c r="AK15" s="548"/>
      <c r="AL15" s="548"/>
      <c r="AM15" s="549"/>
      <c r="AN15" s="549"/>
      <c r="AO15" s="30"/>
      <c r="AP15" s="30"/>
      <c r="AQ15" s="30"/>
    </row>
    <row r="16" spans="1:43" ht="13.5" customHeight="1">
      <c r="A16" s="1109"/>
      <c r="B16" s="517"/>
      <c r="C16" s="517"/>
      <c r="D16" s="517"/>
      <c r="E16" s="517"/>
      <c r="F16" s="517"/>
      <c r="G16" s="517"/>
      <c r="H16" s="517"/>
      <c r="I16" s="517"/>
      <c r="K16" s="9" t="s">
        <v>157</v>
      </c>
      <c r="L16" s="517">
        <v>105119</v>
      </c>
      <c r="M16" s="517">
        <v>70992</v>
      </c>
      <c r="N16" s="517">
        <v>118789</v>
      </c>
      <c r="O16" s="517">
        <v>171943</v>
      </c>
      <c r="P16" s="517">
        <v>96825</v>
      </c>
      <c r="Q16" s="517">
        <v>75422</v>
      </c>
      <c r="R16" s="517">
        <v>86838</v>
      </c>
      <c r="S16" s="517">
        <v>31498</v>
      </c>
      <c r="U16" s="27" t="s">
        <v>158</v>
      </c>
      <c r="V16" s="517">
        <v>1286</v>
      </c>
      <c r="W16" s="517">
        <v>1238</v>
      </c>
      <c r="X16" s="517">
        <v>1070</v>
      </c>
      <c r="Y16" s="517">
        <v>1264</v>
      </c>
      <c r="Z16" s="517">
        <v>1186</v>
      </c>
      <c r="AA16" s="517">
        <v>1192</v>
      </c>
      <c r="AB16" s="517">
        <v>1234</v>
      </c>
      <c r="AC16" s="517">
        <v>1239</v>
      </c>
      <c r="AD16" s="517">
        <v>1275</v>
      </c>
      <c r="AE16" s="517">
        <v>1146</v>
      </c>
      <c r="AF16" s="481" t="s">
        <v>866</v>
      </c>
      <c r="AG16" s="184">
        <v>-47</v>
      </c>
      <c r="AH16" s="184">
        <v>-170</v>
      </c>
      <c r="AI16" s="182"/>
      <c r="AJ16" s="547"/>
      <c r="AK16" s="547"/>
      <c r="AL16" s="547"/>
      <c r="AM16" s="547"/>
      <c r="AN16" s="547"/>
      <c r="AO16" s="30"/>
      <c r="AP16" s="30"/>
      <c r="AQ16" s="30"/>
    </row>
    <row r="17" spans="1:43" ht="13.5" customHeight="1" thickBot="1">
      <c r="A17" s="40" t="s">
        <v>155</v>
      </c>
      <c r="B17" s="41">
        <f>SUM(B13:B16)</f>
        <v>-5366</v>
      </c>
      <c r="C17" s="41">
        <v>-5040</v>
      </c>
      <c r="D17" s="41">
        <v>-5064</v>
      </c>
      <c r="E17" s="41">
        <v>-5219</v>
      </c>
      <c r="F17" s="41">
        <v>-4816</v>
      </c>
      <c r="G17" s="41">
        <v>-4512</v>
      </c>
      <c r="H17" s="41">
        <v>-4338</v>
      </c>
      <c r="I17" s="41">
        <v>-4066</v>
      </c>
      <c r="K17" s="1109" t="s">
        <v>160</v>
      </c>
      <c r="L17" s="47">
        <v>256</v>
      </c>
      <c r="M17" s="47">
        <v>203</v>
      </c>
      <c r="N17" s="517">
        <v>-711</v>
      </c>
      <c r="O17" s="517">
        <v>-215</v>
      </c>
      <c r="P17" s="517">
        <v>1127</v>
      </c>
      <c r="Q17" s="517">
        <v>763</v>
      </c>
      <c r="R17" s="517">
        <v>413</v>
      </c>
      <c r="S17" s="517">
        <v>-105</v>
      </c>
      <c r="U17" s="27" t="s">
        <v>161</v>
      </c>
      <c r="V17" s="51">
        <v>-129</v>
      </c>
      <c r="W17" s="51">
        <v>-112</v>
      </c>
      <c r="X17" s="51">
        <v>-135</v>
      </c>
      <c r="Y17" s="51">
        <v>-158</v>
      </c>
      <c r="Z17" s="51">
        <v>-180</v>
      </c>
      <c r="AA17" s="51">
        <v>-171</v>
      </c>
      <c r="AB17" s="51">
        <v>-186</v>
      </c>
      <c r="AC17" s="51">
        <v>-198</v>
      </c>
      <c r="AD17" s="51">
        <v>-241</v>
      </c>
      <c r="AE17" s="51">
        <v>-236</v>
      </c>
      <c r="AF17" s="514" t="s">
        <v>867</v>
      </c>
      <c r="AG17" s="515">
        <v>-29</v>
      </c>
      <c r="AH17" s="515">
        <v>-175</v>
      </c>
      <c r="AI17" s="182"/>
      <c r="AJ17" s="547"/>
      <c r="AK17" s="547"/>
      <c r="AL17" s="547"/>
      <c r="AM17" s="547"/>
      <c r="AN17" s="547"/>
      <c r="AO17" s="30"/>
      <c r="AP17" s="30"/>
      <c r="AQ17" s="30"/>
    </row>
    <row r="18" spans="1:43" ht="13.5" customHeight="1">
      <c r="A18" s="9" t="s">
        <v>158</v>
      </c>
      <c r="B18" s="517">
        <v>4858</v>
      </c>
      <c r="C18" s="517">
        <v>4851</v>
      </c>
      <c r="D18" s="517">
        <v>4934</v>
      </c>
      <c r="E18" s="517">
        <v>4282</v>
      </c>
      <c r="F18" s="517">
        <v>4518</v>
      </c>
      <c r="G18" s="517">
        <v>4561</v>
      </c>
      <c r="H18" s="517">
        <v>3862</v>
      </c>
      <c r="I18" s="517">
        <v>3823</v>
      </c>
      <c r="K18" s="1109"/>
      <c r="L18" s="47"/>
      <c r="M18" s="47"/>
      <c r="N18" s="37"/>
      <c r="S18" s="518"/>
      <c r="U18" s="31" t="s">
        <v>162</v>
      </c>
      <c r="V18" s="41">
        <f>SUM(V16:V17)</f>
        <v>1157</v>
      </c>
      <c r="W18" s="41">
        <v>1126</v>
      </c>
      <c r="X18" s="41">
        <v>935</v>
      </c>
      <c r="Y18" s="41">
        <v>1106</v>
      </c>
      <c r="Z18" s="41">
        <v>1006</v>
      </c>
      <c r="AA18" s="41">
        <v>1021</v>
      </c>
      <c r="AB18" s="41">
        <v>1048</v>
      </c>
      <c r="AC18" s="41">
        <v>1041</v>
      </c>
      <c r="AD18" s="41">
        <v>1034</v>
      </c>
      <c r="AE18" s="74">
        <v>910</v>
      </c>
      <c r="AF18" s="45" t="s">
        <v>159</v>
      </c>
      <c r="AG18" s="46">
        <v>-40</v>
      </c>
      <c r="AH18" s="46">
        <v>-42</v>
      </c>
      <c r="AI18" s="182"/>
      <c r="AJ18" s="547"/>
      <c r="AK18" s="547"/>
      <c r="AL18" s="547"/>
      <c r="AM18" s="547"/>
      <c r="AN18" s="547"/>
      <c r="AO18" s="30"/>
      <c r="AP18" s="30"/>
      <c r="AQ18" s="30"/>
    </row>
    <row r="19" spans="1:43" ht="13.5" customHeight="1">
      <c r="A19" s="9" t="s">
        <v>161</v>
      </c>
      <c r="B19" s="517">
        <v>-534</v>
      </c>
      <c r="C19" s="517">
        <v>-735</v>
      </c>
      <c r="D19" s="517">
        <v>-895</v>
      </c>
      <c r="E19" s="517">
        <v>-735</v>
      </c>
      <c r="F19" s="517">
        <v>-879</v>
      </c>
      <c r="G19" s="517">
        <v>-1486</v>
      </c>
      <c r="H19" s="517">
        <v>-466</v>
      </c>
      <c r="I19" s="517">
        <v>60</v>
      </c>
      <c r="K19" s="9" t="s">
        <v>163</v>
      </c>
      <c r="L19" s="517">
        <v>487</v>
      </c>
      <c r="M19" s="517">
        <v>630</v>
      </c>
      <c r="N19" s="517">
        <v>585</v>
      </c>
      <c r="O19" s="517">
        <v>591</v>
      </c>
      <c r="P19" s="517">
        <v>554</v>
      </c>
      <c r="Q19" s="517">
        <v>470</v>
      </c>
      <c r="R19" s="517">
        <v>431</v>
      </c>
      <c r="S19" s="517">
        <v>366</v>
      </c>
      <c r="U19" s="27" t="s">
        <v>164</v>
      </c>
      <c r="V19" s="51">
        <v>-280</v>
      </c>
      <c r="W19" s="51">
        <v>-188</v>
      </c>
      <c r="X19" s="51">
        <v>-219</v>
      </c>
      <c r="Y19" s="51">
        <v>-266</v>
      </c>
      <c r="Z19" s="51">
        <v>-246</v>
      </c>
      <c r="AA19" s="51">
        <v>-257</v>
      </c>
      <c r="AB19" s="51">
        <v>-248</v>
      </c>
      <c r="AC19" s="51">
        <v>-258</v>
      </c>
      <c r="AD19" s="51">
        <v>-215</v>
      </c>
      <c r="AE19" s="51">
        <v>-226</v>
      </c>
      <c r="AF19" s="27"/>
      <c r="AG19" s="36"/>
      <c r="AH19" s="36"/>
      <c r="AJ19" s="50"/>
      <c r="AK19" s="50"/>
      <c r="AL19" s="50"/>
      <c r="AM19" s="18"/>
      <c r="AN19" s="18"/>
    </row>
    <row r="20" spans="1:43" ht="13.5" customHeight="1">
      <c r="A20" s="40" t="s">
        <v>162</v>
      </c>
      <c r="B20" s="41">
        <f>SUM(B18:B19)</f>
        <v>4324</v>
      </c>
      <c r="C20" s="41">
        <v>4116</v>
      </c>
      <c r="D20" s="41">
        <v>4039</v>
      </c>
      <c r="E20" s="41">
        <v>3547</v>
      </c>
      <c r="F20" s="41">
        <v>3639</v>
      </c>
      <c r="G20" s="41">
        <v>3075</v>
      </c>
      <c r="H20" s="41">
        <v>3396</v>
      </c>
      <c r="I20" s="41">
        <v>3883</v>
      </c>
      <c r="K20" s="9" t="s">
        <v>165</v>
      </c>
      <c r="L20" s="517">
        <v>2908</v>
      </c>
      <c r="M20" s="517">
        <v>3246</v>
      </c>
      <c r="N20" s="517">
        <v>3425</v>
      </c>
      <c r="O20" s="517">
        <v>3321</v>
      </c>
      <c r="P20" s="517">
        <v>3219</v>
      </c>
      <c r="Q20" s="517">
        <v>2947</v>
      </c>
      <c r="R20" s="517">
        <v>2535</v>
      </c>
      <c r="S20" s="517">
        <v>2725</v>
      </c>
      <c r="U20" s="31" t="s">
        <v>166</v>
      </c>
      <c r="V20" s="41">
        <f>SUM(V18:V19)</f>
        <v>877</v>
      </c>
      <c r="W20" s="41">
        <v>938</v>
      </c>
      <c r="X20" s="41">
        <v>716</v>
      </c>
      <c r="Y20" s="41">
        <v>840</v>
      </c>
      <c r="Z20" s="41">
        <v>760</v>
      </c>
      <c r="AA20" s="74">
        <v>764</v>
      </c>
      <c r="AB20" s="74">
        <v>800</v>
      </c>
      <c r="AC20" s="74">
        <v>783</v>
      </c>
      <c r="AD20" s="74">
        <v>819</v>
      </c>
      <c r="AE20" s="74">
        <v>684</v>
      </c>
      <c r="AJ20" s="18"/>
      <c r="AK20" s="18"/>
      <c r="AL20" s="18"/>
      <c r="AM20" s="18"/>
      <c r="AN20" s="18"/>
    </row>
    <row r="21" spans="1:43" ht="13.5" customHeight="1">
      <c r="A21" s="9" t="s">
        <v>164</v>
      </c>
      <c r="B21" s="517">
        <v>-953</v>
      </c>
      <c r="C21" s="517">
        <v>-1009</v>
      </c>
      <c r="D21" s="517">
        <v>-970</v>
      </c>
      <c r="E21" s="517">
        <v>-913</v>
      </c>
      <c r="F21" s="517">
        <v>-976</v>
      </c>
      <c r="G21" s="517">
        <v>-757</v>
      </c>
      <c r="H21" s="517">
        <v>-724</v>
      </c>
      <c r="I21" s="517">
        <v>-753</v>
      </c>
      <c r="K21" s="9" t="s">
        <v>168</v>
      </c>
      <c r="L21" s="517">
        <v>509</v>
      </c>
      <c r="M21" s="517">
        <v>431</v>
      </c>
      <c r="N21" s="517">
        <v>474</v>
      </c>
      <c r="O21" s="517">
        <v>469</v>
      </c>
      <c r="P21" s="517">
        <v>454</v>
      </c>
      <c r="Q21" s="517">
        <v>452</v>
      </c>
      <c r="R21" s="517">
        <v>375</v>
      </c>
      <c r="S21" s="517">
        <v>342</v>
      </c>
      <c r="AD21" s="518"/>
      <c r="AF21" s="550" t="s">
        <v>120</v>
      </c>
      <c r="AJ21" s="550" t="s">
        <v>120</v>
      </c>
      <c r="AK21" s="17"/>
      <c r="AL21" s="17"/>
      <c r="AM21" s="25"/>
      <c r="AN21" s="25"/>
    </row>
    <row r="22" spans="1:43" ht="13.5" customHeight="1">
      <c r="A22" s="1111" t="s">
        <v>173</v>
      </c>
      <c r="B22" s="41">
        <f>SUM(B20:B21)</f>
        <v>3371</v>
      </c>
      <c r="C22" s="41">
        <v>3107</v>
      </c>
      <c r="D22" s="41">
        <v>3069</v>
      </c>
      <c r="E22" s="41">
        <v>2634</v>
      </c>
      <c r="F22" s="41">
        <v>2663</v>
      </c>
      <c r="G22" s="41">
        <v>2318</v>
      </c>
      <c r="H22" s="41">
        <v>2672</v>
      </c>
      <c r="I22" s="41">
        <v>3130</v>
      </c>
      <c r="K22" s="9" t="s">
        <v>174</v>
      </c>
      <c r="L22" s="517">
        <v>3227</v>
      </c>
      <c r="M22" s="517">
        <v>3524</v>
      </c>
      <c r="N22" s="517">
        <v>3408</v>
      </c>
      <c r="O22" s="517">
        <v>3644</v>
      </c>
      <c r="P22" s="517">
        <v>3568</v>
      </c>
      <c r="Q22" s="517">
        <v>3505</v>
      </c>
      <c r="R22" s="517">
        <v>3334</v>
      </c>
      <c r="S22" s="517">
        <v>3492</v>
      </c>
      <c r="AD22" s="518"/>
      <c r="AF22" s="747"/>
      <c r="AG22" s="747"/>
      <c r="AJ22" s="33"/>
      <c r="AK22" s="33"/>
      <c r="AL22" s="33"/>
      <c r="AM22" s="34"/>
      <c r="AN22" s="34"/>
    </row>
    <row r="23" spans="1:43" ht="13.5" customHeight="1" thickBot="1">
      <c r="A23" s="1111"/>
      <c r="B23" s="47"/>
      <c r="C23" s="51"/>
      <c r="D23" s="51"/>
      <c r="E23" s="14"/>
      <c r="F23" s="14"/>
      <c r="G23" s="14"/>
      <c r="H23" s="14"/>
      <c r="I23" s="14"/>
      <c r="K23" s="9" t="s">
        <v>175</v>
      </c>
      <c r="L23" s="517">
        <v>130</v>
      </c>
      <c r="M23" s="517">
        <v>62</v>
      </c>
      <c r="N23" s="517">
        <v>266</v>
      </c>
      <c r="O23" s="517">
        <v>169</v>
      </c>
      <c r="P23" s="517">
        <v>278</v>
      </c>
      <c r="Q23" s="517">
        <v>125</v>
      </c>
      <c r="R23" s="517">
        <v>64</v>
      </c>
      <c r="S23" s="517">
        <v>191</v>
      </c>
      <c r="AD23" s="518"/>
      <c r="AF23" s="20" t="s">
        <v>98</v>
      </c>
      <c r="AG23" s="748" t="s">
        <v>1122</v>
      </c>
      <c r="AH23" s="752" t="s">
        <v>1123</v>
      </c>
      <c r="AJ23" s="33"/>
      <c r="AK23" s="33"/>
      <c r="AL23" s="33"/>
      <c r="AM23" s="34"/>
      <c r="AN23" s="34"/>
    </row>
    <row r="24" spans="1:43" ht="13.5" customHeight="1">
      <c r="A24" s="1109" t="s">
        <v>178</v>
      </c>
      <c r="B24" s="47">
        <v>-39</v>
      </c>
      <c r="C24" s="51">
        <v>9</v>
      </c>
      <c r="D24" s="51">
        <v>57</v>
      </c>
      <c r="E24" s="14"/>
      <c r="F24" s="14"/>
      <c r="G24" s="14"/>
      <c r="H24" s="14"/>
      <c r="I24" s="14"/>
      <c r="K24" s="9" t="s">
        <v>179</v>
      </c>
      <c r="L24" s="517">
        <v>132</v>
      </c>
      <c r="M24" s="517">
        <v>31</v>
      </c>
      <c r="N24" s="517">
        <v>78</v>
      </c>
      <c r="O24" s="517">
        <v>185</v>
      </c>
      <c r="P24" s="517">
        <v>262</v>
      </c>
      <c r="Q24" s="517">
        <v>329</v>
      </c>
      <c r="R24" s="517">
        <v>344</v>
      </c>
      <c r="S24" s="517">
        <v>142</v>
      </c>
      <c r="U24" s="17" t="s">
        <v>180</v>
      </c>
      <c r="V24" s="3"/>
      <c r="W24" s="3"/>
      <c r="X24" s="3"/>
      <c r="Y24" s="3"/>
      <c r="Z24" s="3"/>
      <c r="AD24" s="518"/>
      <c r="AF24" s="9" t="s">
        <v>121</v>
      </c>
      <c r="AG24" s="51">
        <v>13</v>
      </c>
      <c r="AH24" s="51">
        <v>137</v>
      </c>
      <c r="AJ24" s="33"/>
      <c r="AK24" s="33"/>
      <c r="AL24" s="33"/>
      <c r="AM24" s="34"/>
      <c r="AN24" s="34"/>
    </row>
    <row r="25" spans="1:43" ht="13.5" customHeight="1">
      <c r="A25" s="1109"/>
      <c r="B25" s="41"/>
      <c r="C25" s="41"/>
      <c r="D25" s="41"/>
      <c r="E25" s="54"/>
      <c r="F25" s="54"/>
      <c r="G25" s="54"/>
      <c r="H25" s="54"/>
      <c r="I25" s="54"/>
      <c r="K25" s="9" t="s">
        <v>181</v>
      </c>
      <c r="L25" s="517">
        <v>42</v>
      </c>
      <c r="M25" s="517">
        <v>321</v>
      </c>
      <c r="N25" s="517">
        <v>142</v>
      </c>
      <c r="O25" s="517">
        <v>223</v>
      </c>
      <c r="P25" s="517">
        <v>187</v>
      </c>
      <c r="Q25" s="517">
        <v>134</v>
      </c>
      <c r="R25" s="517">
        <v>168</v>
      </c>
      <c r="S25" s="517">
        <v>123</v>
      </c>
      <c r="AD25" s="518"/>
      <c r="AF25" s="9" t="s">
        <v>124</v>
      </c>
      <c r="AG25" s="51">
        <v>-14</v>
      </c>
      <c r="AH25" s="51">
        <v>-133</v>
      </c>
      <c r="AJ25" s="33"/>
      <c r="AK25" s="33"/>
      <c r="AL25" s="33"/>
      <c r="AM25" s="34"/>
      <c r="AN25" s="34"/>
    </row>
    <row r="26" spans="1:43" ht="13.5" customHeight="1" thickBot="1">
      <c r="A26" s="40" t="s">
        <v>182</v>
      </c>
      <c r="B26" s="41">
        <f>SUM(B22:B25)</f>
        <v>3332</v>
      </c>
      <c r="C26" s="41">
        <v>3116</v>
      </c>
      <c r="D26" s="41">
        <v>3126</v>
      </c>
      <c r="E26" s="54"/>
      <c r="F26" s="54"/>
      <c r="G26" s="54"/>
      <c r="H26" s="54"/>
      <c r="I26" s="54"/>
      <c r="K26" s="9" t="s">
        <v>183</v>
      </c>
      <c r="L26" s="517">
        <v>17581</v>
      </c>
      <c r="M26" s="517">
        <v>11064</v>
      </c>
      <c r="N26" s="517">
        <v>15554</v>
      </c>
      <c r="O26" s="517">
        <v>19425</v>
      </c>
      <c r="P26" s="517">
        <v>22857</v>
      </c>
      <c r="Q26" s="517">
        <v>14397</v>
      </c>
      <c r="R26" s="517">
        <v>14604</v>
      </c>
      <c r="S26" s="517">
        <v>7724</v>
      </c>
      <c r="U26" s="523"/>
      <c r="V26" s="1061" t="s">
        <v>1084</v>
      </c>
      <c r="W26" s="1061" t="s">
        <v>907</v>
      </c>
      <c r="X26" s="1061" t="s">
        <v>837</v>
      </c>
      <c r="Y26" s="1061" t="s">
        <v>99</v>
      </c>
      <c r="Z26" s="1061" t="s">
        <v>100</v>
      </c>
      <c r="AA26" s="1061" t="s">
        <v>101</v>
      </c>
      <c r="AB26" s="1061" t="s">
        <v>102</v>
      </c>
      <c r="AC26" s="1061" t="s">
        <v>103</v>
      </c>
      <c r="AD26" s="1061" t="s">
        <v>104</v>
      </c>
      <c r="AE26" s="1061" t="s">
        <v>105</v>
      </c>
      <c r="AF26" s="9" t="s">
        <v>868</v>
      </c>
      <c r="AG26" s="36">
        <v>2</v>
      </c>
      <c r="AH26" s="36">
        <v>-13</v>
      </c>
      <c r="AJ26" s="24"/>
      <c r="AK26" s="24"/>
      <c r="AL26" s="24"/>
      <c r="AM26" s="39"/>
      <c r="AN26" s="39"/>
    </row>
    <row r="27" spans="1:43" ht="13.5" customHeight="1">
      <c r="B27" s="28"/>
      <c r="I27" s="518"/>
      <c r="K27" s="9" t="s">
        <v>185</v>
      </c>
      <c r="L27" s="517">
        <v>1614</v>
      </c>
      <c r="M27" s="517">
        <v>2383</v>
      </c>
      <c r="N27" s="517">
        <v>2559</v>
      </c>
      <c r="O27" s="517">
        <v>2703</v>
      </c>
      <c r="P27" s="517">
        <v>2450</v>
      </c>
      <c r="Q27" s="517">
        <v>2492</v>
      </c>
      <c r="R27" s="517">
        <v>2827</v>
      </c>
      <c r="S27" s="517">
        <v>2183</v>
      </c>
      <c r="U27" s="9" t="s">
        <v>186</v>
      </c>
      <c r="V27" s="1062">
        <v>0.22</v>
      </c>
      <c r="W27" s="1062">
        <v>0.23</v>
      </c>
      <c r="X27" s="1062">
        <v>0.17</v>
      </c>
      <c r="Y27" s="51">
        <v>0.21</v>
      </c>
      <c r="Z27" s="51">
        <v>0.19</v>
      </c>
      <c r="AA27" s="51">
        <v>0.19</v>
      </c>
      <c r="AB27" s="1063">
        <v>0.19</v>
      </c>
      <c r="AC27" s="1063">
        <v>0.2</v>
      </c>
      <c r="AD27" s="1063">
        <v>0.21</v>
      </c>
      <c r="AE27" s="1063">
        <v>0.17</v>
      </c>
      <c r="AF27" s="9" t="s">
        <v>136</v>
      </c>
      <c r="AG27" s="51">
        <v>7</v>
      </c>
      <c r="AH27" s="51">
        <v>90</v>
      </c>
      <c r="AJ27" s="24"/>
      <c r="AK27" s="24"/>
      <c r="AL27" s="24"/>
      <c r="AM27" s="34"/>
      <c r="AN27" s="34"/>
    </row>
    <row r="28" spans="1:43" ht="13.5" customHeight="1" thickBot="1">
      <c r="I28" s="518"/>
      <c r="K28" s="42" t="s">
        <v>188</v>
      </c>
      <c r="L28" s="59" t="s">
        <v>312</v>
      </c>
      <c r="M28" s="59">
        <v>8895</v>
      </c>
      <c r="N28" s="59"/>
      <c r="O28" s="59"/>
      <c r="P28" s="59"/>
      <c r="Q28" s="59"/>
      <c r="R28" s="59"/>
      <c r="S28" s="59"/>
      <c r="U28" s="1109" t="s">
        <v>1076</v>
      </c>
      <c r="V28" s="1060">
        <v>0.22</v>
      </c>
      <c r="W28" s="1060">
        <v>0.3</v>
      </c>
      <c r="X28" s="51"/>
      <c r="Y28" s="51"/>
      <c r="Z28" s="51"/>
      <c r="AA28" s="51"/>
      <c r="AB28" s="51"/>
      <c r="AC28" s="51"/>
      <c r="AD28" s="51"/>
      <c r="AE28" s="51"/>
      <c r="AF28" s="42" t="s">
        <v>139</v>
      </c>
      <c r="AG28" s="57">
        <v>-1</v>
      </c>
      <c r="AH28" s="57">
        <v>19</v>
      </c>
      <c r="AJ28" s="33"/>
      <c r="AK28" s="33"/>
      <c r="AL28" s="33"/>
      <c r="AM28" s="34"/>
      <c r="AN28" s="34"/>
    </row>
    <row r="29" spans="1:43" ht="13.5" customHeight="1">
      <c r="A29" s="669" t="s">
        <v>180</v>
      </c>
      <c r="B29" s="35"/>
      <c r="C29" s="14"/>
      <c r="D29" s="14"/>
      <c r="E29" s="14"/>
      <c r="F29" s="14"/>
      <c r="G29" s="14"/>
      <c r="H29" s="14"/>
      <c r="I29" s="14"/>
      <c r="K29" s="43" t="s">
        <v>191</v>
      </c>
      <c r="L29" s="62">
        <f>SUM(L9:L28)</f>
        <v>669342</v>
      </c>
      <c r="M29" s="62">
        <v>630434</v>
      </c>
      <c r="N29" s="62">
        <v>668178</v>
      </c>
      <c r="O29" s="62">
        <v>716204</v>
      </c>
      <c r="P29" s="62">
        <v>580839</v>
      </c>
      <c r="Q29" s="62">
        <v>507544</v>
      </c>
      <c r="R29" s="62">
        <v>474074</v>
      </c>
      <c r="S29" s="62">
        <v>389054</v>
      </c>
      <c r="U29" s="1109"/>
      <c r="V29" s="51"/>
      <c r="W29" s="51"/>
      <c r="X29" s="51"/>
      <c r="Y29" s="51"/>
      <c r="Z29" s="51"/>
      <c r="AA29" s="51"/>
      <c r="AB29" s="51"/>
      <c r="AC29" s="51"/>
      <c r="AD29" s="51"/>
      <c r="AE29" s="51"/>
      <c r="AF29" s="43" t="s">
        <v>184</v>
      </c>
      <c r="AG29" s="58">
        <v>7</v>
      </c>
      <c r="AH29" s="58">
        <v>99</v>
      </c>
      <c r="AJ29" s="33"/>
      <c r="AK29" s="33"/>
      <c r="AL29" s="33"/>
      <c r="AM29" s="34"/>
      <c r="AN29" s="34"/>
    </row>
    <row r="30" spans="1:43" ht="13.5" customHeight="1">
      <c r="A30" s="14"/>
      <c r="B30" s="14"/>
      <c r="C30" s="14"/>
      <c r="D30" s="14"/>
      <c r="E30" s="14"/>
      <c r="F30" s="14"/>
      <c r="G30" s="14"/>
      <c r="H30" s="14"/>
      <c r="I30" s="14"/>
      <c r="K30" s="64"/>
      <c r="L30" s="64"/>
      <c r="M30" s="65"/>
      <c r="N30" s="65"/>
      <c r="O30" s="65"/>
      <c r="P30" s="517"/>
      <c r="Q30" s="517"/>
      <c r="R30" s="517"/>
      <c r="S30" s="517"/>
      <c r="U30" s="9" t="s">
        <v>864</v>
      </c>
      <c r="V30" s="1062">
        <v>0.89</v>
      </c>
      <c r="W30" s="1060">
        <v>0.8</v>
      </c>
      <c r="X30" s="1060">
        <v>0.76</v>
      </c>
      <c r="Y30" s="51">
        <v>0.78</v>
      </c>
      <c r="Z30" s="51">
        <v>0.78</v>
      </c>
      <c r="AA30" s="51">
        <v>0.79</v>
      </c>
      <c r="AB30" s="51">
        <v>0.77</v>
      </c>
      <c r="AC30" s="51">
        <v>0.78</v>
      </c>
      <c r="AD30" s="51">
        <v>0.78</v>
      </c>
      <c r="AE30" s="51">
        <v>0.76</v>
      </c>
      <c r="AF30" s="40"/>
      <c r="AG30" s="51"/>
      <c r="AH30" s="51"/>
      <c r="AJ30" s="33"/>
      <c r="AK30" s="33"/>
      <c r="AL30" s="33"/>
      <c r="AM30" s="34"/>
      <c r="AN30" s="34"/>
    </row>
    <row r="31" spans="1:43" ht="13.5" customHeight="1" thickBot="1">
      <c r="A31" s="5"/>
      <c r="B31" s="573">
        <v>2014</v>
      </c>
      <c r="C31" s="521">
        <v>2013</v>
      </c>
      <c r="D31" s="521">
        <v>2012</v>
      </c>
      <c r="E31" s="521">
        <v>2011</v>
      </c>
      <c r="F31" s="521">
        <v>2010</v>
      </c>
      <c r="G31" s="521">
        <v>2009</v>
      </c>
      <c r="H31" s="521">
        <v>2008</v>
      </c>
      <c r="I31" s="521">
        <v>2007</v>
      </c>
      <c r="K31" s="67"/>
      <c r="L31" s="67"/>
      <c r="M31" s="68"/>
      <c r="N31" s="68"/>
      <c r="O31" s="68"/>
      <c r="P31" s="68"/>
      <c r="Q31" s="68"/>
      <c r="R31" s="68"/>
      <c r="S31" s="68"/>
      <c r="U31" s="1109" t="s">
        <v>1075</v>
      </c>
      <c r="V31" s="1064">
        <v>0.89</v>
      </c>
      <c r="W31" s="51">
        <v>0.87</v>
      </c>
      <c r="X31" s="51"/>
      <c r="Y31" s="51"/>
      <c r="Z31" s="51"/>
      <c r="AA31" s="51"/>
      <c r="AB31" s="51"/>
      <c r="AC31" s="51"/>
      <c r="AD31" s="51"/>
      <c r="AE31" s="51"/>
      <c r="AF31" s="9" t="s">
        <v>147</v>
      </c>
      <c r="AG31" s="51">
        <v>0</v>
      </c>
      <c r="AH31" s="51">
        <v>0</v>
      </c>
      <c r="AJ31" s="24"/>
      <c r="AK31" s="24"/>
      <c r="AL31" s="24"/>
      <c r="AM31" s="39"/>
      <c r="AN31" s="39"/>
    </row>
    <row r="32" spans="1:43" ht="13.5" customHeight="1" thickBot="1">
      <c r="A32" s="27" t="s">
        <v>186</v>
      </c>
      <c r="B32" s="511">
        <v>0.83</v>
      </c>
      <c r="C32" s="511" t="s">
        <v>190</v>
      </c>
      <c r="D32" s="511">
        <v>0.77</v>
      </c>
      <c r="E32" s="511" t="s">
        <v>213</v>
      </c>
      <c r="F32" s="511" t="s">
        <v>214</v>
      </c>
      <c r="G32" s="511" t="s">
        <v>215</v>
      </c>
      <c r="H32" s="511" t="s">
        <v>189</v>
      </c>
      <c r="I32" s="511" t="s">
        <v>216</v>
      </c>
      <c r="K32" s="71"/>
      <c r="L32" s="71"/>
      <c r="M32" s="517"/>
      <c r="N32" s="517"/>
      <c r="O32" s="517"/>
      <c r="P32" s="517"/>
      <c r="Q32" s="517"/>
      <c r="R32" s="517"/>
      <c r="S32" s="517"/>
      <c r="U32" s="1109"/>
      <c r="V32" s="51"/>
      <c r="W32" s="51"/>
      <c r="X32" s="51"/>
      <c r="Y32" s="51"/>
      <c r="Z32" s="51"/>
      <c r="AA32" s="51"/>
      <c r="AB32" s="51"/>
      <c r="AC32" s="51"/>
      <c r="AD32" s="51"/>
      <c r="AE32" s="51"/>
      <c r="AF32" s="42" t="s">
        <v>152</v>
      </c>
      <c r="AG32" s="57">
        <v>-9</v>
      </c>
      <c r="AH32" s="57">
        <v>-90</v>
      </c>
      <c r="AJ32" s="24"/>
      <c r="AK32" s="24"/>
      <c r="AL32" s="24"/>
      <c r="AM32" s="39"/>
      <c r="AN32" s="39"/>
    </row>
    <row r="33" spans="1:43" ht="13.5" customHeight="1">
      <c r="A33" s="1109" t="s">
        <v>1076</v>
      </c>
      <c r="B33" s="36"/>
      <c r="K33" s="669" t="s">
        <v>222</v>
      </c>
      <c r="L33" s="35"/>
      <c r="M33" s="74"/>
      <c r="N33" s="517"/>
      <c r="O33" s="517"/>
      <c r="P33" s="517"/>
      <c r="Q33" s="517"/>
      <c r="R33" s="517"/>
      <c r="S33" s="517"/>
      <c r="U33" s="9" t="s">
        <v>879</v>
      </c>
      <c r="V33" s="51">
        <v>9.68</v>
      </c>
      <c r="W33" s="51">
        <v>10.27</v>
      </c>
      <c r="X33" s="51">
        <v>10.28</v>
      </c>
      <c r="Y33" s="51" t="s">
        <v>192</v>
      </c>
      <c r="Z33" s="51" t="s">
        <v>193</v>
      </c>
      <c r="AA33" s="51" t="s">
        <v>194</v>
      </c>
      <c r="AB33" s="1063" t="s">
        <v>195</v>
      </c>
      <c r="AC33" s="1063" t="s">
        <v>196</v>
      </c>
      <c r="AD33" s="1063" t="s">
        <v>197</v>
      </c>
      <c r="AE33" s="1063" t="s">
        <v>198</v>
      </c>
      <c r="AF33" s="43" t="s">
        <v>212</v>
      </c>
      <c r="AG33" s="70">
        <v>-2</v>
      </c>
      <c r="AH33" s="70">
        <v>9</v>
      </c>
      <c r="AJ33" s="18"/>
      <c r="AK33" s="18"/>
      <c r="AL33" s="18"/>
      <c r="AM33" s="18"/>
      <c r="AN33" s="18"/>
    </row>
    <row r="34" spans="1:43" ht="13.5" customHeight="1">
      <c r="A34" s="1109"/>
      <c r="M34" s="36"/>
      <c r="S34" s="518"/>
      <c r="U34" s="9" t="s">
        <v>199</v>
      </c>
      <c r="V34" s="29">
        <v>0.8</v>
      </c>
      <c r="W34" s="29">
        <v>3.7</v>
      </c>
      <c r="X34" s="29">
        <v>7</v>
      </c>
      <c r="Y34" s="51" t="s">
        <v>200</v>
      </c>
      <c r="Z34" s="51" t="s">
        <v>201</v>
      </c>
      <c r="AA34" s="51" t="s">
        <v>130</v>
      </c>
      <c r="AB34" s="645" t="s">
        <v>202</v>
      </c>
      <c r="AC34" s="1063" t="s">
        <v>203</v>
      </c>
      <c r="AD34" s="1063" t="s">
        <v>204</v>
      </c>
      <c r="AE34" s="1063" t="s">
        <v>205</v>
      </c>
      <c r="AJ34" s="18"/>
      <c r="AK34" s="18"/>
      <c r="AL34" s="18"/>
      <c r="AM34" s="18"/>
      <c r="AN34" s="18"/>
    </row>
    <row r="35" spans="1:43" ht="13.5" customHeight="1">
      <c r="A35" s="9" t="s">
        <v>864</v>
      </c>
      <c r="B35" s="529">
        <v>0.83</v>
      </c>
      <c r="C35" s="529">
        <v>0.77</v>
      </c>
      <c r="D35" s="529">
        <v>0.78</v>
      </c>
      <c r="E35" s="529">
        <v>0.65</v>
      </c>
      <c r="F35" s="529">
        <v>0.65</v>
      </c>
      <c r="G35" s="529">
        <v>0.61</v>
      </c>
      <c r="H35" s="529">
        <v>0.8</v>
      </c>
      <c r="I35" s="529">
        <v>0.93</v>
      </c>
      <c r="K35" s="9" t="s">
        <v>241</v>
      </c>
      <c r="L35" s="517">
        <v>56322</v>
      </c>
      <c r="M35" s="517">
        <v>59090</v>
      </c>
      <c r="N35" s="517">
        <v>55426</v>
      </c>
      <c r="O35" s="517">
        <v>55316</v>
      </c>
      <c r="P35" s="517">
        <v>40736</v>
      </c>
      <c r="Q35" s="517">
        <v>52190</v>
      </c>
      <c r="R35" s="517">
        <v>51932</v>
      </c>
      <c r="S35" s="517">
        <v>30077</v>
      </c>
      <c r="U35" s="9" t="s">
        <v>880</v>
      </c>
      <c r="V35" s="1060">
        <v>7.4</v>
      </c>
      <c r="W35" s="51">
        <v>7.39</v>
      </c>
      <c r="X35" s="51">
        <v>7.16</v>
      </c>
      <c r="Y35" s="51" t="s">
        <v>206</v>
      </c>
      <c r="Z35" s="51" t="s">
        <v>207</v>
      </c>
      <c r="AA35" s="51" t="s">
        <v>208</v>
      </c>
      <c r="AB35" s="1063" t="s">
        <v>209</v>
      </c>
      <c r="AC35" s="1063" t="s">
        <v>210</v>
      </c>
      <c r="AD35" s="1063" t="s">
        <v>211</v>
      </c>
      <c r="AE35" s="1063">
        <v>6.7</v>
      </c>
      <c r="AJ35" s="18"/>
      <c r="AK35" s="18"/>
      <c r="AL35" s="18"/>
      <c r="AM35" s="18"/>
      <c r="AN35" s="61"/>
      <c r="AO35" s="18"/>
      <c r="AP35" s="18"/>
      <c r="AQ35" s="520"/>
    </row>
    <row r="36" spans="1:43" ht="13.5" customHeight="1">
      <c r="A36" s="1109" t="s">
        <v>1075</v>
      </c>
      <c r="B36" s="36"/>
      <c r="K36" s="9" t="s">
        <v>248</v>
      </c>
      <c r="L36" s="517">
        <v>197254</v>
      </c>
      <c r="M36" s="517">
        <v>200743</v>
      </c>
      <c r="N36" s="517">
        <v>200678</v>
      </c>
      <c r="O36" s="517">
        <v>190092</v>
      </c>
      <c r="P36" s="517">
        <v>176390</v>
      </c>
      <c r="Q36" s="517">
        <v>153577</v>
      </c>
      <c r="R36" s="517">
        <v>148591</v>
      </c>
      <c r="S36" s="517">
        <v>142329</v>
      </c>
      <c r="U36" s="496" t="s">
        <v>250</v>
      </c>
      <c r="V36" s="75">
        <v>4050</v>
      </c>
      <c r="W36" s="75">
        <v>4050</v>
      </c>
      <c r="X36" s="75">
        <v>4050</v>
      </c>
      <c r="Y36" s="517">
        <v>4050</v>
      </c>
      <c r="Z36" s="517">
        <v>4050</v>
      </c>
      <c r="AA36" s="517">
        <v>4050</v>
      </c>
      <c r="AB36" s="517">
        <v>4050</v>
      </c>
      <c r="AC36" s="517">
        <v>4050</v>
      </c>
      <c r="AD36" s="517">
        <v>4050</v>
      </c>
      <c r="AE36" s="517">
        <v>4050</v>
      </c>
      <c r="AF36" s="550" t="s">
        <v>132</v>
      </c>
      <c r="AG36" s="522"/>
      <c r="AH36" s="49"/>
      <c r="AJ36" s="550" t="s">
        <v>132</v>
      </c>
      <c r="AK36" s="17"/>
      <c r="AL36" s="17"/>
      <c r="AM36" s="18"/>
      <c r="AN36" s="61"/>
      <c r="AO36" s="18"/>
      <c r="AP36" s="18"/>
      <c r="AQ36" s="520"/>
    </row>
    <row r="37" spans="1:43" ht="13.5" customHeight="1">
      <c r="A37" s="1109"/>
      <c r="B37" s="1060">
        <v>0.89</v>
      </c>
      <c r="K37" s="9" t="s">
        <v>251</v>
      </c>
      <c r="L37" s="517">
        <v>51843</v>
      </c>
      <c r="M37" s="517">
        <v>47226</v>
      </c>
      <c r="N37" s="517">
        <v>45320</v>
      </c>
      <c r="O37" s="517">
        <v>40715</v>
      </c>
      <c r="P37" s="517">
        <v>38766</v>
      </c>
      <c r="Q37" s="517">
        <v>33831</v>
      </c>
      <c r="R37" s="517">
        <v>29238</v>
      </c>
      <c r="S37" s="517">
        <v>32280</v>
      </c>
      <c r="U37" s="496" t="s">
        <v>881</v>
      </c>
      <c r="V37" s="75">
        <v>4034</v>
      </c>
      <c r="W37" s="75">
        <v>4029</v>
      </c>
      <c r="X37" s="75">
        <v>4027</v>
      </c>
      <c r="Y37" s="517">
        <v>4026</v>
      </c>
      <c r="Z37" s="517">
        <v>4020</v>
      </c>
      <c r="AA37" s="517">
        <v>4019</v>
      </c>
      <c r="AB37" s="517">
        <v>4019</v>
      </c>
      <c r="AC37" s="517">
        <v>4023</v>
      </c>
      <c r="AD37" s="517">
        <v>4024</v>
      </c>
      <c r="AE37" s="517">
        <v>4026</v>
      </c>
      <c r="AF37" s="16"/>
      <c r="AG37" s="749"/>
      <c r="AJ37" s="18"/>
      <c r="AK37" s="18"/>
      <c r="AL37" s="18"/>
      <c r="AM37" s="18"/>
      <c r="AN37" s="24"/>
      <c r="AO37" s="25"/>
      <c r="AP37" s="25"/>
      <c r="AQ37" s="25"/>
    </row>
    <row r="38" spans="1:43" ht="13.5" customHeight="1" thickBot="1">
      <c r="A38" s="9" t="s">
        <v>879</v>
      </c>
      <c r="B38" s="511">
        <v>9.68</v>
      </c>
      <c r="C38" s="511" t="s">
        <v>193</v>
      </c>
      <c r="D38" s="511" t="s">
        <v>197</v>
      </c>
      <c r="E38" s="511" t="s">
        <v>217</v>
      </c>
      <c r="F38" s="511" t="s">
        <v>218</v>
      </c>
      <c r="G38" s="511" t="s">
        <v>219</v>
      </c>
      <c r="H38" s="511" t="s">
        <v>220</v>
      </c>
      <c r="I38" s="511" t="s">
        <v>221</v>
      </c>
      <c r="K38" s="9" t="s">
        <v>259</v>
      </c>
      <c r="L38" s="517">
        <v>194274</v>
      </c>
      <c r="M38" s="517">
        <v>185602</v>
      </c>
      <c r="N38" s="517">
        <v>183908</v>
      </c>
      <c r="O38" s="517">
        <v>179950</v>
      </c>
      <c r="P38" s="517">
        <v>151578</v>
      </c>
      <c r="Q38" s="517">
        <v>130519</v>
      </c>
      <c r="R38" s="517">
        <v>108989</v>
      </c>
      <c r="S38" s="517">
        <v>99792</v>
      </c>
      <c r="U38" s="9" t="s">
        <v>228</v>
      </c>
      <c r="V38" s="29">
        <v>11.8</v>
      </c>
      <c r="W38" s="29">
        <v>12.8</v>
      </c>
      <c r="X38" s="29">
        <v>10</v>
      </c>
      <c r="Y38" s="51" t="s">
        <v>229</v>
      </c>
      <c r="Z38" s="51" t="s">
        <v>230</v>
      </c>
      <c r="AA38" s="51" t="s">
        <v>231</v>
      </c>
      <c r="AB38" s="645" t="s">
        <v>232</v>
      </c>
      <c r="AC38" s="645" t="s">
        <v>233</v>
      </c>
      <c r="AD38" s="645" t="s">
        <v>234</v>
      </c>
      <c r="AE38" s="645">
        <v>10.3</v>
      </c>
      <c r="AF38" s="20" t="s">
        <v>98</v>
      </c>
      <c r="AG38" s="748" t="s">
        <v>1122</v>
      </c>
      <c r="AH38" s="752" t="s">
        <v>1123</v>
      </c>
      <c r="AJ38" s="18"/>
      <c r="AK38" s="18"/>
      <c r="AL38" s="18"/>
      <c r="AM38" s="18"/>
      <c r="AN38" s="33"/>
      <c r="AO38" s="34"/>
      <c r="AP38" s="34"/>
      <c r="AQ38" s="34"/>
    </row>
    <row r="39" spans="1:43" ht="13.5" customHeight="1">
      <c r="A39" s="9" t="s">
        <v>199</v>
      </c>
      <c r="B39" s="512">
        <v>9.1999999999999993</v>
      </c>
      <c r="C39" s="75" t="s">
        <v>223</v>
      </c>
      <c r="D39" s="75" t="s">
        <v>224</v>
      </c>
      <c r="E39" s="75" t="s">
        <v>225</v>
      </c>
      <c r="F39" s="75" t="s">
        <v>172</v>
      </c>
      <c r="G39" s="75" t="s">
        <v>226</v>
      </c>
      <c r="H39" s="75" t="s">
        <v>227</v>
      </c>
      <c r="I39" s="75" t="s">
        <v>127</v>
      </c>
      <c r="K39" s="9" t="s">
        <v>157</v>
      </c>
      <c r="L39" s="517">
        <v>97340</v>
      </c>
      <c r="M39" s="517">
        <v>65924</v>
      </c>
      <c r="N39" s="517">
        <v>114203</v>
      </c>
      <c r="O39" s="517">
        <v>167390</v>
      </c>
      <c r="P39" s="517">
        <v>95887</v>
      </c>
      <c r="Q39" s="517">
        <v>73043</v>
      </c>
      <c r="R39" s="517">
        <v>85538</v>
      </c>
      <c r="S39" s="517">
        <v>33023</v>
      </c>
      <c r="U39" s="9" t="s">
        <v>271</v>
      </c>
      <c r="V39" s="816">
        <v>262.2</v>
      </c>
      <c r="W39" s="816">
        <v>254.5</v>
      </c>
      <c r="X39" s="816">
        <v>248.3</v>
      </c>
      <c r="Y39" s="51">
        <v>238.7</v>
      </c>
      <c r="Z39" s="51">
        <v>232.1</v>
      </c>
      <c r="AA39" s="51">
        <v>226.8</v>
      </c>
      <c r="AB39" s="51">
        <v>217.8</v>
      </c>
      <c r="AC39" s="51">
        <v>222.1</v>
      </c>
      <c r="AD39" s="51">
        <v>218.3</v>
      </c>
      <c r="AE39" s="51">
        <v>210.9</v>
      </c>
      <c r="AF39" s="9" t="s">
        <v>121</v>
      </c>
      <c r="AG39" s="51">
        <v>6</v>
      </c>
      <c r="AH39" s="51">
        <v>65</v>
      </c>
      <c r="AJ39" s="18"/>
      <c r="AK39" s="18"/>
      <c r="AL39" s="18"/>
      <c r="AM39" s="18"/>
      <c r="AN39" s="33"/>
      <c r="AO39" s="34"/>
      <c r="AP39" s="34"/>
      <c r="AQ39" s="34"/>
    </row>
    <row r="40" spans="1:43" ht="13.5" customHeight="1">
      <c r="A40" s="9" t="s">
        <v>1230</v>
      </c>
      <c r="B40" s="1063">
        <v>0.62</v>
      </c>
      <c r="C40" s="75" t="s">
        <v>235</v>
      </c>
      <c r="D40" s="75" t="s">
        <v>236</v>
      </c>
      <c r="E40" s="75" t="s">
        <v>237</v>
      </c>
      <c r="F40" s="75" t="s">
        <v>238</v>
      </c>
      <c r="G40" s="75" t="s">
        <v>239</v>
      </c>
      <c r="H40" s="75" t="s">
        <v>187</v>
      </c>
      <c r="I40" s="75" t="s">
        <v>240</v>
      </c>
      <c r="K40" s="1109" t="s">
        <v>160</v>
      </c>
      <c r="L40" s="47">
        <v>3418</v>
      </c>
      <c r="M40" s="78">
        <v>1734</v>
      </c>
      <c r="N40" s="517">
        <v>1940</v>
      </c>
      <c r="O40" s="517">
        <v>1274</v>
      </c>
      <c r="P40" s="517">
        <v>898</v>
      </c>
      <c r="Q40" s="517">
        <v>874</v>
      </c>
      <c r="R40" s="517">
        <v>532</v>
      </c>
      <c r="S40" s="517">
        <v>-323</v>
      </c>
      <c r="U40" s="9" t="s">
        <v>242</v>
      </c>
      <c r="V40" s="51">
        <v>49</v>
      </c>
      <c r="W40" s="51">
        <v>49</v>
      </c>
      <c r="X40" s="51">
        <v>49</v>
      </c>
      <c r="Y40" s="51">
        <v>49</v>
      </c>
      <c r="Z40" s="51">
        <v>52</v>
      </c>
      <c r="AA40" s="173">
        <v>51</v>
      </c>
      <c r="AB40" s="173">
        <v>50.441767068273101</v>
      </c>
      <c r="AC40" s="173">
        <v>50.5586592178771</v>
      </c>
      <c r="AD40" s="173">
        <v>50.3891050583658</v>
      </c>
      <c r="AE40" s="173">
        <v>52.4875621890547</v>
      </c>
      <c r="AF40" s="9" t="s">
        <v>124</v>
      </c>
      <c r="AG40" s="51">
        <v>1</v>
      </c>
      <c r="AH40" s="51">
        <v>-1</v>
      </c>
      <c r="AJ40" s="18"/>
      <c r="AK40" s="18"/>
      <c r="AL40" s="18"/>
      <c r="AM40" s="18"/>
      <c r="AN40" s="33"/>
      <c r="AO40" s="34"/>
      <c r="AP40" s="34"/>
      <c r="AQ40" s="34"/>
    </row>
    <row r="41" spans="1:43" ht="13.5" customHeight="1">
      <c r="A41" s="9" t="s">
        <v>880</v>
      </c>
      <c r="B41" s="511">
        <v>7.4</v>
      </c>
      <c r="C41" s="511">
        <v>7.27</v>
      </c>
      <c r="D41" s="511">
        <v>6.96</v>
      </c>
      <c r="E41" s="75" t="s">
        <v>243</v>
      </c>
      <c r="F41" s="75" t="s">
        <v>244</v>
      </c>
      <c r="G41" s="75" t="s">
        <v>245</v>
      </c>
      <c r="H41" s="75" t="s">
        <v>246</v>
      </c>
      <c r="I41" s="75" t="s">
        <v>247</v>
      </c>
      <c r="K41" s="1109"/>
      <c r="L41" s="47"/>
      <c r="M41" s="47"/>
      <c r="N41" s="37"/>
      <c r="O41" s="37"/>
      <c r="P41" s="37"/>
      <c r="Q41" s="37"/>
      <c r="R41" s="37"/>
      <c r="S41" s="37"/>
      <c r="U41" s="9" t="s">
        <v>249</v>
      </c>
      <c r="V41" s="51">
        <v>15</v>
      </c>
      <c r="W41" s="51">
        <v>12</v>
      </c>
      <c r="X41" s="51">
        <v>16</v>
      </c>
      <c r="Y41" s="51">
        <v>18</v>
      </c>
      <c r="Z41" s="51">
        <v>21</v>
      </c>
      <c r="AA41" s="173">
        <v>20</v>
      </c>
      <c r="AB41" s="173">
        <v>22</v>
      </c>
      <c r="AC41" s="173">
        <v>23</v>
      </c>
      <c r="AD41" s="173">
        <v>28</v>
      </c>
      <c r="AE41" s="173">
        <v>27</v>
      </c>
      <c r="AF41" s="9" t="s">
        <v>868</v>
      </c>
      <c r="AG41" s="36">
        <v>5</v>
      </c>
      <c r="AH41" s="36">
        <v>-18</v>
      </c>
      <c r="AJ41" s="18"/>
      <c r="AK41" s="18"/>
      <c r="AL41" s="18"/>
      <c r="AM41" s="18"/>
      <c r="AN41" s="33"/>
      <c r="AO41" s="34"/>
      <c r="AP41" s="34"/>
      <c r="AQ41" s="34"/>
    </row>
    <row r="42" spans="1:43" ht="13.5" customHeight="1">
      <c r="A42" s="496" t="s">
        <v>250</v>
      </c>
      <c r="B42" s="75">
        <v>4050</v>
      </c>
      <c r="C42" s="75">
        <v>4050</v>
      </c>
      <c r="D42" s="75">
        <v>4050</v>
      </c>
      <c r="E42" s="75">
        <v>4047</v>
      </c>
      <c r="F42" s="75">
        <v>4043</v>
      </c>
      <c r="G42" s="75">
        <v>4037</v>
      </c>
      <c r="H42" s="75">
        <v>2600</v>
      </c>
      <c r="I42" s="75">
        <v>2597</v>
      </c>
      <c r="K42" s="9" t="s">
        <v>283</v>
      </c>
      <c r="L42" s="517">
        <v>368</v>
      </c>
      <c r="M42" s="517">
        <v>303</v>
      </c>
      <c r="N42" s="517">
        <v>391</v>
      </c>
      <c r="O42" s="517">
        <v>154</v>
      </c>
      <c r="P42" s="517">
        <v>502</v>
      </c>
      <c r="Q42" s="517">
        <v>565</v>
      </c>
      <c r="R42" s="517">
        <v>458</v>
      </c>
      <c r="S42" s="517">
        <v>300</v>
      </c>
      <c r="U42" s="1109" t="s">
        <v>889</v>
      </c>
      <c r="V42" s="51">
        <v>15.7</v>
      </c>
      <c r="W42" s="51">
        <v>15.6</v>
      </c>
      <c r="X42" s="51">
        <v>15.2</v>
      </c>
      <c r="Y42" s="51" t="s">
        <v>252</v>
      </c>
      <c r="Z42" s="51" t="s">
        <v>253</v>
      </c>
      <c r="AA42" s="29" t="s">
        <v>254</v>
      </c>
      <c r="AB42" s="645" t="s">
        <v>255</v>
      </c>
      <c r="AC42" s="645" t="s">
        <v>256</v>
      </c>
      <c r="AD42" s="645" t="s">
        <v>257</v>
      </c>
      <c r="AE42" s="645" t="s">
        <v>258</v>
      </c>
      <c r="AF42" s="9" t="s">
        <v>136</v>
      </c>
      <c r="AG42" s="51">
        <v>11</v>
      </c>
      <c r="AH42" s="51">
        <v>-1</v>
      </c>
      <c r="AJ42" s="18"/>
      <c r="AK42" s="18"/>
      <c r="AL42" s="18"/>
      <c r="AM42" s="18"/>
      <c r="AN42" s="24"/>
      <c r="AO42" s="39"/>
      <c r="AP42" s="39"/>
      <c r="AQ42" s="39"/>
    </row>
    <row r="43" spans="1:43" ht="13.5" customHeight="1" thickBot="1">
      <c r="A43" s="496" t="s">
        <v>881</v>
      </c>
      <c r="B43" s="75">
        <v>4031</v>
      </c>
      <c r="C43" s="75">
        <v>4020</v>
      </c>
      <c r="D43" s="75">
        <v>4026</v>
      </c>
      <c r="E43" s="75">
        <v>4026</v>
      </c>
      <c r="F43" s="75">
        <v>4022</v>
      </c>
      <c r="G43" s="75">
        <v>3846</v>
      </c>
      <c r="H43" s="75">
        <v>3355</v>
      </c>
      <c r="I43" s="75">
        <v>3352</v>
      </c>
      <c r="K43" s="9" t="s">
        <v>284</v>
      </c>
      <c r="L43" s="517">
        <v>26973</v>
      </c>
      <c r="M43" s="517">
        <v>24737</v>
      </c>
      <c r="N43" s="517">
        <v>24773</v>
      </c>
      <c r="O43" s="517">
        <v>43368</v>
      </c>
      <c r="P43" s="517">
        <v>38590</v>
      </c>
      <c r="Q43" s="517">
        <v>28589</v>
      </c>
      <c r="R43" s="517">
        <v>17970</v>
      </c>
      <c r="S43" s="517">
        <v>22860</v>
      </c>
      <c r="U43" s="1109"/>
      <c r="V43" s="51"/>
      <c r="W43" s="51"/>
      <c r="X43" s="51"/>
      <c r="Y43" s="51"/>
      <c r="Z43" s="51"/>
      <c r="AA43" s="51"/>
      <c r="AB43" s="645"/>
      <c r="AC43" s="645"/>
      <c r="AD43" s="645"/>
      <c r="AE43" s="645"/>
      <c r="AF43" s="42" t="s">
        <v>139</v>
      </c>
      <c r="AG43" s="57">
        <v>0</v>
      </c>
      <c r="AH43" s="57">
        <v>1</v>
      </c>
      <c r="AJ43" s="18"/>
      <c r="AK43" s="18"/>
      <c r="AL43" s="18"/>
      <c r="AM43" s="18"/>
      <c r="AN43" s="24"/>
      <c r="AO43" s="34"/>
      <c r="AP43" s="34"/>
      <c r="AQ43" s="34"/>
    </row>
    <row r="44" spans="1:43" ht="13.5" customHeight="1">
      <c r="A44" s="9" t="s">
        <v>228</v>
      </c>
      <c r="B44" s="512">
        <v>11.5</v>
      </c>
      <c r="C44" s="75" t="s">
        <v>260</v>
      </c>
      <c r="D44" s="75" t="s">
        <v>261</v>
      </c>
      <c r="E44" s="75" t="s">
        <v>262</v>
      </c>
      <c r="F44" s="75" t="s">
        <v>232</v>
      </c>
      <c r="G44" s="75" t="s">
        <v>263</v>
      </c>
      <c r="H44" s="75" t="s">
        <v>264</v>
      </c>
      <c r="I44" s="75" t="s">
        <v>265</v>
      </c>
      <c r="K44" s="9" t="s">
        <v>287</v>
      </c>
      <c r="L44" s="517">
        <v>1943</v>
      </c>
      <c r="M44" s="517">
        <v>3677</v>
      </c>
      <c r="N44" s="517">
        <v>3903</v>
      </c>
      <c r="O44" s="517">
        <v>3496</v>
      </c>
      <c r="P44" s="517">
        <v>3390</v>
      </c>
      <c r="Q44" s="517">
        <v>3178</v>
      </c>
      <c r="R44" s="517">
        <v>3278</v>
      </c>
      <c r="S44" s="517">
        <v>2762</v>
      </c>
      <c r="U44" s="9" t="s">
        <v>890</v>
      </c>
      <c r="V44" s="51">
        <v>17.600000000000001</v>
      </c>
      <c r="W44" s="51">
        <v>17.399999999999999</v>
      </c>
      <c r="X44" s="51">
        <v>16.2</v>
      </c>
      <c r="Y44" s="51" t="s">
        <v>266</v>
      </c>
      <c r="Z44" s="51" t="s">
        <v>267</v>
      </c>
      <c r="AA44" s="51" t="s">
        <v>264</v>
      </c>
      <c r="AB44" s="645" t="s">
        <v>268</v>
      </c>
      <c r="AC44" s="645" t="s">
        <v>255</v>
      </c>
      <c r="AD44" s="645" t="s">
        <v>167</v>
      </c>
      <c r="AE44" s="645" t="s">
        <v>269</v>
      </c>
      <c r="AF44" s="43" t="s">
        <v>184</v>
      </c>
      <c r="AG44" s="58">
        <v>23</v>
      </c>
      <c r="AH44" s="58">
        <v>46</v>
      </c>
      <c r="AJ44" s="18"/>
      <c r="AK44" s="18"/>
      <c r="AL44" s="18"/>
      <c r="AM44" s="18"/>
      <c r="AN44" s="33"/>
      <c r="AO44" s="34"/>
      <c r="AP44" s="34"/>
      <c r="AQ44" s="34"/>
    </row>
    <row r="45" spans="1:43" ht="13.5" customHeight="1">
      <c r="A45" s="496" t="s">
        <v>271</v>
      </c>
      <c r="B45" s="645">
        <v>262.2</v>
      </c>
      <c r="C45" s="512">
        <v>232.1</v>
      </c>
      <c r="D45" s="512">
        <v>218.3</v>
      </c>
      <c r="E45" s="75" t="s">
        <v>272</v>
      </c>
      <c r="F45" s="75" t="s">
        <v>273</v>
      </c>
      <c r="G45" s="75" t="s">
        <v>119</v>
      </c>
      <c r="H45" s="75" t="s">
        <v>274</v>
      </c>
      <c r="I45" s="75" t="s">
        <v>275</v>
      </c>
      <c r="K45" s="9" t="s">
        <v>291</v>
      </c>
      <c r="L45" s="517">
        <v>983</v>
      </c>
      <c r="M45" s="517">
        <v>935</v>
      </c>
      <c r="N45" s="517">
        <v>976</v>
      </c>
      <c r="O45" s="517">
        <v>1018</v>
      </c>
      <c r="P45" s="517">
        <v>885</v>
      </c>
      <c r="Q45" s="517">
        <v>870</v>
      </c>
      <c r="R45" s="517">
        <v>1053</v>
      </c>
      <c r="S45" s="517">
        <v>703</v>
      </c>
      <c r="U45" s="9" t="s">
        <v>891</v>
      </c>
      <c r="V45" s="645">
        <v>20.7</v>
      </c>
      <c r="W45" s="645">
        <v>20.2</v>
      </c>
      <c r="X45" s="645">
        <v>19</v>
      </c>
      <c r="Y45" s="51" t="s">
        <v>276</v>
      </c>
      <c r="Z45" s="51" t="s">
        <v>277</v>
      </c>
      <c r="AA45" s="51" t="s">
        <v>278</v>
      </c>
      <c r="AB45" s="645" t="s">
        <v>279</v>
      </c>
      <c r="AC45" s="645" t="s">
        <v>280</v>
      </c>
      <c r="AD45" s="645" t="s">
        <v>281</v>
      </c>
      <c r="AE45" s="645" t="s">
        <v>264</v>
      </c>
      <c r="AF45" s="40"/>
      <c r="AG45" s="51"/>
      <c r="AH45" s="51"/>
      <c r="AJ45" s="18"/>
      <c r="AK45" s="18"/>
      <c r="AL45" s="18"/>
      <c r="AM45" s="18"/>
      <c r="AN45" s="33"/>
      <c r="AO45" s="34"/>
      <c r="AP45" s="34"/>
      <c r="AQ45" s="34"/>
    </row>
    <row r="46" spans="1:43" ht="13.5" customHeight="1">
      <c r="A46" s="9" t="s">
        <v>242</v>
      </c>
      <c r="B46" s="75">
        <v>49</v>
      </c>
      <c r="C46" s="75">
        <v>51</v>
      </c>
      <c r="D46" s="75">
        <v>51</v>
      </c>
      <c r="E46" s="75">
        <v>55</v>
      </c>
      <c r="F46" s="75">
        <v>52</v>
      </c>
      <c r="G46" s="75">
        <v>50</v>
      </c>
      <c r="H46" s="75">
        <v>53</v>
      </c>
      <c r="I46" s="75">
        <v>52</v>
      </c>
      <c r="K46" s="9" t="s">
        <v>292</v>
      </c>
      <c r="L46" s="517">
        <v>305</v>
      </c>
      <c r="M46" s="517">
        <v>177</v>
      </c>
      <c r="N46" s="517">
        <v>389</v>
      </c>
      <c r="O46" s="517">
        <v>483</v>
      </c>
      <c r="P46" s="517">
        <v>581</v>
      </c>
      <c r="Q46" s="517">
        <v>309</v>
      </c>
      <c r="R46" s="517">
        <v>143</v>
      </c>
      <c r="S46" s="517">
        <v>73</v>
      </c>
      <c r="U46" s="9" t="s">
        <v>884</v>
      </c>
      <c r="V46" s="517">
        <v>25588</v>
      </c>
      <c r="W46" s="517">
        <v>25548</v>
      </c>
      <c r="X46" s="517">
        <v>24728</v>
      </c>
      <c r="Y46" s="517">
        <v>24847</v>
      </c>
      <c r="Z46" s="517">
        <v>24444</v>
      </c>
      <c r="AA46" s="517">
        <v>24338</v>
      </c>
      <c r="AB46" s="517">
        <v>23912</v>
      </c>
      <c r="AC46" s="517">
        <v>23619</v>
      </c>
      <c r="AD46" s="517">
        <v>23953</v>
      </c>
      <c r="AE46" s="517">
        <v>23809</v>
      </c>
      <c r="AF46" s="9" t="s">
        <v>147</v>
      </c>
      <c r="AG46" s="51">
        <v>0</v>
      </c>
      <c r="AH46" s="51">
        <v>0</v>
      </c>
      <c r="AJ46" s="18"/>
      <c r="AK46" s="18"/>
      <c r="AL46" s="18"/>
      <c r="AM46" s="18"/>
      <c r="AN46" s="33"/>
      <c r="AO46" s="34"/>
      <c r="AP46" s="34"/>
      <c r="AQ46" s="34"/>
    </row>
    <row r="47" spans="1:43" ht="13.5" customHeight="1" thickBot="1">
      <c r="A47" s="9" t="s">
        <v>249</v>
      </c>
      <c r="B47" s="180">
        <v>15</v>
      </c>
      <c r="C47" s="180">
        <v>21</v>
      </c>
      <c r="D47" s="180">
        <v>26</v>
      </c>
      <c r="E47" s="180">
        <v>23</v>
      </c>
      <c r="F47" s="180">
        <v>31</v>
      </c>
      <c r="G47" s="180">
        <v>56</v>
      </c>
      <c r="H47" s="180">
        <v>19</v>
      </c>
      <c r="I47" s="180">
        <v>-3</v>
      </c>
      <c r="K47" s="9" t="s">
        <v>294</v>
      </c>
      <c r="L47" s="517">
        <v>540</v>
      </c>
      <c r="M47" s="517">
        <v>334</v>
      </c>
      <c r="N47" s="517">
        <v>469</v>
      </c>
      <c r="O47" s="517">
        <v>325</v>
      </c>
      <c r="P47" s="517">
        <v>337</v>
      </c>
      <c r="Q47" s="517">
        <v>394</v>
      </c>
      <c r="R47" s="517">
        <v>340</v>
      </c>
      <c r="S47" s="517">
        <v>462</v>
      </c>
      <c r="U47" s="9" t="s">
        <v>936</v>
      </c>
      <c r="V47" s="51">
        <v>145</v>
      </c>
      <c r="W47" s="51">
        <v>153</v>
      </c>
      <c r="X47" s="51">
        <v>152</v>
      </c>
      <c r="Y47" s="51">
        <v>159</v>
      </c>
      <c r="Z47" s="51">
        <v>155</v>
      </c>
      <c r="AA47" s="173">
        <v>160</v>
      </c>
      <c r="AB47" s="173">
        <v>162</v>
      </c>
      <c r="AC47" s="173">
        <v>168</v>
      </c>
      <c r="AD47" s="173">
        <v>179</v>
      </c>
      <c r="AE47" s="173">
        <v>181</v>
      </c>
      <c r="AF47" s="42" t="s">
        <v>152</v>
      </c>
      <c r="AG47" s="57">
        <v>-12</v>
      </c>
      <c r="AH47" s="57">
        <v>-32</v>
      </c>
      <c r="AJ47" s="18"/>
      <c r="AK47" s="18"/>
      <c r="AL47" s="18"/>
      <c r="AM47" s="18"/>
      <c r="AN47" s="24"/>
      <c r="AO47" s="39"/>
      <c r="AP47" s="39"/>
      <c r="AQ47" s="39"/>
    </row>
    <row r="48" spans="1:43" ht="13.5" customHeight="1">
      <c r="A48" s="1109" t="s">
        <v>889</v>
      </c>
      <c r="B48" s="512">
        <v>15.7</v>
      </c>
      <c r="C48" s="75" t="s">
        <v>253</v>
      </c>
      <c r="D48" s="75" t="s">
        <v>257</v>
      </c>
      <c r="E48" s="75" t="s">
        <v>282</v>
      </c>
      <c r="F48" s="75" t="s">
        <v>200</v>
      </c>
      <c r="G48" s="75" t="s">
        <v>200</v>
      </c>
      <c r="H48" s="512">
        <v>8.5</v>
      </c>
      <c r="I48" s="512">
        <v>7.5</v>
      </c>
      <c r="K48" s="9" t="s">
        <v>295</v>
      </c>
      <c r="L48" s="517">
        <v>7942</v>
      </c>
      <c r="M48" s="517">
        <v>6545</v>
      </c>
      <c r="N48" s="517">
        <v>7797</v>
      </c>
      <c r="O48" s="517">
        <v>6503</v>
      </c>
      <c r="P48" s="517">
        <v>7761</v>
      </c>
      <c r="Q48" s="517">
        <v>7185</v>
      </c>
      <c r="R48" s="517">
        <v>8209</v>
      </c>
      <c r="S48" s="517">
        <v>7556</v>
      </c>
      <c r="U48" s="9" t="s">
        <v>886</v>
      </c>
      <c r="V48" s="75">
        <v>29397</v>
      </c>
      <c r="W48" s="75">
        <v>29527</v>
      </c>
      <c r="X48" s="75">
        <v>29717</v>
      </c>
      <c r="Y48" s="517">
        <v>29459</v>
      </c>
      <c r="Z48" s="517">
        <v>29429</v>
      </c>
      <c r="AA48" s="517">
        <v>29501</v>
      </c>
      <c r="AB48" s="517">
        <v>29255</v>
      </c>
      <c r="AC48" s="517">
        <v>29403</v>
      </c>
      <c r="AD48" s="517">
        <v>29491</v>
      </c>
      <c r="AE48" s="517">
        <v>29704</v>
      </c>
      <c r="AF48" s="43" t="s">
        <v>212</v>
      </c>
      <c r="AG48" s="70">
        <v>11</v>
      </c>
      <c r="AH48" s="70">
        <v>14</v>
      </c>
      <c r="AJ48" s="18"/>
      <c r="AK48" s="18"/>
      <c r="AL48" s="18"/>
      <c r="AM48" s="18"/>
      <c r="AN48" s="18"/>
    </row>
    <row r="49" spans="1:40" ht="13.5" customHeight="1" thickBot="1">
      <c r="A49" s="1109"/>
      <c r="B49" s="75"/>
      <c r="C49" s="75"/>
      <c r="D49" s="75"/>
      <c r="E49" s="75"/>
      <c r="F49" s="75"/>
      <c r="G49" s="75"/>
      <c r="H49" s="75"/>
      <c r="I49" s="75"/>
      <c r="K49" s="79" t="s">
        <v>298</v>
      </c>
      <c r="L49" s="80" t="s">
        <v>312</v>
      </c>
      <c r="M49" s="59">
        <v>4198</v>
      </c>
      <c r="N49" s="59" t="s">
        <v>312</v>
      </c>
      <c r="O49" s="59" t="s">
        <v>312</v>
      </c>
      <c r="P49" s="59" t="s">
        <v>312</v>
      </c>
      <c r="Q49" s="59" t="s">
        <v>312</v>
      </c>
      <c r="R49" s="59" t="s">
        <v>312</v>
      </c>
      <c r="S49" s="59" t="s">
        <v>312</v>
      </c>
      <c r="U49" s="9" t="s">
        <v>855</v>
      </c>
      <c r="V49" s="816">
        <v>897</v>
      </c>
      <c r="W49" s="816">
        <v>836</v>
      </c>
      <c r="X49" s="816">
        <v>876</v>
      </c>
      <c r="Y49" s="51">
        <v>880</v>
      </c>
      <c r="Z49" s="51">
        <v>821</v>
      </c>
      <c r="AA49" s="173">
        <v>823</v>
      </c>
      <c r="AB49" s="173">
        <v>853</v>
      </c>
      <c r="AC49" s="173">
        <v>854</v>
      </c>
      <c r="AD49" s="173">
        <v>867</v>
      </c>
      <c r="AE49" s="173">
        <v>768</v>
      </c>
      <c r="AJ49" s="18"/>
      <c r="AK49" s="18"/>
      <c r="AL49" s="18"/>
      <c r="AM49" s="18"/>
      <c r="AN49" s="18"/>
    </row>
    <row r="50" spans="1:40" ht="13.5" customHeight="1">
      <c r="A50" s="9" t="s">
        <v>882</v>
      </c>
      <c r="B50" s="512">
        <v>17.600000000000001</v>
      </c>
      <c r="C50" s="75" t="s">
        <v>267</v>
      </c>
      <c r="D50" s="75" t="s">
        <v>167</v>
      </c>
      <c r="E50" s="75" t="s">
        <v>258</v>
      </c>
      <c r="F50" s="75" t="s">
        <v>229</v>
      </c>
      <c r="G50" s="75" t="s">
        <v>229</v>
      </c>
      <c r="H50" s="75" t="s">
        <v>285</v>
      </c>
      <c r="I50" s="75" t="s">
        <v>286</v>
      </c>
      <c r="K50" s="43" t="s">
        <v>300</v>
      </c>
      <c r="L50" s="62">
        <f>SUM(L35:L49)</f>
        <v>639505</v>
      </c>
      <c r="M50" s="62">
        <v>601225</v>
      </c>
      <c r="N50" s="62">
        <v>640173</v>
      </c>
      <c r="O50" s="62">
        <v>690084</v>
      </c>
      <c r="P50" s="62">
        <v>556301</v>
      </c>
      <c r="Q50" s="62">
        <v>485124</v>
      </c>
      <c r="R50" s="62">
        <v>456271</v>
      </c>
      <c r="S50" s="62">
        <v>371894</v>
      </c>
      <c r="U50" s="9" t="s">
        <v>856</v>
      </c>
      <c r="V50" s="816">
        <v>289</v>
      </c>
      <c r="W50" s="816">
        <v>223</v>
      </c>
      <c r="X50" s="816">
        <v>273</v>
      </c>
      <c r="Y50" s="51">
        <v>286</v>
      </c>
      <c r="Z50" s="51">
        <v>224</v>
      </c>
      <c r="AA50" s="173">
        <v>213</v>
      </c>
      <c r="AB50" s="173">
        <v>238</v>
      </c>
      <c r="AC50" s="173">
        <v>237</v>
      </c>
      <c r="AD50" s="173">
        <v>268</v>
      </c>
      <c r="AE50" s="173">
        <v>163</v>
      </c>
      <c r="AF50" s="550"/>
      <c r="AJ50" s="18"/>
      <c r="AK50" s="18"/>
      <c r="AL50" s="18"/>
      <c r="AM50" s="18"/>
      <c r="AN50" s="18"/>
    </row>
    <row r="51" spans="1:40" ht="13.5" customHeight="1">
      <c r="A51" s="9" t="s">
        <v>883</v>
      </c>
      <c r="B51" s="512">
        <v>20.7</v>
      </c>
      <c r="C51" s="75" t="s">
        <v>277</v>
      </c>
      <c r="D51" s="75" t="s">
        <v>281</v>
      </c>
      <c r="E51" s="75" t="s">
        <v>288</v>
      </c>
      <c r="F51" s="75" t="s">
        <v>288</v>
      </c>
      <c r="G51" s="75" t="s">
        <v>288</v>
      </c>
      <c r="H51" s="75" t="s">
        <v>289</v>
      </c>
      <c r="I51" s="75" t="s">
        <v>290</v>
      </c>
      <c r="K51" s="71"/>
      <c r="L51" s="81"/>
      <c r="N51" s="517"/>
      <c r="O51" s="517"/>
      <c r="P51" s="517"/>
      <c r="Q51" s="517"/>
      <c r="R51" s="517"/>
      <c r="S51" s="517"/>
      <c r="U51" s="9" t="s">
        <v>892</v>
      </c>
      <c r="V51" s="816">
        <v>23.9</v>
      </c>
      <c r="W51" s="816">
        <v>24.8</v>
      </c>
      <c r="X51" s="816">
        <v>24.2</v>
      </c>
      <c r="Y51" s="51">
        <v>24.9</v>
      </c>
      <c r="Z51" s="51">
        <v>24.4</v>
      </c>
      <c r="AA51" s="51">
        <v>25.2</v>
      </c>
      <c r="AB51" s="51">
        <v>25.2</v>
      </c>
      <c r="AC51" s="51">
        <v>25.7</v>
      </c>
      <c r="AD51" s="51">
        <v>25.6</v>
      </c>
      <c r="AE51" s="51">
        <v>24.8</v>
      </c>
      <c r="AF51" s="550" t="s">
        <v>123</v>
      </c>
      <c r="AG51" s="747"/>
      <c r="AH51" s="747"/>
      <c r="AJ51" s="550" t="s">
        <v>123</v>
      </c>
      <c r="AK51" s="17"/>
      <c r="AL51" s="17"/>
      <c r="AM51" s="18"/>
      <c r="AN51" s="18"/>
    </row>
    <row r="52" spans="1:40" ht="14.25" customHeight="1">
      <c r="A52" s="9" t="s">
        <v>884</v>
      </c>
      <c r="B52" s="75">
        <v>25588</v>
      </c>
      <c r="C52" s="75">
        <v>24444</v>
      </c>
      <c r="D52" s="75">
        <v>23953</v>
      </c>
      <c r="E52" s="75">
        <v>22641</v>
      </c>
      <c r="F52" s="75">
        <v>21049</v>
      </c>
      <c r="G52" s="75">
        <v>19577</v>
      </c>
      <c r="H52" s="75">
        <v>15760</v>
      </c>
      <c r="I52" s="75">
        <v>14230</v>
      </c>
      <c r="K52" s="64"/>
      <c r="L52" s="82"/>
      <c r="M52" s="517"/>
      <c r="N52" s="517"/>
      <c r="O52" s="517"/>
      <c r="P52" s="517"/>
      <c r="Q52" s="517"/>
      <c r="R52" s="517"/>
      <c r="S52" s="517"/>
      <c r="U52" s="9" t="s">
        <v>893</v>
      </c>
      <c r="V52" s="816">
        <v>23.9</v>
      </c>
      <c r="W52" s="816">
        <v>24.8</v>
      </c>
      <c r="X52" s="816">
        <v>24.2</v>
      </c>
      <c r="Y52" s="29">
        <v>24</v>
      </c>
      <c r="Z52" s="51">
        <v>23.5</v>
      </c>
      <c r="AA52" s="51">
        <v>24.3</v>
      </c>
      <c r="AB52" s="645">
        <v>24.5</v>
      </c>
      <c r="AC52" s="645">
        <v>24.8</v>
      </c>
      <c r="AD52" s="645">
        <v>24.6</v>
      </c>
      <c r="AE52" s="645" t="s">
        <v>293</v>
      </c>
      <c r="AF52" s="747"/>
      <c r="AG52" s="747"/>
      <c r="AJ52" s="18"/>
      <c r="AK52" s="18"/>
      <c r="AL52" s="18"/>
      <c r="AM52" s="18"/>
      <c r="AN52" s="18"/>
    </row>
    <row r="53" spans="1:40" ht="13.5" customHeight="1" thickBot="1">
      <c r="A53" s="27" t="s">
        <v>885</v>
      </c>
      <c r="B53" s="75">
        <v>220</v>
      </c>
      <c r="C53" s="75">
        <v>209</v>
      </c>
      <c r="D53" s="75">
        <v>215</v>
      </c>
      <c r="E53" s="75">
        <v>224</v>
      </c>
      <c r="F53" s="75">
        <v>215</v>
      </c>
      <c r="G53" s="75">
        <v>192</v>
      </c>
      <c r="H53" s="75">
        <v>213</v>
      </c>
      <c r="I53" s="75">
        <v>205</v>
      </c>
      <c r="K53" s="669" t="s">
        <v>308</v>
      </c>
      <c r="L53" s="54"/>
      <c r="M53" s="74"/>
      <c r="N53" s="517"/>
      <c r="O53" s="517"/>
      <c r="P53" s="517"/>
      <c r="Q53" s="517"/>
      <c r="R53" s="517"/>
      <c r="S53" s="517"/>
      <c r="U53" s="9" t="s">
        <v>303</v>
      </c>
      <c r="V53" s="1064">
        <v>14.6</v>
      </c>
      <c r="W53" s="816">
        <v>13.6</v>
      </c>
      <c r="X53" s="816">
        <v>14.7</v>
      </c>
      <c r="Y53" s="51">
        <v>15</v>
      </c>
      <c r="Z53" s="51">
        <v>13.5</v>
      </c>
      <c r="AA53" s="1060">
        <v>13.3</v>
      </c>
      <c r="AB53" s="1060">
        <v>13.9</v>
      </c>
      <c r="AC53" s="1060">
        <v>14.1</v>
      </c>
      <c r="AD53" s="1060">
        <v>14.6</v>
      </c>
      <c r="AE53" s="1060" t="s">
        <v>270</v>
      </c>
      <c r="AF53" s="20" t="s">
        <v>98</v>
      </c>
      <c r="AG53" s="748" t="s">
        <v>1122</v>
      </c>
      <c r="AH53" s="752" t="s">
        <v>1123</v>
      </c>
      <c r="AJ53" s="18"/>
      <c r="AK53" s="18"/>
      <c r="AL53" s="18"/>
      <c r="AM53" s="18"/>
      <c r="AN53" s="18"/>
    </row>
    <row r="54" spans="1:40" ht="13.5" customHeight="1">
      <c r="A54" s="27" t="s">
        <v>886</v>
      </c>
      <c r="B54" s="75">
        <v>29397</v>
      </c>
      <c r="C54" s="75">
        <v>29429</v>
      </c>
      <c r="D54" s="75">
        <v>29491</v>
      </c>
      <c r="E54" s="75">
        <v>33068</v>
      </c>
      <c r="F54" s="75">
        <v>33809</v>
      </c>
      <c r="G54" s="75">
        <v>33347</v>
      </c>
      <c r="H54" s="75">
        <v>34008</v>
      </c>
      <c r="I54" s="75">
        <v>31721</v>
      </c>
      <c r="L54" s="37"/>
      <c r="M54" s="36"/>
      <c r="S54" s="518"/>
      <c r="U54" s="9"/>
      <c r="V54" s="476"/>
      <c r="W54" s="476"/>
      <c r="X54" s="60"/>
      <c r="Y54" s="77"/>
      <c r="Z54" s="36"/>
      <c r="AA54" s="77"/>
      <c r="AB54" s="66"/>
      <c r="AC54" s="66"/>
      <c r="AD54" s="66"/>
      <c r="AE54" s="66"/>
      <c r="AF54" s="9" t="s">
        <v>121</v>
      </c>
      <c r="AG54" s="51">
        <v>1</v>
      </c>
      <c r="AH54" s="51">
        <v>18</v>
      </c>
      <c r="AJ54" s="18"/>
      <c r="AK54" s="18"/>
      <c r="AL54" s="18"/>
      <c r="AM54" s="18"/>
      <c r="AN54" s="18"/>
    </row>
    <row r="55" spans="1:40" ht="13.5" customHeight="1">
      <c r="A55" s="9" t="s">
        <v>297</v>
      </c>
      <c r="B55" s="75">
        <v>3489</v>
      </c>
      <c r="C55" s="75">
        <v>3351</v>
      </c>
      <c r="D55" s="75">
        <v>3313</v>
      </c>
      <c r="E55" s="75">
        <v>2714</v>
      </c>
      <c r="F55" s="75">
        <v>2622</v>
      </c>
      <c r="G55" s="75">
        <v>2786</v>
      </c>
      <c r="H55" s="75">
        <v>2279</v>
      </c>
      <c r="I55" s="75">
        <v>2239</v>
      </c>
      <c r="K55" s="9" t="s">
        <v>309</v>
      </c>
      <c r="L55" s="517">
        <v>2</v>
      </c>
      <c r="M55" s="51">
        <v>2</v>
      </c>
      <c r="N55" s="517">
        <v>5</v>
      </c>
      <c r="O55" s="517">
        <v>86</v>
      </c>
      <c r="P55" s="517">
        <v>84</v>
      </c>
      <c r="Q55" s="517">
        <v>80</v>
      </c>
      <c r="R55" s="517">
        <v>78</v>
      </c>
      <c r="S55" s="517">
        <v>78</v>
      </c>
      <c r="U55" s="27"/>
      <c r="V55" s="36"/>
      <c r="W55" s="36"/>
      <c r="X55" s="77"/>
      <c r="Y55" s="36"/>
      <c r="Z55" s="36"/>
      <c r="AA55" s="36"/>
      <c r="AB55" s="36"/>
      <c r="AC55" s="36"/>
      <c r="AD55" s="36"/>
      <c r="AE55" s="568"/>
      <c r="AF55" s="9" t="s">
        <v>124</v>
      </c>
      <c r="AG55" s="51">
        <v>-7</v>
      </c>
      <c r="AH55" s="51">
        <v>-4</v>
      </c>
      <c r="AJ55" s="18"/>
      <c r="AK55" s="18"/>
      <c r="AL55" s="18"/>
      <c r="AM55" s="18"/>
      <c r="AN55" s="18"/>
    </row>
    <row r="56" spans="1:40" ht="13.5" customHeight="1">
      <c r="A56" s="9" t="s">
        <v>299</v>
      </c>
      <c r="B56" s="75">
        <v>1071</v>
      </c>
      <c r="C56" s="75">
        <v>912</v>
      </c>
      <c r="D56" s="75">
        <v>889</v>
      </c>
      <c r="E56" s="75">
        <v>1145</v>
      </c>
      <c r="F56" s="75">
        <v>936</v>
      </c>
      <c r="G56" s="75">
        <v>1334</v>
      </c>
      <c r="H56" s="75">
        <v>1015</v>
      </c>
      <c r="I56" s="75">
        <v>1231</v>
      </c>
      <c r="K56" s="9" t="s">
        <v>310</v>
      </c>
      <c r="L56" s="517">
        <v>4050</v>
      </c>
      <c r="M56" s="517">
        <v>4050</v>
      </c>
      <c r="N56" s="517">
        <v>4050</v>
      </c>
      <c r="O56" s="517">
        <v>4047</v>
      </c>
      <c r="P56" s="517">
        <v>4043</v>
      </c>
      <c r="Q56" s="517">
        <v>4037</v>
      </c>
      <c r="R56" s="517">
        <v>2600</v>
      </c>
      <c r="S56" s="517">
        <v>2597</v>
      </c>
      <c r="U56" s="726"/>
      <c r="V56" s="726"/>
      <c r="W56" s="726"/>
      <c r="X56" s="726"/>
      <c r="Y56" s="726"/>
      <c r="Z56" s="726"/>
      <c r="AA56" s="726"/>
      <c r="AB56" s="726"/>
      <c r="AC56" s="726"/>
      <c r="AD56" s="726"/>
      <c r="AE56" s="569"/>
      <c r="AF56" s="9" t="s">
        <v>868</v>
      </c>
      <c r="AG56" s="36">
        <v>2</v>
      </c>
      <c r="AH56" s="36">
        <v>14</v>
      </c>
      <c r="AJ56" s="18"/>
      <c r="AK56" s="18"/>
      <c r="AL56" s="18"/>
      <c r="AM56" s="18"/>
      <c r="AN56" s="18"/>
    </row>
    <row r="57" spans="1:40" ht="13.5" customHeight="1">
      <c r="A57" s="510" t="s">
        <v>887</v>
      </c>
      <c r="B57" s="476">
        <v>23.9</v>
      </c>
      <c r="C57" s="476">
        <v>24.4</v>
      </c>
      <c r="D57" s="476">
        <v>25.6</v>
      </c>
      <c r="E57" s="476">
        <v>17.7</v>
      </c>
      <c r="F57" s="476" t="s">
        <v>278</v>
      </c>
      <c r="G57" s="476" t="s">
        <v>301</v>
      </c>
      <c r="H57" s="476" t="s">
        <v>302</v>
      </c>
      <c r="I57" s="476" t="s">
        <v>288</v>
      </c>
      <c r="K57" s="9" t="s">
        <v>311</v>
      </c>
      <c r="L57" s="517">
        <v>1080</v>
      </c>
      <c r="M57" s="517">
        <v>1080</v>
      </c>
      <c r="N57" s="517">
        <v>1080</v>
      </c>
      <c r="O57" s="517">
        <v>1080</v>
      </c>
      <c r="P57" s="517">
        <v>1065</v>
      </c>
      <c r="Q57" s="517">
        <v>1065</v>
      </c>
      <c r="R57" s="517" t="s">
        <v>312</v>
      </c>
      <c r="S57" s="517" t="s">
        <v>312</v>
      </c>
      <c r="U57" s="675" t="s">
        <v>943</v>
      </c>
      <c r="V57" s="83"/>
      <c r="W57" s="726"/>
      <c r="X57" s="83"/>
      <c r="Y57" s="83"/>
      <c r="Z57" s="83"/>
      <c r="AA57" s="83"/>
      <c r="AB57" s="83"/>
      <c r="AC57" s="83"/>
      <c r="AD57" s="93"/>
      <c r="AE57" s="566"/>
      <c r="AF57" s="9" t="s">
        <v>136</v>
      </c>
      <c r="AG57" s="51">
        <v>1</v>
      </c>
      <c r="AH57" s="51">
        <v>-2</v>
      </c>
      <c r="AJ57" s="18"/>
      <c r="AK57" s="18"/>
      <c r="AL57" s="18"/>
      <c r="AM57" s="18"/>
      <c r="AN57" s="18"/>
    </row>
    <row r="58" spans="1:40" ht="13.5" customHeight="1" thickBot="1">
      <c r="A58" s="496" t="s">
        <v>888</v>
      </c>
      <c r="B58" s="564">
        <v>23.9</v>
      </c>
      <c r="C58" s="564">
        <v>23.5</v>
      </c>
      <c r="D58" s="564">
        <v>24.6</v>
      </c>
      <c r="E58" s="564">
        <v>17.7</v>
      </c>
      <c r="F58" s="564" t="s">
        <v>278</v>
      </c>
      <c r="G58" s="564" t="s">
        <v>301</v>
      </c>
      <c r="H58" s="564" t="s">
        <v>302</v>
      </c>
      <c r="I58" s="564" t="s">
        <v>288</v>
      </c>
      <c r="K58" s="9" t="s">
        <v>313</v>
      </c>
      <c r="L58" s="517">
        <v>-1201</v>
      </c>
      <c r="M58" s="517">
        <v>-159</v>
      </c>
      <c r="N58" s="517">
        <v>340</v>
      </c>
      <c r="O58" s="517">
        <v>-47</v>
      </c>
      <c r="P58" s="517">
        <v>-146</v>
      </c>
      <c r="Q58" s="517">
        <v>-518</v>
      </c>
      <c r="R58" s="517">
        <v>-888</v>
      </c>
      <c r="S58" s="517">
        <v>-160</v>
      </c>
      <c r="U58" s="675" t="s">
        <v>944</v>
      </c>
      <c r="V58" s="726"/>
      <c r="W58" s="726"/>
      <c r="X58" s="726"/>
      <c r="Y58" s="726"/>
      <c r="Z58" s="726"/>
      <c r="AA58" s="726"/>
      <c r="AB58" s="726"/>
      <c r="AC58" s="726"/>
      <c r="AD58" s="726"/>
      <c r="AE58" s="569"/>
      <c r="AF58" s="42" t="s">
        <v>139</v>
      </c>
      <c r="AG58" s="57">
        <v>0</v>
      </c>
      <c r="AH58" s="57">
        <v>0</v>
      </c>
      <c r="AJ58" s="18"/>
      <c r="AK58" s="18"/>
      <c r="AL58" s="18"/>
      <c r="AM58" s="18"/>
      <c r="AN58" s="18"/>
    </row>
    <row r="59" spans="1:40" ht="13.5" customHeight="1" thickBot="1">
      <c r="A59" s="9" t="s">
        <v>303</v>
      </c>
      <c r="B59" s="1049">
        <v>14.4</v>
      </c>
      <c r="C59" s="511">
        <v>14.8</v>
      </c>
      <c r="D59" s="511" t="s">
        <v>304</v>
      </c>
      <c r="E59" s="511" t="s">
        <v>305</v>
      </c>
      <c r="F59" s="75" t="s">
        <v>296</v>
      </c>
      <c r="G59" s="75" t="s">
        <v>306</v>
      </c>
      <c r="H59" s="75" t="s">
        <v>266</v>
      </c>
      <c r="I59" s="75" t="s">
        <v>307</v>
      </c>
      <c r="K59" s="42" t="s">
        <v>314</v>
      </c>
      <c r="L59" s="59">
        <v>25906</v>
      </c>
      <c r="M59" s="59">
        <v>24236</v>
      </c>
      <c r="N59" s="59">
        <v>22530</v>
      </c>
      <c r="O59" s="59">
        <v>20954</v>
      </c>
      <c r="P59" s="59">
        <v>19492</v>
      </c>
      <c r="Q59" s="59">
        <v>17756</v>
      </c>
      <c r="R59" s="59">
        <v>16013</v>
      </c>
      <c r="S59" s="59">
        <v>14645</v>
      </c>
      <c r="U59" s="730" t="s">
        <v>1074</v>
      </c>
      <c r="V59" s="730"/>
      <c r="W59" s="730"/>
      <c r="X59" s="730"/>
      <c r="Y59" s="730"/>
      <c r="Z59" s="730"/>
      <c r="AA59" s="730"/>
      <c r="AB59" s="730"/>
      <c r="AC59" s="730"/>
      <c r="AD59" s="730"/>
      <c r="AE59" s="93"/>
      <c r="AF59" s="43" t="s">
        <v>184</v>
      </c>
      <c r="AG59" s="58">
        <v>-3</v>
      </c>
      <c r="AH59" s="58">
        <v>25</v>
      </c>
      <c r="AJ59" s="18"/>
      <c r="AK59" s="18"/>
      <c r="AL59" s="18"/>
      <c r="AM59" s="18"/>
      <c r="AN59" s="18"/>
    </row>
    <row r="60" spans="1:40" ht="13.5" customHeight="1">
      <c r="A60" s="9" t="s">
        <v>1077</v>
      </c>
      <c r="B60" s="75">
        <v>4758</v>
      </c>
      <c r="C60" s="75">
        <v>4700</v>
      </c>
      <c r="D60" s="75">
        <v>3762</v>
      </c>
      <c r="E60" s="75">
        <v>2714</v>
      </c>
      <c r="F60" s="75">
        <v>3655</v>
      </c>
      <c r="G60" s="75">
        <v>3244</v>
      </c>
      <c r="H60" s="75">
        <v>2624</v>
      </c>
      <c r="I60" s="75">
        <v>3189</v>
      </c>
      <c r="J60" s="93"/>
      <c r="K60" s="43" t="s">
        <v>315</v>
      </c>
      <c r="L60" s="62">
        <v>29837</v>
      </c>
      <c r="M60" s="62">
        <v>29209</v>
      </c>
      <c r="N60" s="62">
        <v>28005</v>
      </c>
      <c r="O60" s="62">
        <v>26120</v>
      </c>
      <c r="P60" s="62">
        <v>24538</v>
      </c>
      <c r="Q60" s="62">
        <v>22420</v>
      </c>
      <c r="R60" s="62">
        <v>17803</v>
      </c>
      <c r="S60" s="62">
        <v>17160</v>
      </c>
      <c r="U60" s="678" t="s">
        <v>945</v>
      </c>
      <c r="V60" s="726"/>
      <c r="W60" s="726"/>
      <c r="X60" s="726"/>
      <c r="Y60" s="726"/>
      <c r="Z60" s="726"/>
      <c r="AA60" s="726"/>
      <c r="AB60" s="726"/>
      <c r="AC60" s="726"/>
      <c r="AD60" s="726"/>
      <c r="AE60" s="93"/>
      <c r="AF60" s="40"/>
      <c r="AG60" s="51"/>
      <c r="AH60" s="51"/>
      <c r="AJ60" s="18"/>
      <c r="AK60" s="18"/>
      <c r="AL60" s="18"/>
      <c r="AM60" s="18"/>
      <c r="AN60" s="18"/>
    </row>
    <row r="61" spans="1:40" ht="13.5" customHeight="1">
      <c r="B61" s="75"/>
      <c r="C61" s="75"/>
      <c r="D61" s="75"/>
      <c r="E61" s="75"/>
      <c r="F61" s="75"/>
      <c r="G61" s="75"/>
      <c r="H61" s="75"/>
      <c r="I61" s="75"/>
      <c r="J61" s="93"/>
      <c r="K61" s="43" t="s">
        <v>316</v>
      </c>
      <c r="L61" s="62">
        <f>L50+L60</f>
        <v>669342</v>
      </c>
      <c r="M61" s="62">
        <v>630434</v>
      </c>
      <c r="N61" s="62">
        <v>668178</v>
      </c>
      <c r="O61" s="62">
        <v>716204</v>
      </c>
      <c r="P61" s="62">
        <v>580839</v>
      </c>
      <c r="Q61" s="62">
        <v>507544</v>
      </c>
      <c r="R61" s="62">
        <v>474074</v>
      </c>
      <c r="S61" s="62">
        <v>389054</v>
      </c>
      <c r="U61" s="676" t="s">
        <v>876</v>
      </c>
      <c r="V61" s="262"/>
      <c r="W61" s="262"/>
      <c r="X61" s="262"/>
      <c r="Y61" s="93"/>
      <c r="Z61" s="93"/>
      <c r="AA61" s="93"/>
      <c r="AB61" s="93"/>
      <c r="AC61" s="93"/>
      <c r="AD61" s="93"/>
      <c r="AE61" s="565"/>
      <c r="AF61" s="9" t="s">
        <v>147</v>
      </c>
      <c r="AG61" s="51">
        <v>0</v>
      </c>
      <c r="AH61" s="51">
        <v>0</v>
      </c>
      <c r="AJ61" s="18"/>
      <c r="AK61" s="18"/>
      <c r="AL61" s="18"/>
      <c r="AM61" s="18"/>
      <c r="AN61" s="18"/>
    </row>
    <row r="62" spans="1:40" ht="13.5" customHeight="1" thickBot="1">
      <c r="A62" s="83"/>
      <c r="B62" s="83"/>
      <c r="C62" s="83"/>
      <c r="D62" s="83"/>
      <c r="E62" s="83"/>
      <c r="F62" s="83"/>
      <c r="G62" s="83"/>
      <c r="H62" s="83"/>
      <c r="I62" s="83"/>
      <c r="J62" s="93"/>
      <c r="L62" s="84"/>
      <c r="M62" s="84"/>
      <c r="N62" s="84"/>
      <c r="O62" s="37"/>
      <c r="U62" s="676" t="s">
        <v>877</v>
      </c>
      <c r="V62" s="262"/>
      <c r="W62" s="262"/>
      <c r="X62" s="262"/>
      <c r="Y62" s="93"/>
      <c r="Z62" s="93"/>
      <c r="AA62" s="93"/>
      <c r="AB62" s="93"/>
      <c r="AC62" s="93"/>
      <c r="AD62" s="567"/>
      <c r="AE62" s="18"/>
      <c r="AF62" s="42" t="s">
        <v>152</v>
      </c>
      <c r="AG62" s="57">
        <v>1</v>
      </c>
      <c r="AH62" s="57">
        <v>-3</v>
      </c>
      <c r="AJ62" s="18"/>
      <c r="AK62" s="18"/>
      <c r="AL62" s="18"/>
      <c r="AM62" s="18"/>
      <c r="AN62" s="18"/>
    </row>
    <row r="63" spans="1:40" ht="13.5" customHeight="1">
      <c r="A63" s="675" t="s">
        <v>943</v>
      </c>
      <c r="B63" s="83"/>
      <c r="D63" s="83"/>
      <c r="E63" s="83"/>
      <c r="F63" s="83"/>
      <c r="G63" s="83"/>
      <c r="H63" s="83"/>
      <c r="I63" s="83"/>
      <c r="J63" s="93"/>
      <c r="L63" s="83"/>
      <c r="M63" s="84"/>
      <c r="N63" s="83"/>
      <c r="U63" s="677" t="s">
        <v>878</v>
      </c>
      <c r="V63" s="262"/>
      <c r="W63" s="262"/>
      <c r="X63" s="262"/>
      <c r="Y63" s="93"/>
      <c r="Z63" s="93"/>
      <c r="AA63" s="93"/>
      <c r="AB63" s="93"/>
      <c r="AC63" s="93"/>
      <c r="AD63" s="567"/>
      <c r="AE63" s="18"/>
      <c r="AF63" s="43" t="s">
        <v>212</v>
      </c>
      <c r="AG63" s="70">
        <v>-2</v>
      </c>
      <c r="AH63" s="70">
        <v>22</v>
      </c>
      <c r="AJ63" s="18"/>
      <c r="AK63" s="18"/>
      <c r="AL63" s="18"/>
      <c r="AM63" s="18"/>
      <c r="AN63" s="18"/>
    </row>
    <row r="64" spans="1:40" ht="13.5" customHeight="1">
      <c r="A64" s="675" t="s">
        <v>944</v>
      </c>
      <c r="L64" s="83"/>
      <c r="M64" s="83"/>
      <c r="N64" s="83"/>
      <c r="U64" s="729" t="s">
        <v>1078</v>
      </c>
      <c r="V64" s="262"/>
      <c r="W64" s="262"/>
      <c r="X64" s="262"/>
      <c r="Y64" s="93"/>
      <c r="Z64" s="93"/>
      <c r="AA64" s="93"/>
      <c r="AB64" s="93"/>
      <c r="AC64" s="93"/>
      <c r="AD64" s="89"/>
      <c r="AE64" s="18"/>
      <c r="AJ64" s="18"/>
      <c r="AK64" s="18"/>
      <c r="AL64" s="18"/>
      <c r="AM64" s="18"/>
      <c r="AN64" s="18"/>
    </row>
    <row r="65" spans="1:31" ht="13.5" customHeight="1">
      <c r="A65" s="1110" t="s">
        <v>1074</v>
      </c>
      <c r="B65" s="1110"/>
      <c r="C65" s="1110"/>
      <c r="D65" s="1110"/>
      <c r="E65" s="1110"/>
      <c r="F65" s="1110"/>
      <c r="G65" s="1110"/>
      <c r="H65" s="1110"/>
      <c r="I65" s="1110"/>
      <c r="J65" s="1110"/>
      <c r="L65" s="83"/>
      <c r="M65" s="83"/>
      <c r="N65" s="83"/>
      <c r="U65" s="729"/>
      <c r="V65" s="262"/>
      <c r="W65" s="262"/>
      <c r="X65" s="262"/>
      <c r="Y65" s="93"/>
      <c r="Z65" s="93"/>
      <c r="AA65" s="93"/>
      <c r="AB65" s="93"/>
      <c r="AC65" s="93"/>
      <c r="AD65" s="89"/>
      <c r="AE65" s="18"/>
    </row>
    <row r="66" spans="1:31" ht="13.5" customHeight="1">
      <c r="A66" s="678" t="s">
        <v>945</v>
      </c>
      <c r="V66" s="23"/>
      <c r="W66" s="23"/>
      <c r="X66" s="23"/>
      <c r="Y66" s="23"/>
      <c r="Z66" s="23"/>
      <c r="AA66" s="18"/>
      <c r="AB66" s="18"/>
      <c r="AC66" s="18"/>
      <c r="AD66" s="18"/>
      <c r="AE66" s="18"/>
    </row>
    <row r="67" spans="1:31" ht="13.5" customHeight="1">
      <c r="A67" s="676" t="s">
        <v>876</v>
      </c>
      <c r="B67" s="262"/>
      <c r="C67" s="262"/>
      <c r="D67" s="262"/>
      <c r="E67" s="93"/>
      <c r="F67" s="93"/>
      <c r="G67" s="93"/>
      <c r="H67" s="93"/>
      <c r="I67" s="93"/>
      <c r="J67" s="93"/>
      <c r="V67" s="89"/>
      <c r="W67" s="89"/>
      <c r="X67" s="89"/>
      <c r="Y67" s="89"/>
      <c r="Z67" s="89"/>
      <c r="AA67" s="18"/>
      <c r="AB67" s="18"/>
      <c r="AC67" s="18"/>
      <c r="AD67" s="18"/>
      <c r="AE67" s="18"/>
    </row>
    <row r="68" spans="1:31" ht="20.100000000000001" customHeight="1">
      <c r="A68" s="676" t="s">
        <v>877</v>
      </c>
      <c r="B68" s="262"/>
      <c r="C68" s="262"/>
      <c r="D68" s="262"/>
      <c r="E68" s="93"/>
      <c r="F68" s="93"/>
      <c r="G68" s="93"/>
      <c r="H68" s="93"/>
      <c r="I68" s="93"/>
      <c r="J68" s="567"/>
    </row>
    <row r="69" spans="1:31" ht="20.100000000000001" customHeight="1">
      <c r="A69" s="677" t="s">
        <v>878</v>
      </c>
      <c r="B69" s="262"/>
      <c r="C69" s="262"/>
      <c r="D69" s="262"/>
      <c r="E69" s="93"/>
      <c r="F69" s="93"/>
      <c r="G69" s="93"/>
      <c r="H69" s="93"/>
      <c r="I69" s="93"/>
      <c r="J69" s="567"/>
    </row>
    <row r="70" spans="1:31" ht="20.100000000000001" customHeight="1">
      <c r="A70" s="729" t="s">
        <v>1078</v>
      </c>
      <c r="B70" s="262"/>
      <c r="C70" s="262"/>
      <c r="D70" s="262"/>
      <c r="E70" s="93"/>
      <c r="F70" s="93"/>
      <c r="G70" s="93"/>
      <c r="H70" s="93"/>
      <c r="I70" s="93"/>
      <c r="J70" s="89"/>
    </row>
    <row r="71" spans="1:31" ht="20.100000000000001" customHeight="1">
      <c r="A71" s="729" t="s">
        <v>1079</v>
      </c>
      <c r="B71" s="262"/>
      <c r="C71" s="262"/>
      <c r="D71" s="262"/>
      <c r="E71" s="93"/>
      <c r="F71" s="93"/>
      <c r="G71" s="93"/>
      <c r="H71" s="93"/>
      <c r="I71" s="93"/>
      <c r="J71" s="89"/>
    </row>
    <row r="72" spans="1:31" ht="20.100000000000001" customHeight="1">
      <c r="A72" s="89"/>
      <c r="B72" s="89"/>
      <c r="C72" s="89"/>
      <c r="D72" s="89"/>
      <c r="E72" s="89"/>
      <c r="F72" s="89"/>
      <c r="G72" s="89"/>
      <c r="H72" s="89"/>
      <c r="I72" s="89"/>
      <c r="J72" s="89"/>
    </row>
    <row r="73" spans="1:31" ht="20.100000000000001" customHeight="1">
      <c r="A73" s="89"/>
      <c r="B73" s="89"/>
      <c r="C73" s="89"/>
      <c r="D73" s="89"/>
      <c r="E73" s="89"/>
      <c r="F73" s="89"/>
      <c r="G73" s="89"/>
      <c r="H73" s="89"/>
      <c r="I73" s="89"/>
      <c r="J73" s="89"/>
    </row>
    <row r="74" spans="1:31" ht="20.100000000000001" customHeight="1">
      <c r="A74" s="89"/>
      <c r="B74" s="89"/>
      <c r="C74" s="89"/>
      <c r="D74" s="89"/>
      <c r="E74" s="89"/>
      <c r="F74" s="89"/>
      <c r="G74" s="89"/>
      <c r="H74" s="89"/>
      <c r="I74" s="89"/>
      <c r="J74" s="89"/>
    </row>
    <row r="75" spans="1:31" ht="20.100000000000001" customHeight="1">
      <c r="A75" s="89"/>
      <c r="B75" s="89"/>
      <c r="C75" s="89"/>
      <c r="D75" s="89"/>
      <c r="E75" s="89"/>
      <c r="F75" s="89"/>
      <c r="G75" s="89"/>
      <c r="H75" s="89"/>
      <c r="I75" s="89"/>
      <c r="J75" s="89"/>
    </row>
    <row r="76" spans="1:31" ht="20.100000000000001" customHeight="1">
      <c r="A76" s="89"/>
      <c r="B76" s="89"/>
      <c r="C76" s="89"/>
      <c r="D76" s="89"/>
      <c r="E76" s="89"/>
      <c r="F76" s="89"/>
      <c r="G76" s="89"/>
      <c r="H76" s="89"/>
      <c r="I76" s="89"/>
      <c r="J76" s="89"/>
    </row>
    <row r="77" spans="1:31" ht="20.100000000000001" customHeight="1">
      <c r="A77" s="89"/>
      <c r="B77" s="89"/>
      <c r="C77" s="89"/>
      <c r="D77" s="89"/>
      <c r="E77" s="89"/>
      <c r="F77" s="89"/>
      <c r="G77" s="89"/>
      <c r="H77" s="89"/>
      <c r="I77" s="89"/>
      <c r="J77" s="89"/>
    </row>
    <row r="78" spans="1:31" ht="20.100000000000001" customHeight="1">
      <c r="A78" s="89"/>
      <c r="B78" s="89"/>
      <c r="C78" s="89"/>
      <c r="D78" s="89"/>
      <c r="E78" s="89"/>
      <c r="F78" s="89"/>
      <c r="G78" s="89"/>
      <c r="H78" s="89"/>
      <c r="I78" s="89"/>
      <c r="J78" s="89"/>
    </row>
    <row r="79" spans="1:31" ht="20.100000000000001" customHeight="1">
      <c r="A79" s="89"/>
      <c r="B79" s="89"/>
      <c r="C79" s="89"/>
      <c r="D79" s="89"/>
      <c r="E79" s="89"/>
      <c r="F79" s="89"/>
      <c r="G79" s="89"/>
      <c r="H79" s="89"/>
      <c r="I79" s="89"/>
      <c r="J79" s="89"/>
    </row>
    <row r="80" spans="1:31"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sheetData>
  <mergeCells count="16">
    <mergeCell ref="A22:A23"/>
    <mergeCell ref="A24:A25"/>
    <mergeCell ref="K40:K41"/>
    <mergeCell ref="K17:K18"/>
    <mergeCell ref="A33:A34"/>
    <mergeCell ref="A36:A37"/>
    <mergeCell ref="A48:A49"/>
    <mergeCell ref="A65:J65"/>
    <mergeCell ref="U28:U29"/>
    <mergeCell ref="U31:U32"/>
    <mergeCell ref="U42:U43"/>
    <mergeCell ref="K1:T1"/>
    <mergeCell ref="U1:AE1"/>
    <mergeCell ref="AG4:AG5"/>
    <mergeCell ref="AH4:AH5"/>
    <mergeCell ref="A15:A16"/>
  </mergeCells>
  <printOptions horizontalCentered="1"/>
  <pageMargins left="0.7" right="0.7" top="0.75" bottom="0.75" header="0.3" footer="0.3"/>
  <pageSetup paperSize="9" scale="77" orientation="portrait" r:id="rId1"/>
  <headerFooter>
    <oddHeader>&amp;R&amp;"Arial,Normal"&amp;8Key financial figures</oddHeader>
    <oddFooter>&amp;L&amp;G&amp;C&amp;"Arial,Normal"&amp;7Fact book - Q4 2014</oddFooter>
  </headerFooter>
  <colBreaks count="3" manualBreakCount="3">
    <brk id="10" max="70" man="1"/>
    <brk id="20" max="1048575" man="1"/>
    <brk id="31" max="70" man="1"/>
  </colBreaks>
  <ignoredErrors>
    <ignoredError sqref="C32:H32 I32 C38:I55 Y33:AE52 C57:I58 D56:I56 AE53 D59:I59" numberStoredAsText="1"/>
    <ignoredError sqref="B11" formulaRange="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F3"/>
  <sheetViews>
    <sheetView view="pageLayout" topLeftCell="A6" zoomScale="90" zoomScaleNormal="100" zoomScaleSheetLayoutView="100" zoomScalePageLayoutView="90" workbookViewId="0">
      <selection activeCell="K47" sqref="K47"/>
    </sheetView>
  </sheetViews>
  <sheetFormatPr defaultRowHeight="15"/>
  <cols>
    <col min="5" max="5" width="3.5703125" customWidth="1"/>
  </cols>
  <sheetData>
    <row r="3" spans="6:6" ht="35.25">
      <c r="F3" s="90" t="s">
        <v>120</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O87"/>
  <sheetViews>
    <sheetView view="pageLayout" zoomScaleNormal="100" zoomScaleSheetLayoutView="100" workbookViewId="0">
      <selection activeCell="J30" sqref="J30"/>
    </sheetView>
  </sheetViews>
  <sheetFormatPr defaultRowHeight="8.25"/>
  <cols>
    <col min="1" max="1" width="29.28515625" style="93" customWidth="1"/>
    <col min="2" max="10" width="8" style="93" customWidth="1"/>
    <col min="11" max="16384" width="9.140625" style="93"/>
  </cols>
  <sheetData>
    <row r="1" spans="1:10" ht="13.5" customHeight="1">
      <c r="A1" s="770" t="s">
        <v>317</v>
      </c>
      <c r="B1" s="91"/>
      <c r="C1" s="91"/>
      <c r="D1" s="91"/>
      <c r="E1" s="92"/>
      <c r="F1" s="92"/>
      <c r="G1" s="92"/>
      <c r="H1" s="92"/>
    </row>
    <row r="2" spans="1:10" ht="13.5" customHeight="1" thickBot="1">
      <c r="I2" s="646"/>
      <c r="J2" s="646"/>
    </row>
    <row r="3" spans="1:10" s="97" customFormat="1" ht="13.5" customHeight="1" thickBot="1">
      <c r="A3" s="94" t="s">
        <v>98</v>
      </c>
      <c r="B3" s="95" t="s">
        <v>1084</v>
      </c>
      <c r="C3" s="95" t="s">
        <v>907</v>
      </c>
      <c r="D3" s="95" t="s">
        <v>837</v>
      </c>
      <c r="E3" s="95" t="s">
        <v>99</v>
      </c>
      <c r="F3" s="95" t="s">
        <v>100</v>
      </c>
      <c r="G3" s="95" t="s">
        <v>101</v>
      </c>
      <c r="H3" s="95" t="s">
        <v>102</v>
      </c>
      <c r="I3" s="96" t="s">
        <v>103</v>
      </c>
      <c r="J3" s="773"/>
    </row>
    <row r="4" spans="1:10" s="97" customFormat="1" ht="13.5" customHeight="1">
      <c r="A4" s="674" t="s">
        <v>109</v>
      </c>
      <c r="B4" s="99">
        <v>961</v>
      </c>
      <c r="C4" s="99">
        <v>963</v>
      </c>
      <c r="D4" s="99">
        <v>953</v>
      </c>
      <c r="E4" s="99">
        <v>940</v>
      </c>
      <c r="F4" s="99">
        <v>947</v>
      </c>
      <c r="G4" s="99">
        <v>953</v>
      </c>
      <c r="H4" s="99">
        <v>955</v>
      </c>
      <c r="I4" s="99">
        <v>953</v>
      </c>
      <c r="J4" s="100"/>
    </row>
    <row r="5" spans="1:10" s="97" customFormat="1" ht="13.5" customHeight="1">
      <c r="A5" s="674" t="s">
        <v>115</v>
      </c>
      <c r="B5" s="101">
        <v>279</v>
      </c>
      <c r="C5" s="101">
        <v>278</v>
      </c>
      <c r="D5" s="101">
        <v>264</v>
      </c>
      <c r="E5" s="101">
        <v>278</v>
      </c>
      <c r="F5" s="101">
        <v>260</v>
      </c>
      <c r="G5" s="101">
        <v>260</v>
      </c>
      <c r="H5" s="101">
        <v>257</v>
      </c>
      <c r="I5" s="101">
        <v>253</v>
      </c>
      <c r="J5" s="836"/>
    </row>
    <row r="6" spans="1:10" s="97" customFormat="1" ht="13.5" customHeight="1">
      <c r="A6" s="674" t="s">
        <v>122</v>
      </c>
      <c r="B6" s="101">
        <v>128</v>
      </c>
      <c r="C6" s="101">
        <v>70</v>
      </c>
      <c r="D6" s="101">
        <v>89</v>
      </c>
      <c r="E6" s="101">
        <v>94</v>
      </c>
      <c r="F6" s="101">
        <v>87</v>
      </c>
      <c r="G6" s="101">
        <v>71</v>
      </c>
      <c r="H6" s="101">
        <v>94</v>
      </c>
      <c r="I6" s="101">
        <v>110</v>
      </c>
      <c r="J6" s="836"/>
    </row>
    <row r="7" spans="1:10" s="97" customFormat="1" ht="13.5" customHeight="1">
      <c r="A7" s="674" t="s">
        <v>318</v>
      </c>
      <c r="B7" s="101">
        <v>12</v>
      </c>
      <c r="C7" s="101">
        <v>8</v>
      </c>
      <c r="D7" s="101">
        <v>8</v>
      </c>
      <c r="E7" s="101">
        <v>7</v>
      </c>
      <c r="F7" s="101">
        <v>12</v>
      </c>
      <c r="G7" s="101">
        <v>21</v>
      </c>
      <c r="H7" s="101">
        <v>16</v>
      </c>
      <c r="I7" s="101">
        <v>29</v>
      </c>
      <c r="J7" s="836"/>
    </row>
    <row r="8" spans="1:10" s="97" customFormat="1" ht="13.5" customHeight="1">
      <c r="A8" s="774" t="s">
        <v>137</v>
      </c>
      <c r="B8" s="102">
        <v>1380</v>
      </c>
      <c r="C8" s="102">
        <v>1319</v>
      </c>
      <c r="D8" s="102">
        <v>1314</v>
      </c>
      <c r="E8" s="102">
        <v>1319</v>
      </c>
      <c r="F8" s="102">
        <v>1306</v>
      </c>
      <c r="G8" s="102">
        <v>1305</v>
      </c>
      <c r="H8" s="102">
        <v>1322</v>
      </c>
      <c r="I8" s="102">
        <v>1345</v>
      </c>
      <c r="J8" s="838"/>
    </row>
    <row r="9" spans="1:10" s="97" customFormat="1" ht="13.5" customHeight="1">
      <c r="A9" s="674" t="s">
        <v>142</v>
      </c>
      <c r="B9" s="101">
        <v>-345</v>
      </c>
      <c r="C9" s="101">
        <v>-328</v>
      </c>
      <c r="D9" s="101">
        <v>-335</v>
      </c>
      <c r="E9" s="101">
        <v>-337</v>
      </c>
      <c r="F9" s="101">
        <v>-334</v>
      </c>
      <c r="G9" s="101">
        <v>-339</v>
      </c>
      <c r="H9" s="101">
        <v>-344</v>
      </c>
      <c r="I9" s="101">
        <v>-344</v>
      </c>
      <c r="J9" s="836"/>
    </row>
    <row r="10" spans="1:10" s="97" customFormat="1" ht="13.5" customHeight="1">
      <c r="A10" s="674" t="s">
        <v>319</v>
      </c>
      <c r="B10" s="101">
        <v>-362</v>
      </c>
      <c r="C10" s="101">
        <v>-334</v>
      </c>
      <c r="D10" s="101">
        <v>-349</v>
      </c>
      <c r="E10" s="101">
        <v>-354</v>
      </c>
      <c r="F10" s="101">
        <v>-388</v>
      </c>
      <c r="G10" s="101">
        <v>-356</v>
      </c>
      <c r="H10" s="101">
        <v>-375</v>
      </c>
      <c r="I10" s="101">
        <v>-377</v>
      </c>
      <c r="J10" s="836"/>
    </row>
    <row r="11" spans="1:10" s="97" customFormat="1" ht="13.5" customHeight="1">
      <c r="A11" s="774" t="s">
        <v>155</v>
      </c>
      <c r="B11" s="103">
        <v>-725</v>
      </c>
      <c r="C11" s="103">
        <v>-687</v>
      </c>
      <c r="D11" s="103">
        <v>-711</v>
      </c>
      <c r="E11" s="103">
        <v>-718</v>
      </c>
      <c r="F11" s="103">
        <v>-749</v>
      </c>
      <c r="G11" s="103">
        <v>-721</v>
      </c>
      <c r="H11" s="103">
        <v>-745</v>
      </c>
      <c r="I11" s="103">
        <v>-745</v>
      </c>
      <c r="J11" s="838"/>
    </row>
    <row r="12" spans="1:10" s="97" customFormat="1" ht="13.5" customHeight="1">
      <c r="A12" s="774" t="s">
        <v>158</v>
      </c>
      <c r="B12" s="103">
        <v>655</v>
      </c>
      <c r="C12" s="103">
        <v>632</v>
      </c>
      <c r="D12" s="103">
        <v>603</v>
      </c>
      <c r="E12" s="103">
        <v>601</v>
      </c>
      <c r="F12" s="103">
        <v>557</v>
      </c>
      <c r="G12" s="103">
        <v>584</v>
      </c>
      <c r="H12" s="103">
        <v>577</v>
      </c>
      <c r="I12" s="103">
        <v>600</v>
      </c>
      <c r="J12" s="839"/>
    </row>
    <row r="13" spans="1:10" s="97" customFormat="1" ht="13.5" customHeight="1">
      <c r="A13" s="674" t="s">
        <v>161</v>
      </c>
      <c r="B13" s="101">
        <v>-102</v>
      </c>
      <c r="C13" s="101">
        <v>-86</v>
      </c>
      <c r="D13" s="101">
        <v>-119</v>
      </c>
      <c r="E13" s="101">
        <v>-124</v>
      </c>
      <c r="F13" s="101">
        <v>-144</v>
      </c>
      <c r="G13" s="101">
        <v>-107</v>
      </c>
      <c r="H13" s="101">
        <v>-95</v>
      </c>
      <c r="I13" s="101">
        <v>-131</v>
      </c>
      <c r="J13" s="100"/>
    </row>
    <row r="14" spans="1:10" s="97" customFormat="1" ht="13.5" customHeight="1">
      <c r="A14" s="774" t="s">
        <v>162</v>
      </c>
      <c r="B14" s="103">
        <v>553</v>
      </c>
      <c r="C14" s="103">
        <v>546</v>
      </c>
      <c r="D14" s="103">
        <v>484</v>
      </c>
      <c r="E14" s="103">
        <v>477</v>
      </c>
      <c r="F14" s="103">
        <v>413</v>
      </c>
      <c r="G14" s="103">
        <v>477</v>
      </c>
      <c r="H14" s="103">
        <v>482</v>
      </c>
      <c r="I14" s="103">
        <v>469</v>
      </c>
      <c r="J14" s="838"/>
    </row>
    <row r="15" spans="1:10" s="97" customFormat="1" ht="13.5" customHeight="1">
      <c r="A15" s="104"/>
      <c r="B15" s="105"/>
      <c r="C15" s="105"/>
      <c r="D15" s="105"/>
      <c r="E15" s="105"/>
      <c r="F15" s="105"/>
      <c r="G15" s="105"/>
      <c r="H15" s="105"/>
      <c r="I15" s="106"/>
      <c r="J15" s="837"/>
    </row>
    <row r="16" spans="1:10" s="97" customFormat="1" ht="13.5" customHeight="1">
      <c r="A16" s="674" t="s">
        <v>320</v>
      </c>
      <c r="B16" s="107">
        <v>52.5</v>
      </c>
      <c r="C16" s="107">
        <v>52.1</v>
      </c>
      <c r="D16" s="107">
        <v>54.1</v>
      </c>
      <c r="E16" s="107">
        <v>54.4</v>
      </c>
      <c r="F16" s="107">
        <v>57.4</v>
      </c>
      <c r="G16" s="107">
        <v>55.2</v>
      </c>
      <c r="H16" s="107">
        <v>56.4</v>
      </c>
      <c r="I16" s="107">
        <v>55.4</v>
      </c>
      <c r="J16" s="836"/>
    </row>
    <row r="17" spans="1:10" s="97" customFormat="1" ht="13.5" customHeight="1">
      <c r="A17" s="674" t="s">
        <v>321</v>
      </c>
      <c r="B17" s="107">
        <v>15.1</v>
      </c>
      <c r="C17" s="107">
        <v>14.6</v>
      </c>
      <c r="D17" s="107">
        <v>14</v>
      </c>
      <c r="E17" s="107">
        <v>13.8</v>
      </c>
      <c r="F17" s="107">
        <v>12.5</v>
      </c>
      <c r="G17" s="107">
        <v>13</v>
      </c>
      <c r="H17" s="107">
        <v>12.8</v>
      </c>
      <c r="I17" s="107">
        <v>13.1</v>
      </c>
      <c r="J17" s="836"/>
    </row>
    <row r="18" spans="1:10" s="97" customFormat="1" ht="13.5" customHeight="1">
      <c r="A18" s="674" t="s">
        <v>322</v>
      </c>
      <c r="B18" s="99">
        <v>11554</v>
      </c>
      <c r="C18" s="99">
        <v>11853</v>
      </c>
      <c r="D18" s="99">
        <v>11344</v>
      </c>
      <c r="E18" s="99">
        <v>11566</v>
      </c>
      <c r="F18" s="99">
        <v>11627</v>
      </c>
      <c r="G18" s="99">
        <v>12012</v>
      </c>
      <c r="H18" s="99">
        <v>11994</v>
      </c>
      <c r="I18" s="99">
        <v>12004</v>
      </c>
      <c r="J18" s="100"/>
    </row>
    <row r="19" spans="1:10" s="97" customFormat="1" ht="13.5" customHeight="1">
      <c r="A19" s="674" t="s">
        <v>323</v>
      </c>
      <c r="B19" s="99">
        <v>70003</v>
      </c>
      <c r="C19" s="99">
        <v>73656</v>
      </c>
      <c r="D19" s="99">
        <v>72428</v>
      </c>
      <c r="E19" s="99">
        <v>74712</v>
      </c>
      <c r="F19" s="99">
        <v>75911</v>
      </c>
      <c r="G19" s="99">
        <v>77623</v>
      </c>
      <c r="H19" s="99">
        <v>78468</v>
      </c>
      <c r="I19" s="99">
        <v>81284</v>
      </c>
      <c r="J19" s="100"/>
    </row>
    <row r="20" spans="1:10" s="97" customFormat="1" ht="13.5" customHeight="1">
      <c r="A20" s="674" t="s">
        <v>324</v>
      </c>
      <c r="B20" s="99">
        <v>16685</v>
      </c>
      <c r="C20" s="99">
        <v>16807</v>
      </c>
      <c r="D20" s="99">
        <v>17047</v>
      </c>
      <c r="E20" s="99">
        <v>17214</v>
      </c>
      <c r="F20" s="99">
        <v>17273</v>
      </c>
      <c r="G20" s="99">
        <v>17392</v>
      </c>
      <c r="H20" s="99">
        <v>17302</v>
      </c>
      <c r="I20" s="99">
        <v>17357</v>
      </c>
      <c r="J20" s="100"/>
    </row>
    <row r="21" spans="1:10" s="97" customFormat="1" ht="13.5" customHeight="1">
      <c r="A21" s="674"/>
      <c r="B21" s="99"/>
      <c r="C21" s="99"/>
      <c r="D21" s="99"/>
      <c r="E21" s="99"/>
      <c r="F21" s="99"/>
      <c r="G21" s="99"/>
      <c r="H21" s="99"/>
      <c r="I21" s="100"/>
      <c r="J21" s="100"/>
    </row>
    <row r="22" spans="1:10" ht="13.5" customHeight="1">
      <c r="A22" s="646"/>
      <c r="B22" s="108"/>
      <c r="C22" s="108"/>
      <c r="D22" s="108"/>
      <c r="E22" s="108"/>
      <c r="F22" s="108"/>
      <c r="G22" s="108"/>
      <c r="H22" s="108"/>
      <c r="I22" s="108"/>
      <c r="J22" s="646"/>
    </row>
    <row r="23" spans="1:10" ht="13.5" customHeight="1">
      <c r="A23" s="770" t="s">
        <v>325</v>
      </c>
      <c r="J23" s="723"/>
    </row>
    <row r="24" spans="1:10" ht="13.5" customHeight="1">
      <c r="A24" s="109" t="s">
        <v>1097</v>
      </c>
      <c r="J24" s="723"/>
    </row>
    <row r="25" spans="1:10" ht="13.5" customHeight="1" thickBot="1">
      <c r="J25" s="723"/>
    </row>
    <row r="26" spans="1:10" ht="13.5" customHeight="1" thickBot="1">
      <c r="A26" s="94" t="s">
        <v>98</v>
      </c>
      <c r="B26" s="95" t="s">
        <v>326</v>
      </c>
      <c r="C26" s="95" t="s">
        <v>327</v>
      </c>
      <c r="D26" s="95" t="s">
        <v>328</v>
      </c>
      <c r="E26" s="96" t="s">
        <v>329</v>
      </c>
      <c r="F26" s="110" t="s">
        <v>330</v>
      </c>
      <c r="G26" s="95" t="s">
        <v>88</v>
      </c>
      <c r="H26" s="95" t="s">
        <v>331</v>
      </c>
      <c r="I26" s="723"/>
    </row>
    <row r="27" spans="1:10" ht="13.5" customHeight="1">
      <c r="A27" s="674" t="s">
        <v>109</v>
      </c>
      <c r="B27" s="99">
        <v>303</v>
      </c>
      <c r="C27" s="99">
        <v>188</v>
      </c>
      <c r="D27" s="107">
        <v>192</v>
      </c>
      <c r="E27" s="99">
        <v>250</v>
      </c>
      <c r="F27" s="99">
        <v>37</v>
      </c>
      <c r="G27" s="99">
        <f t="shared" ref="G27:G37" si="0">+H27-SUM(B27:F27)</f>
        <v>-9</v>
      </c>
      <c r="H27" s="111">
        <v>961</v>
      </c>
      <c r="I27" s="723"/>
    </row>
    <row r="28" spans="1:10" ht="13.5" customHeight="1">
      <c r="A28" s="674" t="s">
        <v>115</v>
      </c>
      <c r="B28" s="101">
        <v>49</v>
      </c>
      <c r="C28" s="101">
        <v>92</v>
      </c>
      <c r="D28" s="107">
        <v>43</v>
      </c>
      <c r="E28" s="101">
        <v>101</v>
      </c>
      <c r="F28" s="101">
        <v>11</v>
      </c>
      <c r="G28" s="101">
        <f t="shared" si="0"/>
        <v>-17</v>
      </c>
      <c r="H28" s="106">
        <v>279</v>
      </c>
      <c r="I28" s="646"/>
    </row>
    <row r="29" spans="1:10" ht="13.5" customHeight="1">
      <c r="A29" s="674" t="s">
        <v>122</v>
      </c>
      <c r="B29" s="101">
        <v>27</v>
      </c>
      <c r="C29" s="101">
        <v>32</v>
      </c>
      <c r="D29" s="107">
        <v>20</v>
      </c>
      <c r="E29" s="101">
        <v>53</v>
      </c>
      <c r="F29" s="101">
        <v>-2</v>
      </c>
      <c r="G29" s="101">
        <f t="shared" si="0"/>
        <v>-2</v>
      </c>
      <c r="H29" s="106">
        <v>128</v>
      </c>
      <c r="I29" s="646"/>
    </row>
    <row r="30" spans="1:10" ht="13.5" customHeight="1">
      <c r="A30" s="674" t="s">
        <v>318</v>
      </c>
      <c r="B30" s="101">
        <v>2</v>
      </c>
      <c r="C30" s="101">
        <v>1</v>
      </c>
      <c r="D30" s="107">
        <v>0</v>
      </c>
      <c r="E30" s="101">
        <v>0</v>
      </c>
      <c r="F30" s="101">
        <v>0</v>
      </c>
      <c r="G30" s="101">
        <f t="shared" si="0"/>
        <v>9</v>
      </c>
      <c r="H30" s="106">
        <v>12</v>
      </c>
      <c r="I30" s="646"/>
    </row>
    <row r="31" spans="1:10" ht="13.5" customHeight="1">
      <c r="A31" s="774" t="s">
        <v>137</v>
      </c>
      <c r="B31" s="102">
        <v>381</v>
      </c>
      <c r="C31" s="102">
        <v>313</v>
      </c>
      <c r="D31" s="112">
        <v>255</v>
      </c>
      <c r="E31" s="102">
        <v>404</v>
      </c>
      <c r="F31" s="103">
        <v>46</v>
      </c>
      <c r="G31" s="102">
        <f t="shared" si="0"/>
        <v>-19</v>
      </c>
      <c r="H31" s="113">
        <v>1380</v>
      </c>
      <c r="I31" s="646"/>
    </row>
    <row r="32" spans="1:10" ht="13.5" customHeight="1">
      <c r="A32" s="674" t="s">
        <v>142</v>
      </c>
      <c r="B32" s="101">
        <v>-78</v>
      </c>
      <c r="C32" s="101">
        <v>-59</v>
      </c>
      <c r="D32" s="107">
        <v>-36</v>
      </c>
      <c r="E32" s="101">
        <v>-71</v>
      </c>
      <c r="F32" s="101">
        <v>-7</v>
      </c>
      <c r="G32" s="101">
        <f t="shared" si="0"/>
        <v>-94</v>
      </c>
      <c r="H32" s="106">
        <v>-345</v>
      </c>
      <c r="I32" s="646"/>
    </row>
    <row r="33" spans="1:15" ht="13.5" customHeight="1">
      <c r="A33" s="674" t="s">
        <v>319</v>
      </c>
      <c r="B33" s="101">
        <v>-135</v>
      </c>
      <c r="C33" s="101">
        <v>-110</v>
      </c>
      <c r="D33" s="107">
        <v>-76</v>
      </c>
      <c r="E33" s="101">
        <v>-124</v>
      </c>
      <c r="F33" s="101">
        <v>-19</v>
      </c>
      <c r="G33" s="101">
        <f t="shared" si="0"/>
        <v>102</v>
      </c>
      <c r="H33" s="106">
        <v>-362</v>
      </c>
      <c r="I33" s="646"/>
    </row>
    <row r="34" spans="1:15" ht="13.5" customHeight="1">
      <c r="A34" s="774" t="s">
        <v>155</v>
      </c>
      <c r="B34" s="103">
        <v>-216</v>
      </c>
      <c r="C34" s="103">
        <v>-171</v>
      </c>
      <c r="D34" s="112">
        <v>-114</v>
      </c>
      <c r="E34" s="103">
        <v>-198</v>
      </c>
      <c r="F34" s="103">
        <v>-26</v>
      </c>
      <c r="G34" s="103">
        <f t="shared" si="0"/>
        <v>0</v>
      </c>
      <c r="H34" s="114">
        <v>-725</v>
      </c>
      <c r="I34" s="646"/>
    </row>
    <row r="35" spans="1:15" ht="13.5" customHeight="1">
      <c r="A35" s="774" t="s">
        <v>158</v>
      </c>
      <c r="B35" s="103">
        <v>165</v>
      </c>
      <c r="C35" s="103">
        <v>142</v>
      </c>
      <c r="D35" s="112">
        <v>141</v>
      </c>
      <c r="E35" s="103">
        <v>206</v>
      </c>
      <c r="F35" s="103">
        <v>20</v>
      </c>
      <c r="G35" s="103">
        <f t="shared" si="0"/>
        <v>-19</v>
      </c>
      <c r="H35" s="114">
        <v>655</v>
      </c>
      <c r="I35" s="646"/>
    </row>
    <row r="36" spans="1:15" ht="13.5" customHeight="1">
      <c r="A36" s="674" t="s">
        <v>161</v>
      </c>
      <c r="B36" s="101">
        <v>-52</v>
      </c>
      <c r="C36" s="101">
        <v>-21</v>
      </c>
      <c r="D36" s="107">
        <v>-15</v>
      </c>
      <c r="E36" s="101">
        <v>-6</v>
      </c>
      <c r="F36" s="101">
        <v>-5</v>
      </c>
      <c r="G36" s="101">
        <f t="shared" si="0"/>
        <v>-3</v>
      </c>
      <c r="H36" s="106">
        <v>-102</v>
      </c>
      <c r="I36" s="646"/>
    </row>
    <row r="37" spans="1:15" ht="13.5" customHeight="1">
      <c r="A37" s="774" t="s">
        <v>162</v>
      </c>
      <c r="B37" s="103">
        <v>113</v>
      </c>
      <c r="C37" s="103">
        <v>121</v>
      </c>
      <c r="D37" s="112">
        <v>126</v>
      </c>
      <c r="E37" s="103">
        <v>200</v>
      </c>
      <c r="F37" s="103">
        <v>15</v>
      </c>
      <c r="G37" s="103">
        <f t="shared" si="0"/>
        <v>-22</v>
      </c>
      <c r="H37" s="114">
        <v>553</v>
      </c>
      <c r="I37" s="646"/>
    </row>
    <row r="38" spans="1:15" ht="13.5" customHeight="1">
      <c r="A38" s="33"/>
      <c r="B38" s="106"/>
      <c r="C38" s="106"/>
      <c r="D38" s="106"/>
      <c r="E38" s="106"/>
      <c r="F38" s="106"/>
      <c r="G38" s="106"/>
      <c r="H38" s="116"/>
      <c r="I38" s="646"/>
    </row>
    <row r="39" spans="1:15" ht="13.5" customHeight="1">
      <c r="A39" s="33" t="s">
        <v>332</v>
      </c>
      <c r="B39" s="99">
        <v>3253</v>
      </c>
      <c r="C39" s="99">
        <v>3717</v>
      </c>
      <c r="D39" s="99">
        <v>1338</v>
      </c>
      <c r="E39" s="99">
        <v>3040</v>
      </c>
      <c r="F39" s="99">
        <v>730</v>
      </c>
      <c r="G39" s="99">
        <f>+H39-SUM(B39:F39)</f>
        <v>4607</v>
      </c>
      <c r="H39" s="111">
        <v>16685</v>
      </c>
      <c r="I39" s="108"/>
    </row>
    <row r="40" spans="1:15" ht="13.5" customHeight="1">
      <c r="A40" s="72"/>
      <c r="B40" s="99"/>
      <c r="C40" s="99"/>
      <c r="D40" s="99"/>
      <c r="E40" s="99"/>
      <c r="F40" s="99"/>
      <c r="G40" s="99"/>
      <c r="H40" s="99"/>
      <c r="I40" s="99"/>
      <c r="J40" s="108"/>
    </row>
    <row r="41" spans="1:15" ht="13.5" customHeight="1">
      <c r="A41" s="72"/>
      <c r="B41" s="100"/>
      <c r="C41" s="100"/>
      <c r="D41" s="100"/>
      <c r="E41" s="100"/>
      <c r="F41" s="100"/>
      <c r="G41" s="100"/>
      <c r="H41" s="100"/>
      <c r="I41" s="100"/>
      <c r="J41" s="108"/>
    </row>
    <row r="42" spans="1:15" ht="13.5" customHeight="1">
      <c r="A42" s="770" t="s">
        <v>333</v>
      </c>
      <c r="B42" s="92"/>
      <c r="C42" s="92"/>
      <c r="D42" s="92"/>
      <c r="E42" s="92"/>
      <c r="F42" s="92"/>
      <c r="G42" s="92"/>
      <c r="H42" s="92"/>
      <c r="J42" s="646"/>
      <c r="K42" s="86"/>
      <c r="L42" s="86"/>
      <c r="M42" s="646"/>
      <c r="N42" s="646"/>
      <c r="O42" s="646"/>
    </row>
    <row r="43" spans="1:15" ht="13.5" customHeight="1" thickBot="1">
      <c r="J43" s="646"/>
      <c r="K43" s="87"/>
      <c r="L43" s="87"/>
      <c r="M43" s="646"/>
      <c r="N43" s="646"/>
      <c r="O43" s="646"/>
    </row>
    <row r="44" spans="1:15" ht="13.5" customHeight="1" thickBot="1">
      <c r="A44" s="117" t="s">
        <v>107</v>
      </c>
      <c r="B44" s="95" t="s">
        <v>1084</v>
      </c>
      <c r="C44" s="95" t="s">
        <v>907</v>
      </c>
      <c r="D44" s="95" t="s">
        <v>837</v>
      </c>
      <c r="E44" s="95" t="s">
        <v>99</v>
      </c>
      <c r="F44" s="95" t="s">
        <v>100</v>
      </c>
      <c r="G44" s="95" t="s">
        <v>101</v>
      </c>
      <c r="H44" s="95" t="s">
        <v>102</v>
      </c>
      <c r="I44" s="95" t="s">
        <v>103</v>
      </c>
      <c r="J44" s="773"/>
      <c r="K44" s="88"/>
      <c r="L44" s="88"/>
      <c r="M44" s="646"/>
      <c r="N44" s="646"/>
      <c r="O44" s="646"/>
    </row>
    <row r="45" spans="1:15" ht="13.5" customHeight="1">
      <c r="A45" s="118" t="s">
        <v>334</v>
      </c>
      <c r="B45" s="119">
        <v>81</v>
      </c>
      <c r="C45" s="119">
        <v>82.9</v>
      </c>
      <c r="D45" s="119">
        <v>82</v>
      </c>
      <c r="E45" s="119">
        <v>82.199999999999989</v>
      </c>
      <c r="F45" s="119">
        <v>81.699999999999989</v>
      </c>
      <c r="G45" s="119">
        <v>82.700000000000017</v>
      </c>
      <c r="H45" s="119">
        <v>82.5</v>
      </c>
      <c r="I45" s="119">
        <v>84.9</v>
      </c>
      <c r="J45" s="835"/>
      <c r="K45" s="88"/>
      <c r="L45" s="88"/>
      <c r="M45" s="646"/>
      <c r="N45" s="646"/>
      <c r="O45" s="646"/>
    </row>
    <row r="46" spans="1:15" ht="13.5" customHeight="1">
      <c r="A46" s="118" t="s">
        <v>335</v>
      </c>
      <c r="B46" s="119">
        <v>125.6</v>
      </c>
      <c r="C46" s="119">
        <v>127.9</v>
      </c>
      <c r="D46" s="119">
        <v>125.6</v>
      </c>
      <c r="E46" s="119">
        <v>125.4</v>
      </c>
      <c r="F46" s="119">
        <v>124.6</v>
      </c>
      <c r="G46" s="119">
        <v>124.7</v>
      </c>
      <c r="H46" s="119">
        <v>123.3</v>
      </c>
      <c r="I46" s="119">
        <v>125.1</v>
      </c>
      <c r="J46" s="835"/>
      <c r="K46" s="120"/>
      <c r="L46" s="120"/>
      <c r="M46" s="646"/>
      <c r="N46" s="646"/>
      <c r="O46" s="646"/>
    </row>
    <row r="47" spans="1:15" ht="13.5" customHeight="1" thickBot="1">
      <c r="A47" s="121" t="s">
        <v>336</v>
      </c>
      <c r="B47" s="122">
        <v>24.099999999999994</v>
      </c>
      <c r="C47" s="122">
        <v>24.599999999999994</v>
      </c>
      <c r="D47" s="122">
        <v>24.300000000000011</v>
      </c>
      <c r="E47" s="122">
        <v>24.599999999999994</v>
      </c>
      <c r="F47" s="122">
        <v>24.700000000000017</v>
      </c>
      <c r="G47" s="122">
        <v>24.999999999999986</v>
      </c>
      <c r="H47" s="122">
        <v>25.100000000000009</v>
      </c>
      <c r="I47" s="122">
        <v>25.400000000000006</v>
      </c>
      <c r="J47" s="835"/>
      <c r="K47" s="120"/>
      <c r="L47" s="120"/>
      <c r="M47" s="646"/>
      <c r="N47" s="646"/>
      <c r="O47" s="646"/>
    </row>
    <row r="48" spans="1:15" ht="13.5" customHeight="1">
      <c r="A48" s="774" t="s">
        <v>96</v>
      </c>
      <c r="B48" s="123">
        <v>230.7</v>
      </c>
      <c r="C48" s="123">
        <v>235.4</v>
      </c>
      <c r="D48" s="123">
        <v>231.9</v>
      </c>
      <c r="E48" s="123">
        <v>232.2</v>
      </c>
      <c r="F48" s="123">
        <v>231</v>
      </c>
      <c r="G48" s="123">
        <v>232.4</v>
      </c>
      <c r="H48" s="123">
        <v>230.9</v>
      </c>
      <c r="I48" s="123">
        <v>235.4</v>
      </c>
      <c r="J48" s="834"/>
      <c r="K48" s="120"/>
      <c r="L48" s="120"/>
      <c r="M48" s="646"/>
      <c r="N48" s="646"/>
      <c r="O48" s="646"/>
    </row>
    <row r="49" spans="1:15" ht="13.5" customHeight="1">
      <c r="A49" s="124"/>
      <c r="B49" s="63"/>
      <c r="C49" s="63"/>
      <c r="D49" s="63"/>
      <c r="E49" s="63"/>
      <c r="F49" s="63"/>
      <c r="G49" s="63"/>
      <c r="H49" s="63"/>
      <c r="I49" s="63"/>
      <c r="J49" s="646"/>
      <c r="K49" s="120"/>
      <c r="L49" s="120"/>
      <c r="M49" s="646"/>
      <c r="N49" s="646"/>
      <c r="O49" s="646"/>
    </row>
    <row r="50" spans="1:15" ht="13.5" customHeight="1">
      <c r="A50" s="674" t="s">
        <v>337</v>
      </c>
      <c r="B50" s="119">
        <v>44.899999999999991</v>
      </c>
      <c r="C50" s="119">
        <v>45.400000000000006</v>
      </c>
      <c r="D50" s="119">
        <v>46.7</v>
      </c>
      <c r="E50" s="119">
        <v>44</v>
      </c>
      <c r="F50" s="119">
        <v>45.099999999999994</v>
      </c>
      <c r="G50" s="119">
        <v>43.5</v>
      </c>
      <c r="H50" s="119">
        <v>43.599999999999994</v>
      </c>
      <c r="I50" s="119">
        <v>44.3</v>
      </c>
      <c r="J50" s="835"/>
      <c r="K50" s="88"/>
      <c r="L50" s="88"/>
      <c r="M50" s="646"/>
      <c r="N50" s="646"/>
      <c r="O50" s="646"/>
    </row>
    <row r="51" spans="1:15" ht="13.5" customHeight="1" thickBot="1">
      <c r="A51" s="125" t="s">
        <v>338</v>
      </c>
      <c r="B51" s="122">
        <v>73.400000000000006</v>
      </c>
      <c r="C51" s="122">
        <v>74.8</v>
      </c>
      <c r="D51" s="122">
        <v>75.2</v>
      </c>
      <c r="E51" s="122">
        <v>73.900000000000006</v>
      </c>
      <c r="F51" s="122">
        <v>74.900000000000006</v>
      </c>
      <c r="G51" s="122">
        <v>75.3</v>
      </c>
      <c r="H51" s="122">
        <v>76.2</v>
      </c>
      <c r="I51" s="122">
        <v>76.3</v>
      </c>
      <c r="J51" s="835"/>
      <c r="K51" s="120"/>
      <c r="L51" s="120"/>
      <c r="M51" s="646"/>
      <c r="N51" s="646"/>
      <c r="O51" s="646"/>
    </row>
    <row r="52" spans="1:15" ht="13.5" customHeight="1">
      <c r="A52" s="774" t="s">
        <v>156</v>
      </c>
      <c r="B52" s="123">
        <v>118.3</v>
      </c>
      <c r="C52" s="123">
        <v>120.2</v>
      </c>
      <c r="D52" s="123">
        <v>121.9</v>
      </c>
      <c r="E52" s="123">
        <v>117.9</v>
      </c>
      <c r="F52" s="123">
        <v>120</v>
      </c>
      <c r="G52" s="123">
        <v>118.8</v>
      </c>
      <c r="H52" s="123">
        <v>119.8</v>
      </c>
      <c r="I52" s="123">
        <v>120.6</v>
      </c>
      <c r="J52" s="834"/>
      <c r="K52" s="120"/>
      <c r="L52" s="120"/>
      <c r="M52" s="646"/>
      <c r="N52" s="646"/>
      <c r="O52" s="646"/>
    </row>
    <row r="53" spans="1:15" ht="13.5" customHeight="1">
      <c r="A53" s="769"/>
      <c r="B53" s="769"/>
      <c r="C53" s="769"/>
      <c r="D53" s="769"/>
      <c r="E53" s="769"/>
      <c r="F53" s="769"/>
      <c r="G53" s="769"/>
      <c r="H53" s="769"/>
      <c r="I53" s="18"/>
      <c r="J53" s="646"/>
      <c r="K53" s="120"/>
      <c r="L53" s="120"/>
      <c r="M53" s="646"/>
      <c r="N53" s="646"/>
      <c r="O53" s="646"/>
    </row>
    <row r="54" spans="1:15" ht="13.5" customHeight="1">
      <c r="A54" s="126"/>
      <c r="B54" s="646"/>
      <c r="C54" s="646"/>
      <c r="D54" s="646"/>
      <c r="E54" s="646"/>
      <c r="F54" s="646"/>
      <c r="G54" s="646"/>
      <c r="H54" s="646"/>
      <c r="I54" s="646"/>
      <c r="J54" s="646"/>
      <c r="K54" s="85"/>
      <c r="L54" s="85"/>
      <c r="M54" s="646"/>
      <c r="N54" s="646"/>
      <c r="O54" s="646"/>
    </row>
    <row r="55" spans="1:15" ht="13.5" customHeight="1">
      <c r="A55" s="127"/>
      <c r="B55" s="773"/>
      <c r="C55" s="773"/>
      <c r="D55" s="773"/>
      <c r="E55" s="773"/>
      <c r="F55" s="773"/>
      <c r="G55" s="773"/>
      <c r="H55" s="773"/>
      <c r="I55" s="773"/>
      <c r="J55" s="773"/>
      <c r="K55" s="120"/>
      <c r="L55" s="120"/>
      <c r="M55" s="646"/>
      <c r="N55" s="646"/>
      <c r="O55" s="646"/>
    </row>
    <row r="56" spans="1:15" ht="13.5" customHeight="1">
      <c r="A56" s="128"/>
      <c r="B56" s="129"/>
      <c r="C56" s="129"/>
      <c r="D56" s="129"/>
      <c r="E56" s="129"/>
      <c r="F56" s="129"/>
      <c r="G56" s="129"/>
      <c r="H56" s="129"/>
      <c r="I56" s="130"/>
      <c r="J56" s="130"/>
      <c r="K56" s="86"/>
      <c r="L56" s="86"/>
      <c r="M56" s="646"/>
      <c r="N56" s="646"/>
      <c r="O56" s="646"/>
    </row>
    <row r="57" spans="1:15" ht="13.5" customHeight="1">
      <c r="A57" s="128"/>
      <c r="B57" s="129"/>
      <c r="C57" s="129"/>
      <c r="D57" s="129"/>
      <c r="E57" s="129"/>
      <c r="F57" s="129"/>
      <c r="G57" s="129"/>
      <c r="H57" s="129"/>
      <c r="I57" s="130"/>
      <c r="J57" s="130"/>
      <c r="K57" s="87"/>
      <c r="L57" s="87"/>
      <c r="M57" s="646"/>
      <c r="N57" s="646"/>
      <c r="O57" s="646"/>
    </row>
    <row r="58" spans="1:15" ht="13.5" customHeight="1">
      <c r="A58" s="772"/>
      <c r="B58" s="131"/>
      <c r="C58" s="131"/>
      <c r="D58" s="131"/>
      <c r="E58" s="131"/>
      <c r="F58" s="131"/>
      <c r="G58" s="131"/>
      <c r="H58" s="132"/>
      <c r="I58" s="646"/>
      <c r="J58" s="646"/>
      <c r="K58" s="88"/>
      <c r="L58" s="88"/>
      <c r="M58" s="646"/>
      <c r="N58" s="646"/>
      <c r="O58" s="646"/>
    </row>
    <row r="59" spans="1:15" ht="13.5" customHeight="1">
      <c r="F59" s="49"/>
      <c r="G59" s="49"/>
      <c r="H59" s="646"/>
      <c r="I59" s="646"/>
      <c r="J59" s="646"/>
      <c r="K59" s="88"/>
      <c r="L59" s="88"/>
      <c r="M59" s="646"/>
      <c r="N59" s="646"/>
      <c r="O59" s="646"/>
    </row>
    <row r="60" spans="1:15" ht="13.5" customHeight="1">
      <c r="F60" s="646"/>
      <c r="G60" s="646"/>
      <c r="H60" s="133"/>
      <c r="I60" s="134"/>
      <c r="J60" s="646"/>
      <c r="K60" s="120"/>
      <c r="L60" s="120"/>
      <c r="M60" s="646"/>
      <c r="N60" s="646"/>
      <c r="O60" s="646"/>
    </row>
    <row r="61" spans="1:15" ht="13.5" customHeight="1">
      <c r="F61" s="646"/>
      <c r="G61" s="646"/>
      <c r="H61" s="133"/>
      <c r="I61" s="134"/>
      <c r="J61" s="646"/>
      <c r="K61" s="120"/>
      <c r="L61" s="120"/>
      <c r="M61" s="646"/>
      <c r="N61" s="646"/>
      <c r="O61" s="646"/>
    </row>
    <row r="62" spans="1:15" ht="13.5" customHeight="1">
      <c r="F62" s="646"/>
      <c r="G62" s="646"/>
      <c r="H62" s="135"/>
      <c r="I62" s="136"/>
      <c r="J62" s="646"/>
      <c r="K62" s="120"/>
      <c r="L62" s="120"/>
      <c r="M62" s="646"/>
      <c r="N62" s="646"/>
      <c r="O62" s="646"/>
    </row>
    <row r="63" spans="1:15" ht="13.5" customHeight="1">
      <c r="F63" s="646"/>
      <c r="G63" s="646"/>
      <c r="H63" s="135"/>
      <c r="I63" s="136"/>
      <c r="J63" s="646"/>
      <c r="K63" s="88"/>
      <c r="L63" s="88"/>
      <c r="M63" s="646"/>
      <c r="N63" s="646"/>
      <c r="O63" s="646"/>
    </row>
    <row r="64" spans="1:15" ht="13.5" customHeight="1">
      <c r="F64" s="646"/>
      <c r="G64" s="646"/>
      <c r="H64" s="135"/>
      <c r="I64" s="136"/>
      <c r="J64" s="646"/>
      <c r="K64" s="88"/>
      <c r="L64" s="88"/>
      <c r="M64" s="646"/>
      <c r="N64" s="646"/>
      <c r="O64" s="646"/>
    </row>
    <row r="65" spans="1:15" ht="13.5" customHeight="1">
      <c r="F65" s="646"/>
      <c r="G65" s="646"/>
      <c r="H65" s="133"/>
      <c r="I65" s="137"/>
      <c r="J65" s="646"/>
      <c r="K65" s="120"/>
      <c r="L65" s="120"/>
      <c r="M65" s="646"/>
      <c r="N65" s="646"/>
      <c r="O65" s="646"/>
    </row>
    <row r="66" spans="1:15" ht="13.5" customHeight="1">
      <c r="F66" s="646"/>
      <c r="G66" s="646"/>
      <c r="H66" s="133"/>
      <c r="I66" s="137"/>
      <c r="J66" s="646"/>
      <c r="K66" s="646"/>
      <c r="L66" s="646"/>
      <c r="M66" s="646"/>
      <c r="N66" s="646"/>
      <c r="O66" s="646"/>
    </row>
    <row r="67" spans="1:15" ht="13.5" customHeight="1">
      <c r="F67" s="646"/>
      <c r="G67" s="646"/>
      <c r="H67" s="133"/>
      <c r="I67" s="137"/>
      <c r="J67" s="646"/>
      <c r="K67" s="646"/>
      <c r="L67" s="646"/>
      <c r="M67" s="646"/>
      <c r="N67" s="646"/>
      <c r="O67" s="646"/>
    </row>
    <row r="68" spans="1:15" ht="13.5" customHeight="1">
      <c r="F68" s="646"/>
      <c r="G68" s="646"/>
      <c r="H68" s="133"/>
      <c r="I68" s="137"/>
      <c r="J68" s="646"/>
    </row>
    <row r="69" spans="1:15" ht="13.5" customHeight="1">
      <c r="F69" s="646"/>
      <c r="G69" s="646"/>
      <c r="H69" s="133"/>
      <c r="I69" s="137"/>
      <c r="J69" s="646"/>
    </row>
    <row r="70" spans="1:15" ht="13.5" customHeight="1">
      <c r="F70" s="646"/>
      <c r="G70" s="646"/>
      <c r="H70" s="646"/>
      <c r="I70" s="646"/>
      <c r="J70" s="723"/>
    </row>
    <row r="71" spans="1:15" ht="13.5" customHeight="1">
      <c r="F71" s="646"/>
      <c r="G71" s="646"/>
      <c r="H71" s="646"/>
      <c r="I71" s="646"/>
      <c r="J71" s="723"/>
    </row>
    <row r="72" spans="1:15" ht="13.5" customHeight="1">
      <c r="A72" s="646"/>
      <c r="B72" s="646"/>
      <c r="C72" s="646"/>
      <c r="D72" s="646"/>
      <c r="E72" s="646"/>
      <c r="F72" s="646"/>
      <c r="G72" s="646"/>
      <c r="H72" s="646"/>
      <c r="I72" s="646"/>
      <c r="J72" s="723"/>
    </row>
    <row r="73" spans="1:15" ht="13.5" customHeight="1">
      <c r="A73" s="646"/>
      <c r="B73" s="646"/>
      <c r="C73" s="646"/>
      <c r="D73" s="646"/>
      <c r="E73" s="646"/>
      <c r="F73" s="646"/>
      <c r="G73" s="646"/>
      <c r="H73" s="646"/>
      <c r="I73" s="646"/>
      <c r="J73" s="723"/>
    </row>
    <row r="74" spans="1:15" ht="13.5" customHeight="1">
      <c r="A74" s="646"/>
      <c r="B74" s="646"/>
      <c r="C74" s="646"/>
      <c r="D74" s="646"/>
      <c r="E74" s="646"/>
      <c r="F74" s="646"/>
      <c r="G74" s="646"/>
      <c r="H74" s="646"/>
      <c r="I74" s="646"/>
      <c r="J74" s="723"/>
    </row>
    <row r="75" spans="1:15" ht="13.5" customHeight="1">
      <c r="A75" s="646"/>
      <c r="B75" s="646"/>
      <c r="C75" s="646"/>
      <c r="D75" s="646"/>
      <c r="E75" s="646"/>
      <c r="F75" s="646"/>
      <c r="G75" s="646"/>
      <c r="H75" s="646"/>
      <c r="I75" s="646"/>
      <c r="J75" s="723"/>
    </row>
    <row r="76" spans="1:15" ht="13.5" customHeight="1">
      <c r="A76" s="646"/>
      <c r="B76" s="646"/>
      <c r="C76" s="646"/>
      <c r="D76" s="646"/>
      <c r="E76" s="646"/>
      <c r="F76" s="646"/>
      <c r="G76" s="646"/>
      <c r="H76" s="646"/>
      <c r="I76" s="646"/>
      <c r="J76" s="723"/>
    </row>
    <row r="77" spans="1:15" ht="13.5" customHeight="1">
      <c r="A77" s="646"/>
      <c r="B77" s="646"/>
      <c r="C77" s="646"/>
      <c r="D77" s="646"/>
      <c r="E77" s="646"/>
      <c r="F77" s="646"/>
      <c r="G77" s="646"/>
      <c r="H77" s="646"/>
      <c r="I77" s="646"/>
      <c r="J77" s="723"/>
    </row>
    <row r="78" spans="1:15" ht="13.5" customHeight="1">
      <c r="A78" s="646"/>
      <c r="B78" s="646"/>
      <c r="C78" s="646"/>
      <c r="D78" s="646"/>
      <c r="E78" s="646"/>
      <c r="F78" s="646"/>
      <c r="G78" s="646"/>
      <c r="H78" s="646"/>
      <c r="I78" s="646"/>
      <c r="J78" s="723"/>
    </row>
    <row r="79" spans="1:15" ht="13.5" customHeight="1">
      <c r="A79" s="49"/>
      <c r="B79" s="49"/>
      <c r="C79" s="49"/>
      <c r="D79" s="49"/>
      <c r="E79" s="49"/>
      <c r="F79" s="49"/>
      <c r="G79" s="49"/>
      <c r="H79" s="49"/>
      <c r="I79" s="49"/>
      <c r="J79" s="723"/>
    </row>
    <row r="80" spans="1:15" ht="13.5" customHeight="1"/>
    <row r="81" ht="13.5" customHeight="1"/>
    <row r="82" ht="13.5" customHeight="1"/>
    <row r="83" ht="13.5" customHeight="1"/>
    <row r="84" ht="13.5" customHeight="1"/>
    <row r="85" ht="13.5" customHeight="1"/>
    <row r="86" ht="13.5" customHeight="1"/>
    <row r="87" ht="13.5" customHeight="1"/>
  </sheetData>
  <printOptions horizontalCentered="1"/>
  <pageMargins left="0.7" right="0.7" top="0.75" bottom="0.75" header="0.3" footer="0.3"/>
  <pageSetup paperSize="9" scale="81" orientation="portrait" r:id="rId1"/>
  <headerFooter>
    <oddHeader>&amp;R&amp;"Arial,Normal"&amp;8Retail Banking</oddHeader>
    <oddFooter>&amp;L&amp;G&amp;C&amp;"Arial,Normal"&amp;7Fact book - Q4 2014</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K69"/>
  <sheetViews>
    <sheetView view="pageLayout" topLeftCell="A28" zoomScaleNormal="100" zoomScaleSheetLayoutView="120" workbookViewId="0">
      <selection activeCell="B26" sqref="B26:I34"/>
    </sheetView>
  </sheetViews>
  <sheetFormatPr defaultRowHeight="13.5" customHeight="1"/>
  <cols>
    <col min="1" max="1" width="30" style="93" customWidth="1"/>
    <col min="2" max="4" width="9.140625" style="93" customWidth="1"/>
    <col min="5" max="9" width="8.7109375" style="93" customWidth="1"/>
    <col min="10" max="10" width="5.85546875" style="93" hidden="1" customWidth="1"/>
    <col min="11" max="11" width="6.42578125" style="93" hidden="1" customWidth="1"/>
    <col min="12" max="16384" width="9.140625" style="93"/>
  </cols>
  <sheetData>
    <row r="1" spans="1:11" ht="13.5" customHeight="1">
      <c r="A1" s="770" t="s">
        <v>339</v>
      </c>
      <c r="B1" s="92"/>
      <c r="C1" s="92"/>
      <c r="D1" s="92"/>
      <c r="E1" s="92"/>
      <c r="F1" s="92"/>
      <c r="G1" s="92"/>
      <c r="H1" s="92"/>
      <c r="I1" s="92"/>
      <c r="J1" s="1112"/>
      <c r="K1" s="1112"/>
    </row>
    <row r="2" spans="1:11" s="97" customFormat="1" ht="13.5" customHeight="1">
      <c r="J2" s="772"/>
      <c r="K2" s="840"/>
    </row>
    <row r="3" spans="1:11" ht="13.5" customHeight="1">
      <c r="A3" s="770" t="s">
        <v>340</v>
      </c>
      <c r="B3" s="770"/>
      <c r="C3" s="770"/>
      <c r="D3" s="770"/>
      <c r="E3" s="770"/>
      <c r="F3" s="770"/>
      <c r="G3" s="770"/>
      <c r="H3" s="770"/>
      <c r="I3" s="770"/>
    </row>
    <row r="4" spans="1:11" ht="13.5" customHeight="1" thickBot="1">
      <c r="I4" s="646"/>
    </row>
    <row r="5" spans="1:11" ht="13.5" customHeight="1" thickBot="1">
      <c r="A5" s="138" t="s">
        <v>98</v>
      </c>
      <c r="B5" s="1080" t="s">
        <v>1084</v>
      </c>
      <c r="C5" s="1080" t="s">
        <v>907</v>
      </c>
      <c r="D5" s="1080" t="s">
        <v>837</v>
      </c>
      <c r="E5" s="1080" t="s">
        <v>99</v>
      </c>
      <c r="F5" s="1080" t="s">
        <v>100</v>
      </c>
      <c r="G5" s="1080" t="s">
        <v>101</v>
      </c>
      <c r="H5" s="1080" t="s">
        <v>102</v>
      </c>
      <c r="I5" s="1080" t="s">
        <v>103</v>
      </c>
    </row>
    <row r="6" spans="1:11" ht="13.5" customHeight="1">
      <c r="A6" s="141" t="s">
        <v>109</v>
      </c>
      <c r="B6" s="142">
        <v>303</v>
      </c>
      <c r="C6" s="142">
        <v>308</v>
      </c>
      <c r="D6" s="142">
        <v>310</v>
      </c>
      <c r="E6" s="142">
        <v>310</v>
      </c>
      <c r="F6" s="142">
        <v>310</v>
      </c>
      <c r="G6" s="142">
        <v>312</v>
      </c>
      <c r="H6" s="142">
        <v>312</v>
      </c>
      <c r="I6" s="142">
        <v>318</v>
      </c>
    </row>
    <row r="7" spans="1:11" ht="13.5" customHeight="1">
      <c r="A7" s="141" t="s">
        <v>115</v>
      </c>
      <c r="B7" s="143">
        <v>49</v>
      </c>
      <c r="C7" s="143">
        <v>48</v>
      </c>
      <c r="D7" s="143">
        <v>39</v>
      </c>
      <c r="E7" s="143">
        <v>45</v>
      </c>
      <c r="F7" s="143">
        <v>32</v>
      </c>
      <c r="G7" s="143">
        <v>30</v>
      </c>
      <c r="H7" s="143">
        <v>32</v>
      </c>
      <c r="I7" s="143">
        <v>22</v>
      </c>
    </row>
    <row r="8" spans="1:11" ht="13.5" customHeight="1">
      <c r="A8" s="141" t="s">
        <v>122</v>
      </c>
      <c r="B8" s="143">
        <v>27</v>
      </c>
      <c r="C8" s="143">
        <v>13</v>
      </c>
      <c r="D8" s="143">
        <v>21</v>
      </c>
      <c r="E8" s="143">
        <v>35</v>
      </c>
      <c r="F8" s="143">
        <v>25</v>
      </c>
      <c r="G8" s="143">
        <v>14</v>
      </c>
      <c r="H8" s="143">
        <v>19</v>
      </c>
      <c r="I8" s="143">
        <v>49</v>
      </c>
    </row>
    <row r="9" spans="1:11" ht="13.5" customHeight="1">
      <c r="A9" s="141" t="s">
        <v>318</v>
      </c>
      <c r="B9" s="143">
        <v>2</v>
      </c>
      <c r="C9" s="143">
        <v>1</v>
      </c>
      <c r="D9" s="143">
        <v>1</v>
      </c>
      <c r="E9" s="143">
        <v>-2</v>
      </c>
      <c r="F9" s="143">
        <v>0</v>
      </c>
      <c r="G9" s="143">
        <v>3</v>
      </c>
      <c r="H9" s="143">
        <v>4</v>
      </c>
      <c r="I9" s="143">
        <v>3</v>
      </c>
    </row>
    <row r="10" spans="1:11" ht="13.5" customHeight="1">
      <c r="A10" s="144" t="s">
        <v>137</v>
      </c>
      <c r="B10" s="145">
        <v>381</v>
      </c>
      <c r="C10" s="145">
        <v>370</v>
      </c>
      <c r="D10" s="145">
        <v>371</v>
      </c>
      <c r="E10" s="145">
        <v>388</v>
      </c>
      <c r="F10" s="145">
        <v>367</v>
      </c>
      <c r="G10" s="145">
        <v>359</v>
      </c>
      <c r="H10" s="145">
        <v>367</v>
      </c>
      <c r="I10" s="145">
        <v>392</v>
      </c>
    </row>
    <row r="11" spans="1:11" ht="13.5" customHeight="1">
      <c r="A11" s="141" t="s">
        <v>142</v>
      </c>
      <c r="B11" s="143">
        <v>-78</v>
      </c>
      <c r="C11" s="143">
        <v>-74</v>
      </c>
      <c r="D11" s="143">
        <v>-72</v>
      </c>
      <c r="E11" s="143">
        <v>-74</v>
      </c>
      <c r="F11" s="143">
        <v>-75</v>
      </c>
      <c r="G11" s="143">
        <v>-76</v>
      </c>
      <c r="H11" s="143">
        <v>-75</v>
      </c>
      <c r="I11" s="143">
        <v>-75</v>
      </c>
    </row>
    <row r="12" spans="1:11" ht="13.5" customHeight="1">
      <c r="A12" s="141" t="s">
        <v>341</v>
      </c>
      <c r="B12" s="143">
        <v>-135</v>
      </c>
      <c r="C12" s="143">
        <v>-120</v>
      </c>
      <c r="D12" s="143">
        <v>-123</v>
      </c>
      <c r="E12" s="143">
        <v>-126</v>
      </c>
      <c r="F12" s="143">
        <v>-126</v>
      </c>
      <c r="G12" s="143">
        <v>-124</v>
      </c>
      <c r="H12" s="143">
        <v>-129</v>
      </c>
      <c r="I12" s="143">
        <v>-127</v>
      </c>
    </row>
    <row r="13" spans="1:11" ht="13.5" customHeight="1">
      <c r="A13" s="144" t="s">
        <v>155</v>
      </c>
      <c r="B13" s="147">
        <v>-216</v>
      </c>
      <c r="C13" s="147">
        <v>-198</v>
      </c>
      <c r="D13" s="147">
        <v>-199</v>
      </c>
      <c r="E13" s="147">
        <v>-204</v>
      </c>
      <c r="F13" s="147">
        <v>-205</v>
      </c>
      <c r="G13" s="147">
        <v>-203</v>
      </c>
      <c r="H13" s="147">
        <v>-208</v>
      </c>
      <c r="I13" s="147">
        <v>-206</v>
      </c>
    </row>
    <row r="14" spans="1:11" ht="13.5" customHeight="1">
      <c r="A14" s="144" t="s">
        <v>158</v>
      </c>
      <c r="B14" s="147">
        <v>165</v>
      </c>
      <c r="C14" s="147">
        <v>172</v>
      </c>
      <c r="D14" s="147">
        <v>172</v>
      </c>
      <c r="E14" s="147">
        <v>184</v>
      </c>
      <c r="F14" s="147">
        <v>162</v>
      </c>
      <c r="G14" s="147">
        <v>156</v>
      </c>
      <c r="H14" s="147">
        <v>159</v>
      </c>
      <c r="I14" s="147">
        <v>186</v>
      </c>
    </row>
    <row r="15" spans="1:11" ht="13.5" customHeight="1">
      <c r="A15" s="141" t="s">
        <v>161</v>
      </c>
      <c r="B15" s="143">
        <v>-52</v>
      </c>
      <c r="C15" s="143">
        <v>-44</v>
      </c>
      <c r="D15" s="143">
        <v>-59</v>
      </c>
      <c r="E15" s="143">
        <v>-67</v>
      </c>
      <c r="F15" s="143">
        <v>-73</v>
      </c>
      <c r="G15" s="143">
        <v>-74</v>
      </c>
      <c r="H15" s="143">
        <v>-77</v>
      </c>
      <c r="I15" s="143">
        <v>-86</v>
      </c>
    </row>
    <row r="16" spans="1:11" ht="13.5" customHeight="1">
      <c r="A16" s="144" t="s">
        <v>162</v>
      </c>
      <c r="B16" s="147">
        <v>113</v>
      </c>
      <c r="C16" s="147">
        <v>128</v>
      </c>
      <c r="D16" s="147">
        <v>113</v>
      </c>
      <c r="E16" s="147">
        <v>117</v>
      </c>
      <c r="F16" s="147">
        <v>89</v>
      </c>
      <c r="G16" s="147">
        <v>82</v>
      </c>
      <c r="H16" s="147">
        <v>82</v>
      </c>
      <c r="I16" s="147">
        <v>100</v>
      </c>
    </row>
    <row r="17" spans="1:9" ht="13.5" customHeight="1">
      <c r="A17" s="149"/>
      <c r="B17" s="105"/>
      <c r="C17" s="105"/>
      <c r="D17" s="105"/>
      <c r="E17" s="105"/>
      <c r="F17" s="105"/>
      <c r="G17" s="105"/>
      <c r="H17" s="105"/>
      <c r="I17" s="105"/>
    </row>
    <row r="18" spans="1:9" ht="13.5" customHeight="1">
      <c r="A18" s="141" t="s">
        <v>320</v>
      </c>
      <c r="B18" s="107">
        <v>56.7</v>
      </c>
      <c r="C18" s="107">
        <v>53.5</v>
      </c>
      <c r="D18" s="107">
        <v>53.6</v>
      </c>
      <c r="E18" s="107">
        <v>52.6</v>
      </c>
      <c r="F18" s="107">
        <v>55.9</v>
      </c>
      <c r="G18" s="107">
        <v>56.5</v>
      </c>
      <c r="H18" s="107">
        <v>56.7</v>
      </c>
      <c r="I18" s="107">
        <v>52.6</v>
      </c>
    </row>
    <row r="19" spans="1:9" ht="13.5" customHeight="1">
      <c r="A19" s="141" t="s">
        <v>321</v>
      </c>
      <c r="B19" s="107">
        <v>11.5</v>
      </c>
      <c r="C19" s="107">
        <v>12.1</v>
      </c>
      <c r="D19" s="107">
        <v>11.9</v>
      </c>
      <c r="E19" s="107">
        <v>13.5</v>
      </c>
      <c r="F19" s="107">
        <v>12</v>
      </c>
      <c r="G19" s="107">
        <v>11.3</v>
      </c>
      <c r="H19" s="107">
        <v>11.7</v>
      </c>
      <c r="I19" s="107">
        <v>13.7</v>
      </c>
    </row>
    <row r="20" spans="1:9" ht="13.5" customHeight="1">
      <c r="A20" s="141" t="s">
        <v>322</v>
      </c>
      <c r="B20" s="99">
        <v>3518</v>
      </c>
      <c r="C20" s="99">
        <v>3469</v>
      </c>
      <c r="D20" s="99">
        <v>3559</v>
      </c>
      <c r="E20" s="99">
        <v>3614</v>
      </c>
      <c r="F20" s="99">
        <v>3298</v>
      </c>
      <c r="G20" s="99">
        <v>3416</v>
      </c>
      <c r="H20" s="99">
        <v>3330</v>
      </c>
      <c r="I20" s="99">
        <v>3418</v>
      </c>
    </row>
    <row r="21" spans="1:9" ht="13.5" customHeight="1">
      <c r="A21" s="674" t="s">
        <v>323</v>
      </c>
      <c r="B21" s="99">
        <v>24081</v>
      </c>
      <c r="C21" s="99">
        <v>24313</v>
      </c>
      <c r="D21" s="99">
        <v>24460</v>
      </c>
      <c r="E21" s="99">
        <v>24932</v>
      </c>
      <c r="F21" s="99">
        <v>22613</v>
      </c>
      <c r="G21" s="99">
        <v>22996</v>
      </c>
      <c r="H21" s="99">
        <v>23244</v>
      </c>
      <c r="I21" s="99">
        <v>24081</v>
      </c>
    </row>
    <row r="22" spans="1:9" ht="13.5" customHeight="1">
      <c r="A22" s="141" t="s">
        <v>324</v>
      </c>
      <c r="B22" s="99">
        <v>3253</v>
      </c>
      <c r="C22" s="99">
        <v>3286</v>
      </c>
      <c r="D22" s="99">
        <v>3351</v>
      </c>
      <c r="E22" s="99">
        <v>3367</v>
      </c>
      <c r="F22" s="99">
        <v>3411</v>
      </c>
      <c r="G22" s="99">
        <v>3464</v>
      </c>
      <c r="H22" s="99">
        <v>3509</v>
      </c>
      <c r="I22" s="99">
        <v>3523</v>
      </c>
    </row>
    <row r="23" spans="1:9" ht="13.5" customHeight="1">
      <c r="A23" s="9"/>
    </row>
    <row r="24" spans="1:9" ht="13.5" customHeight="1">
      <c r="A24" s="770" t="s">
        <v>342</v>
      </c>
      <c r="B24" s="770"/>
      <c r="C24" s="770"/>
      <c r="D24" s="770"/>
      <c r="E24" s="770"/>
      <c r="F24" s="770"/>
      <c r="G24" s="770"/>
      <c r="H24" s="770"/>
      <c r="I24" s="770"/>
    </row>
    <row r="25" spans="1:9" ht="13.5" customHeight="1" thickBot="1"/>
    <row r="26" spans="1:9" ht="13.5" customHeight="1" thickBot="1">
      <c r="A26" s="138" t="s">
        <v>107</v>
      </c>
      <c r="B26" s="1080" t="s">
        <v>1084</v>
      </c>
      <c r="C26" s="1080" t="s">
        <v>907</v>
      </c>
      <c r="D26" s="1080" t="s">
        <v>837</v>
      </c>
      <c r="E26" s="1080" t="s">
        <v>99</v>
      </c>
      <c r="F26" s="1080" t="s">
        <v>100</v>
      </c>
      <c r="G26" s="1080" t="s">
        <v>101</v>
      </c>
      <c r="H26" s="1080" t="s">
        <v>102</v>
      </c>
      <c r="I26" s="1080" t="s">
        <v>103</v>
      </c>
    </row>
    <row r="27" spans="1:9" ht="13.5" customHeight="1">
      <c r="A27" s="118" t="s">
        <v>334</v>
      </c>
      <c r="B27" s="150">
        <v>22.400000000000006</v>
      </c>
      <c r="C27" s="150">
        <v>21.700000000000003</v>
      </c>
      <c r="D27" s="150">
        <v>22.099999999999994</v>
      </c>
      <c r="E27" s="150">
        <v>21.700000000000003</v>
      </c>
      <c r="F27" s="150">
        <v>21.9</v>
      </c>
      <c r="G27" s="150">
        <v>21.999999999999993</v>
      </c>
      <c r="H27" s="150">
        <v>21.900000000000006</v>
      </c>
      <c r="I27" s="150">
        <v>22</v>
      </c>
    </row>
    <row r="28" spans="1:9" ht="13.5" customHeight="1">
      <c r="A28" s="118" t="s">
        <v>335</v>
      </c>
      <c r="B28" s="150">
        <v>32</v>
      </c>
      <c r="C28" s="150">
        <v>31.7</v>
      </c>
      <c r="D28" s="150">
        <v>31.6</v>
      </c>
      <c r="E28" s="150">
        <v>31.5</v>
      </c>
      <c r="F28" s="150">
        <v>31.6</v>
      </c>
      <c r="G28" s="150">
        <v>31.4</v>
      </c>
      <c r="H28" s="150">
        <v>31.1</v>
      </c>
      <c r="I28" s="150">
        <v>30.9</v>
      </c>
    </row>
    <row r="29" spans="1:9" ht="13.5" customHeight="1" thickBot="1">
      <c r="A29" s="121" t="s">
        <v>336</v>
      </c>
      <c r="B29" s="151">
        <v>11.799999999999997</v>
      </c>
      <c r="C29" s="151">
        <v>12.099999999999998</v>
      </c>
      <c r="D29" s="151">
        <v>11.899999999999999</v>
      </c>
      <c r="E29" s="151">
        <v>12</v>
      </c>
      <c r="F29" s="151">
        <v>12</v>
      </c>
      <c r="G29" s="151">
        <v>12.200000000000003</v>
      </c>
      <c r="H29" s="151">
        <v>12.399999999999999</v>
      </c>
      <c r="I29" s="151">
        <v>12.399999999999999</v>
      </c>
    </row>
    <row r="30" spans="1:9" ht="13.5" customHeight="1">
      <c r="A30" s="774" t="s">
        <v>96</v>
      </c>
      <c r="B30" s="152">
        <v>66.2</v>
      </c>
      <c r="C30" s="152">
        <v>65.5</v>
      </c>
      <c r="D30" s="152">
        <v>65.599999999999994</v>
      </c>
      <c r="E30" s="152">
        <v>65.2</v>
      </c>
      <c r="F30" s="152">
        <v>65.5</v>
      </c>
      <c r="G30" s="152">
        <v>65.599999999999994</v>
      </c>
      <c r="H30" s="152">
        <v>65.400000000000006</v>
      </c>
      <c r="I30" s="152">
        <v>65.3</v>
      </c>
    </row>
    <row r="31" spans="1:9" ht="13.5" customHeight="1">
      <c r="A31" s="124"/>
      <c r="B31" s="153"/>
      <c r="C31" s="153"/>
      <c r="D31" s="153"/>
      <c r="E31" s="153"/>
      <c r="F31" s="153"/>
      <c r="G31" s="153"/>
      <c r="H31" s="153"/>
      <c r="I31" s="153"/>
    </row>
    <row r="32" spans="1:9" ht="13.5" customHeight="1">
      <c r="A32" s="674" t="s">
        <v>337</v>
      </c>
      <c r="B32" s="154">
        <v>9.0999999999999979</v>
      </c>
      <c r="C32" s="154">
        <v>9.7999999999999972</v>
      </c>
      <c r="D32" s="154">
        <v>9.9000000000000021</v>
      </c>
      <c r="E32" s="154">
        <v>9.3000000000000007</v>
      </c>
      <c r="F32" s="154">
        <v>9.1000000000000014</v>
      </c>
      <c r="G32" s="154">
        <v>8.8000000000000007</v>
      </c>
      <c r="H32" s="154">
        <v>8.6000000000000014</v>
      </c>
      <c r="I32" s="154">
        <v>8.5</v>
      </c>
    </row>
    <row r="33" spans="1:11" ht="13.5" customHeight="1" thickBot="1">
      <c r="A33" s="125" t="s">
        <v>338</v>
      </c>
      <c r="B33" s="155">
        <v>23.8</v>
      </c>
      <c r="C33" s="155">
        <v>23.5</v>
      </c>
      <c r="D33" s="155">
        <v>23.7</v>
      </c>
      <c r="E33" s="155">
        <v>23.2</v>
      </c>
      <c r="F33" s="155">
        <v>23.5</v>
      </c>
      <c r="G33" s="155">
        <v>23.3</v>
      </c>
      <c r="H33" s="155">
        <v>23.6</v>
      </c>
      <c r="I33" s="155">
        <v>23.4</v>
      </c>
    </row>
    <row r="34" spans="1:11" ht="13.5" customHeight="1">
      <c r="A34" s="774" t="s">
        <v>156</v>
      </c>
      <c r="B34" s="152">
        <v>32.9</v>
      </c>
      <c r="C34" s="152">
        <v>33.299999999999997</v>
      </c>
      <c r="D34" s="152">
        <v>33.6</v>
      </c>
      <c r="E34" s="152">
        <v>32.5</v>
      </c>
      <c r="F34" s="152">
        <v>32.6</v>
      </c>
      <c r="G34" s="152">
        <v>32.1</v>
      </c>
      <c r="H34" s="152">
        <v>32.200000000000003</v>
      </c>
      <c r="I34" s="152">
        <v>31.9</v>
      </c>
    </row>
    <row r="35" spans="1:11" ht="13.5" customHeight="1">
      <c r="I35" s="646"/>
    </row>
    <row r="36" spans="1:11" ht="13.5" customHeight="1">
      <c r="A36" s="770" t="s">
        <v>345</v>
      </c>
      <c r="B36" s="92"/>
      <c r="C36" s="92"/>
      <c r="D36" s="92"/>
      <c r="E36" s="92"/>
      <c r="F36" s="92"/>
      <c r="G36" s="92"/>
      <c r="H36" s="92"/>
      <c r="I36" s="92"/>
    </row>
    <row r="37" spans="1:11" ht="13.5" customHeight="1">
      <c r="A37" s="97"/>
      <c r="B37" s="97"/>
      <c r="C37" s="97"/>
      <c r="D37" s="97"/>
      <c r="E37" s="97"/>
      <c r="F37" s="97"/>
      <c r="G37" s="97"/>
      <c r="H37" s="97"/>
      <c r="I37" s="97"/>
      <c r="J37" s="646"/>
      <c r="K37" s="646"/>
    </row>
    <row r="38" spans="1:11" ht="13.5" customHeight="1">
      <c r="A38" s="159" t="s">
        <v>346</v>
      </c>
      <c r="B38" s="770"/>
      <c r="C38" s="770"/>
      <c r="D38" s="770"/>
      <c r="E38" s="770"/>
      <c r="F38" s="770"/>
      <c r="G38" s="770"/>
      <c r="H38" s="770"/>
      <c r="I38" s="770"/>
      <c r="J38" s="646"/>
      <c r="K38" s="646"/>
    </row>
    <row r="39" spans="1:11" ht="13.5" customHeight="1" thickBot="1">
      <c r="I39" s="646"/>
      <c r="J39" s="646"/>
      <c r="K39" s="646"/>
    </row>
    <row r="40" spans="1:11" ht="13.5" customHeight="1" thickBot="1">
      <c r="A40" s="138" t="s">
        <v>98</v>
      </c>
      <c r="B40" s="139" t="s">
        <v>1084</v>
      </c>
      <c r="C40" s="139" t="s">
        <v>907</v>
      </c>
      <c r="D40" s="139" t="s">
        <v>837</v>
      </c>
      <c r="E40" s="139" t="s">
        <v>99</v>
      </c>
      <c r="F40" s="139" t="s">
        <v>100</v>
      </c>
      <c r="G40" s="139" t="s">
        <v>101</v>
      </c>
      <c r="H40" s="139" t="s">
        <v>102</v>
      </c>
      <c r="I40" s="139" t="s">
        <v>103</v>
      </c>
      <c r="J40" s="646"/>
      <c r="K40" s="646"/>
    </row>
    <row r="41" spans="1:11" ht="13.5" customHeight="1">
      <c r="A41" s="141" t="s">
        <v>109</v>
      </c>
      <c r="B41" s="142">
        <v>188</v>
      </c>
      <c r="C41" s="142">
        <v>189</v>
      </c>
      <c r="D41" s="142">
        <v>190</v>
      </c>
      <c r="E41" s="142">
        <v>184</v>
      </c>
      <c r="F41" s="142">
        <v>180</v>
      </c>
      <c r="G41" s="142">
        <v>174</v>
      </c>
      <c r="H41" s="142">
        <v>165</v>
      </c>
      <c r="I41" s="142">
        <v>146</v>
      </c>
      <c r="J41" s="646"/>
      <c r="K41" s="646"/>
    </row>
    <row r="42" spans="1:11" ht="13.5" customHeight="1">
      <c r="A42" s="141" t="s">
        <v>115</v>
      </c>
      <c r="B42" s="143">
        <v>92</v>
      </c>
      <c r="C42" s="143">
        <v>91</v>
      </c>
      <c r="D42" s="143">
        <v>94</v>
      </c>
      <c r="E42" s="143">
        <v>93</v>
      </c>
      <c r="F42" s="143">
        <v>92</v>
      </c>
      <c r="G42" s="143">
        <v>89</v>
      </c>
      <c r="H42" s="143">
        <v>86</v>
      </c>
      <c r="I42" s="143">
        <v>87</v>
      </c>
      <c r="J42" s="646"/>
      <c r="K42" s="646"/>
    </row>
    <row r="43" spans="1:11" ht="13.5" customHeight="1">
      <c r="A43" s="141" t="s">
        <v>122</v>
      </c>
      <c r="B43" s="143">
        <v>32</v>
      </c>
      <c r="C43" s="143">
        <v>25</v>
      </c>
      <c r="D43" s="143">
        <v>23</v>
      </c>
      <c r="E43" s="143">
        <v>22</v>
      </c>
      <c r="F43" s="143">
        <v>22</v>
      </c>
      <c r="G43" s="143">
        <v>16</v>
      </c>
      <c r="H43" s="143">
        <v>26</v>
      </c>
      <c r="I43" s="143">
        <v>20</v>
      </c>
      <c r="J43" s="646"/>
      <c r="K43" s="646"/>
    </row>
    <row r="44" spans="1:11" ht="13.5" customHeight="1">
      <c r="A44" s="141" t="s">
        <v>318</v>
      </c>
      <c r="B44" s="143">
        <v>1</v>
      </c>
      <c r="C44" s="143">
        <v>1</v>
      </c>
      <c r="D44" s="143">
        <v>1</v>
      </c>
      <c r="E44" s="143">
        <v>0</v>
      </c>
      <c r="F44" s="143">
        <v>1</v>
      </c>
      <c r="G44" s="143">
        <v>4</v>
      </c>
      <c r="H44" s="143">
        <v>1</v>
      </c>
      <c r="I44" s="143">
        <v>8</v>
      </c>
      <c r="J44" s="646"/>
      <c r="K44" s="646"/>
    </row>
    <row r="45" spans="1:11" ht="13.5" customHeight="1">
      <c r="A45" s="144" t="s">
        <v>137</v>
      </c>
      <c r="B45" s="145">
        <v>313</v>
      </c>
      <c r="C45" s="145">
        <v>306</v>
      </c>
      <c r="D45" s="145">
        <v>308</v>
      </c>
      <c r="E45" s="145">
        <v>299</v>
      </c>
      <c r="F45" s="145">
        <v>295</v>
      </c>
      <c r="G45" s="145">
        <v>283</v>
      </c>
      <c r="H45" s="145">
        <v>278</v>
      </c>
      <c r="I45" s="145">
        <v>261</v>
      </c>
      <c r="J45" s="646"/>
      <c r="K45" s="646"/>
    </row>
    <row r="46" spans="1:11" ht="13.5" customHeight="1">
      <c r="A46" s="141" t="s">
        <v>142</v>
      </c>
      <c r="B46" s="143">
        <v>-59</v>
      </c>
      <c r="C46" s="143">
        <v>-54</v>
      </c>
      <c r="D46" s="143">
        <v>-56</v>
      </c>
      <c r="E46" s="143">
        <v>-58</v>
      </c>
      <c r="F46" s="143">
        <v>-57</v>
      </c>
      <c r="G46" s="143">
        <v>-59</v>
      </c>
      <c r="H46" s="143">
        <v>-55</v>
      </c>
      <c r="I46" s="143">
        <v>-57</v>
      </c>
      <c r="J46" s="646"/>
      <c r="K46" s="646"/>
    </row>
    <row r="47" spans="1:11" ht="13.5" customHeight="1">
      <c r="A47" s="141" t="s">
        <v>319</v>
      </c>
      <c r="B47" s="143">
        <v>-110</v>
      </c>
      <c r="C47" s="143">
        <v>-98</v>
      </c>
      <c r="D47" s="143">
        <v>-102</v>
      </c>
      <c r="E47" s="143">
        <v>-101</v>
      </c>
      <c r="F47" s="143">
        <v>-108</v>
      </c>
      <c r="G47" s="143">
        <v>-101</v>
      </c>
      <c r="H47" s="143">
        <v>-103</v>
      </c>
      <c r="I47" s="143">
        <v>-102</v>
      </c>
      <c r="J47" s="646"/>
      <c r="K47" s="646"/>
    </row>
    <row r="48" spans="1:11" ht="13.5" customHeight="1">
      <c r="A48" s="144" t="s">
        <v>155</v>
      </c>
      <c r="B48" s="147">
        <v>-171</v>
      </c>
      <c r="C48" s="147">
        <v>-154</v>
      </c>
      <c r="D48" s="147">
        <v>-159</v>
      </c>
      <c r="E48" s="147">
        <v>-161</v>
      </c>
      <c r="F48" s="147">
        <v>-166</v>
      </c>
      <c r="G48" s="147">
        <v>-162</v>
      </c>
      <c r="H48" s="147">
        <v>-160</v>
      </c>
      <c r="I48" s="147">
        <v>-160</v>
      </c>
      <c r="J48" s="646"/>
      <c r="K48" s="646"/>
    </row>
    <row r="49" spans="1:11" ht="13.5" customHeight="1">
      <c r="A49" s="144" t="s">
        <v>158</v>
      </c>
      <c r="B49" s="147">
        <v>142</v>
      </c>
      <c r="C49" s="147">
        <v>152</v>
      </c>
      <c r="D49" s="147">
        <v>149</v>
      </c>
      <c r="E49" s="147">
        <v>138</v>
      </c>
      <c r="F49" s="147">
        <v>129</v>
      </c>
      <c r="G49" s="147">
        <v>121</v>
      </c>
      <c r="H49" s="147">
        <v>118</v>
      </c>
      <c r="I49" s="147">
        <v>101</v>
      </c>
      <c r="J49" s="646"/>
      <c r="K49" s="646"/>
    </row>
    <row r="50" spans="1:11" ht="13.5" customHeight="1">
      <c r="A50" s="141" t="s">
        <v>161</v>
      </c>
      <c r="B50" s="143">
        <v>-21</v>
      </c>
      <c r="C50" s="143">
        <v>-24</v>
      </c>
      <c r="D50" s="143">
        <v>-20</v>
      </c>
      <c r="E50" s="143">
        <v>-7</v>
      </c>
      <c r="F50" s="143">
        <v>-22</v>
      </c>
      <c r="G50" s="143">
        <v>-14</v>
      </c>
      <c r="H50" s="143">
        <v>-8</v>
      </c>
      <c r="I50" s="143">
        <v>-13</v>
      </c>
      <c r="J50" s="646"/>
      <c r="K50" s="646"/>
    </row>
    <row r="51" spans="1:11" ht="13.5" customHeight="1">
      <c r="A51" s="144" t="s">
        <v>162</v>
      </c>
      <c r="B51" s="147">
        <v>121</v>
      </c>
      <c r="C51" s="147">
        <v>128</v>
      </c>
      <c r="D51" s="147">
        <v>129</v>
      </c>
      <c r="E51" s="147">
        <v>131</v>
      </c>
      <c r="F51" s="147">
        <v>107</v>
      </c>
      <c r="G51" s="147">
        <v>107</v>
      </c>
      <c r="H51" s="147">
        <v>110</v>
      </c>
      <c r="I51" s="147">
        <v>88</v>
      </c>
      <c r="J51" s="646"/>
      <c r="K51" s="646"/>
    </row>
    <row r="52" spans="1:11" ht="13.5" customHeight="1">
      <c r="A52" s="149"/>
      <c r="B52" s="105"/>
      <c r="C52" s="105"/>
      <c r="D52" s="105"/>
      <c r="E52" s="105"/>
      <c r="F52" s="105"/>
      <c r="G52" s="105"/>
      <c r="H52" s="105"/>
      <c r="I52" s="105"/>
    </row>
    <row r="53" spans="1:11" ht="13.5" customHeight="1">
      <c r="A53" s="141" t="s">
        <v>320</v>
      </c>
      <c r="B53" s="107">
        <v>54.6</v>
      </c>
      <c r="C53" s="107">
        <v>50.3</v>
      </c>
      <c r="D53" s="107">
        <v>51.6</v>
      </c>
      <c r="E53" s="107">
        <v>53.8</v>
      </c>
      <c r="F53" s="107">
        <v>56.3</v>
      </c>
      <c r="G53" s="107">
        <v>57.2</v>
      </c>
      <c r="H53" s="107">
        <v>57.6</v>
      </c>
      <c r="I53" s="107">
        <v>61.3</v>
      </c>
    </row>
    <row r="54" spans="1:11" ht="13.5" customHeight="1">
      <c r="A54" s="141" t="s">
        <v>321</v>
      </c>
      <c r="B54" s="107">
        <v>19.3</v>
      </c>
      <c r="C54" s="107">
        <v>21.2</v>
      </c>
      <c r="D54" s="107">
        <v>20.8</v>
      </c>
      <c r="E54" s="107">
        <v>19</v>
      </c>
      <c r="F54" s="107">
        <v>17.5</v>
      </c>
      <c r="G54" s="107">
        <v>16.3</v>
      </c>
      <c r="H54" s="107">
        <v>15.8</v>
      </c>
      <c r="I54" s="107">
        <v>13.3</v>
      </c>
    </row>
    <row r="55" spans="1:11" ht="13.5" customHeight="1">
      <c r="A55" s="141" t="s">
        <v>322</v>
      </c>
      <c r="B55" s="99">
        <v>1958</v>
      </c>
      <c r="C55" s="99">
        <v>2008</v>
      </c>
      <c r="D55" s="99">
        <v>1978</v>
      </c>
      <c r="E55" s="99">
        <v>2002</v>
      </c>
      <c r="F55" s="99">
        <v>2016</v>
      </c>
      <c r="G55" s="99">
        <v>2048</v>
      </c>
      <c r="H55" s="99">
        <v>2055</v>
      </c>
      <c r="I55" s="99">
        <v>2036</v>
      </c>
    </row>
    <row r="56" spans="1:11" ht="13.5" customHeight="1">
      <c r="A56" s="674" t="s">
        <v>323</v>
      </c>
      <c r="B56" s="99">
        <v>12591</v>
      </c>
      <c r="C56" s="99">
        <v>13505</v>
      </c>
      <c r="D56" s="99">
        <v>13174</v>
      </c>
      <c r="E56" s="99">
        <v>13389</v>
      </c>
      <c r="F56" s="99">
        <v>14237</v>
      </c>
      <c r="G56" s="99">
        <v>14057</v>
      </c>
      <c r="H56" s="99">
        <v>14223</v>
      </c>
      <c r="I56" s="99">
        <v>13962</v>
      </c>
    </row>
    <row r="57" spans="1:11" ht="13.5" customHeight="1">
      <c r="A57" s="141" t="s">
        <v>324</v>
      </c>
      <c r="B57" s="99">
        <v>3717</v>
      </c>
      <c r="C57" s="99">
        <v>3747</v>
      </c>
      <c r="D57" s="99">
        <v>3864</v>
      </c>
      <c r="E57" s="99">
        <v>3923</v>
      </c>
      <c r="F57" s="99">
        <v>3949</v>
      </c>
      <c r="G57" s="99">
        <v>3946</v>
      </c>
      <c r="H57" s="99">
        <v>3986</v>
      </c>
      <c r="I57" s="99">
        <v>3981</v>
      </c>
    </row>
    <row r="59" spans="1:11" ht="13.5" customHeight="1">
      <c r="A59" s="770" t="s">
        <v>347</v>
      </c>
      <c r="B59" s="770"/>
      <c r="C59" s="770"/>
      <c r="D59" s="770"/>
      <c r="E59" s="770"/>
      <c r="F59" s="770"/>
      <c r="G59" s="770"/>
      <c r="H59" s="770"/>
      <c r="I59" s="770"/>
    </row>
    <row r="60" spans="1:11" ht="13.5" customHeight="1" thickBot="1"/>
    <row r="61" spans="1:11" ht="13.5" customHeight="1" thickBot="1">
      <c r="A61" s="138" t="s">
        <v>107</v>
      </c>
      <c r="B61" s="139" t="s">
        <v>1084</v>
      </c>
      <c r="C61" s="139" t="s">
        <v>907</v>
      </c>
      <c r="D61" s="139" t="s">
        <v>837</v>
      </c>
      <c r="E61" s="139" t="s">
        <v>99</v>
      </c>
      <c r="F61" s="139" t="s">
        <v>100</v>
      </c>
      <c r="G61" s="139" t="s">
        <v>101</v>
      </c>
      <c r="H61" s="139" t="s">
        <v>102</v>
      </c>
      <c r="I61" s="139" t="s">
        <v>103</v>
      </c>
    </row>
    <row r="62" spans="1:11" ht="13.5" customHeight="1">
      <c r="A62" s="118" t="s">
        <v>334</v>
      </c>
      <c r="B62" s="150">
        <v>15.400000000000006</v>
      </c>
      <c r="C62" s="150">
        <v>15.299999999999997</v>
      </c>
      <c r="D62" s="150">
        <v>15.200000000000003</v>
      </c>
      <c r="E62" s="150">
        <v>15</v>
      </c>
      <c r="F62" s="150">
        <v>14.599999999999994</v>
      </c>
      <c r="G62" s="150">
        <v>14.399999999999999</v>
      </c>
      <c r="H62" s="150">
        <v>14.299999999999997</v>
      </c>
      <c r="I62" s="150">
        <v>14.300000000000004</v>
      </c>
    </row>
    <row r="63" spans="1:11" ht="13.5" customHeight="1">
      <c r="A63" s="118" t="s">
        <v>335</v>
      </c>
      <c r="B63" s="150">
        <v>27.4</v>
      </c>
      <c r="C63" s="150">
        <v>27.3</v>
      </c>
      <c r="D63" s="150">
        <v>27.1</v>
      </c>
      <c r="E63" s="150">
        <v>27</v>
      </c>
      <c r="F63" s="150">
        <v>26.9</v>
      </c>
      <c r="G63" s="150">
        <v>26.7</v>
      </c>
      <c r="H63" s="150">
        <v>26.5</v>
      </c>
      <c r="I63" s="150">
        <v>26.2</v>
      </c>
    </row>
    <row r="64" spans="1:11" ht="13.5" customHeight="1" thickBot="1">
      <c r="A64" s="121" t="s">
        <v>336</v>
      </c>
      <c r="B64" s="151">
        <v>6.3999999999999986</v>
      </c>
      <c r="C64" s="151">
        <v>6.4000000000000021</v>
      </c>
      <c r="D64" s="151">
        <v>6.3999999999999986</v>
      </c>
      <c r="E64" s="151">
        <v>6.2999999999999972</v>
      </c>
      <c r="F64" s="151">
        <v>6.3000000000000043</v>
      </c>
      <c r="G64" s="151">
        <v>6.3000000000000007</v>
      </c>
      <c r="H64" s="151">
        <v>6.2000000000000028</v>
      </c>
      <c r="I64" s="151">
        <v>6.0999999999999979</v>
      </c>
    </row>
    <row r="65" spans="1:9" ht="13.5" customHeight="1">
      <c r="A65" s="774" t="s">
        <v>96</v>
      </c>
      <c r="B65" s="152">
        <v>49.2</v>
      </c>
      <c r="C65" s="152">
        <v>49</v>
      </c>
      <c r="D65" s="152">
        <v>48.7</v>
      </c>
      <c r="E65" s="152">
        <v>48.3</v>
      </c>
      <c r="F65" s="152">
        <v>47.8</v>
      </c>
      <c r="G65" s="152">
        <v>47.4</v>
      </c>
      <c r="H65" s="152">
        <v>47</v>
      </c>
      <c r="I65" s="152">
        <v>46.6</v>
      </c>
    </row>
    <row r="66" spans="1:9" ht="13.5" customHeight="1">
      <c r="A66" s="124"/>
      <c r="B66" s="153"/>
      <c r="C66" s="153"/>
      <c r="D66" s="153"/>
      <c r="E66" s="153"/>
      <c r="F66" s="153"/>
      <c r="G66" s="153"/>
      <c r="H66" s="153"/>
      <c r="I66" s="153"/>
    </row>
    <row r="67" spans="1:9" ht="13.5" customHeight="1">
      <c r="A67" s="674" t="s">
        <v>337</v>
      </c>
      <c r="B67" s="154">
        <v>10.199999999999999</v>
      </c>
      <c r="C67" s="154">
        <v>10</v>
      </c>
      <c r="D67" s="154">
        <v>9.8000000000000007</v>
      </c>
      <c r="E67" s="154">
        <v>9.3999999999999986</v>
      </c>
      <c r="F67" s="154">
        <v>9.6999999999999993</v>
      </c>
      <c r="G67" s="154">
        <v>9.3000000000000007</v>
      </c>
      <c r="H67" s="154">
        <v>9.1999999999999993</v>
      </c>
      <c r="I67" s="154">
        <v>9</v>
      </c>
    </row>
    <row r="68" spans="1:9" ht="13.5" customHeight="1" thickBot="1">
      <c r="A68" s="125" t="s">
        <v>338</v>
      </c>
      <c r="B68" s="155">
        <v>20.8</v>
      </c>
      <c r="C68" s="155">
        <v>21</v>
      </c>
      <c r="D68" s="155">
        <v>21.4</v>
      </c>
      <c r="E68" s="155">
        <v>21.3</v>
      </c>
      <c r="F68" s="155">
        <v>21.6</v>
      </c>
      <c r="G68" s="155">
        <v>21.8</v>
      </c>
      <c r="H68" s="155">
        <v>22.3</v>
      </c>
      <c r="I68" s="155">
        <v>22.3</v>
      </c>
    </row>
    <row r="69" spans="1:9" ht="13.5" customHeight="1">
      <c r="A69" s="774" t="s">
        <v>156</v>
      </c>
      <c r="B69" s="152">
        <v>31</v>
      </c>
      <c r="C69" s="152">
        <v>31</v>
      </c>
      <c r="D69" s="152">
        <v>31.2</v>
      </c>
      <c r="E69" s="152">
        <v>30.7</v>
      </c>
      <c r="F69" s="152">
        <v>31.3</v>
      </c>
      <c r="G69" s="152">
        <v>31.1</v>
      </c>
      <c r="H69" s="152">
        <v>31.5</v>
      </c>
      <c r="I69" s="152">
        <v>31.3</v>
      </c>
    </row>
  </sheetData>
  <mergeCells count="1">
    <mergeCell ref="J1:K1"/>
  </mergeCells>
  <printOptions horizontalCentered="1"/>
  <pageMargins left="0.7" right="0.7" top="0.75" bottom="0.75" header="0.3" footer="0.3"/>
  <pageSetup paperSize="9" scale="81" orientation="portrait" r:id="rId1"/>
  <headerFooter>
    <oddHeader>&amp;R&amp;"Arial,Normal"&amp;8Retail Banking</oddHeader>
    <oddFooter>&amp;L&amp;G&amp;C&amp;"Arial,Normal"&amp;7Fact book - Q4 2014</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37</vt:i4>
      </vt:variant>
    </vt:vector>
  </HeadingPairs>
  <TitlesOfParts>
    <vt:vector size="75" baseType="lpstr">
      <vt:lpstr>Factbook Q4 2014</vt:lpstr>
      <vt:lpstr>Contents</vt:lpstr>
      <vt:lpstr>Overview start</vt:lpstr>
      <vt:lpstr>Nordea overview</vt:lpstr>
      <vt:lpstr>Financials start</vt:lpstr>
      <vt:lpstr>Key financial figures</vt:lpstr>
      <vt:lpstr>Retail start</vt:lpstr>
      <vt:lpstr>BA - Retail  </vt:lpstr>
      <vt:lpstr>Retail - Den &amp; Fin   </vt:lpstr>
      <vt:lpstr>Retail - Nor &amp; Swe  </vt:lpstr>
      <vt:lpstr>Retail - Baltic &amp; Other </vt:lpstr>
      <vt:lpstr>Market shares</vt:lpstr>
      <vt:lpstr>Nordea Finance </vt:lpstr>
      <vt:lpstr>Wholesale start</vt:lpstr>
      <vt:lpstr>BA - Wholesale</vt:lpstr>
      <vt:lpstr>Wholesale - CIB &amp; SOOS</vt:lpstr>
      <vt:lpstr>Wholesale - Russia &amp; Other</vt:lpstr>
      <vt:lpstr>Wealth start</vt:lpstr>
      <vt:lpstr>BA - Wealth Man &amp; Asset Man </vt:lpstr>
      <vt:lpstr>Wealth Mgmt - AuM </vt:lpstr>
      <vt:lpstr>Wealth Mgmt - Life &amp; Pensio </vt:lpstr>
      <vt:lpstr>Wealth Mgmt - MCEV</vt:lpstr>
      <vt:lpstr>Wealth - Private Bankin &amp; Other</vt:lpstr>
      <vt:lpstr>Group Functions and Other start</vt:lpstr>
      <vt:lpstr>Group Functions and Other</vt:lpstr>
      <vt:lpstr>Customers start</vt:lpstr>
      <vt:lpstr>Customers - Household</vt:lpstr>
      <vt:lpstr>Customer - Corporate </vt:lpstr>
      <vt:lpstr>Retail Banking customers </vt:lpstr>
      <vt:lpstr>Capital start</vt:lpstr>
      <vt:lpstr>Lending, loan losses, impai </vt:lpstr>
      <vt:lpstr>Capital position </vt:lpstr>
      <vt:lpstr>Funding</vt:lpstr>
      <vt:lpstr>Liquidity buffer </vt:lpstr>
      <vt:lpstr>General info &amp; macro start</vt:lpstr>
      <vt:lpstr>Info - Payments &amp; transactions</vt:lpstr>
      <vt:lpstr>Info - Macroeconomic data </vt:lpstr>
      <vt:lpstr>Contacts and financial calendar</vt:lpstr>
      <vt:lpstr>'Contacts and financial calendar'!_GoBack</vt:lpstr>
      <vt:lpstr>'BA - Retail  '!Print_Area</vt:lpstr>
      <vt:lpstr>'BA - Wealth Man &amp; Asset Man '!Print_Area</vt:lpstr>
      <vt:lpstr>'BA - Wholesale'!Print_Area</vt:lpstr>
      <vt:lpstr>'Capital position '!Print_Area</vt:lpstr>
      <vt:lpstr>'Capital start'!Print_Area</vt:lpstr>
      <vt:lpstr>'Contacts and financial calendar'!Print_Area</vt:lpstr>
      <vt:lpstr>Contents!Print_Area</vt:lpstr>
      <vt:lpstr>'Customers start'!Print_Area</vt:lpstr>
      <vt:lpstr>'Factbook Q4 2014'!Print_Area</vt:lpstr>
      <vt:lpstr>'Financials start'!Print_Area</vt:lpstr>
      <vt:lpstr>Funding!Print_Area</vt:lpstr>
      <vt:lpstr>'General info &amp; macro start'!Print_Area</vt:lpstr>
      <vt:lpstr>'Group Functions and Other'!Print_Area</vt:lpstr>
      <vt:lpstr>'Group Functions and Other start'!Print_Area</vt:lpstr>
      <vt:lpstr>'Info - Macroeconomic data '!Print_Area</vt:lpstr>
      <vt:lpstr>'Info - Payments &amp; transactions'!Print_Area</vt:lpstr>
      <vt:lpstr>'Key financial figures'!Print_Area</vt:lpstr>
      <vt:lpstr>'Lending, loan losses, impai '!Print_Area</vt:lpstr>
      <vt:lpstr>'Liquidity buffer '!Print_Area</vt:lpstr>
      <vt:lpstr>'Market shares'!Print_Area</vt:lpstr>
      <vt:lpstr>'Nordea Finance '!Print_Area</vt:lpstr>
      <vt:lpstr>'Nordea overview'!Print_Area</vt:lpstr>
      <vt:lpstr>'Overview start'!Print_Area</vt:lpstr>
      <vt:lpstr>'Retail - Baltic &amp; Other '!Print_Area</vt:lpstr>
      <vt:lpstr>'Retail - Den &amp; Fin   '!Print_Area</vt:lpstr>
      <vt:lpstr>'Retail - Nor &amp; Swe  '!Print_Area</vt:lpstr>
      <vt:lpstr>'Retail Banking customers '!Print_Area</vt:lpstr>
      <vt:lpstr>'Retail start'!Print_Area</vt:lpstr>
      <vt:lpstr>'Wealth - Private Bankin &amp; Other'!Print_Area</vt:lpstr>
      <vt:lpstr>'Wealth Mgmt - AuM '!Print_Area</vt:lpstr>
      <vt:lpstr>'Wealth Mgmt - Life &amp; Pensio '!Print_Area</vt:lpstr>
      <vt:lpstr>'Wealth Mgmt - MCEV'!Print_Area</vt:lpstr>
      <vt:lpstr>'Wealth start'!Print_Area</vt:lpstr>
      <vt:lpstr>'Wholesale - CIB &amp; SOOS'!Print_Area</vt:lpstr>
      <vt:lpstr>'Wholesale - Russia &amp; Other'!Print_Area</vt:lpstr>
      <vt:lpstr>'Wholesale start'!Print_Area</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Crayford</dc:creator>
  <cp:lastModifiedBy>Brikho, Carolina</cp:lastModifiedBy>
  <cp:lastPrinted>2015-01-27T10:10:09Z</cp:lastPrinted>
  <dcterms:created xsi:type="dcterms:W3CDTF">2014-06-16T11:44:23Z</dcterms:created>
  <dcterms:modified xsi:type="dcterms:W3CDTF">2015-01-28T05:22:26Z</dcterms:modified>
</cp:coreProperties>
</file>