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0" windowWidth="19296" windowHeight="11892" tabRatio="948" firstSheet="7" activeTab="8"/>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41" r:id="rId9"/>
    <sheet name="Contents" sheetId="30" r:id="rId10"/>
    <sheet name="Table A - General Issuer Detail" sheetId="31" r:id="rId11"/>
    <sheet name="G1-G4 - Cover pool inform." sheetId="32" r:id="rId12"/>
    <sheet name="Table 1-3 - Lending" sheetId="33" r:id="rId13"/>
    <sheet name="Table 4 - LTV" sheetId="34" r:id="rId14"/>
    <sheet name="Table 5 - Lending by region" sheetId="35" r:id="rId15"/>
    <sheet name="Table 6-8 - Lending by loantype" sheetId="36" r:id="rId16"/>
    <sheet name="Table 9-12 - Lending" sheetId="37" r:id="rId17"/>
    <sheet name="X1 Key Concepts" sheetId="38" r:id="rId18"/>
    <sheet name="X2 Key Concepts" sheetId="39" r:id="rId19"/>
    <sheet name="X3 - General explanation" sheetId="40"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M72" i="37" l="1"/>
  <c r="L29" i="37"/>
  <c r="K29" i="37"/>
  <c r="J29" i="37"/>
  <c r="I29" i="37"/>
  <c r="H29" i="37"/>
  <c r="G29" i="37"/>
  <c r="F29" i="37"/>
  <c r="E29" i="37"/>
  <c r="D29" i="37"/>
  <c r="C29" i="37"/>
  <c r="M28" i="37"/>
  <c r="M27" i="37"/>
  <c r="M26" i="37"/>
  <c r="M25" i="37"/>
  <c r="M24" i="37"/>
  <c r="M23" i="37"/>
  <c r="M29" i="37" s="1"/>
  <c r="L14" i="37"/>
  <c r="K14" i="37"/>
  <c r="J14" i="37"/>
  <c r="I14" i="37"/>
  <c r="H14" i="37"/>
  <c r="G14" i="37"/>
  <c r="F14" i="37"/>
  <c r="E14" i="37"/>
  <c r="D14" i="37"/>
  <c r="C14" i="37"/>
  <c r="M13" i="37"/>
  <c r="M12" i="37"/>
  <c r="M14" i="37" s="1"/>
  <c r="M11" i="37"/>
  <c r="M10" i="37"/>
  <c r="M9" i="37"/>
  <c r="M9" i="36"/>
  <c r="M10" i="36"/>
  <c r="C11" i="36"/>
  <c r="M11" i="36" s="1"/>
  <c r="M20" i="36" s="1"/>
  <c r="D11" i="36"/>
  <c r="E11" i="36"/>
  <c r="F11" i="36"/>
  <c r="G11" i="36"/>
  <c r="G20" i="36" s="1"/>
  <c r="H11" i="36"/>
  <c r="I11" i="36"/>
  <c r="J11" i="36"/>
  <c r="K11" i="36"/>
  <c r="K20" i="36" s="1"/>
  <c r="L11" i="36"/>
  <c r="M12" i="36"/>
  <c r="M13" i="36"/>
  <c r="M14" i="36"/>
  <c r="M15" i="36"/>
  <c r="C16" i="36"/>
  <c r="M16" i="36" s="1"/>
  <c r="D16" i="36"/>
  <c r="D20" i="36" s="1"/>
  <c r="E16" i="36"/>
  <c r="F16" i="36"/>
  <c r="G16" i="36"/>
  <c r="H16" i="36"/>
  <c r="H20" i="36" s="1"/>
  <c r="I16" i="36"/>
  <c r="J16" i="36"/>
  <c r="K16" i="36"/>
  <c r="L16" i="36"/>
  <c r="L20" i="36" s="1"/>
  <c r="M17" i="36"/>
  <c r="M18" i="36"/>
  <c r="M19" i="36"/>
  <c r="E20" i="36"/>
  <c r="F20" i="36"/>
  <c r="I20" i="36"/>
  <c r="J20" i="36"/>
  <c r="M29" i="36"/>
  <c r="M30" i="36"/>
  <c r="C31" i="36"/>
  <c r="D31" i="36"/>
  <c r="E31" i="36"/>
  <c r="E40" i="36" s="1"/>
  <c r="F31" i="36"/>
  <c r="G31" i="36"/>
  <c r="H31" i="36"/>
  <c r="I31" i="36"/>
  <c r="I40" i="36" s="1"/>
  <c r="J31" i="36"/>
  <c r="K31" i="36"/>
  <c r="L31" i="36"/>
  <c r="M31" i="36"/>
  <c r="M32" i="36"/>
  <c r="M33" i="36"/>
  <c r="M34" i="36"/>
  <c r="M35" i="36"/>
  <c r="C36" i="36"/>
  <c r="D36" i="36"/>
  <c r="E36" i="36"/>
  <c r="F36" i="36"/>
  <c r="F40" i="36" s="1"/>
  <c r="G36" i="36"/>
  <c r="H36" i="36"/>
  <c r="I36" i="36"/>
  <c r="J36" i="36"/>
  <c r="J40" i="36" s="1"/>
  <c r="K36" i="36"/>
  <c r="L36" i="36"/>
  <c r="M37" i="36"/>
  <c r="M38" i="36"/>
  <c r="M39" i="36"/>
  <c r="C40" i="36"/>
  <c r="D40" i="36"/>
  <c r="G40" i="36"/>
  <c r="H40" i="36"/>
  <c r="K40" i="36"/>
  <c r="L40" i="36"/>
  <c r="M49" i="36"/>
  <c r="M50" i="36"/>
  <c r="C51" i="36"/>
  <c r="M51" i="36" s="1"/>
  <c r="M60" i="36" s="1"/>
  <c r="D51" i="36"/>
  <c r="E51" i="36"/>
  <c r="F51" i="36"/>
  <c r="G51" i="36"/>
  <c r="G60" i="36" s="1"/>
  <c r="H51" i="36"/>
  <c r="I51" i="36"/>
  <c r="J51" i="36"/>
  <c r="K51" i="36"/>
  <c r="K60" i="36" s="1"/>
  <c r="L51" i="36"/>
  <c r="M52" i="36"/>
  <c r="M53" i="36"/>
  <c r="M54" i="36"/>
  <c r="M55" i="36"/>
  <c r="C56" i="36"/>
  <c r="M56" i="36" s="1"/>
  <c r="D56" i="36"/>
  <c r="D60" i="36" s="1"/>
  <c r="E56" i="36"/>
  <c r="F56" i="36"/>
  <c r="G56" i="36"/>
  <c r="H56" i="36"/>
  <c r="H60" i="36" s="1"/>
  <c r="I56" i="36"/>
  <c r="J56" i="36"/>
  <c r="K56" i="36"/>
  <c r="L56" i="36"/>
  <c r="L60" i="36" s="1"/>
  <c r="M57" i="36"/>
  <c r="M58" i="36"/>
  <c r="M59" i="36"/>
  <c r="E60" i="36"/>
  <c r="F60" i="36"/>
  <c r="I60" i="36"/>
  <c r="J60" i="36"/>
  <c r="H22" i="35"/>
  <c r="G22" i="35"/>
  <c r="F22" i="35"/>
  <c r="E22" i="35"/>
  <c r="D22" i="35"/>
  <c r="C22" i="35"/>
  <c r="I20" i="35"/>
  <c r="I19" i="35"/>
  <c r="I18" i="35"/>
  <c r="I17" i="35"/>
  <c r="I16" i="35"/>
  <c r="I15" i="35"/>
  <c r="I14" i="35"/>
  <c r="I13" i="35"/>
  <c r="I12" i="35"/>
  <c r="I11" i="35"/>
  <c r="I22" i="35" s="1"/>
  <c r="I26" i="33"/>
  <c r="I27" i="33" s="1"/>
  <c r="M18" i="33"/>
  <c r="M19" i="33" s="1"/>
  <c r="M11" i="33"/>
  <c r="M12" i="33" s="1"/>
  <c r="E83" i="32"/>
  <c r="D83" i="32"/>
  <c r="C83" i="32"/>
  <c r="F82" i="32"/>
  <c r="F81" i="32"/>
  <c r="F83" i="32" s="1"/>
  <c r="F80" i="32"/>
  <c r="F79" i="32"/>
  <c r="K75" i="32"/>
  <c r="I75" i="32"/>
  <c r="H75" i="32"/>
  <c r="G75" i="32"/>
  <c r="F75" i="32"/>
  <c r="E75" i="32"/>
  <c r="D75" i="32"/>
  <c r="C75" i="32"/>
  <c r="K67" i="32"/>
  <c r="I67" i="32"/>
  <c r="H67" i="32"/>
  <c r="G67" i="32"/>
  <c r="F67" i="32"/>
  <c r="E67" i="32"/>
  <c r="D67" i="32"/>
  <c r="C67" i="32"/>
  <c r="F26" i="32"/>
  <c r="C60" i="36" l="1"/>
  <c r="C20" i="36"/>
  <c r="M36" i="36"/>
  <c r="M40" i="36" s="1"/>
  <c r="J12" i="33"/>
  <c r="C12" i="33"/>
  <c r="G12" i="33"/>
  <c r="C19" i="33"/>
  <c r="G19" i="33"/>
  <c r="K19" i="33"/>
  <c r="C27" i="33"/>
  <c r="G27" i="33"/>
  <c r="D12" i="33"/>
  <c r="H12" i="33"/>
  <c r="L12" i="33"/>
  <c r="D19" i="33"/>
  <c r="H19" i="33"/>
  <c r="L19" i="33"/>
  <c r="D27" i="33"/>
  <c r="H27" i="33"/>
  <c r="F12" i="33"/>
  <c r="F19" i="33"/>
  <c r="J19" i="33"/>
  <c r="F27" i="33"/>
  <c r="K12" i="33"/>
  <c r="E12" i="33"/>
  <c r="I12" i="33"/>
  <c r="E19" i="33"/>
  <c r="I19" i="33"/>
  <c r="E27" i="33"/>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7" i="9"/>
  <c r="F16"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<sst xmlns="http://schemas.openxmlformats.org/spreadsheetml/2006/main" count="3496" uniqueCount="1917">
  <si>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</si>
  <si>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</si>
  <si>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</si>
  <si>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</si>
  <si>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</si>
  <si>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</si>
  <si>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</si>
  <si>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</si>
  <si>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</si>
  <si>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</si>
  <si>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</si>
  <si>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</si>
  <si>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</si>
  <si>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</si>
  <si>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</si>
  <si>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</si>
  <si>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</si>
  <si>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</si>
  <si>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</si>
  <si>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</si>
  <si>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</si>
  <si>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</si>
  <si>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</si>
  <si>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</si>
  <si>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</si>
  <si>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</si>
  <si>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</si>
  <si>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</si>
  <si>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</si>
  <si>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</si>
  <si>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</si>
  <si>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</si>
  <si>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</si>
  <si>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</si>
  <si>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</si>
  <si>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</si>
  <si>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</si>
  <si>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</si>
  <si>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</si>
  <si>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</si>
  <si>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</si>
  <si>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</si>
  <si>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</si>
  <si>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</si>
  <si>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</si>
  <si>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</si>
  <si>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</si>
  <si>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</si>
  <si>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</si>
  <si>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</si>
  <si>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</si>
  <si>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</si>
  <si>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</si>
  <si>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</si>
  <si>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</si>
  <si>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</si>
  <si>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</si>
  <si>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</si>
  <si>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</si>
  <si>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</si>
  <si>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</si>
  <si>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</si>
  <si>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</si>
  <si>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</si>
  <si>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</si>
  <si>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</si>
  <si>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</si>
  <si>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</si>
  <si>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</si>
  <si>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</si>
  <si>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</si>
  <si>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</si>
  <si>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</si>
  <si>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</si>
  <si>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</si>
  <si>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</si>
  <si>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</si>
  <si>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</si>
  <si>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</si>
  <si>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</si>
  <si>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</si>
  <si>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</si>
  <si>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</si>
  <si>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</si>
  <si>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</si>
  <si>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</si>
  <si>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</si>
  <si>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</si>
  <si>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</si>
  <si>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</si>
  <si>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</si>
  <si>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</si>
  <si>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</si>
  <si>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</si>
  <si>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</si>
  <si>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</si>
  <si>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</si>
  <si>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</si>
  <si>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</si>
  <si>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</si>
  <si>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</si>
  <si>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</si>
  <si>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</si>
  <si>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</si>
  <si>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</si>
  <si>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</si>
  <si>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</si>
  <si>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</si>
  <si>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</si>
  <si>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</si>
  <si>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</si>
  <si>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</si>
  <si>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</si>
  <si>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</si>
  <si>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</si>
  <si>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</si>
  <si>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</si>
  <si>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</si>
  <si>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</si>
  <si>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</si>
  <si>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</si>
  <si>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</si>
  <si>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</si>
  <si>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</si>
  <si>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</si>
  <si>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</si>
  <si>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</si>
  <si>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</si>
  <si>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</si>
  <si>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</si>
  <si>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</si>
  <si>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</si>
  <si>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</si>
  <si>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</si>
  <si>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</si>
  <si>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</si>
  <si>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</si>
  <si>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</si>
  <si>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</si>
  <si>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</si>
  <si>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</si>
  <si>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</si>
  <si>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</si>
  <si>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</si>
  <si>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</si>
  <si>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</si>
  <si>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</si>
  <si>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</si>
  <si>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</si>
  <si>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</si>
  <si>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</si>
  <si>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</si>
  <si>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</si>
  <si>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</si>
  <si>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</si>
  <si>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</si>
  <si>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</si>
  <si>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</si>
  <si>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</si>
  <si>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</si>
  <si>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</si>
  <si>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</si>
  <si>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</si>
  <si>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</si>
  <si>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</si>
  <si>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</si>
  <si>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</si>
  <si>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</si>
  <si>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</si>
  <si>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</si>
  <si>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</si>
  <si>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</si>
  <si>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</si>
  <si>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</si>
  <si>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</si>
  <si>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</si>
  <si>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</si>
  <si>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</si>
  <si>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</si>
  <si>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</si>
  <si>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</si>
  <si>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</si>
  <si>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</si>
  <si>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</si>
  <si>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</si>
  <si>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</si>
  <si>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</si>
  <si>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</si>
  <si>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</si>
  <si>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</si>
  <si>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</si>
  <si>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</si>
  <si>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</si>
  <si>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</si>
  <si>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</si>
  <si>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</si>
  <si>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</si>
  <si>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</si>
  <si>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</si>
  <si>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</si>
  <si>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</si>
  <si>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</si>
  <si>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</si>
  <si>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</si>
  <si>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</si>
  <si>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</si>
  <si>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</si>
  <si>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</si>
  <si>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</si>
  <si>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</si>
  <si>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</si>
  <si>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</si>
  <si>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</si>
  <si>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</si>
  <si>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</si>
  <si>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</si>
  <si>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</si>
  <si>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</si>
  <si>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</si>
  <si>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</si>
  <si>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</si>
  <si>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</si>
  <si>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</si>
  <si>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</si>
  <si>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</si>
  <si>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</si>
  <si>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</si>
  <si>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</si>
  <si>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</si>
  <si>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</si>
  <si>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</si>
  <si>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</si>
  <si>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</si>
  <si>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</si>
  <si>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</si>
  <si>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</si>
  <si>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</si>
  <si>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</si>
  <si>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</si>
  <si>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</si>
  <si>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</si>
  <si>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</si>
  <si>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</si>
  <si>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</si>
  <si>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</si>
  <si>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</si>
  <si>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</si>
  <si>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</si>
  <si>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</si>
  <si>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</si>
  <si>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</si>
  <si>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</si>
  <si>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</si>
  <si>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</si>
  <si>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</si>
  <si>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</si>
  <si>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</si>
  <si>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</si>
  <si>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</si>
  <si>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</si>
  <si>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</si>
  <si>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</si>
  <si>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</si>
  <si>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</si>
  <si>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</si>
  <si>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</si>
  <si>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</si>
  <si>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</si>
  <si>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</si>
  <si>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</si>
  <si>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</si>
  <si>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</si>
  <si>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</si>
  <si>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</si>
  <si>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</si>
  <si>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</si>
  <si>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</si>
  <si>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</si>
  <si>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</si>
  <si>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</si>
  <si>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</si>
  <si>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</si>
  <si>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</si>
  <si>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</si>
  <si>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</si>
  <si>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</si>
  <si>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</si>
  <si>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</si>
  <si>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</si>
  <si>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</si>
  <si>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</si>
  <si>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</si>
  <si>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</si>
  <si>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</si>
  <si>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</si>
  <si>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</si>
  <si>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</si>
  <si>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</si>
  <si>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</si>
  <si>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</si>
  <si>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</si>
  <si>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</si>
  <si>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</si>
  <si>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</si>
  <si>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</si>
  <si>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</si>
  <si>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</si>
  <si>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</si>
  <si>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</si>
  <si>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</si>
  <si>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</si>
  <si>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</si>
  <si>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</si>
  <si>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</si>
  <si>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</si>
  <si>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</si>
  <si>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</si>
  <si>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</si>
  <si>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</si>
  <si>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</si>
  <si>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</si>
  <si>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</si>
  <si>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</si>
  <si>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</si>
  <si>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</si>
  <si>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</si>
  <si>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</si>
  <si>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</si>
  <si>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</si>
  <si>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</si>
  <si>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</si>
  <si>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</si>
  <si>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</si>
  <si>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</si>
  <si>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</si>
  <si>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</si>
  <si>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</si>
  <si>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</si>
  <si>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</si>
  <si>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</si>
  <si>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</si>
  <si>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</si>
  <si>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</si>
  <si>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</si>
  <si>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</si>
  <si>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</si>
  <si>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</si>
  <si>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</si>
  <si>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</si>
  <si>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</si>
  <si>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</si>
  <si>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</si>
  <si>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</si>
  <si>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</si>
  <si>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</si>
  <si>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</si>
  <si>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</si>
  <si>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</si>
  <si>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</si>
  <si>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</si>
  <si>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</si>
  <si>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</si>
  <si>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</si>
  <si>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</si>
  <si>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</si>
  <si>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</si>
  <si>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</si>
  <si>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</si>
  <si>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</si>
  <si>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</si>
  <si>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</si>
  <si>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</si>
  <si>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</si>
  <si>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</si>
  <si>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</si>
  <si>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</si>
  <si>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</si>
  <si>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</si>
  <si>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</si>
  <si>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</si>
  <si>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</si>
  <si>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</si>
  <si>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</si>
  <si>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</si>
  <si>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</si>
  <si>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</si>
  <si>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</si>
  <si>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</si>
  <si>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</si>
  <si>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</si>
  <si>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</si>
  <si>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</si>
  <si>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</si>
  <si>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</si>
  <si>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</si>
  <si>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</si>
  <si>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</si>
  <si>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</si>
  <si>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</si>
  <si>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</si>
  <si>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</si>
  <si>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</si>
  <si>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</si>
  <si>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</si>
  <si>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</si>
  <si>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</si>
  <si>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</si>
  <si>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</si>
  <si>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</si>
  <si>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</si>
  <si>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</si>
  <si>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</si>
  <si>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</si>
  <si>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</si>
  <si>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</si>
  <si>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</si>
  <si>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</si>
  <si>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</si>
  <si>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</si>
  <si>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</si>
  <si>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</si>
  <si>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</si>
  <si>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</si>
  <si>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</si>
  <si>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</si>
  <si>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</si>
  <si>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</si>
  <si>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</si>
  <si>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</si>
  <si>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</si>
  <si>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</si>
  <si>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</si>
  <si>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</si>
  <si>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</si>
  <si>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</si>
  <si>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</si>
  <si>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</si>
  <si>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</si>
  <si>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</si>
  <si>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</si>
  <si>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</si>
  <si>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</si>
  <si>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</si>
  <si>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</si>
  <si>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</si>
  <si>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</si>
  <si>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</si>
  <si>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</si>
  <si>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</si>
  <si>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</si>
  <si>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</si>
  <si>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</si>
  <si>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</si>
  <si>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</si>
  <si>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</si>
  <si>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</si>
  <si>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</si>
  <si>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</si>
  <si>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</si>
  <si>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</si>
  <si>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</si>
  <si>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</si>
  <si>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</si>
  <si>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</si>
  <si>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</si>
  <si>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</si>
  <si>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</si>
  <si>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</si>
  <si>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</si>
  <si>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</si>
  <si>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</si>
  <si>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</si>
  <si>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</si>
  <si>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</si>
  <si>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</si>
  <si>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</si>
  <si>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</si>
  <si>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</si>
  <si>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</si>
  <si>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</si>
  <si>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</si>
  <si>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</si>
  <si>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</si>
  <si>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</si>
  <si>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</si>
  <si>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</si>
  <si>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</si>
  <si>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</si>
  <si>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</si>
  <si>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</si>
  <si>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</si>
  <si>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</si>
  <si>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</si>
  <si>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</si>
  <si>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</si>
  <si>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</si>
  <si>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</si>
  <si>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</si>
  <si>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</si>
  <si>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</si>
  <si>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</si>
  <si>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</si>
  <si>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</si>
  <si>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</si>
  <si>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</si>
  <si>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</si>
  <si>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</si>
  <si>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</si>
  <si>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</si>
  <si>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</si>
  <si>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</si>
  <si>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</si>
  <si>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</si>
  <si>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</si>
  <si>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</si>
  <si>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</si>
  <si>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</si>
  <si>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</si>
  <si>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</si>
  <si>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</si>
  <si>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</si>
  <si>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</si>
  <si>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</si>
  <si>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</si>
  <si>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</si>
  <si>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</si>
  <si>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</si>
  <si>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</si>
  <si>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</si>
  <si>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</si>
  <si>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</si>
  <si>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</si>
  <si>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</si>
  <si>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</si>
  <si>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</si>
  <si>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</si>
  <si>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</si>
  <si>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</si>
  <si>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</si>
  <si>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</si>
  <si>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</si>
  <si>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</si>
  <si>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</si>
  <si>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</si>
  <si>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</si>
  <si>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</si>
  <si>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</si>
  <si>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</si>
  <si>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</si>
  <si>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</si>
  <si>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</si>
  <si>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</si>
  <si>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</si>
  <si>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</si>
  <si>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</si>
  <si>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</si>
  <si>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</si>
  <si>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</si>
  <si>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</si>
  <si>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</si>
  <si>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</si>
  <si>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</si>
  <si>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</si>
  <si>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</si>
  <si>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</si>
  <si>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</si>
  <si>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</si>
  <si>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</si>
  <si>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</si>
  <si>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</si>
  <si>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</si>
  <si>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</si>
  <si>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</si>
  <si>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</si>
  <si>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</si>
  <si>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</si>
  <si>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</si>
  <si>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</si>
  <si>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</si>
  <si>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</si>
  <si>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</si>
  <si>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</si>
  <si>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</si>
  <si>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</si>
  <si>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</si>
  <si>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</si>
  <si>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</si>
  <si>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</si>
  <si>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</si>
  <si>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</si>
  <si>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</si>
  <si>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</si>
  <si>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</si>
  <si>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</si>
  <si>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</si>
  <si>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</si>
  <si>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</si>
  <si>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</si>
  <si>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</si>
  <si>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</si>
  <si>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</si>
  <si>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</si>
  <si>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</si>
  <si>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</si>
  <si>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</si>
  <si>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</si>
  <si>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</si>
  <si>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</si>
  <si>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</si>
  <si>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</si>
  <si>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</si>
  <si>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</si>
  <si>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</si>
  <si>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</si>
  <si>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</si>
  <si>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</si>
  <si>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</si>
  <si>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</si>
  <si>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</si>
  <si>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</si>
  <si>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</si>
  <si>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</si>
  <si>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</si>
  <si>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</si>
  <si>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</si>
  <si>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</si>
  <si>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</si>
  <si>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</si>
  <si>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</si>
  <si>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</si>
  <si>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</si>
  <si>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</si>
  <si>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</si>
  <si>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</si>
  <si>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</si>
  <si>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</si>
  <si>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</si>
  <si>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</si>
  <si>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</si>
  <si>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</si>
  <si>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</si>
  <si>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</si>
  <si>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</si>
  <si>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</si>
  <si>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</si>
  <si>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</si>
  <si>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</si>
  <si>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</si>
  <si>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</si>
  <si>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</si>
  <si>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</si>
  <si>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</si>
  <si>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</si>
  <si>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</si>
  <si>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</si>
  <si>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</si>
  <si>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</si>
  <si>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</si>
  <si>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</si>
  <si>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</si>
  <si>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</si>
  <si>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</si>
  <si>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</si>
  <si>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</si>
  <si>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</si>
  <si>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</si>
  <si>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</si>
  <si>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</si>
  <si>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</si>
  <si>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</si>
  <si>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</si>
  <si>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</si>
  <si>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</si>
  <si>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</si>
  <si>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</si>
  <si>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</si>
  <si>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</si>
  <si>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</si>
  <si>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</si>
  <si>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</si>
  <si>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</si>
  <si>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</si>
  <si>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</si>
  <si>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</si>
  <si>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</si>
  <si>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</si>
  <si>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</si>
  <si>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</si>
  <si>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</si>
  <si>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</si>
  <si>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</si>
  <si>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</si>
  <si>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</si>
  <si>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</si>
  <si>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</si>
  <si>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</si>
  <si>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</si>
  <si>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</si>
  <si>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</si>
  <si>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</si>
  <si>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</si>
  <si>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</si>
  <si>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</si>
  <si>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</si>
  <si>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</si>
  <si>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</si>
  <si>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</si>
  <si>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</si>
  <si>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</si>
  <si>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</si>
  <si>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</si>
  <si>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</si>
  <si>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</si>
  <si>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</si>
  <si>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</si>
  <si>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</si>
  <si>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</si>
  <si>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</si>
  <si>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</si>
  <si>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</si>
  <si>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</si>
  <si>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</si>
  <si>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</si>
  <si>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</si>
  <si>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</si>
  <si>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</si>
  <si>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</si>
  <si>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</si>
  <si>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</si>
  <si>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</si>
  <si>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</si>
  <si>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</si>
  <si>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</si>
  <si>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</si>
  <si>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</si>
  <si>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</si>
  <si>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</si>
  <si>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</si>
  <si>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</si>
  <si>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</si>
  <si>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</si>
  <si>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</si>
  <si>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</si>
  <si>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</si>
  <si>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</si>
  <si>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</si>
  <si>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</si>
  <si>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</si>
  <si>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</si>
  <si>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</si>
  <si>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</si>
  <si>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</si>
  <si>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</si>
  <si>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</si>
  <si>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</si>
  <si>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</si>
  <si>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</si>
  <si>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</si>
  <si>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</si>
  <si>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</si>
  <si>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</si>
  <si>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</si>
  <si>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</si>
  <si>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</si>
  <si>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</si>
  <si>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</si>
  <si>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</si>
  <si>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</si>
  <si>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</si>
  <si>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</si>
  <si>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</si>
  <si>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</si>
  <si>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</si>
  <si>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</si>
  <si>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</si>
  <si>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</si>
  <si>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</si>
  <si>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</si>
  <si>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</si>
  <si>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</si>
  <si>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</si>
  <si>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</si>
  <si>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</si>
  <si>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</si>
  <si>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</si>
  <si>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</si>
  <si>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</si>
  <si>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</si>
  <si>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</si>
  <si>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</si>
  <si>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</si>
  <si>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</si>
  <si>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</si>
  <si>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</si>
  <si>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</si>
  <si>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</si>
  <si>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</si>
  <si>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</si>
  <si>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</si>
  <si>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</si>
  <si>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</si>
  <si>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</si>
  <si>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</si>
  <si>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</si>
  <si>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</si>
  <si>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</si>
  <si>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</si>
  <si>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</si>
  <si>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</si>
  <si>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</si>
  <si>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</si>
  <si>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</si>
  <si>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</si>
  <si>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</si>
  <si>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</si>
  <si>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</si>
  <si>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</si>
  <si>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</si>
  <si>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</si>
  <si>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</si>
  <si>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</si>
  <si>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</si>
  <si>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</si>
  <si>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</si>
  <si>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</si>
  <si>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</si>
  <si>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</si>
  <si>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</si>
  <si>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</si>
  <si>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</si>
  <si>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</si>
  <si>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</si>
  <si>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</si>
  <si>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</si>
  <si>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</si>
  <si>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</si>
  <si>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</si>
  <si>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</si>
  <si>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</si>
  <si>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</si>
  <si>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</si>
  <si>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</si>
  <si>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</si>
  <si>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</si>
  <si>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</si>
  <si>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</si>
  <si>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</si>
  <si>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</si>
  <si>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</si>
  <si>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</si>
  <si>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</si>
  <si>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</si>
  <si>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</si>
  <si>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</si>
  <si>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</si>
  <si>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</si>
  <si>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</si>
  <si>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</si>
  <si>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</si>
  <si>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</si>
  <si>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</si>
  <si>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</si>
  <si>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</si>
  <si>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</si>
  <si>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</si>
  <si>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</si>
  <si>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</si>
  <si>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</si>
  <si>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</si>
  <si>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</si>
  <si>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</si>
  <si>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</si>
  <si>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</si>
  <si>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</si>
  <si>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</si>
  <si>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</si>
  <si>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</si>
  <si>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</si>
  <si>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</si>
  <si>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</si>
  <si>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</si>
  <si>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</si>
  <si>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</si>
  <si>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</si>
  <si>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</si>
  <si>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</si>
  <si>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</si>
  <si>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</si>
  <si>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</si>
  <si>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</si>
  <si>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</si>
  <si>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</si>
  <si>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</si>
  <si>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</si>
  <si>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</si>
  <si>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</si>
  <si>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</si>
  <si>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</si>
  <si>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</si>
  <si>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</si>
  <si>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</si>
  <si>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</si>
  <si>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</si>
  <si>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</si>
  <si>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</si>
  <si>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</si>
  <si>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</si>
  <si>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</si>
  <si>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</si>
  <si>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</si>
  <si>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</si>
  <si>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</si>
  <si>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</si>
  <si>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</si>
  <si>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</si>
  <si>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</si>
  <si>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</si>
  <si>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</si>
  <si>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</si>
  <si>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</si>
  <si>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</si>
  <si>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</si>
  <si>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</si>
  <si>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</si>
  <si>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</si>
  <si>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</si>
  <si>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</si>
  <si>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</si>
  <si>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</si>
  <si>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</si>
  <si>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</si>
  <si>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</si>
  <si>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</si>
  <si>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</si>
  <si>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</si>
  <si>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</si>
  <si>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</si>
  <si>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</si>
  <si>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</si>
  <si>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</si>
  <si>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</si>
  <si>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</si>
  <si>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</si>
  <si>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</si>
  <si>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</si>
  <si>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</si>
  <si>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</si>
  <si>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</si>
  <si>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</si>
  <si>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</si>
  <si>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</si>
  <si>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</si>
  <si>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</si>
  <si>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</si>
  <si>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</si>
  <si>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</si>
  <si>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</si>
  <si>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</si>
  <si>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</si>
  <si>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</si>
  <si>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</si>
  <si>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</si>
  <si>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</si>
  <si>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</si>
  <si>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</si>
  <si>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</si>
  <si>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</si>
  <si>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</si>
  <si>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</si>
  <si>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</si>
  <si>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</si>
  <si>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</si>
  <si>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</si>
  <si>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</si>
  <si>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</si>
  <si>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</si>
  <si>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</si>
  <si>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</si>
  <si>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</si>
  <si>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</si>
  <si>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</si>
  <si>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</si>
  <si>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</si>
  <si>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</si>
  <si>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</si>
  <si>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</si>
  <si>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</si>
  <si>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</si>
  <si>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</si>
  <si>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</si>
  <si>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</si>
  <si>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</si>
  <si>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</si>
  <si>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</si>
  <si>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</si>
  <si>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</si>
  <si>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</si>
  <si>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</si>
  <si>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</si>
  <si>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</si>
  <si>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</si>
  <si>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</si>
  <si>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</si>
  <si>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</si>
  <si>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</si>
  <si>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</si>
  <si>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</si>
  <si>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</si>
  <si>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</si>
  <si>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</si>
  <si>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</si>
  <si>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</si>
  <si>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</si>
  <si>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</si>
  <si>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</si>
  <si>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</si>
  <si>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</si>
  <si>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</si>
  <si>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</si>
  <si>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</si>
  <si>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</si>
  <si>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</si>
  <si>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</si>
  <si>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</si>
  <si>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</si>
  <si>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</si>
  <si>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</si>
  <si>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</si>
  <si>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</si>
  <si>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</si>
  <si>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</si>
  <si>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</si>
  <si>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</si>
  <si>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</si>
  <si>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</si>
  <si>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</si>
  <si>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</si>
  <si>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</si>
  <si>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</si>
  <si>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</si>
  <si>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</si>
  <si>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</si>
  <si>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</si>
  <si>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</si>
  <si>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</si>
  <si>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</si>
  <si>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</si>
  <si>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</si>
  <si>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</si>
  <si>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</si>
  <si>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</si>
  <si>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</si>
  <si>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</si>
  <si>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</si>
  <si>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</si>
  <si>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</si>
  <si>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</si>
  <si>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</si>
  <si>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</si>
  <si>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</si>
  <si>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</si>
  <si>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</si>
  <si>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</si>
  <si>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</si>
  <si>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</si>
  <si>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</si>
  <si>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</si>
  <si>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</si>
  <si>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</si>
  <si>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</si>
  <si>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</si>
  <si>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</si>
  <si>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</si>
  <si>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</si>
  <si>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</si>
  <si>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</si>
  <si>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</si>
  <si>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</si>
  <si>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</si>
  <si>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</si>
  <si>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</si>
  <si>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</si>
  <si>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</si>
  <si>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</si>
  <si>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</si>
  <si>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</si>
  <si>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</si>
  <si>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</si>
  <si>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</si>
  <si>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</si>
  <si>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</si>
  <si>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</si>
  <si>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</si>
  <si>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</si>
  <si>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</si>
  <si>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</si>
  <si>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</si>
  <si>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</si>
  <si>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</si>
  <si>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</si>
  <si>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</si>
  <si>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</si>
  <si>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</si>
  <si>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</si>
  <si>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</si>
  <si>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</si>
  <si>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</si>
  <si>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</si>
  <si>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</si>
  <si>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</si>
  <si>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</si>
  <si>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</si>
  <si>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</si>
  <si>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</si>
  <si>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</si>
  <si>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</si>
  <si>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</si>
  <si>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</si>
  <si>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</si>
  <si>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</si>
  <si>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</si>
  <si>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</si>
  <si>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</si>
  <si>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</si>
  <si>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</si>
  <si>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</si>
  <si>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</si>
  <si>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</si>
  <si>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</si>
  <si>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</si>
  <si>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</si>
  <si>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</si>
  <si>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</si>
  <si>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</si>
  <si>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</si>
  <si>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</si>
  <si>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</si>
  <si>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</si>
  <si>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</si>
  <si>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</si>
  <si>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</si>
  <si>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</si>
  <si>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</si>
  <si>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</si>
  <si>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</si>
  <si>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</si>
  <si>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</si>
  <si>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</si>
  <si>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</si>
  <si>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</si>
  <si>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</si>
  <si>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</si>
  <si>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</si>
  <si>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</si>
  <si>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</si>
  <si>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</si>
  <si>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</si>
  <si>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</si>
  <si>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</si>
  <si>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</si>
  <si>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</si>
  <si>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</si>
  <si>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</si>
  <si>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</si>
  <si>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</si>
  <si>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</si>
  <si>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</si>
  <si>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</si>
  <si>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</si>
  <si>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</si>
  <si>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</si>
  <si>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</si>
  <si>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</si>
  <si>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</si>
  <si>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</si>
  <si>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</si>
  <si>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</si>
  <si>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</si>
  <si>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</si>
  <si>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</si>
  <si>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</si>
  <si>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</si>
  <si>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</si>
  <si>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</si>
  <si>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</si>
  <si>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</si>
  <si>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</si>
  <si>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</si>
  <si>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</si>
  <si>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</si>
  <si>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</si>
  <si>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</si>
  <si>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</si>
  <si>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</si>
  <si>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</si>
  <si>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</si>
  <si>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</si>
  <si>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</si>
  <si>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</si>
  <si>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</si>
  <si>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</si>
  <si>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</si>
  <si>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</si>
  <si>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</si>
  <si>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</si>
  <si>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</si>
  <si>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</si>
  <si>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</si>
  <si>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</si>
  <si>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</si>
  <si>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</si>
  <si>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</si>
  <si>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</si>
  <si>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</si>
  <si>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</si>
  <si>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</si>
  <si>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</si>
  <si>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</si>
  <si>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</si>
  <si>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</si>
  <si>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</si>
  <si>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</si>
  <si>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</si>
  <si>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</si>
  <si>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</si>
  <si>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</si>
  <si>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</si>
  <si>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</si>
  <si>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</si>
  <si>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</si>
  <si>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</si>
  <si>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</si>
  <si>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</si>
  <si>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</si>
  <si>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</si>
  <si>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</si>
  <si>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</si>
  <si>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</si>
  <si>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</si>
  <si>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</si>
  <si>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</si>
  <si>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</si>
  <si>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</si>
  <si>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</si>
  <si>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</si>
  <si>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</si>
  <si>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</si>
  <si>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</si>
  <si>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</si>
  <si>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</si>
  <si>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</si>
  <si>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</si>
  <si>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</si>
  <si>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</si>
  <si>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</si>
  <si>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</si>
  <si>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</si>
  <si>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</si>
  <si>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</si>
  <si>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</si>
  <si>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</si>
  <si>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</si>
  <si>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</si>
  <si>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</si>
  <si>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</si>
  <si>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</si>
  <si>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</si>
  <si>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</si>
  <si>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</si>
  <si>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</si>
  <si>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</si>
  <si>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</si>
  <si>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</si>
  <si>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</si>
  <si>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</si>
  <si>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</si>
  <si>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</si>
  <si>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</si>
  <si>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</si>
  <si>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</si>
  <si>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</si>
  <si>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</si>
  <si>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</si>
  <si>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</si>
  <si>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</si>
  <si>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</si>
  <si>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</si>
  <si>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</si>
  <si>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</si>
  <si>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</si>
  <si>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</si>
  <si>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</si>
  <si>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</si>
  <si>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</si>
  <si>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</si>
  <si>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</si>
  <si>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</si>
  <si>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</si>
  <si>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</si>
  <si>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</si>
  <si>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</si>
  <si>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</si>
  <si>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</si>
  <si>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</si>
  <si>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</si>
  <si>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</si>
  <si>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</si>
  <si>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</si>
  <si>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</si>
  <si>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</si>
  <si>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</si>
  <si>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</si>
  <si>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</si>
  <si>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</si>
  <si>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</si>
  <si>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</si>
  <si>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</si>
  <si>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</si>
  <si>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</si>
  <si>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</si>
  <si>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</si>
  <si>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</si>
  <si>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</si>
  <si>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</si>
  <si>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</si>
  <si>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</si>
  <si>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</si>
  <si>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</si>
  <si>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</si>
  <si>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</si>
  <si>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</si>
  <si>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</si>
  <si>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</si>
  <si>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</si>
  <si>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</si>
  <si>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</si>
  <si>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</si>
  <si>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</si>
  <si>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</si>
  <si>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</si>
  <si>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</si>
  <si>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</si>
  <si>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</si>
  <si>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</si>
  <si>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</si>
  <si>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</si>
  <si>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</si>
  <si>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</si>
  <si>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</si>
  <si>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</si>
  <si>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</si>
  <si>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</si>
  <si>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</si>
  <si>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</si>
  <si>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</si>
  <si>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</si>
  <si>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</si>
  <si>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</si>
  <si>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</si>
  <si>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</si>
  <si>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</si>
  <si>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</si>
  <si>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</si>
  <si>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</si>
  <si>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</si>
  <si>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</si>
  <si>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</si>
  <si>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</si>
  <si>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</si>
  <si>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</si>
  <si>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</si>
  <si>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</si>
  <si>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</si>
  <si>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</si>
  <si>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</si>
  <si>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</si>
  <si>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</si>
  <si>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</si>
  <si>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</si>
  <si>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</si>
  <si>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</si>
  <si>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</si>
  <si>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</si>
  <si>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</si>
  <si>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</si>
  <si>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</si>
  <si>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</si>
  <si>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</si>
  <si>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</si>
  <si>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</si>
  <si>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</si>
  <si>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</si>
  <si>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</si>
  <si>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</si>
  <si>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</si>
  <si>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</si>
  <si>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</si>
  <si>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</si>
  <si>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</si>
  <si>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</si>
  <si>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</si>
  <si>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</si>
  <si>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</si>
  <si>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</si>
  <si>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</si>
  <si>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</si>
  <si>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</si>
  <si>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</si>
  <si>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</si>
  <si>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</si>
  <si>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</si>
  <si>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</si>
  <si>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</si>
  <si>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</si>
  <si>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</si>
  <si>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</si>
  <si>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</si>
  <si>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</si>
  <si>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</si>
  <si>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</si>
  <si>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</si>
  <si>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</si>
  <si>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</si>
  <si>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</si>
  <si>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</si>
  <si>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</si>
  <si>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</si>
  <si>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</si>
  <si>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</si>
  <si>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</si>
  <si>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</si>
  <si>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</si>
  <si>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</si>
  <si>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</si>
  <si>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</si>
  <si>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</si>
  <si>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</si>
  <si>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</si>
  <si>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</si>
  <si>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</si>
  <si>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</si>
  <si>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</si>
  <si>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</si>
  <si>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</si>
  <si>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</si>
  <si>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</si>
  <si>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</si>
  <si>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</si>
  <si>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</si>
  <si>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</si>
  <si>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</si>
  <si>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</si>
  <si>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</si>
  <si>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</si>
  <si>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</si>
  <si>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</si>
  <si>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</si>
  <si>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</si>
  <si>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</si>
  <si>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</si>
  <si>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</si>
  <si>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</si>
  <si>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</si>
  <si>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</si>
  <si>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</si>
  <si>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</si>
  <si>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</si>
  <si>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</si>
  <si>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</si>
  <si>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</si>
  <si>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</si>
  <si>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</si>
  <si>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</si>
  <si>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</si>
  <si>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</si>
  <si>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</si>
  <si>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March 31 2016</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</si>
  <si>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</si>
  <si>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</si>
  <si>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</si>
  <si>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</si>
  <si>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</si>
  <si>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</si>
  <si>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</si>
  <si>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</si>
  <si>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</si>
  <si>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</si>
  <si>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</si>
  <si>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</si>
  <si>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</si>
  <si>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</si>
  <si>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</si>
  <si>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Nordea Kredit Realkreditaktieselskab Capital Centre 1</t>
  </si>
  <si>
    <t xml:space="preserve">        </t>
  </si>
  <si>
    <t>ECBC Label Template : Contents</t>
  </si>
  <si>
    <t>As of</t>
  </si>
  <si>
    <t>31. March 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</si>
  <si>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</si>
  <si>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</si>
  <si>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</si>
  <si>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</si>
  <si>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</si>
  <si>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</si>
  <si>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</si>
  <si>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</si>
  <si>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</si>
  <si>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</si>
  <si>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</si>
  <si>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</si>
  <si>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</si>
  <si>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</si>
  <si>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</si>
  <si>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</si>
  <si>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</si>
  <si>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</si>
  <si>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</si>
  <si>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</si>
  <si>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</si>
  <si>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</si>
  <si>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</si>
  <si>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</si>
  <si>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</si>
  <si>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</si>
  <si>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</si>
  <si>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</si>
  <si>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</si>
  <si>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</si>
  <si>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</si>
  <si>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</si>
  <si>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</si>
  <si>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</si>
  <si>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</si>
  <si>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</si>
  <si>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</si>
  <si>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</si>
  <si>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</si>
  <si>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</si>
  <si>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</si>
  <si>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</si>
  <si>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</si>
  <si>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</si>
  <si>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</si>
  <si>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</si>
  <si>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</si>
  <si>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</si>
  <si>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</si>
  <si>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</si>
  <si>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</si>
  <si>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</si>
  <si>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</si>
  <si>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</si>
  <si>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</si>
  <si>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</si>
  <si>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</si>
  <si>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</si>
  <si>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</si>
  <si>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</si>
  <si>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</si>
  <si>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2016</t>
  </si>
  <si>
    <t>Q4 2015</t>
  </si>
  <si>
    <t>Q3 2015</t>
  </si>
  <si>
    <t>Q2 2015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</si>
  <si>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</si>
  <si>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</si>
  <si>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</si>
  <si>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</si>
  <si>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</si>
  <si>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</si>
  <si>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</si>
  <si>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</si>
  <si>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</si>
  <si>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</si>
  <si>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</si>
  <si>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</si>
  <si>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</si>
  <si>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</si>
  <si>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</si>
  <si>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</si>
  <si>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</si>
  <si>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</si>
  <si>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</si>
  <si>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</si>
  <si>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</si>
  <si>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</si>
  <si>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</si>
  <si>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</si>
  <si>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</si>
  <si>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</si>
  <si>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</si>
  <si>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</si>
  <si>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</si>
  <si>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</si>
  <si>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</si>
  <si>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</si>
  <si>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</si>
  <si>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</si>
  <si>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</si>
  <si>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</si>
  <si>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</si>
  <si>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</si>
  <si>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</si>
  <si>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</si>
  <si>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</si>
  <si>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</si>
  <si>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</si>
  <si>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</si>
  <si>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</si>
  <si>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</si>
  <si>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</si>
  <si>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</si>
  <si>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</si>
  <si>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</si>
  <si>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</si>
  <si>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</si>
  <si>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</si>
  <si>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</si>
  <si>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 xml:space="preserve">                   -   </t>
  </si>
  <si>
    <t>1 day – &lt; 1 year</t>
  </si>
  <si>
    <t xml:space="preserve">                                -  </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</si>
  <si>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</si>
  <si>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</si>
  <si>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</si>
  <si>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</si>
  <si>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t xml:space="preserve">                  -  </t>
  </si>
  <si>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</si>
  <si>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</si>
  <si>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</si>
  <si>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</si>
  <si>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</si>
  <si>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</si>
  <si>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</si>
  <si>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</si>
  <si>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</si>
  <si>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</si>
  <si>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</si>
  <si>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</si>
  <si>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</si>
  <si>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</si>
  <si>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</si>
  <si>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</si>
  <si>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</si>
  <si>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</si>
  <si>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</si>
  <si>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</si>
  <si>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</si>
  <si>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</si>
  <si>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</si>
  <si>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</si>
  <si>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</si>
  <si>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</si>
  <si>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</si>
  <si>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</si>
  <si>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</si>
  <si>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</si>
  <si>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</si>
  <si>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</si>
  <si>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</si>
  <si>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</si>
  <si>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</si>
  <si>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</si>
  <si>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</si>
  <si>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</si>
  <si>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</si>
  <si>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</si>
  <si>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</si>
  <si>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</si>
  <si>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</si>
  <si>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</si>
  <si>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</si>
  <si>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</si>
  <si>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</si>
  <si>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</si>
  <si>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</si>
  <si>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</si>
  <si>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</si>
  <si>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</si>
  <si>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</si>
  <si>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</si>
  <si>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</si>
  <si>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16,065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</si>
  <si>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</si>
  <si>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</si>
  <si>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</si>
  <si>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</si>
  <si>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</si>
  <si>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</si>
  <si>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</si>
  <si>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</si>
  <si>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</si>
  <si>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</si>
  <si>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</si>
  <si>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</si>
  <si>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</si>
  <si>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</si>
  <si>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</si>
  <si>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</si>
  <si>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</si>
  <si>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</si>
  <si>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</si>
  <si>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</si>
  <si>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</si>
  <si>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</si>
  <si>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</si>
  <si>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</si>
  <si>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</si>
  <si>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</si>
  <si>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</si>
  <si>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</si>
  <si>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</si>
  <si>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</si>
  <si>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</si>
  <si>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</si>
  <si>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</si>
  <si>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</si>
  <si>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</si>
  <si>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</si>
  <si>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</si>
  <si>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</si>
  <si>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</si>
  <si>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</si>
  <si>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</si>
  <si>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</si>
  <si>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</si>
  <si>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</si>
  <si>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</si>
  <si>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</si>
  <si>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</si>
  <si>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</si>
  <si>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</si>
  <si>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</si>
  <si>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</si>
  <si>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</si>
  <si>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</si>
  <si>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</si>
  <si>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</si>
  <si>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</si>
  <si>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</si>
  <si>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</si>
  <si>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Capped floaters</t>
  </si>
  <si>
    <t>Non Capped floaters</t>
  </si>
  <si>
    <t>Money market based loans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</si>
  <si>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</si>
  <si>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</si>
  <si>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</si>
  <si>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</si>
  <si>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</si>
  <si>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</si>
  <si>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</si>
  <si>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</si>
  <si>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</si>
  <si>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</si>
  <si>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</si>
  <si>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</si>
  <si>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</si>
  <si>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</si>
  <si>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</si>
  <si>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</si>
  <si>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</si>
  <si>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</si>
  <si>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</si>
  <si>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</si>
  <si>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</si>
  <si>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</si>
  <si>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</si>
  <si>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</si>
  <si>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arrears. Payments for Q4, 2015 in arrears as per Q1, 2016 as a share of scheduled payments for the Q4, 2015 payment term  (See definition in table X1)</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</si>
  <si>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</si>
  <si>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</si>
  <si>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</si>
  <si>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</si>
  <si>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</si>
  <si>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</si>
  <si>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</si>
  <si>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</si>
  <si>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</si>
  <si>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Note: Outstanding debt for loans in arrears (pls cf. Table M11a) as a share of outstanding loans for the property category in question distributed by LTV-bands</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</si>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</sst>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0.0%"/>
    <numFmt numFmtId="166" formatCode="_ * #,##0.0_ ;_ * \-#,##0.0_ ;_ * &quot;-&quot;??_ ;_ @_ "/>
    <numFmt numFmtId="167" formatCode="_ * #,##0_ ;_ * \-#,##0_ ;_ * &quot;-&quot;??_ ;_ @_ "/>
    <numFmt numFmtId="168" formatCode="dd/mmm/yyyy"/>
  </numFmts>
  <fonts count="9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sz val="14"/>
      <color theme="0" tint="-0.499984740745262"/>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
      <b/>
      <sz val="16"/>
      <color theme="0" tint="-0.499984740745262"/>
      <name val="Arial"/>
      <family val="2"/>
    </font>
    <font>
      <b/>
      <sz val="10"/>
      <color theme="1"/>
      <name val="Arial"/>
      <family val="2"/>
    </font>
    <font>
      <b/>
      <sz val="28"/>
      <color theme="1"/>
      <name val="Arial"/>
      <family val="2"/>
    </font>
    <font>
      <b/>
      <sz val="8"/>
      <name val="Arial"/>
      <family val="2"/>
    </font>
  </fonts>
  <fills count="4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indexed="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2">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23" applyNumberFormat="0" applyAlignment="0" applyProtection="0"/>
    <xf numFmtId="0" fontId="46" fillId="13" borderId="24" applyNumberFormat="0" applyAlignment="0" applyProtection="0"/>
    <xf numFmtId="0" fontId="47" fillId="13" borderId="23" applyNumberFormat="0" applyAlignment="0" applyProtection="0"/>
    <xf numFmtId="0" fontId="48" fillId="0" borderId="25" applyNumberFormat="0" applyFill="0" applyAlignment="0" applyProtection="0"/>
    <xf numFmtId="0" fontId="5" fillId="14" borderId="26" applyNumberFormat="0" applyAlignment="0" applyProtection="0"/>
    <xf numFmtId="0" fontId="49" fillId="0" borderId="0" applyNumberFormat="0" applyFill="0" applyBorder="0" applyAlignment="0" applyProtection="0"/>
    <xf numFmtId="0" fontId="1" fillId="15" borderId="27" applyNumberFormat="0" applyFont="0" applyAlignment="0" applyProtection="0"/>
    <xf numFmtId="0" fontId="50"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43" fontId="1" fillId="0" borderId="0" applyFont="0" applyFill="0" applyBorder="0" applyAlignment="0" applyProtection="0"/>
    <xf numFmtId="0" fontId="22" fillId="0" borderId="0"/>
  </cellStyleXfs>
  <cellXfs count="54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6"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6" fillId="7" borderId="0" xfId="0" applyFont="1" applyFill="1"/>
    <xf numFmtId="0" fontId="52" fillId="7" borderId="0" xfId="0" applyFont="1" applyFill="1" applyAlignment="1">
      <alignment horizontal="right"/>
    </xf>
    <xf numFmtId="0" fontId="52" fillId="7" borderId="0" xfId="0" applyFont="1" applyFill="1"/>
    <xf numFmtId="15" fontId="53" fillId="7" borderId="0" xfId="0" quotePrefix="1" applyNumberFormat="1" applyFont="1" applyFill="1"/>
    <xf numFmtId="0" fontId="54" fillId="7" borderId="0" xfId="0" applyFont="1" applyFill="1"/>
    <xf numFmtId="0" fontId="55" fillId="7" borderId="0" xfId="0" applyFont="1" applyFill="1"/>
    <xf numFmtId="0" fontId="56" fillId="7" borderId="0" xfId="0" applyFont="1" applyFill="1" applyBorder="1" applyAlignment="1">
      <alignment horizontal="left"/>
    </xf>
    <xf numFmtId="0" fontId="55" fillId="7" borderId="0" xfId="0" applyFont="1" applyFill="1" applyBorder="1"/>
    <xf numFmtId="0" fontId="54" fillId="7" borderId="0" xfId="0" applyFont="1" applyFill="1" applyBorder="1"/>
    <xf numFmtId="0" fontId="55" fillId="7" borderId="0" xfId="0" applyFont="1" applyFill="1" applyBorder="1" applyAlignment="1"/>
    <xf numFmtId="0" fontId="55" fillId="7" borderId="0" xfId="0" applyFont="1" applyFill="1" applyBorder="1" applyAlignment="1">
      <alignment horizontal="left"/>
    </xf>
    <xf numFmtId="0" fontId="57" fillId="7" borderId="0" xfId="118" applyFont="1" applyFill="1" applyBorder="1" applyAlignment="1" applyProtection="1"/>
    <xf numFmtId="0" fontId="35" fillId="7" borderId="0" xfId="118" quotePrefix="1" applyFill="1" applyBorder="1" applyAlignment="1" applyProtection="1"/>
    <xf numFmtId="0" fontId="58" fillId="7" borderId="0" xfId="0" applyFont="1" applyFill="1" applyBorder="1" applyAlignment="1">
      <alignment horizontal="justify" vertical="center" wrapText="1"/>
    </xf>
    <xf numFmtId="0" fontId="59" fillId="7" borderId="0" xfId="0" applyFont="1" applyFill="1" applyBorder="1" applyAlignment="1">
      <alignment vertical="center"/>
    </xf>
    <xf numFmtId="0" fontId="60" fillId="7" borderId="0" xfId="0" applyFont="1" applyFill="1" applyBorder="1" applyAlignment="1"/>
    <xf numFmtId="0" fontId="61" fillId="7" borderId="0" xfId="0" applyFont="1" applyFill="1" applyBorder="1" applyAlignment="1">
      <alignment horizontal="justify" vertical="center" wrapText="1"/>
    </xf>
    <xf numFmtId="0" fontId="62" fillId="7" borderId="0" xfId="0" applyFont="1" applyFill="1" applyBorder="1" applyAlignment="1">
      <alignment vertical="center"/>
    </xf>
    <xf numFmtId="0" fontId="0" fillId="7" borderId="0" xfId="0" applyFont="1" applyFill="1" applyBorder="1"/>
    <xf numFmtId="0" fontId="61" fillId="40" borderId="0" xfId="0" applyFont="1" applyFill="1" applyBorder="1" applyAlignment="1">
      <alignment vertical="center"/>
    </xf>
    <xf numFmtId="0" fontId="63" fillId="40" borderId="0" xfId="0" applyFont="1" applyFill="1" applyBorder="1" applyAlignment="1">
      <alignment horizontal="right" vertical="center" wrapText="1"/>
    </xf>
    <xf numFmtId="0" fontId="64" fillId="7" borderId="0" xfId="0" applyFont="1" applyFill="1" applyBorder="1" applyAlignment="1">
      <alignment vertical="center" wrapText="1"/>
    </xf>
    <xf numFmtId="164" fontId="64" fillId="41" borderId="0" xfId="0" applyNumberFormat="1" applyFont="1" applyFill="1" applyBorder="1" applyAlignment="1">
      <alignment vertical="center" wrapText="1"/>
    </xf>
    <xf numFmtId="164" fontId="64" fillId="7" borderId="0" xfId="0" applyNumberFormat="1" applyFont="1" applyFill="1" applyBorder="1" applyAlignment="1">
      <alignment vertical="center" wrapText="1"/>
    </xf>
    <xf numFmtId="0" fontId="64" fillId="7" borderId="29" xfId="0" applyFont="1" applyFill="1" applyBorder="1" applyAlignment="1">
      <alignment horizontal="left" vertical="center" wrapText="1" indent="3"/>
    </xf>
    <xf numFmtId="164" fontId="64" fillId="7" borderId="29" xfId="0" applyNumberFormat="1" applyFont="1" applyFill="1" applyBorder="1" applyAlignment="1">
      <alignment vertical="center" wrapText="1"/>
    </xf>
    <xf numFmtId="0" fontId="64" fillId="7" borderId="30" xfId="0" applyFont="1" applyFill="1" applyBorder="1" applyAlignment="1">
      <alignment vertical="center" wrapText="1"/>
    </xf>
    <xf numFmtId="165" fontId="64" fillId="41" borderId="30" xfId="1" applyNumberFormat="1" applyFont="1" applyFill="1" applyBorder="1" applyAlignment="1">
      <alignment vertical="center" wrapText="1"/>
    </xf>
    <xf numFmtId="165" fontId="64" fillId="7" borderId="30" xfId="1" applyNumberFormat="1" applyFont="1" applyFill="1" applyBorder="1" applyAlignment="1">
      <alignment vertical="center" wrapText="1"/>
    </xf>
    <xf numFmtId="165" fontId="0" fillId="41" borderId="0" xfId="1" applyNumberFormat="1" applyFont="1" applyFill="1" applyBorder="1" applyAlignment="1">
      <alignment vertical="top" wrapText="1"/>
    </xf>
    <xf numFmtId="165" fontId="0" fillId="7" borderId="0" xfId="1" applyNumberFormat="1" applyFont="1" applyFill="1" applyBorder="1" applyAlignment="1">
      <alignment vertical="top" wrapText="1"/>
    </xf>
    <xf numFmtId="0" fontId="64" fillId="7" borderId="29" xfId="0" applyFont="1" applyFill="1" applyBorder="1" applyAlignment="1">
      <alignment vertical="center" wrapText="1"/>
    </xf>
    <xf numFmtId="0" fontId="64" fillId="7" borderId="16" xfId="0" applyFont="1" applyFill="1" applyBorder="1" applyAlignment="1">
      <alignment vertical="center" wrapText="1"/>
    </xf>
    <xf numFmtId="164" fontId="64"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164" fontId="64" fillId="41" borderId="16" xfId="0" applyNumberFormat="1" applyFont="1" applyFill="1" applyBorder="1" applyAlignment="1">
      <alignment vertical="center" wrapText="1"/>
    </xf>
    <xf numFmtId="0" fontId="65" fillId="7" borderId="0" xfId="0" applyFont="1" applyFill="1" applyBorder="1" applyAlignment="1">
      <alignment horizontal="justify" vertical="center" wrapText="1"/>
    </xf>
    <xf numFmtId="0" fontId="66" fillId="40" borderId="0" xfId="0" applyFont="1" applyFill="1" applyBorder="1" applyAlignment="1">
      <alignment horizontal="justify" vertical="center" wrapText="1"/>
    </xf>
    <xf numFmtId="0" fontId="64" fillId="40" borderId="0" xfId="0" applyFont="1" applyFill="1" applyBorder="1" applyAlignment="1">
      <alignment vertical="center" wrapText="1"/>
    </xf>
    <xf numFmtId="0" fontId="64" fillId="7" borderId="0" xfId="0" applyFont="1" applyFill="1" applyBorder="1" applyAlignment="1">
      <alignment horizontal="justify" vertical="center" wrapText="1"/>
    </xf>
    <xf numFmtId="164" fontId="0" fillId="7" borderId="0" xfId="0" applyNumberFormat="1" applyFont="1" applyFill="1" applyBorder="1" applyAlignment="1">
      <alignment vertical="top" wrapText="1"/>
    </xf>
    <xf numFmtId="0" fontId="62" fillId="40" borderId="0" xfId="0" applyFont="1" applyFill="1" applyBorder="1" applyAlignment="1">
      <alignment horizontal="justify" vertical="center" wrapText="1"/>
    </xf>
    <xf numFmtId="0" fontId="64" fillId="7" borderId="0" xfId="0" applyFont="1" applyFill="1" applyBorder="1" applyAlignment="1">
      <alignment horizontal="left" vertical="center" wrapText="1" indent="6"/>
    </xf>
    <xf numFmtId="166" fontId="0" fillId="7" borderId="0" xfId="160" applyNumberFormat="1" applyFont="1" applyFill="1" applyBorder="1" applyAlignment="1">
      <alignment vertical="top" wrapText="1"/>
    </xf>
    <xf numFmtId="166" fontId="0" fillId="7" borderId="0" xfId="160" applyNumberFormat="1" applyFont="1" applyFill="1" applyBorder="1" applyAlignment="1">
      <alignment horizontal="center" vertical="top" wrapText="1"/>
    </xf>
    <xf numFmtId="167" fontId="64" fillId="7" borderId="29" xfId="0" applyNumberFormat="1" applyFont="1" applyFill="1" applyBorder="1" applyAlignment="1">
      <alignment vertical="center" wrapText="1"/>
    </xf>
    <xf numFmtId="167" fontId="0" fillId="7" borderId="0" xfId="160" applyNumberFormat="1" applyFont="1" applyFill="1" applyBorder="1" applyAlignment="1">
      <alignment horizontal="right" vertical="top" wrapText="1"/>
    </xf>
    <xf numFmtId="166" fontId="0" fillId="7" borderId="29" xfId="160" applyNumberFormat="1" applyFont="1" applyFill="1" applyBorder="1" applyAlignment="1">
      <alignment vertical="top" wrapText="1"/>
    </xf>
    <xf numFmtId="43" fontId="64" fillId="7" borderId="0" xfId="0" applyNumberFormat="1" applyFont="1" applyFill="1" applyBorder="1" applyAlignment="1">
      <alignment vertical="center" wrapText="1"/>
    </xf>
    <xf numFmtId="43" fontId="0" fillId="7" borderId="0" xfId="0" applyNumberFormat="1" applyFont="1" applyFill="1" applyAlignment="1">
      <alignment horizontal="right"/>
    </xf>
    <xf numFmtId="43" fontId="64" fillId="0" borderId="29" xfId="0" applyNumberFormat="1" applyFont="1" applyFill="1" applyBorder="1" applyAlignment="1">
      <alignment vertical="center" wrapText="1"/>
    </xf>
    <xf numFmtId="43" fontId="64" fillId="7" borderId="29" xfId="0" applyNumberFormat="1" applyFont="1" applyFill="1" applyBorder="1" applyAlignment="1">
      <alignment vertical="center" wrapText="1"/>
    </xf>
    <xf numFmtId="0" fontId="35" fillId="7" borderId="0" xfId="118" applyFill="1" applyAlignment="1" applyProtection="1">
      <alignment horizontal="right"/>
    </xf>
    <xf numFmtId="0" fontId="6" fillId="7" borderId="0" xfId="0" applyFont="1" applyFill="1" applyBorder="1" applyAlignment="1">
      <alignment vertical="center"/>
    </xf>
    <xf numFmtId="0" fontId="66" fillId="40" borderId="0" xfId="0" applyFont="1" applyFill="1" applyBorder="1" applyAlignment="1">
      <alignment horizontal="left" vertical="center" wrapText="1"/>
    </xf>
    <xf numFmtId="0" fontId="63" fillId="40" borderId="0" xfId="0" applyFont="1" applyFill="1" applyBorder="1" applyAlignment="1">
      <alignment horizontal="center" vertical="center" wrapText="1"/>
    </xf>
    <xf numFmtId="0" fontId="64" fillId="7" borderId="0" xfId="0" applyFont="1" applyFill="1" applyBorder="1" applyAlignment="1">
      <alignment vertical="center"/>
    </xf>
    <xf numFmtId="164" fontId="64" fillId="7" borderId="0" xfId="0" applyNumberFormat="1" applyFont="1" applyFill="1" applyBorder="1" applyAlignment="1">
      <alignment vertical="center"/>
    </xf>
    <xf numFmtId="164" fontId="64" fillId="0" borderId="0" xfId="0" applyNumberFormat="1" applyFont="1" applyFill="1" applyBorder="1" applyAlignment="1">
      <alignment vertical="center"/>
    </xf>
    <xf numFmtId="164" fontId="0" fillId="7" borderId="0" xfId="0" applyNumberFormat="1" applyFont="1" applyFill="1" applyBorder="1" applyAlignment="1">
      <alignment vertical="center" wrapText="1"/>
    </xf>
    <xf numFmtId="164" fontId="0" fillId="7" borderId="0" xfId="0" applyNumberFormat="1" applyFont="1" applyFill="1" applyBorder="1" applyAlignment="1">
      <alignment vertical="center"/>
    </xf>
    <xf numFmtId="0" fontId="0" fillId="7" borderId="29" xfId="0" applyFont="1" applyFill="1" applyBorder="1"/>
    <xf numFmtId="0" fontId="64" fillId="7" borderId="29" xfId="0" applyFont="1" applyFill="1" applyBorder="1" applyAlignment="1">
      <alignment vertical="center"/>
    </xf>
    <xf numFmtId="165" fontId="0" fillId="7" borderId="29" xfId="1" applyNumberFormat="1" applyFont="1" applyFill="1" applyBorder="1" applyAlignment="1">
      <alignment vertical="center"/>
    </xf>
    <xf numFmtId="165" fontId="0" fillId="7" borderId="29" xfId="1" applyNumberFormat="1" applyFont="1" applyFill="1" applyBorder="1" applyAlignment="1">
      <alignment vertical="center" wrapText="1"/>
    </xf>
    <xf numFmtId="164" fontId="0" fillId="7" borderId="0" xfId="0" applyNumberFormat="1" applyFont="1" applyFill="1"/>
    <xf numFmtId="164" fontId="64" fillId="0" borderId="0" xfId="0" applyNumberFormat="1" applyFont="1" applyFill="1" applyBorder="1" applyAlignment="1">
      <alignment horizontal="right" vertical="center"/>
    </xf>
    <xf numFmtId="164" fontId="64" fillId="7" borderId="0" xfId="0" applyNumberFormat="1" applyFont="1" applyFill="1" applyBorder="1" applyAlignment="1">
      <alignment horizontal="right" vertical="center"/>
    </xf>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49" fillId="7" borderId="0" xfId="0" applyFont="1" applyFill="1" applyBorder="1"/>
    <xf numFmtId="1" fontId="8" fillId="0" borderId="0" xfId="0" applyNumberFormat="1" applyFont="1" applyFill="1" applyBorder="1" applyAlignment="1">
      <alignment horizontal="right" vertical="center"/>
    </xf>
    <xf numFmtId="1" fontId="8" fillId="7"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164" fontId="8"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1" fontId="49" fillId="0" borderId="0" xfId="0" applyNumberFormat="1" applyFont="1" applyFill="1" applyBorder="1" applyAlignment="1">
      <alignment horizontal="right" vertical="center"/>
    </xf>
    <xf numFmtId="1" fontId="49" fillId="7" borderId="0" xfId="0" applyNumberFormat="1" applyFont="1" applyFill="1" applyBorder="1" applyAlignment="1">
      <alignment horizontal="right" vertical="center"/>
    </xf>
    <xf numFmtId="0" fontId="8" fillId="7" borderId="29" xfId="0" applyFont="1" applyFill="1" applyBorder="1" applyAlignment="1">
      <alignment horizontal="left" vertical="center"/>
    </xf>
    <xf numFmtId="0" fontId="8" fillId="7" borderId="29" xfId="0" applyFont="1" applyFill="1" applyBorder="1"/>
    <xf numFmtId="0" fontId="49" fillId="7" borderId="29" xfId="0" applyFont="1" applyFill="1" applyBorder="1"/>
    <xf numFmtId="1" fontId="8" fillId="0" borderId="29" xfId="0" applyNumberFormat="1" applyFont="1" applyFill="1" applyBorder="1" applyAlignment="1">
      <alignment horizontal="right" vertical="center"/>
    </xf>
    <xf numFmtId="1" fontId="8"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6" fontId="8" fillId="7" borderId="0" xfId="160" applyNumberFormat="1" applyFont="1" applyFill="1" applyBorder="1" applyAlignment="1">
      <alignment vertical="center"/>
    </xf>
    <xf numFmtId="166" fontId="8" fillId="0" borderId="0" xfId="160" applyNumberFormat="1" applyFont="1" applyFill="1" applyBorder="1" applyAlignment="1">
      <alignment vertical="center"/>
    </xf>
    <xf numFmtId="166" fontId="8" fillId="7" borderId="0" xfId="160" applyNumberFormat="1" applyFont="1" applyFill="1" applyBorder="1"/>
    <xf numFmtId="166" fontId="8" fillId="7" borderId="0" xfId="160" applyNumberFormat="1" applyFont="1" applyFill="1" applyBorder="1" applyAlignment="1">
      <alignment horizontal="right"/>
    </xf>
    <xf numFmtId="165" fontId="8" fillId="7" borderId="0" xfId="1" applyNumberFormat="1" applyFont="1" applyFill="1" applyBorder="1" applyAlignment="1">
      <alignment vertical="center"/>
    </xf>
    <xf numFmtId="165" fontId="8" fillId="7" borderId="0" xfId="160" applyNumberFormat="1" applyFont="1" applyFill="1" applyBorder="1" applyAlignment="1">
      <alignment vertical="center"/>
    </xf>
    <xf numFmtId="165" fontId="0" fillId="7" borderId="0" xfId="1" applyNumberFormat="1" applyFont="1" applyFill="1" applyBorder="1" applyAlignment="1">
      <alignment vertical="center"/>
    </xf>
    <xf numFmtId="166" fontId="0" fillId="7" borderId="0" xfId="160" applyNumberFormat="1" applyFont="1" applyFill="1" applyBorder="1" applyAlignment="1">
      <alignment vertical="center"/>
    </xf>
    <xf numFmtId="167" fontId="0" fillId="7" borderId="0" xfId="160" applyNumberFormat="1" applyFont="1" applyFill="1" applyBorder="1" applyAlignment="1">
      <alignment vertical="center"/>
    </xf>
    <xf numFmtId="9" fontId="64" fillId="7" borderId="0" xfId="0" applyNumberFormat="1" applyFont="1" applyFill="1" applyBorder="1" applyAlignment="1">
      <alignment horizontal="right" vertical="center"/>
    </xf>
    <xf numFmtId="0" fontId="64" fillId="7" borderId="0" xfId="0" applyFont="1" applyFill="1" applyBorder="1" applyAlignment="1">
      <alignment horizontal="right" vertical="center"/>
    </xf>
    <xf numFmtId="0" fontId="64" fillId="7" borderId="0" xfId="0" applyFont="1" applyFill="1" applyBorder="1" applyAlignment="1">
      <alignment horizontal="right" vertical="center" wrapText="1"/>
    </xf>
    <xf numFmtId="0" fontId="58" fillId="40"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60" applyFont="1" applyFill="1" applyBorder="1"/>
    <xf numFmtId="43" fontId="0" fillId="7" borderId="0" xfId="160" applyFont="1" applyFill="1"/>
    <xf numFmtId="0" fontId="8" fillId="7" borderId="17" xfId="0" applyFont="1" applyFill="1" applyBorder="1"/>
    <xf numFmtId="0" fontId="0" fillId="7" borderId="0" xfId="0" applyFill="1" applyBorder="1"/>
    <xf numFmtId="43" fontId="0" fillId="7" borderId="0" xfId="160" applyFont="1" applyFill="1" applyBorder="1"/>
    <xf numFmtId="0" fontId="70" fillId="7" borderId="0" xfId="0" applyFont="1" applyFill="1" applyBorder="1"/>
    <xf numFmtId="0" fontId="0" fillId="7" borderId="0" xfId="0" applyFill="1" applyBorder="1" applyAlignment="1">
      <alignment horizontal="left"/>
    </xf>
    <xf numFmtId="0" fontId="10" fillId="7" borderId="0" xfId="0" applyFont="1" applyFill="1"/>
    <xf numFmtId="43" fontId="8" fillId="7" borderId="0" xfId="160" applyFont="1" applyFill="1"/>
    <xf numFmtId="43" fontId="8" fillId="7" borderId="17" xfId="160" applyFont="1" applyFill="1" applyBorder="1"/>
    <xf numFmtId="43" fontId="8" fillId="7" borderId="0" xfId="160" applyFont="1" applyFill="1" applyBorder="1"/>
    <xf numFmtId="0" fontId="66" fillId="40" borderId="0" xfId="0" applyFont="1" applyFill="1" applyBorder="1" applyAlignment="1">
      <alignment vertical="center" wrapText="1"/>
    </xf>
    <xf numFmtId="0" fontId="66"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9" fontId="0" fillId="0" borderId="17" xfId="0" applyNumberFormat="1" applyFont="1" applyBorder="1" applyAlignment="1">
      <alignment horizontal="center"/>
    </xf>
    <xf numFmtId="0" fontId="8" fillId="0" borderId="0" xfId="0" applyFont="1" applyBorder="1"/>
    <xf numFmtId="0" fontId="0" fillId="0" borderId="0" xfId="0" applyFont="1" applyBorder="1" applyAlignment="1">
      <alignment horizontal="center"/>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70" fillId="7" borderId="0" xfId="0" applyFont="1" applyFill="1" applyBorder="1" applyAlignment="1">
      <alignment vertical="center"/>
    </xf>
    <xf numFmtId="0" fontId="73" fillId="7" borderId="0" xfId="0" applyFont="1" applyFill="1" applyBorder="1" applyAlignment="1">
      <alignment vertical="center"/>
    </xf>
    <xf numFmtId="0" fontId="66" fillId="7" borderId="0" xfId="0" applyFont="1" applyFill="1" applyBorder="1" applyAlignment="1">
      <alignment horizontal="justify" vertical="center" wrapText="1"/>
    </xf>
    <xf numFmtId="0" fontId="0" fillId="7" borderId="0" xfId="0" applyFont="1" applyFill="1" applyBorder="1" applyAlignment="1">
      <alignment vertical="center" wrapText="1"/>
    </xf>
    <xf numFmtId="0" fontId="74" fillId="7" borderId="0" xfId="0" applyFont="1" applyFill="1" applyBorder="1"/>
    <xf numFmtId="0" fontId="58" fillId="7" borderId="0" xfId="0" applyFont="1" applyFill="1" applyBorder="1" applyAlignment="1">
      <alignment horizontal="left" vertical="center"/>
    </xf>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67" fillId="7" borderId="0" xfId="0" applyFont="1" applyFill="1" applyBorder="1"/>
    <xf numFmtId="0" fontId="75" fillId="40" borderId="29" xfId="0" applyFont="1" applyFill="1" applyBorder="1"/>
    <xf numFmtId="0" fontId="0" fillId="40"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7" fontId="8" fillId="7" borderId="16" xfId="160" applyNumberFormat="1" applyFont="1" applyFill="1" applyBorder="1"/>
    <xf numFmtId="167" fontId="0" fillId="7" borderId="16" xfId="160" applyNumberFormat="1" applyFont="1" applyFill="1" applyBorder="1"/>
    <xf numFmtId="167" fontId="6" fillId="7" borderId="16" xfId="160" applyNumberFormat="1" applyFont="1" applyFill="1" applyBorder="1"/>
    <xf numFmtId="0" fontId="21" fillId="7" borderId="16" xfId="0" applyFont="1" applyFill="1" applyBorder="1"/>
    <xf numFmtId="9" fontId="21" fillId="7" borderId="16" xfId="1" applyFont="1" applyFill="1" applyBorder="1"/>
    <xf numFmtId="0" fontId="76" fillId="7" borderId="0" xfId="0" applyFont="1" applyFill="1" applyBorder="1"/>
    <xf numFmtId="0" fontId="18" fillId="40" borderId="29" xfId="0" applyFont="1" applyFill="1" applyBorder="1"/>
    <xf numFmtId="0" fontId="8" fillId="40" borderId="29" xfId="0" applyFont="1" applyFill="1" applyBorder="1"/>
    <xf numFmtId="166" fontId="8" fillId="7" borderId="16" xfId="160" applyNumberFormat="1" applyFont="1" applyFill="1" applyBorder="1"/>
    <xf numFmtId="166" fontId="0" fillId="7" borderId="16" xfId="160" applyNumberFormat="1" applyFont="1" applyFill="1" applyBorder="1"/>
    <xf numFmtId="166" fontId="6" fillId="7" borderId="16" xfId="160"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77" fillId="7" borderId="0" xfId="1" applyFont="1" applyFill="1" applyBorder="1"/>
    <xf numFmtId="9" fontId="78" fillId="7" borderId="0" xfId="1" applyFont="1" applyFill="1" applyBorder="1"/>
    <xf numFmtId="0" fontId="75" fillId="40" borderId="0" xfId="0" applyFont="1" applyFill="1" applyBorder="1" applyAlignment="1">
      <alignment horizontal="left"/>
    </xf>
    <xf numFmtId="0" fontId="75" fillId="40" borderId="0" xfId="0" applyFont="1" applyFill="1" applyBorder="1" applyAlignment="1">
      <alignment horizontal="right"/>
    </xf>
    <xf numFmtId="0" fontId="0" fillId="40" borderId="0" xfId="0" applyFill="1" applyBorder="1" applyAlignment="1">
      <alignment horizontal="left"/>
    </xf>
    <xf numFmtId="0" fontId="0" fillId="40" borderId="0" xfId="0" applyFill="1" applyBorder="1"/>
    <xf numFmtId="0" fontId="10" fillId="7" borderId="0" xfId="0" applyFont="1" applyFill="1" applyBorder="1"/>
    <xf numFmtId="0" fontId="0" fillId="7" borderId="29" xfId="0" applyFill="1" applyBorder="1"/>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6" fontId="8" fillId="7" borderId="0" xfId="160"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6" fontId="10" fillId="7" borderId="16" xfId="160" applyNumberFormat="1" applyFont="1" applyFill="1" applyBorder="1" applyAlignment="1">
      <alignment horizontal="center"/>
    </xf>
    <xf numFmtId="166" fontId="10" fillId="7" borderId="0" xfId="160" applyNumberFormat="1" applyFont="1" applyFill="1" applyBorder="1" applyAlignment="1">
      <alignment horizontal="center"/>
    </xf>
    <xf numFmtId="0" fontId="18" fillId="40" borderId="0" xfId="0" applyFont="1" applyFill="1" applyBorder="1" applyAlignment="1">
      <alignment horizontal="left"/>
    </xf>
    <xf numFmtId="165" fontId="8" fillId="7" borderId="0" xfId="1" applyNumberFormat="1" applyFont="1" applyFill="1" applyAlignment="1">
      <alignment horizontal="right"/>
    </xf>
    <xf numFmtId="166" fontId="8" fillId="7" borderId="0" xfId="160" applyNumberFormat="1" applyFont="1" applyFill="1" applyAlignment="1">
      <alignment horizontal="right"/>
    </xf>
    <xf numFmtId="165" fontId="10" fillId="7" borderId="16" xfId="1" applyNumberFormat="1" applyFont="1" applyFill="1" applyBorder="1" applyAlignment="1">
      <alignment horizontal="right"/>
    </xf>
    <xf numFmtId="0" fontId="8" fillId="7" borderId="0" xfId="0" applyFont="1" applyFill="1" applyAlignment="1">
      <alignment horizontal="center"/>
    </xf>
    <xf numFmtId="165" fontId="8" fillId="7" borderId="0" xfId="0" applyNumberFormat="1" applyFont="1" applyFill="1" applyAlignment="1">
      <alignment horizontal="center"/>
    </xf>
    <xf numFmtId="165" fontId="10" fillId="7" borderId="16" xfId="160" applyNumberFormat="1" applyFont="1" applyFill="1" applyBorder="1" applyAlignment="1">
      <alignment horizontal="center"/>
    </xf>
    <xf numFmtId="0" fontId="18" fillId="40" borderId="0" xfId="0" applyFont="1" applyFill="1" applyBorder="1" applyAlignment="1">
      <alignment horizontal="right"/>
    </xf>
    <xf numFmtId="0" fontId="8" fillId="40" borderId="0" xfId="0" applyFont="1" applyFill="1" applyBorder="1"/>
    <xf numFmtId="0" fontId="8" fillId="7" borderId="29" xfId="0" applyFont="1" applyFill="1" applyBorder="1" applyAlignment="1">
      <alignment horizontal="right" wrapText="1"/>
    </xf>
    <xf numFmtId="0" fontId="8" fillId="7" borderId="0" xfId="0" applyFont="1" applyFill="1" applyAlignment="1">
      <alignment wrapText="1"/>
    </xf>
    <xf numFmtId="0" fontId="67" fillId="0" borderId="0" xfId="0" applyFont="1" applyFill="1" applyBorder="1"/>
    <xf numFmtId="0" fontId="75" fillId="40" borderId="0" xfId="0" applyFont="1" applyFill="1" applyAlignment="1">
      <alignment horizontal="left"/>
    </xf>
    <xf numFmtId="0" fontId="6" fillId="40" borderId="0" xfId="0" applyFont="1" applyFill="1"/>
    <xf numFmtId="166" fontId="0" fillId="7" borderId="0" xfId="160" applyNumberFormat="1" applyFont="1" applyFill="1"/>
    <xf numFmtId="0" fontId="6" fillId="7" borderId="16" xfId="0" applyFont="1" applyFill="1" applyBorder="1"/>
    <xf numFmtId="166" fontId="0" fillId="7" borderId="0" xfId="0" applyNumberFormat="1" applyFill="1"/>
    <xf numFmtId="0" fontId="8" fillId="7" borderId="0" xfId="0" quotePrefix="1" applyFont="1" applyFill="1"/>
    <xf numFmtId="0" fontId="8" fillId="7" borderId="0" xfId="0" quotePrefix="1" applyFont="1" applyFill="1" applyBorder="1" applyAlignment="1">
      <alignment vertical="center"/>
    </xf>
    <xf numFmtId="0" fontId="74" fillId="7" borderId="0" xfId="0" applyFont="1" applyFill="1"/>
    <xf numFmtId="0" fontId="18" fillId="40" borderId="0" xfId="0" applyFont="1" applyFill="1" applyAlignment="1">
      <alignment horizontal="left"/>
    </xf>
    <xf numFmtId="0" fontId="0" fillId="7" borderId="16" xfId="0" applyFont="1" applyFill="1" applyBorder="1"/>
    <xf numFmtId="43" fontId="1" fillId="7" borderId="16" xfId="160" applyFont="1" applyFill="1" applyBorder="1"/>
    <xf numFmtId="43" fontId="6" fillId="7" borderId="16" xfId="160" applyFont="1" applyFill="1" applyBorder="1"/>
    <xf numFmtId="0" fontId="80" fillId="7" borderId="0" xfId="0" applyFont="1" applyFill="1"/>
    <xf numFmtId="43" fontId="8" fillId="7" borderId="16" xfId="160" applyFont="1" applyFill="1" applyBorder="1" applyAlignment="1">
      <alignment horizontal="right"/>
    </xf>
    <xf numFmtId="43" fontId="10" fillId="7" borderId="16" xfId="160"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43" fontId="8" fillId="0" borderId="16" xfId="160" applyFont="1" applyFill="1" applyBorder="1" applyAlignment="1">
      <alignment horizontal="right"/>
    </xf>
    <xf numFmtId="43" fontId="10" fillId="0" borderId="16" xfId="160" applyFont="1" applyFill="1" applyBorder="1" applyAlignment="1">
      <alignment horizontal="right"/>
    </xf>
    <xf numFmtId="0" fontId="67" fillId="40" borderId="0" xfId="0" applyFont="1" applyFill="1" applyBorder="1"/>
    <xf numFmtId="0" fontId="63" fillId="40" borderId="0" xfId="0" applyFont="1" applyFill="1" applyBorder="1" applyAlignment="1">
      <alignment horizontal="left" vertical="center" wrapText="1" indent="1"/>
    </xf>
    <xf numFmtId="0" fontId="63" fillId="40" borderId="0" xfId="0" applyFont="1" applyFill="1" applyBorder="1" applyAlignment="1">
      <alignment vertical="center" wrapText="1"/>
    </xf>
    <xf numFmtId="0" fontId="81" fillId="40" borderId="0" xfId="0" applyFont="1" applyFill="1" applyBorder="1" applyAlignment="1">
      <alignment horizontal="justify" vertical="center" wrapText="1"/>
    </xf>
    <xf numFmtId="0" fontId="63" fillId="7" borderId="0" xfId="0" applyFont="1" applyFill="1" applyBorder="1" applyAlignment="1">
      <alignment horizontal="left" vertical="center" wrapText="1" indent="1"/>
    </xf>
    <xf numFmtId="0" fontId="63" fillId="7" borderId="0" xfId="0" applyFont="1" applyFill="1" applyBorder="1" applyAlignment="1">
      <alignment vertical="center" wrapText="1"/>
    </xf>
    <xf numFmtId="0" fontId="81" fillId="7" borderId="0" xfId="0" applyFont="1" applyFill="1" applyBorder="1" applyAlignment="1">
      <alignment horizontal="justify" vertical="center" wrapText="1"/>
    </xf>
    <xf numFmtId="0" fontId="0" fillId="7" borderId="16" xfId="0" applyFill="1" applyBorder="1" applyAlignment="1">
      <alignment horizontal="right" wrapText="1"/>
    </xf>
    <xf numFmtId="0" fontId="64"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64"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2" fillId="7" borderId="0" xfId="0" applyFont="1" applyFill="1" applyBorder="1" applyAlignment="1">
      <alignment vertical="center"/>
    </xf>
    <xf numFmtId="0" fontId="52" fillId="7" borderId="0" xfId="0" applyFont="1" applyFill="1" applyBorder="1" applyAlignment="1">
      <alignment horizontal="left" vertical="top" wrapText="1"/>
    </xf>
    <xf numFmtId="0" fontId="67" fillId="40" borderId="0" xfId="0" applyFont="1" applyFill="1" applyBorder="1" applyAlignment="1"/>
    <xf numFmtId="0" fontId="0" fillId="40" borderId="0" xfId="0" applyFill="1" applyBorder="1" applyAlignment="1"/>
    <xf numFmtId="0" fontId="0" fillId="40" borderId="0" xfId="0" applyFill="1"/>
    <xf numFmtId="0" fontId="83" fillId="40" borderId="0" xfId="0" applyFont="1" applyFill="1" applyBorder="1" applyAlignment="1">
      <alignment vertical="center"/>
    </xf>
    <xf numFmtId="0" fontId="83" fillId="40" borderId="0" xfId="0" applyFont="1" applyFill="1" applyBorder="1" applyAlignment="1">
      <alignment horizontal="left" vertical="center"/>
    </xf>
    <xf numFmtId="0" fontId="84" fillId="40" borderId="0" xfId="0" applyFont="1" applyFill="1" applyBorder="1" applyAlignment="1">
      <alignment horizontal="center" vertical="center"/>
    </xf>
    <xf numFmtId="0" fontId="62" fillId="7" borderId="16" xfId="0" applyFont="1" applyFill="1" applyBorder="1" applyAlignment="1">
      <alignment vertical="center"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69" fillId="7" borderId="4" xfId="0" applyFont="1" applyFill="1" applyBorder="1"/>
    <xf numFmtId="0" fontId="69"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69" fillId="7" borderId="0" xfId="0" applyFont="1" applyFill="1" applyBorder="1"/>
    <xf numFmtId="0" fontId="0" fillId="7" borderId="4" xfId="0" applyFill="1" applyBorder="1" applyAlignment="1">
      <alignment horizontal="center"/>
    </xf>
    <xf numFmtId="167" fontId="0" fillId="7" borderId="0" xfId="160"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5" fillId="42" borderId="0" xfId="0" applyFont="1" applyFill="1" applyBorder="1"/>
    <xf numFmtId="0" fontId="86" fillId="42" borderId="0" xfId="0" applyFont="1" applyFill="1" applyBorder="1"/>
    <xf numFmtId="0" fontId="87" fillId="43" borderId="33" xfId="0" applyFont="1" applyFill="1" applyBorder="1" applyAlignment="1">
      <alignment horizontal="left" vertical="center" wrapText="1" indent="1"/>
    </xf>
    <xf numFmtId="0" fontId="87" fillId="43" borderId="34" xfId="0" applyFont="1" applyFill="1" applyBorder="1" applyAlignment="1">
      <alignment horizontal="left" vertical="center" wrapText="1" indent="1"/>
    </xf>
    <xf numFmtId="0" fontId="88" fillId="42" borderId="35" xfId="0" applyFont="1" applyFill="1" applyBorder="1" applyAlignment="1">
      <alignment vertical="center" wrapText="1"/>
    </xf>
    <xf numFmtId="0" fontId="88" fillId="42" borderId="38" xfId="0" applyFont="1" applyFill="1" applyBorder="1" applyAlignment="1">
      <alignment vertical="center" wrapText="1"/>
    </xf>
    <xf numFmtId="0" fontId="85" fillId="42" borderId="38" xfId="0" applyFont="1" applyFill="1" applyBorder="1" applyAlignment="1">
      <alignment vertical="center" wrapText="1"/>
    </xf>
    <xf numFmtId="0" fontId="88" fillId="42" borderId="38" xfId="0" applyFont="1" applyFill="1" applyBorder="1" applyAlignment="1">
      <alignment horizontal="justify" vertical="center" wrapText="1"/>
    </xf>
    <xf numFmtId="0" fontId="88" fillId="42" borderId="41" xfId="0" applyFont="1" applyFill="1" applyBorder="1" applyAlignment="1">
      <alignment vertical="center" wrapText="1"/>
    </xf>
    <xf numFmtId="0" fontId="85" fillId="42" borderId="0" xfId="0" applyFont="1" applyFill="1" applyBorder="1" applyAlignment="1">
      <alignment vertical="top" wrapText="1"/>
    </xf>
    <xf numFmtId="0" fontId="88" fillId="42" borderId="0" xfId="0" applyFont="1" applyFill="1" applyBorder="1" applyAlignment="1">
      <alignment horizontal="left" vertical="top" wrapText="1" indent="5"/>
    </xf>
    <xf numFmtId="0" fontId="88" fillId="42" borderId="0" xfId="0" applyFont="1" applyFill="1" applyBorder="1" applyAlignment="1">
      <alignment horizontal="left" vertical="top" wrapText="1"/>
    </xf>
    <xf numFmtId="0" fontId="88" fillId="42" borderId="35" xfId="0" applyFont="1" applyFill="1" applyBorder="1" applyAlignment="1">
      <alignment vertical="center"/>
    </xf>
    <xf numFmtId="0" fontId="88" fillId="42" borderId="38" xfId="0" applyFont="1" applyFill="1" applyBorder="1" applyAlignment="1">
      <alignment vertical="center"/>
    </xf>
    <xf numFmtId="0" fontId="88" fillId="42" borderId="41" xfId="0" applyFont="1" applyFill="1" applyBorder="1" applyAlignment="1">
      <alignment vertical="center"/>
    </xf>
    <xf numFmtId="0" fontId="88" fillId="42" borderId="0" xfId="0" applyFont="1" applyFill="1" applyBorder="1" applyAlignment="1">
      <alignment horizontal="justify" vertical="center" wrapText="1"/>
    </xf>
    <xf numFmtId="0" fontId="85" fillId="42" borderId="0" xfId="0" applyFont="1" applyFill="1" applyBorder="1" applyAlignment="1">
      <alignment vertical="center" wrapText="1"/>
    </xf>
    <xf numFmtId="0" fontId="88" fillId="42" borderId="0" xfId="0" applyFont="1" applyFill="1" applyBorder="1" applyAlignment="1">
      <alignment vertical="center" wrapText="1"/>
    </xf>
    <xf numFmtId="0" fontId="85" fillId="44" borderId="0" xfId="0" applyFont="1" applyFill="1" applyBorder="1"/>
    <xf numFmtId="0" fontId="87" fillId="43" borderId="1" xfId="0" applyFont="1" applyFill="1" applyBorder="1" applyAlignment="1">
      <alignment vertical="center" wrapText="1"/>
    </xf>
    <xf numFmtId="0" fontId="87" fillId="43" borderId="44" xfId="0" applyFont="1" applyFill="1" applyBorder="1" applyAlignment="1">
      <alignment vertical="center" wrapText="1"/>
    </xf>
    <xf numFmtId="0" fontId="87" fillId="43" borderId="6" xfId="0" applyFont="1" applyFill="1" applyBorder="1" applyAlignment="1">
      <alignment vertical="center" wrapText="1"/>
    </xf>
    <xf numFmtId="0" fontId="88" fillId="43" borderId="45" xfId="0" applyFont="1" applyFill="1" applyBorder="1" applyAlignment="1">
      <alignment vertical="center" wrapText="1"/>
    </xf>
    <xf numFmtId="0" fontId="85" fillId="42" borderId="35" xfId="0" applyFont="1" applyFill="1" applyBorder="1" applyAlignment="1">
      <alignment vertical="center"/>
    </xf>
    <xf numFmtId="0" fontId="88" fillId="42" borderId="36" xfId="0" applyFont="1" applyFill="1" applyBorder="1" applyAlignment="1">
      <alignment vertical="center" wrapText="1"/>
    </xf>
    <xf numFmtId="0" fontId="88" fillId="42" borderId="46" xfId="0" applyFont="1" applyFill="1" applyBorder="1" applyAlignment="1">
      <alignment vertical="center" wrapText="1"/>
    </xf>
    <xf numFmtId="0" fontId="85" fillId="42" borderId="41" xfId="0" applyFont="1" applyFill="1" applyBorder="1" applyAlignment="1">
      <alignment vertical="center"/>
    </xf>
    <xf numFmtId="0" fontId="88" fillId="42" borderId="47" xfId="0" applyFont="1" applyFill="1" applyBorder="1" applyAlignment="1">
      <alignment vertical="center" wrapText="1"/>
    </xf>
    <xf numFmtId="0" fontId="88" fillId="42" borderId="43" xfId="0" applyFont="1" applyFill="1" applyBorder="1" applyAlignment="1">
      <alignment vertical="center" wrapText="1"/>
    </xf>
    <xf numFmtId="0" fontId="88" fillId="42" borderId="0" xfId="0" applyFont="1" applyFill="1" applyBorder="1" applyAlignment="1">
      <alignment vertical="center"/>
    </xf>
    <xf numFmtId="0" fontId="85" fillId="42" borderId="35" xfId="0" applyFont="1" applyFill="1" applyBorder="1" applyAlignment="1">
      <alignment vertical="center" wrapText="1"/>
    </xf>
    <xf numFmtId="0" fontId="85" fillId="42" borderId="38" xfId="0" applyFont="1" applyFill="1" applyBorder="1" applyAlignment="1">
      <alignment vertical="center"/>
    </xf>
    <xf numFmtId="0" fontId="85" fillId="42" borderId="0" xfId="0" applyFont="1" applyFill="1" applyBorder="1" applyAlignment="1">
      <alignment vertical="center"/>
    </xf>
    <xf numFmtId="0" fontId="88" fillId="42" borderId="0" xfId="0" applyFont="1" applyFill="1" applyBorder="1" applyAlignment="1">
      <alignment horizontal="left" vertical="center" wrapText="1" indent="5"/>
    </xf>
    <xf numFmtId="0" fontId="85" fillId="42" borderId="49" xfId="0" applyFont="1" applyFill="1" applyBorder="1" applyAlignment="1">
      <alignment vertical="center" wrapText="1"/>
    </xf>
    <xf numFmtId="0" fontId="85" fillId="42" borderId="52" xfId="0" applyFont="1" applyFill="1" applyBorder="1" applyAlignment="1">
      <alignment vertical="center"/>
    </xf>
    <xf numFmtId="0" fontId="85" fillId="42" borderId="41" xfId="0" applyFont="1" applyFill="1" applyBorder="1"/>
    <xf numFmtId="0" fontId="87" fillId="43" borderId="53" xfId="0" applyFont="1" applyFill="1" applyBorder="1" applyAlignment="1">
      <alignment horizontal="left" vertical="center" wrapText="1" indent="1"/>
    </xf>
    <xf numFmtId="0" fontId="87" fillId="43" borderId="53" xfId="0" applyFont="1" applyFill="1" applyBorder="1" applyAlignment="1">
      <alignment vertical="center" wrapText="1"/>
    </xf>
    <xf numFmtId="0" fontId="88" fillId="43" borderId="54" xfId="0" applyFont="1" applyFill="1" applyBorder="1" applyAlignment="1">
      <alignment horizontal="justify" vertical="center" wrapText="1"/>
    </xf>
    <xf numFmtId="0" fontId="87" fillId="43" borderId="0" xfId="0" applyFont="1" applyFill="1" applyBorder="1" applyAlignment="1">
      <alignment vertical="center" wrapText="1"/>
    </xf>
    <xf numFmtId="0" fontId="88" fillId="43" borderId="5" xfId="0" applyFont="1" applyFill="1" applyBorder="1" applyAlignment="1">
      <alignment horizontal="justify" vertical="center" wrapText="1"/>
    </xf>
    <xf numFmtId="0" fontId="85" fillId="42" borderId="35" xfId="0" applyFont="1" applyFill="1" applyBorder="1"/>
    <xf numFmtId="0" fontId="85" fillId="42" borderId="38" xfId="0" applyFont="1" applyFill="1" applyBorder="1"/>
    <xf numFmtId="0" fontId="85" fillId="42" borderId="55" xfId="0" applyFont="1" applyFill="1" applyBorder="1" applyAlignment="1">
      <alignment vertical="center"/>
    </xf>
    <xf numFmtId="0" fontId="88" fillId="42" borderId="53" xfId="0" applyFont="1" applyFill="1" applyBorder="1" applyAlignment="1">
      <alignment vertical="top" wrapText="1"/>
    </xf>
    <xf numFmtId="0" fontId="89" fillId="7" borderId="56" xfId="118" applyFont="1" applyFill="1" applyBorder="1" applyAlignment="1" applyProtection="1"/>
    <xf numFmtId="0" fontId="85" fillId="42" borderId="54" xfId="0" applyFont="1" applyFill="1" applyBorder="1"/>
    <xf numFmtId="0" fontId="90" fillId="42" borderId="0" xfId="118" applyFont="1" applyFill="1" applyBorder="1" applyAlignment="1" applyProtection="1">
      <alignment horizontal="right"/>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0" fontId="51" fillId="7" borderId="0" xfId="0" applyFont="1" applyFill="1" applyBorder="1" applyAlignment="1">
      <alignment horizontal="left" wrapText="1"/>
    </xf>
    <xf numFmtId="0" fontId="58" fillId="7" borderId="0"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58" fillId="7" borderId="0" xfId="0" applyFont="1" applyFill="1" applyBorder="1" applyAlignment="1">
      <alignment horizontal="left" vertical="center"/>
    </xf>
    <xf numFmtId="0" fontId="66" fillId="40" borderId="0" xfId="0" applyFont="1" applyFill="1" applyBorder="1" applyAlignment="1">
      <alignment horizontal="center" vertical="center" wrapText="1"/>
    </xf>
    <xf numFmtId="0" fontId="63" fillId="7" borderId="0" xfId="0" applyFont="1" applyFill="1" applyBorder="1" applyAlignment="1">
      <alignment horizontal="center" vertical="center" wrapText="1"/>
    </xf>
    <xf numFmtId="0" fontId="6" fillId="7" borderId="0" xfId="0" applyFont="1" applyFill="1" applyBorder="1" applyAlignment="1">
      <alignment vertical="center"/>
    </xf>
    <xf numFmtId="0" fontId="58" fillId="7" borderId="0" xfId="0" applyFont="1" applyFill="1" applyBorder="1" applyAlignment="1">
      <alignment horizontal="left" vertical="center" wrapText="1"/>
    </xf>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9" fillId="7" borderId="29" xfId="0" applyFont="1" applyFill="1" applyBorder="1" applyAlignment="1">
      <alignment horizontal="center"/>
    </xf>
    <xf numFmtId="0" fontId="21" fillId="7" borderId="29" xfId="0" applyFont="1" applyFill="1" applyBorder="1" applyAlignment="1">
      <alignment horizontal="center"/>
    </xf>
    <xf numFmtId="0" fontId="64" fillId="7" borderId="0" xfId="0" applyFont="1" applyFill="1" applyBorder="1" applyAlignment="1">
      <alignment horizontal="justify" vertical="center" wrapText="1"/>
    </xf>
    <xf numFmtId="0" fontId="64" fillId="7" borderId="0" xfId="0" applyFont="1" applyFill="1" applyBorder="1" applyAlignment="1">
      <alignment vertical="center" wrapText="1"/>
    </xf>
    <xf numFmtId="0" fontId="69" fillId="7" borderId="0" xfId="0" applyFont="1" applyFill="1" applyBorder="1" applyAlignment="1">
      <alignment horizontal="center" wrapText="1"/>
    </xf>
    <xf numFmtId="0" fontId="83" fillId="40" borderId="0" xfId="0" applyFont="1" applyFill="1" applyBorder="1" applyAlignment="1">
      <alignment horizontal="center" vertical="center" wrapText="1"/>
    </xf>
    <xf numFmtId="0" fontId="84" fillId="40"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8"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87" fillId="43" borderId="53" xfId="0" applyFont="1" applyFill="1" applyBorder="1" applyAlignment="1">
      <alignment horizontal="left" vertical="center" wrapText="1"/>
    </xf>
    <xf numFmtId="0" fontId="87" fillId="43" borderId="54" xfId="0" applyFont="1" applyFill="1" applyBorder="1" applyAlignment="1">
      <alignment horizontal="left" vertical="center" wrapText="1"/>
    </xf>
    <xf numFmtId="0" fontId="88" fillId="42" borderId="17" xfId="0" applyFont="1" applyFill="1" applyBorder="1" applyAlignment="1">
      <alignment horizontal="left" vertical="center" wrapText="1"/>
    </xf>
    <xf numFmtId="0" fontId="88" fillId="42" borderId="39" xfId="0" applyFont="1" applyFill="1" applyBorder="1" applyAlignment="1">
      <alignment horizontal="left" vertical="center" wrapText="1"/>
    </xf>
    <xf numFmtId="0" fontId="88" fillId="42" borderId="42" xfId="0" applyFont="1" applyFill="1" applyBorder="1" applyAlignment="1">
      <alignment horizontal="left" vertical="center" wrapText="1"/>
    </xf>
    <xf numFmtId="0" fontId="88" fillId="42" borderId="43" xfId="0" applyFont="1" applyFill="1" applyBorder="1" applyAlignment="1">
      <alignment horizontal="left" vertical="center" wrapText="1"/>
    </xf>
    <xf numFmtId="0" fontId="87" fillId="43" borderId="1" xfId="0" applyFont="1" applyFill="1" applyBorder="1" applyAlignment="1">
      <alignment horizontal="left" vertical="center" wrapText="1"/>
    </xf>
    <xf numFmtId="0" fontId="87" fillId="43" borderId="3" xfId="0" applyFont="1" applyFill="1" applyBorder="1" applyAlignment="1">
      <alignment horizontal="left" vertical="center" wrapText="1"/>
    </xf>
    <xf numFmtId="0" fontId="87" fillId="43" borderId="4" xfId="0" applyFont="1" applyFill="1" applyBorder="1" applyAlignment="1">
      <alignment horizontal="left" vertical="center" wrapText="1"/>
    </xf>
    <xf numFmtId="0" fontId="87" fillId="43" borderId="5" xfId="0" applyFont="1" applyFill="1" applyBorder="1" applyAlignment="1">
      <alignment horizontal="left" vertical="center" wrapText="1"/>
    </xf>
    <xf numFmtId="0" fontId="88" fillId="42" borderId="56" xfId="0" applyFont="1" applyFill="1" applyBorder="1" applyAlignment="1">
      <alignment horizontal="left" vertical="center" wrapText="1"/>
    </xf>
    <xf numFmtId="0" fontId="88" fillId="42" borderId="54" xfId="0" applyFont="1" applyFill="1" applyBorder="1" applyAlignment="1">
      <alignment horizontal="left" vertical="center" wrapText="1"/>
    </xf>
    <xf numFmtId="0" fontId="88" fillId="42" borderId="48" xfId="0" applyFont="1" applyFill="1" applyBorder="1" applyAlignment="1">
      <alignment horizontal="left" vertical="center" wrapText="1"/>
    </xf>
    <xf numFmtId="0" fontId="88" fillId="42" borderId="46" xfId="0" applyFont="1" applyFill="1" applyBorder="1" applyAlignment="1">
      <alignment horizontal="left" vertical="center" wrapText="1"/>
    </xf>
    <xf numFmtId="0" fontId="88" fillId="42" borderId="14" xfId="0" applyFont="1" applyFill="1" applyBorder="1" applyAlignment="1">
      <alignment horizontal="left" vertical="center" wrapText="1"/>
    </xf>
    <xf numFmtId="0" fontId="88" fillId="42" borderId="40" xfId="0" applyFont="1" applyFill="1" applyBorder="1" applyAlignment="1">
      <alignment horizontal="left" vertical="center" wrapText="1"/>
    </xf>
    <xf numFmtId="0" fontId="88" fillId="42" borderId="50" xfId="0" applyFont="1" applyFill="1" applyBorder="1" applyAlignment="1">
      <alignment horizontal="left" vertical="center" wrapText="1"/>
    </xf>
    <xf numFmtId="0" fontId="88" fillId="42" borderId="51" xfId="0" applyFont="1" applyFill="1" applyBorder="1" applyAlignment="1">
      <alignment horizontal="left" vertical="center" wrapText="1"/>
    </xf>
    <xf numFmtId="0" fontId="87" fillId="43" borderId="6" xfId="0" applyFont="1" applyFill="1" applyBorder="1" applyAlignment="1">
      <alignment horizontal="left" vertical="center" wrapText="1"/>
    </xf>
    <xf numFmtId="0" fontId="87" fillId="43" borderId="8" xfId="0" applyFont="1" applyFill="1" applyBorder="1" applyAlignment="1">
      <alignment horizontal="left" vertical="center" wrapText="1"/>
    </xf>
    <xf numFmtId="0" fontId="88" fillId="44" borderId="17" xfId="0" applyFont="1" applyFill="1" applyBorder="1" applyAlignment="1">
      <alignment horizontal="left" vertical="top" wrapText="1"/>
    </xf>
    <xf numFmtId="0" fontId="88" fillId="44" borderId="39" xfId="0" applyFont="1" applyFill="1" applyBorder="1" applyAlignment="1">
      <alignment horizontal="left" vertical="top" wrapText="1"/>
    </xf>
    <xf numFmtId="0" fontId="88" fillId="44" borderId="14" xfId="0" applyFont="1" applyFill="1" applyBorder="1" applyAlignment="1">
      <alignment horizontal="left" vertical="top" wrapText="1"/>
    </xf>
    <xf numFmtId="0" fontId="88" fillId="44" borderId="40" xfId="0" applyFont="1" applyFill="1" applyBorder="1" applyAlignment="1">
      <alignment horizontal="left" vertical="top" wrapText="1"/>
    </xf>
    <xf numFmtId="0" fontId="88" fillId="44" borderId="17" xfId="0" applyFont="1" applyFill="1" applyBorder="1" applyAlignment="1">
      <alignment horizontal="left" vertical="top"/>
    </xf>
    <xf numFmtId="0" fontId="88" fillId="44" borderId="39" xfId="0" applyFont="1" applyFill="1" applyBorder="1" applyAlignment="1">
      <alignment horizontal="left" vertical="top"/>
    </xf>
    <xf numFmtId="0" fontId="88" fillId="44" borderId="42" xfId="0" applyFont="1" applyFill="1" applyBorder="1" applyAlignment="1">
      <alignment horizontal="left" vertical="top" wrapText="1"/>
    </xf>
    <xf numFmtId="0" fontId="88" fillId="44" borderId="43" xfId="0" applyFont="1" applyFill="1" applyBorder="1" applyAlignment="1">
      <alignment horizontal="left" vertical="top" wrapText="1"/>
    </xf>
    <xf numFmtId="0" fontId="88" fillId="44" borderId="42" xfId="0" applyFont="1" applyFill="1" applyBorder="1" applyAlignment="1">
      <alignment horizontal="left" vertical="top"/>
    </xf>
    <xf numFmtId="0" fontId="88" fillId="44" borderId="43" xfId="0" applyFont="1" applyFill="1" applyBorder="1" applyAlignment="1">
      <alignment horizontal="left" vertical="top"/>
    </xf>
    <xf numFmtId="0" fontId="87" fillId="43" borderId="1" xfId="0" applyFont="1" applyFill="1" applyBorder="1" applyAlignment="1">
      <alignment horizontal="left" vertical="top" wrapText="1"/>
    </xf>
    <xf numFmtId="0" fontId="87" fillId="43" borderId="3" xfId="0" applyFont="1" applyFill="1" applyBorder="1" applyAlignment="1">
      <alignment horizontal="left" vertical="top" wrapText="1"/>
    </xf>
    <xf numFmtId="0" fontId="87" fillId="43" borderId="4" xfId="0" applyFont="1" applyFill="1" applyBorder="1" applyAlignment="1">
      <alignment horizontal="left" vertical="top" wrapText="1"/>
    </xf>
    <xf numFmtId="0" fontId="87" fillId="43" borderId="5" xfId="0" applyFont="1" applyFill="1" applyBorder="1" applyAlignment="1">
      <alignment horizontal="left" vertical="top" wrapText="1"/>
    </xf>
    <xf numFmtId="0" fontId="88" fillId="44" borderId="36" xfId="0" applyFont="1" applyFill="1" applyBorder="1" applyAlignment="1">
      <alignment horizontal="left" vertical="top" wrapText="1"/>
    </xf>
    <xf numFmtId="0" fontId="88" fillId="44" borderId="37" xfId="0" applyFont="1" applyFill="1" applyBorder="1" applyAlignment="1">
      <alignment horizontal="left" vertical="top" wrapText="1"/>
    </xf>
    <xf numFmtId="0" fontId="88" fillId="44" borderId="14" xfId="0" applyFont="1" applyFill="1" applyBorder="1" applyAlignment="1">
      <alignment horizontal="left" vertical="top"/>
    </xf>
    <xf numFmtId="0" fontId="88" fillId="44" borderId="40" xfId="0" applyFont="1" applyFill="1" applyBorder="1" applyAlignment="1">
      <alignment horizontal="left" vertical="top"/>
    </xf>
    <xf numFmtId="0" fontId="88" fillId="44" borderId="36" xfId="0" applyFont="1" applyFill="1" applyBorder="1" applyAlignment="1">
      <alignment horizontal="left" vertical="top"/>
    </xf>
    <xf numFmtId="0" fontId="88" fillId="44" borderId="37" xfId="0" applyFont="1" applyFill="1" applyBorder="1" applyAlignment="1">
      <alignment horizontal="left" vertical="top"/>
    </xf>
    <xf numFmtId="0" fontId="91" fillId="7" borderId="0" xfId="0" applyFont="1" applyFill="1" applyBorder="1" applyAlignment="1">
      <alignment horizontal="center" vertical="center"/>
    </xf>
    <xf numFmtId="0" fontId="92" fillId="7" borderId="0" xfId="0" applyFont="1" applyFill="1" applyBorder="1" applyAlignment="1">
      <alignment horizontal="left" vertical="top"/>
    </xf>
    <xf numFmtId="0" fontId="93" fillId="7" borderId="0" xfId="0" applyFont="1" applyFill="1" applyBorder="1" applyAlignment="1">
      <alignment horizontal="center" vertical="center" wrapText="1"/>
    </xf>
    <xf numFmtId="168" fontId="22" fillId="45" borderId="0" xfId="161" applyNumberFormat="1" applyFont="1" applyFill="1" applyBorder="1" applyAlignment="1">
      <alignment horizontal="center"/>
    </xf>
    <xf numFmtId="0" fontId="94" fillId="45" borderId="0" xfId="161" applyFont="1" applyFill="1" applyBorder="1"/>
    <xf numFmtId="168" fontId="22" fillId="45" borderId="0" xfId="161" applyNumberFormat="1" applyFont="1" applyFill="1" applyBorder="1" applyAlignment="1">
      <alignment horizontal="center"/>
    </xf>
    <xf numFmtId="0" fontId="58" fillId="7" borderId="0" xfId="0" applyFont="1" applyFill="1" applyBorder="1" applyAlignment="1">
      <alignment horizontal="justify" vertical="center"/>
    </xf>
  </cellXfs>
  <cellStyles count="162">
    <cellStyle name="20 % - Markeringsfarve1" xfId="137" builtinId="30" customBuiltin="1"/>
    <cellStyle name="20 % - Markeringsfarve2" xfId="141" builtinId="34" customBuiltin="1"/>
    <cellStyle name="20 % - Markeringsfarve3" xfId="145" builtinId="38" customBuiltin="1"/>
    <cellStyle name="20 % - Markeringsfarve4" xfId="149" builtinId="42" customBuiltin="1"/>
    <cellStyle name="20 % - Markeringsfarve5" xfId="153" builtinId="46" customBuiltin="1"/>
    <cellStyle name="20 % - Markeringsfarve6" xfId="157" builtinId="50" customBuiltin="1"/>
    <cellStyle name="40 % - Markeringsfarve1" xfId="138" builtinId="31" customBuiltin="1"/>
    <cellStyle name="40 % - Markeringsfarve2" xfId="142" builtinId="35" customBuiltin="1"/>
    <cellStyle name="40 % - Markeringsfarve3" xfId="146" builtinId="39" customBuiltin="1"/>
    <cellStyle name="40 % - Markeringsfarve4" xfId="150" builtinId="43" customBuiltin="1"/>
    <cellStyle name="40 % - Markeringsfarve5" xfId="154" builtinId="47" customBuiltin="1"/>
    <cellStyle name="40 % - Markeringsfarve6" xfId="158" builtinId="51" customBuiltin="1"/>
    <cellStyle name="60 % - Markeringsfarve1" xfId="139" builtinId="32" customBuiltin="1"/>
    <cellStyle name="60 % - Markeringsfarve2" xfId="143" builtinId="36" customBuiltin="1"/>
    <cellStyle name="60 % - Markeringsfarve3" xfId="147" builtinId="40" customBuiltin="1"/>
    <cellStyle name="60 % - Markeringsfarve4" xfId="151" builtinId="44" customBuiltin="1"/>
    <cellStyle name="60 % - Markeringsfarve5" xfId="155" builtinId="48" customBuiltin="1"/>
    <cellStyle name="60 % - Markeringsfarve6" xfId="159" builtinId="52" customBuiltin="1"/>
    <cellStyle name="Advarselstekst" xfId="132" builtinId="11" customBuiltin="1"/>
    <cellStyle name="Bemærk!" xfId="133" builtinId="10" customBuiltin="1"/>
    <cellStyle name="Beregning" xfId="129" builtinId="22" customBuiltin="1"/>
    <cellStyle name="Besøgt link" xfId="4" builtinId="9" hidden="1"/>
    <cellStyle name="Besøgt link" xfId="5" builtinId="9" hidden="1"/>
    <cellStyle name="Besøgt link" xfId="6" builtinId="9" hidden="1"/>
    <cellStyle name="Besøgt link" xfId="7" builtinId="9" hidden="1"/>
    <cellStyle name="Besøgt link" xfId="8" builtinId="9" hidden="1"/>
    <cellStyle name="Besøgt link" xfId="9" builtinId="9" hidden="1"/>
    <cellStyle name="Besøgt link" xfId="10" builtinId="9" hidden="1"/>
    <cellStyle name="Besøgt link" xfId="11" builtinId="9" hidden="1"/>
    <cellStyle name="Besøgt link" xfId="12" builtinId="9" hidden="1"/>
    <cellStyle name="Besøgt link" xfId="13" builtinId="9" hidden="1"/>
    <cellStyle name="Besøgt link" xfId="14" builtinId="9" hidden="1"/>
    <cellStyle name="Besøgt link" xfId="15" builtinId="9" hidden="1"/>
    <cellStyle name="Besøgt link" xfId="16" builtinId="9" hidden="1"/>
    <cellStyle name="Besøgt link" xfId="17" builtinId="9" hidden="1"/>
    <cellStyle name="Besøgt link" xfId="18" builtinId="9" hidden="1"/>
    <cellStyle name="Besøgt link" xfId="19" builtinId="9" hidden="1"/>
    <cellStyle name="Besøgt link" xfId="20" builtinId="9" hidden="1"/>
    <cellStyle name="Besøgt link" xfId="21" builtinId="9" hidden="1"/>
    <cellStyle name="Besøgt link" xfId="22" builtinId="9" hidden="1"/>
    <cellStyle name="Besøgt link" xfId="23" builtinId="9" hidden="1"/>
    <cellStyle name="Besøgt link" xfId="24" builtinId="9" hidden="1"/>
    <cellStyle name="Besøgt link" xfId="25" builtinId="9" hidden="1"/>
    <cellStyle name="Besøgt link" xfId="26" builtinId="9" hidden="1"/>
    <cellStyle name="Besøgt link" xfId="27" builtinId="9" hidden="1"/>
    <cellStyle name="Besøgt link" xfId="28" builtinId="9" hidden="1"/>
    <cellStyle name="Besøgt link" xfId="29" builtinId="9" hidden="1"/>
    <cellStyle name="Besøgt link" xfId="30"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Comma 2" xfId="113"/>
    <cellStyle name="Forklarende tekst" xfId="134" builtinId="53" customBuiltin="1"/>
    <cellStyle name="God" xfId="124" builtinId="26" customBuiltin="1"/>
    <cellStyle name="Hyperlink 2" xfId="117"/>
    <cellStyle name="Input" xfId="127" builtinId="20" customBuiltin="1"/>
    <cellStyle name="Komma" xfId="160" builtinId="3"/>
    <cellStyle name="Kontroller celle" xfId="131" builtinId="23" customBuiltin="1"/>
    <cellStyle name="Link" xfId="116" builtinId="8"/>
    <cellStyle name="Link 2" xfId="118"/>
    <cellStyle name="Markeringsfarve1" xfId="136" builtinId="29" customBuiltin="1"/>
    <cellStyle name="Markeringsfarve2" xfId="140" builtinId="33" customBuiltin="1"/>
    <cellStyle name="Markeringsfarve3" xfId="144" builtinId="37" customBuiltin="1"/>
    <cellStyle name="Markeringsfarve4" xfId="148" builtinId="41" customBuiltin="1"/>
    <cellStyle name="Markeringsfarve5" xfId="152" builtinId="45" customBuiltin="1"/>
    <cellStyle name="Markeringsfarve6" xfId="156" builtinId="49" customBuiltin="1"/>
    <cellStyle name="Neutral" xfId="126" builtinId="28" customBuiltin="1"/>
    <cellStyle name="Normal" xfId="0" builtinId="0"/>
    <cellStyle name="Normal 2" xfId="114"/>
    <cellStyle name="Normal 3" xfId="3"/>
    <cellStyle name="Normal 4" xfId="2"/>
    <cellStyle name="Normal 7" xfId="115"/>
    <cellStyle name="Normal_porteføljerapport skabelon v4.3 - q1-2010 26apr2010" xfId="161"/>
    <cellStyle name="Output" xfId="128" builtinId="21" customBuiltin="1"/>
    <cellStyle name="Overskrift 1" xfId="120" builtinId="16" customBuiltin="1"/>
    <cellStyle name="Overskrift 2" xfId="121" builtinId="17" customBuiltin="1"/>
    <cellStyle name="Overskrift 3" xfId="122" builtinId="18" customBuiltin="1"/>
    <cellStyle name="Overskrift 4" xfId="123" builtinId="19" customBuiltin="1"/>
    <cellStyle name="Procent" xfId="1" builtinId="5"/>
    <cellStyle name="Sammenkædet celle" xfId="130" builtinId="24" customBuiltin="1"/>
    <cellStyle name="Standard 3" xfId="112"/>
    <cellStyle name="Titel" xfId="119" builtinId="15" customBuiltin="1"/>
    <cellStyle name="Total" xfId="135" builtinId="25" customBuiltin="1"/>
    <cellStyle name="Ugyldig" xfId="125" builtinId="27"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2341245" y="912496"/>
          <a:ext cx="92773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2"/>
        <xdr:cNvSpPr txBox="1"/>
      </xdr:nvSpPr>
      <xdr:spPr>
        <a:xfrm>
          <a:off x="1112071" y="3733800"/>
          <a:ext cx="2156012" cy="19450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2016-03-31</a:t>
          </a:r>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1"/>
        <xdr:cNvSpPr txBox="1"/>
      </xdr:nvSpPr>
      <xdr:spPr>
        <a:xfrm>
          <a:off x="134472" y="9408457"/>
          <a:ext cx="10256967" cy="354374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558" y="383241"/>
          <a:ext cx="2732758" cy="911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5207" y="0"/>
          <a:ext cx="272827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602" y="44824"/>
          <a:ext cx="2744413" cy="69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136949</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15" y="0"/>
          <a:ext cx="2728276" cy="90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6703" y="0"/>
          <a:ext cx="2740379" cy="9007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2647" y="0"/>
          <a:ext cx="2741724" cy="9007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851647</xdr:colOff>
      <xdr:row>0</xdr:row>
      <xdr:rowOff>0</xdr:rowOff>
    </xdr:from>
    <xdr:ext cx="2753377" cy="887743"/>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1447" y="0"/>
          <a:ext cx="2753377" cy="88774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170567</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2478" y="0"/>
          <a:ext cx="2756066" cy="9007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88" y="0"/>
          <a:ext cx="2686142" cy="893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5</xdr:row>
      <xdr:rowOff>18166</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90" y="0"/>
          <a:ext cx="2686142" cy="923602"/>
        </a:xfrm>
        <a:prstGeom prst="rect">
          <a:avLst/>
        </a:prstGeom>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J20" sqref="J20"/>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1477</v>
      </c>
      <c r="G9" s="27"/>
      <c r="H9" s="27"/>
      <c r="I9" s="27"/>
      <c r="J9" s="28"/>
      <c r="K9" s="16"/>
      <c r="L9" s="16"/>
      <c r="M9" s="16"/>
      <c r="N9" s="16"/>
      <c r="O9" s="16"/>
      <c r="P9" s="16"/>
      <c r="Q9" s="16"/>
      <c r="R9" s="16"/>
    </row>
    <row r="10" spans="1:18" ht="21" x14ac:dyDescent="0.3">
      <c r="B10" s="26"/>
      <c r="C10" s="27"/>
      <c r="D10" s="27"/>
      <c r="E10" s="27"/>
      <c r="F10" s="134" t="s">
        <v>1476</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470" t="s">
        <v>274</v>
      </c>
      <c r="E24" s="471" t="s">
        <v>50</v>
      </c>
      <c r="F24" s="471"/>
      <c r="G24" s="471"/>
      <c r="H24" s="471"/>
      <c r="I24" s="27"/>
      <c r="J24" s="28"/>
    </row>
    <row r="25" spans="1:18" x14ac:dyDescent="0.3">
      <c r="B25" s="26"/>
      <c r="C25" s="27"/>
      <c r="D25" s="27"/>
      <c r="E25" s="35"/>
      <c r="F25" s="35"/>
      <c r="G25" s="35"/>
      <c r="H25" s="27"/>
      <c r="I25" s="27"/>
      <c r="J25" s="28"/>
    </row>
    <row r="26" spans="1:18" x14ac:dyDescent="0.3">
      <c r="B26" s="26"/>
      <c r="C26" s="27"/>
      <c r="D26" s="470" t="s">
        <v>331</v>
      </c>
      <c r="E26" s="471"/>
      <c r="F26" s="471"/>
      <c r="G26" s="471"/>
      <c r="H26" s="471"/>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470" t="s">
        <v>332</v>
      </c>
      <c r="E28" s="471" t="s">
        <v>50</v>
      </c>
      <c r="F28" s="471"/>
      <c r="G28" s="471"/>
      <c r="H28" s="471"/>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470" t="s">
        <v>348</v>
      </c>
      <c r="E30" s="471" t="s">
        <v>50</v>
      </c>
      <c r="F30" s="471"/>
      <c r="G30" s="471"/>
      <c r="H30" s="471"/>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470" t="s">
        <v>333</v>
      </c>
      <c r="E32" s="471" t="s">
        <v>50</v>
      </c>
      <c r="F32" s="471"/>
      <c r="G32" s="471"/>
      <c r="H32" s="471"/>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470" t="s">
        <v>356</v>
      </c>
      <c r="E34" s="471" t="s">
        <v>50</v>
      </c>
      <c r="F34" s="471"/>
      <c r="G34" s="471"/>
      <c r="H34" s="471"/>
      <c r="I34" s="27"/>
      <c r="J34" s="28"/>
    </row>
    <row r="35" spans="2:10" x14ac:dyDescent="0.3">
      <c r="B35" s="26"/>
      <c r="C35" s="27"/>
      <c r="D35" s="27"/>
      <c r="E35" s="27"/>
      <c r="F35" s="27"/>
      <c r="G35" s="27"/>
      <c r="H35" s="27"/>
      <c r="I35" s="27"/>
      <c r="J35" s="28"/>
    </row>
    <row r="36" spans="2:10" x14ac:dyDescent="0.3">
      <c r="B36" s="26"/>
      <c r="C36" s="27"/>
      <c r="D36" s="472" t="s">
        <v>1458</v>
      </c>
      <c r="E36" s="473"/>
      <c r="F36" s="473"/>
      <c r="G36" s="473"/>
      <c r="H36" s="473"/>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ht="15" x14ac:dyDescent="0.25">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474" t="s">
        <v>238</v>
      </c>
      <c r="B1" s="475"/>
      <c r="C1" s="475"/>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49" zoomScale="90" zoomScaleNormal="90" zoomScalePageLayoutView="80" workbookViewId="0">
      <selection activeCell="C10" sqref="C10"/>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1478</v>
      </c>
      <c r="E16" s="4"/>
      <c r="F16" s="4"/>
      <c r="H16" s="69"/>
      <c r="L16" s="69"/>
      <c r="M16" s="69"/>
    </row>
    <row r="17" spans="1:13" ht="15" x14ac:dyDescent="0.25">
      <c r="A17" s="147" t="s">
        <v>360</v>
      </c>
      <c r="B17" s="59" t="s">
        <v>293</v>
      </c>
      <c r="C17" s="176">
        <v>42460</v>
      </c>
      <c r="E17" s="4"/>
      <c r="F17" s="4"/>
      <c r="H17" s="69"/>
      <c r="L17" s="69"/>
      <c r="M17" s="69"/>
    </row>
    <row r="18" spans="1:13" outlineLevel="1" x14ac:dyDescent="0.3">
      <c r="A18" s="147" t="s">
        <v>361</v>
      </c>
      <c r="B18" s="66" t="s">
        <v>223</v>
      </c>
      <c r="C18" s="86" t="s">
        <v>1479</v>
      </c>
      <c r="E18" s="4"/>
      <c r="F18" s="4"/>
      <c r="H18" s="69"/>
      <c r="L18" s="69"/>
      <c r="M18" s="69"/>
    </row>
    <row r="19" spans="1:13" outlineLevel="1" x14ac:dyDescent="0.3">
      <c r="A19" s="147" t="s">
        <v>362</v>
      </c>
      <c r="B19" s="66" t="s">
        <v>224</v>
      </c>
      <c r="C19" s="70" t="s">
        <v>1480</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1481</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x14ac:dyDescent="0.3">
      <c r="A38" s="70" t="s">
        <v>378</v>
      </c>
      <c r="B38" s="71" t="s">
        <v>133</v>
      </c>
      <c r="C38" s="72">
        <v>17593</v>
      </c>
      <c r="F38" s="71"/>
      <c r="H38" s="69"/>
      <c r="L38" s="69"/>
      <c r="M38" s="69"/>
    </row>
    <row r="39" spans="1:13" x14ac:dyDescent="0.3">
      <c r="A39" s="147" t="s">
        <v>379</v>
      </c>
      <c r="B39" s="71" t="s">
        <v>134</v>
      </c>
      <c r="C39" s="72">
        <v>16269</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x14ac:dyDescent="0.3">
      <c r="A45" s="147" t="s">
        <v>384</v>
      </c>
      <c r="B45" s="162" t="s">
        <v>296</v>
      </c>
      <c r="C45" s="175" t="s">
        <v>188</v>
      </c>
      <c r="D45" s="175">
        <v>8.1</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72">
        <v>15205</v>
      </c>
      <c r="E53" s="72"/>
      <c r="F53" s="63">
        <f>IF($C$58=0,"",IF(C53="[for completion]","",C53/$C$58))</f>
        <v>0.8642641959870403</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x14ac:dyDescent="0.3">
      <c r="A56" s="147" t="s">
        <v>394</v>
      </c>
      <c r="B56" s="71" t="s">
        <v>53</v>
      </c>
      <c r="C56" s="72">
        <v>2388</v>
      </c>
      <c r="E56" s="72"/>
      <c r="F56" s="63">
        <f>IF($C$58=0,"",IF(C56="[for completion]","",C56/$C$58))</f>
        <v>0.1357358040129597</v>
      </c>
      <c r="G56" s="63"/>
      <c r="H56" s="69"/>
      <c r="L56" s="69"/>
      <c r="M56" s="69"/>
    </row>
    <row r="57" spans="1:13" x14ac:dyDescent="0.3">
      <c r="A57" s="147" t="s">
        <v>395</v>
      </c>
      <c r="B57" s="70" t="s">
        <v>2</v>
      </c>
      <c r="C57" s="70" t="s">
        <v>54</v>
      </c>
      <c r="E57" s="72"/>
      <c r="F57" s="63" t="str">
        <f>IF($C$58=0,"",IF(C57="[for completion]","",C57/$C$58))</f>
        <v/>
      </c>
      <c r="G57" s="63"/>
      <c r="H57" s="69"/>
      <c r="L57" s="69"/>
      <c r="M57" s="69"/>
    </row>
    <row r="58" spans="1:13" x14ac:dyDescent="0.3">
      <c r="A58" s="147" t="s">
        <v>396</v>
      </c>
      <c r="B58" s="73" t="s">
        <v>1</v>
      </c>
      <c r="C58" s="72">
        <f>SUM(C53:C57)</f>
        <v>17593</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3">
      <c r="A65" s="76"/>
      <c r="B65" s="78" t="s">
        <v>686</v>
      </c>
      <c r="C65" s="78" t="s">
        <v>1438</v>
      </c>
      <c r="D65" s="76" t="s">
        <v>1439</v>
      </c>
      <c r="E65" s="61"/>
      <c r="F65" s="77" t="s">
        <v>1440</v>
      </c>
      <c r="G65" s="163" t="s">
        <v>1441</v>
      </c>
      <c r="H65" s="69"/>
      <c r="L65" s="69"/>
      <c r="M65" s="69"/>
    </row>
    <row r="66" spans="1:13" x14ac:dyDescent="0.3">
      <c r="A66" s="147" t="s">
        <v>403</v>
      </c>
      <c r="B66" s="71" t="s">
        <v>81</v>
      </c>
      <c r="C66" s="70">
        <v>8.1</v>
      </c>
      <c r="D66" s="70" t="s">
        <v>290</v>
      </c>
      <c r="E66" s="59"/>
      <c r="F66" s="52"/>
      <c r="G66" s="50"/>
      <c r="H66" s="69"/>
      <c r="L66" s="69"/>
      <c r="M66" s="69"/>
    </row>
    <row r="67" spans="1:13" x14ac:dyDescent="0.3">
      <c r="B67" s="71"/>
      <c r="C67" s="59"/>
      <c r="D67" s="59"/>
      <c r="E67" s="59"/>
      <c r="F67" s="50"/>
      <c r="G67" s="50"/>
      <c r="H67" s="69"/>
      <c r="L67" s="69"/>
      <c r="M67" s="69"/>
    </row>
    <row r="68" spans="1:13" x14ac:dyDescent="0.3">
      <c r="B68" s="71" t="s">
        <v>78</v>
      </c>
      <c r="E68" s="59"/>
      <c r="F68" s="50"/>
      <c r="G68" s="50"/>
      <c r="H68" s="69"/>
      <c r="L68" s="69"/>
      <c r="M68" s="69"/>
    </row>
    <row r="69" spans="1:13" x14ac:dyDescent="0.3">
      <c r="A69" s="147" t="s">
        <v>404</v>
      </c>
      <c r="B69" s="9" t="s">
        <v>11</v>
      </c>
      <c r="C69" s="175">
        <v>3304</v>
      </c>
      <c r="D69" s="70" t="s">
        <v>290</v>
      </c>
      <c r="E69" s="9"/>
      <c r="F69" s="63">
        <f t="shared" ref="F69:F75" si="1">IF($C$76=0,"",IF(C69="[for completion]","",C69/$C$76))</f>
        <v>0.2172826515849007</v>
      </c>
      <c r="G69" s="63" t="str">
        <f>IF($D$76=0,"",IF(D69="[Mark as ND1 if not relevant]","",D69/$D$76))</f>
        <v/>
      </c>
      <c r="H69" s="69"/>
      <c r="L69" s="69"/>
      <c r="M69" s="69"/>
    </row>
    <row r="70" spans="1:13" x14ac:dyDescent="0.3">
      <c r="A70" s="147" t="s">
        <v>405</v>
      </c>
      <c r="B70" s="9" t="s">
        <v>5</v>
      </c>
      <c r="C70" s="175">
        <v>1145</v>
      </c>
      <c r="D70" s="70" t="s">
        <v>290</v>
      </c>
      <c r="E70" s="9"/>
      <c r="F70" s="63">
        <f t="shared" si="1"/>
        <v>7.5299223990530059E-2</v>
      </c>
      <c r="G70" s="63" t="str">
        <f t="shared" ref="G70:G75" si="2">IF($D$76=0,"",IF(D70="[Mark as ND1 if not relevant]","",D70/$D$76))</f>
        <v/>
      </c>
      <c r="H70" s="69"/>
      <c r="L70" s="69"/>
      <c r="M70" s="69"/>
    </row>
    <row r="71" spans="1:13" x14ac:dyDescent="0.3">
      <c r="A71" s="147" t="s">
        <v>406</v>
      </c>
      <c r="B71" s="9" t="s">
        <v>6</v>
      </c>
      <c r="C71" s="175">
        <v>590</v>
      </c>
      <c r="D71" s="70" t="s">
        <v>290</v>
      </c>
      <c r="E71" s="9"/>
      <c r="F71" s="63">
        <f t="shared" si="1"/>
        <v>3.8800473497303693E-2</v>
      </c>
      <c r="G71" s="63" t="str">
        <f t="shared" si="2"/>
        <v/>
      </c>
      <c r="H71" s="69"/>
      <c r="L71" s="69"/>
      <c r="M71" s="69"/>
    </row>
    <row r="72" spans="1:13" x14ac:dyDescent="0.3">
      <c r="A72" s="147" t="s">
        <v>407</v>
      </c>
      <c r="B72" s="9" t="s">
        <v>7</v>
      </c>
      <c r="C72" s="175">
        <v>599</v>
      </c>
      <c r="D72" s="70" t="s">
        <v>290</v>
      </c>
      <c r="E72" s="9"/>
      <c r="F72" s="63">
        <f t="shared" si="1"/>
        <v>3.9392345126923585E-2</v>
      </c>
      <c r="G72" s="63" t="str">
        <f t="shared" si="2"/>
        <v/>
      </c>
      <c r="H72" s="69"/>
      <c r="L72" s="69"/>
      <c r="M72" s="69"/>
    </row>
    <row r="73" spans="1:13" x14ac:dyDescent="0.3">
      <c r="A73" s="147" t="s">
        <v>408</v>
      </c>
      <c r="B73" s="9" t="s">
        <v>8</v>
      </c>
      <c r="C73" s="175">
        <v>599</v>
      </c>
      <c r="D73" s="70" t="s">
        <v>290</v>
      </c>
      <c r="E73" s="9"/>
      <c r="F73" s="63">
        <f t="shared" si="1"/>
        <v>3.9392345126923585E-2</v>
      </c>
      <c r="G73" s="63" t="str">
        <f t="shared" si="2"/>
        <v/>
      </c>
      <c r="H73" s="69"/>
      <c r="L73" s="69"/>
      <c r="M73" s="69"/>
    </row>
    <row r="74" spans="1:13" x14ac:dyDescent="0.3">
      <c r="A74" s="147" t="s">
        <v>409</v>
      </c>
      <c r="B74" s="9" t="s">
        <v>9</v>
      </c>
      <c r="C74" s="175">
        <v>3021</v>
      </c>
      <c r="D74" s="70" t="s">
        <v>290</v>
      </c>
      <c r="E74" s="9"/>
      <c r="F74" s="63">
        <f t="shared" si="1"/>
        <v>0.19867157700907537</v>
      </c>
      <c r="G74" s="63" t="str">
        <f t="shared" si="2"/>
        <v/>
      </c>
      <c r="H74" s="69"/>
      <c r="L74" s="69"/>
      <c r="M74" s="69"/>
    </row>
    <row r="75" spans="1:13" x14ac:dyDescent="0.3">
      <c r="A75" s="147" t="s">
        <v>410</v>
      </c>
      <c r="B75" s="9" t="s">
        <v>10</v>
      </c>
      <c r="C75" s="175">
        <v>5948</v>
      </c>
      <c r="D75" s="70" t="s">
        <v>290</v>
      </c>
      <c r="E75" s="9"/>
      <c r="F75" s="63">
        <f t="shared" si="1"/>
        <v>0.391161383664343</v>
      </c>
      <c r="G75" s="63" t="str">
        <f t="shared" si="2"/>
        <v/>
      </c>
      <c r="H75" s="69"/>
      <c r="L75" s="69"/>
      <c r="M75" s="69"/>
    </row>
    <row r="76" spans="1:13" x14ac:dyDescent="0.3">
      <c r="A76" s="147" t="s">
        <v>411</v>
      </c>
      <c r="B76" s="10" t="s">
        <v>1</v>
      </c>
      <c r="C76" s="72">
        <f>SUM(C69:C75)</f>
        <v>15206</v>
      </c>
      <c r="D76" s="72">
        <f>SUM(D69:D75)</f>
        <v>0</v>
      </c>
      <c r="E76" s="71"/>
      <c r="F76" s="65">
        <f t="shared" ref="F76" si="3">SUM(F69:F75)</f>
        <v>1</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4"/>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5">
        <v>12.4</v>
      </c>
      <c r="D88" s="70" t="s">
        <v>290</v>
      </c>
      <c r="E88" s="59"/>
      <c r="F88" s="52"/>
      <c r="G88" s="50"/>
      <c r="H88" s="69"/>
      <c r="L88" s="69"/>
      <c r="M88" s="69"/>
    </row>
    <row r="89" spans="1:13" x14ac:dyDescent="0.3">
      <c r="B89" s="71"/>
      <c r="C89" s="59"/>
      <c r="D89" s="59"/>
      <c r="E89" s="59"/>
      <c r="F89" s="50"/>
      <c r="G89" s="50"/>
      <c r="H89" s="69"/>
      <c r="L89" s="69"/>
      <c r="M89" s="69"/>
    </row>
    <row r="90" spans="1:13" x14ac:dyDescent="0.3">
      <c r="A90" s="147" t="s">
        <v>423</v>
      </c>
      <c r="B90" s="71" t="s">
        <v>78</v>
      </c>
      <c r="E90" s="59"/>
      <c r="F90" s="50"/>
      <c r="G90" s="50"/>
      <c r="H90" s="69"/>
      <c r="L90" s="69"/>
      <c r="M90" s="69"/>
    </row>
    <row r="91" spans="1:13" x14ac:dyDescent="0.3">
      <c r="A91" s="147" t="s">
        <v>424</v>
      </c>
      <c r="B91" s="9" t="s">
        <v>11</v>
      </c>
      <c r="C91" s="175">
        <v>3066</v>
      </c>
      <c r="D91" s="70" t="s">
        <v>290</v>
      </c>
      <c r="E91" s="9"/>
      <c r="F91" s="63">
        <f>IF($C$98=0,"",IF(C91="[for completion]","",C91/$C$98))</f>
        <v>0.18844499078057775</v>
      </c>
      <c r="G91" s="63" t="str">
        <f>IF($D$98=0,"",IF(D91="[Mark as ND1 if not relevant]","",D91/$D$98))</f>
        <v/>
      </c>
      <c r="H91" s="69"/>
      <c r="L91" s="69"/>
      <c r="M91" s="69"/>
    </row>
    <row r="92" spans="1:13" x14ac:dyDescent="0.3">
      <c r="A92" s="147" t="s">
        <v>425</v>
      </c>
      <c r="B92" s="9" t="s">
        <v>5</v>
      </c>
      <c r="C92" s="175">
        <v>3434</v>
      </c>
      <c r="D92" s="70" t="s">
        <v>290</v>
      </c>
      <c r="E92" s="9"/>
      <c r="F92" s="63">
        <f t="shared" ref="F92:F108" si="6">IF($C$98=0,"",IF(C92="[for completion]","",C92/$C$98))</f>
        <v>0.21106330669944684</v>
      </c>
      <c r="G92" s="63" t="str">
        <f t="shared" ref="G92:G97" si="7">IF($D$98=0,"",IF(D92="[Mark as ND1 if not relevant]","",D92/$D$98))</f>
        <v/>
      </c>
      <c r="H92" s="69"/>
      <c r="L92" s="69"/>
      <c r="M92" s="69"/>
    </row>
    <row r="93" spans="1:13" x14ac:dyDescent="0.3">
      <c r="A93" s="147" t="s">
        <v>426</v>
      </c>
      <c r="B93" s="9" t="s">
        <v>6</v>
      </c>
      <c r="C93" s="175">
        <v>10</v>
      </c>
      <c r="D93" s="70" t="s">
        <v>290</v>
      </c>
      <c r="E93" s="9"/>
      <c r="F93" s="63">
        <f t="shared" si="6"/>
        <v>6.1462814996926854E-4</v>
      </c>
      <c r="G93" s="63" t="str">
        <f t="shared" si="7"/>
        <v/>
      </c>
      <c r="H93" s="69"/>
      <c r="L93" s="69"/>
      <c r="M93" s="69"/>
    </row>
    <row r="94" spans="1:13" x14ac:dyDescent="0.3">
      <c r="A94" s="147" t="s">
        <v>427</v>
      </c>
      <c r="B94" s="9" t="s">
        <v>7</v>
      </c>
      <c r="C94" s="175">
        <v>22</v>
      </c>
      <c r="D94" s="70" t="s">
        <v>290</v>
      </c>
      <c r="E94" s="9"/>
      <c r="F94" s="63">
        <f t="shared" si="6"/>
        <v>1.3521819299323909E-3</v>
      </c>
      <c r="G94" s="63" t="str">
        <f t="shared" si="7"/>
        <v/>
      </c>
      <c r="H94" s="69"/>
      <c r="L94" s="69"/>
      <c r="M94" s="69"/>
    </row>
    <row r="95" spans="1:13" x14ac:dyDescent="0.3">
      <c r="A95" s="147" t="s">
        <v>428</v>
      </c>
      <c r="B95" s="9" t="s">
        <v>8</v>
      </c>
      <c r="C95" s="175">
        <v>84</v>
      </c>
      <c r="D95" s="70" t="s">
        <v>290</v>
      </c>
      <c r="E95" s="9"/>
      <c r="F95" s="63">
        <f t="shared" si="6"/>
        <v>5.162876459741856E-3</v>
      </c>
      <c r="G95" s="63" t="str">
        <f t="shared" si="7"/>
        <v/>
      </c>
      <c r="H95" s="69"/>
      <c r="L95" s="69"/>
      <c r="M95" s="69"/>
    </row>
    <row r="96" spans="1:13" x14ac:dyDescent="0.3">
      <c r="A96" s="147" t="s">
        <v>429</v>
      </c>
      <c r="B96" s="9" t="s">
        <v>9</v>
      </c>
      <c r="C96" s="175">
        <v>650</v>
      </c>
      <c r="D96" s="70" t="s">
        <v>290</v>
      </c>
      <c r="E96" s="9"/>
      <c r="F96" s="63">
        <f t="shared" si="6"/>
        <v>3.9950829748002459E-2</v>
      </c>
      <c r="G96" s="63" t="str">
        <f t="shared" si="7"/>
        <v/>
      </c>
      <c r="H96" s="69"/>
      <c r="L96" s="69"/>
      <c r="M96" s="69"/>
    </row>
    <row r="97" spans="1:14" x14ac:dyDescent="0.3">
      <c r="A97" s="147" t="s">
        <v>430</v>
      </c>
      <c r="B97" s="9" t="s">
        <v>10</v>
      </c>
      <c r="C97" s="175">
        <v>9004</v>
      </c>
      <c r="D97" s="70" t="s">
        <v>290</v>
      </c>
      <c r="E97" s="9"/>
      <c r="F97" s="63">
        <f t="shared" si="6"/>
        <v>0.55341118623232943</v>
      </c>
      <c r="G97" s="63" t="str">
        <f t="shared" si="7"/>
        <v/>
      </c>
      <c r="H97" s="69"/>
      <c r="L97" s="69"/>
      <c r="M97" s="69"/>
    </row>
    <row r="98" spans="1:14" x14ac:dyDescent="0.3">
      <c r="A98" s="147" t="s">
        <v>431</v>
      </c>
      <c r="B98" s="10" t="s">
        <v>1</v>
      </c>
      <c r="C98" s="72">
        <f>SUM(C91:C97)</f>
        <v>16270</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2760</v>
      </c>
      <c r="D110" s="70" t="s">
        <v>54</v>
      </c>
      <c r="E110" s="63"/>
      <c r="F110" s="63">
        <f t="shared" ref="F110:F115" si="10">IF($C$125=0,"",IF(C110="[for completion]","",C110/$C$125))</f>
        <v>0.18148342977380327</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12448</v>
      </c>
      <c r="D119" s="70" t="s">
        <v>54</v>
      </c>
      <c r="E119" s="71"/>
      <c r="F119" s="63">
        <f t="shared" si="12"/>
        <v>0.81851657022619673</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15208</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2794</v>
      </c>
      <c r="D136" s="70" t="s">
        <v>54</v>
      </c>
      <c r="E136" s="63"/>
      <c r="F136" s="63">
        <f>IF($C$151=0,"",IF(C136="[for completion]","",C136/$C$151))</f>
        <v>0.17173766058147397</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13475</v>
      </c>
      <c r="D145" s="70" t="s">
        <v>54</v>
      </c>
      <c r="E145" s="71"/>
      <c r="F145" s="63">
        <f t="shared" si="18"/>
        <v>0.82826233941852601</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16269</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11443</v>
      </c>
      <c r="E162" s="11"/>
      <c r="F162" s="11">
        <f>IF($C$165=0,"",IF(C162="[for completion]","",C162/$C$165))</f>
        <v>0.70336222263199955</v>
      </c>
      <c r="G162" s="9"/>
      <c r="H162" s="69"/>
      <c r="L162" s="69"/>
      <c r="M162" s="69"/>
    </row>
    <row r="163" spans="1:13" x14ac:dyDescent="0.3">
      <c r="A163" s="147" t="s">
        <v>493</v>
      </c>
      <c r="B163" s="69" t="s">
        <v>17</v>
      </c>
      <c r="C163" s="70">
        <v>4826</v>
      </c>
      <c r="E163" s="11"/>
      <c r="F163" s="11">
        <f t="shared" ref="F163:F164" si="24">IF($C$165=0,"",IF(C163="[for completion]","",C163/$C$165))</f>
        <v>0.29663777736800051</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16269</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893</v>
      </c>
      <c r="D172" s="59"/>
      <c r="E172" s="4"/>
      <c r="F172" s="63">
        <f>IF($C$177=0,"",IF(C172="[for completion]","",C172/$C$177))</f>
        <v>0.37395309882747069</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t="s">
        <v>54</v>
      </c>
      <c r="E174" s="65"/>
      <c r="F174" s="63"/>
      <c r="G174" s="63"/>
      <c r="H174" s="69"/>
      <c r="L174" s="69"/>
      <c r="M174" s="69"/>
    </row>
    <row r="175" spans="1:13" x14ac:dyDescent="0.3">
      <c r="A175" s="147" t="s">
        <v>504</v>
      </c>
      <c r="B175" s="71" t="s">
        <v>132</v>
      </c>
      <c r="C175" s="70">
        <v>1495</v>
      </c>
      <c r="E175" s="65"/>
      <c r="F175" s="63">
        <f t="shared" ref="F175:F185" si="25">IF($C$177=0,"",IF(C175="[for completion]","",C175/$C$177))</f>
        <v>0.62604690117252937</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2388</v>
      </c>
      <c r="E177" s="65"/>
      <c r="F177" s="65">
        <f>SUM(F172:F176)</f>
        <v>1</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v>2388</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2388</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2388</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2388</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1481</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1482</v>
      </c>
      <c r="E229" s="71"/>
      <c r="H229" s="69"/>
      <c r="L229" s="69"/>
      <c r="M229" s="69"/>
    </row>
    <row r="230" spans="1:14" x14ac:dyDescent="0.3">
      <c r="A230" s="147" t="s">
        <v>555</v>
      </c>
      <c r="B230" s="152" t="s">
        <v>297</v>
      </c>
      <c r="C230" s="70" t="s">
        <v>1482</v>
      </c>
      <c r="E230" s="71"/>
      <c r="H230" s="69"/>
      <c r="L230" s="69"/>
      <c r="M230" s="69"/>
    </row>
    <row r="231" spans="1:14" x14ac:dyDescent="0.3">
      <c r="A231" s="147" t="s">
        <v>556</v>
      </c>
      <c r="B231" s="152" t="s">
        <v>298</v>
      </c>
      <c r="C231" s="70" t="s">
        <v>1482</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zoomScale="70" zoomScaleNormal="70" zoomScaleSheetLayoutView="80" zoomScalePageLayoutView="80" workbookViewId="0">
      <selection activeCell="D17" sqref="D17"/>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175">
        <v>12479</v>
      </c>
      <c r="F12" s="41">
        <f>IF($C$15=0,"",IF(C12="[for completion]","",C12/$C$15))</f>
        <v>0.77678182384064742</v>
      </c>
      <c r="G12" s="3" t="s">
        <v>1489</v>
      </c>
    </row>
    <row r="13" spans="1:7" ht="15" x14ac:dyDescent="0.25">
      <c r="A13" s="147" t="s">
        <v>698</v>
      </c>
      <c r="B13" s="5" t="s">
        <v>4</v>
      </c>
      <c r="C13" s="175">
        <v>3586</v>
      </c>
      <c r="F13" s="63">
        <f>IF($C$15=0,"",IF(C13="[for completion]","",C13/$C$15))</f>
        <v>0.22321817615935263</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16065</v>
      </c>
      <c r="D15" s="5"/>
      <c r="E15" s="5"/>
      <c r="F15" s="75">
        <f>SUM(F12:F14)</f>
        <v>1</v>
      </c>
      <c r="G15" s="69"/>
    </row>
    <row r="16" spans="1:7" s="68" customFormat="1" ht="15" outlineLevel="1" x14ac:dyDescent="0.25">
      <c r="A16" s="147" t="s">
        <v>701</v>
      </c>
      <c r="B16" s="177" t="s">
        <v>1483</v>
      </c>
      <c r="C16" s="68">
        <v>10482</v>
      </c>
      <c r="D16" s="70"/>
      <c r="E16" s="70"/>
      <c r="F16" s="166">
        <f t="shared" ref="F16:F26" si="0">IF($C$15=0,"",IF(C16="[for completion]","",C16/$C$15))</f>
        <v>0.65247432306255837</v>
      </c>
      <c r="G16" s="69"/>
    </row>
    <row r="17" spans="1:7" s="68" customFormat="1" ht="15" outlineLevel="1" x14ac:dyDescent="0.25">
      <c r="A17" s="147" t="s">
        <v>702</v>
      </c>
      <c r="B17" s="177" t="s">
        <v>1484</v>
      </c>
      <c r="C17" s="68">
        <v>793</v>
      </c>
      <c r="D17" s="70"/>
      <c r="E17" s="70"/>
      <c r="F17" s="166">
        <f t="shared" si="0"/>
        <v>4.9361967009025835E-2</v>
      </c>
      <c r="G17" s="69"/>
    </row>
    <row r="18" spans="1:7" s="68" customFormat="1" ht="15" outlineLevel="1" x14ac:dyDescent="0.25">
      <c r="A18" s="147" t="s">
        <v>703</v>
      </c>
      <c r="B18" s="177" t="s">
        <v>1485</v>
      </c>
      <c r="C18" s="70">
        <v>16</v>
      </c>
      <c r="D18" s="70"/>
      <c r="E18" s="70"/>
      <c r="F18" s="63">
        <f t="shared" si="0"/>
        <v>9.9595393713040772E-4</v>
      </c>
      <c r="G18" s="69"/>
    </row>
    <row r="19" spans="1:7" s="68" customFormat="1" ht="15" outlineLevel="1" x14ac:dyDescent="0.25">
      <c r="A19" s="147" t="s">
        <v>704</v>
      </c>
      <c r="B19" s="177" t="s">
        <v>1465</v>
      </c>
      <c r="C19" s="70">
        <v>982</v>
      </c>
      <c r="D19" s="70"/>
      <c r="E19" s="70"/>
      <c r="F19" s="63">
        <f t="shared" si="0"/>
        <v>6.1126672891378776E-2</v>
      </c>
      <c r="G19" s="69"/>
    </row>
    <row r="20" spans="1:7" s="68" customFormat="1" ht="15" outlineLevel="1" x14ac:dyDescent="0.25">
      <c r="A20" s="147" t="s">
        <v>705</v>
      </c>
      <c r="B20" s="177" t="s">
        <v>162</v>
      </c>
      <c r="C20" s="70">
        <v>206</v>
      </c>
      <c r="D20" s="70"/>
      <c r="E20" s="70"/>
      <c r="F20" s="63">
        <f t="shared" si="0"/>
        <v>1.2822906940554E-2</v>
      </c>
      <c r="G20" s="69"/>
    </row>
    <row r="21" spans="1:7" s="68" customFormat="1" ht="15" outlineLevel="1" x14ac:dyDescent="0.25">
      <c r="A21" s="147" t="s">
        <v>706</v>
      </c>
      <c r="B21" s="177" t="s">
        <v>1466</v>
      </c>
      <c r="C21" s="70">
        <v>212</v>
      </c>
      <c r="D21" s="70"/>
      <c r="E21" s="70"/>
      <c r="F21" s="63">
        <f t="shared" si="0"/>
        <v>1.3196389666977903E-2</v>
      </c>
      <c r="G21" s="69"/>
    </row>
    <row r="22" spans="1:7" s="68" customFormat="1" ht="15" outlineLevel="1" x14ac:dyDescent="0.25">
      <c r="A22" s="147" t="s">
        <v>707</v>
      </c>
      <c r="B22" s="177" t="s">
        <v>1467</v>
      </c>
      <c r="C22" s="70">
        <v>379</v>
      </c>
      <c r="D22" s="70"/>
      <c r="E22" s="70"/>
      <c r="F22" s="63">
        <f t="shared" si="0"/>
        <v>2.3591658885776533E-2</v>
      </c>
      <c r="G22" s="69"/>
    </row>
    <row r="23" spans="1:7" s="68" customFormat="1" ht="15" outlineLevel="1" x14ac:dyDescent="0.25">
      <c r="A23" s="147" t="s">
        <v>708</v>
      </c>
      <c r="B23" s="177" t="s">
        <v>1468</v>
      </c>
      <c r="C23" s="70">
        <v>2937</v>
      </c>
      <c r="D23" s="70"/>
      <c r="E23" s="70"/>
      <c r="F23" s="63">
        <f t="shared" si="0"/>
        <v>0.18281979458450046</v>
      </c>
      <c r="G23" s="69"/>
    </row>
    <row r="24" spans="1:7" s="68" customFormat="1" ht="15" outlineLevel="1" x14ac:dyDescent="0.25">
      <c r="A24" s="147" t="s">
        <v>709</v>
      </c>
      <c r="B24" s="177" t="s">
        <v>1486</v>
      </c>
      <c r="C24" s="70">
        <v>51</v>
      </c>
      <c r="D24" s="70"/>
      <c r="E24" s="70"/>
      <c r="F24" s="63">
        <f t="shared" si="0"/>
        <v>3.1746031746031746E-3</v>
      </c>
      <c r="G24" s="69"/>
    </row>
    <row r="25" spans="1:7" s="68" customFormat="1" ht="15" outlineLevel="1" x14ac:dyDescent="0.25">
      <c r="A25" s="147" t="s">
        <v>710</v>
      </c>
      <c r="B25" s="94" t="s">
        <v>1487</v>
      </c>
      <c r="C25" s="70">
        <v>7</v>
      </c>
      <c r="D25" s="70"/>
      <c r="E25" s="70"/>
      <c r="F25" s="63">
        <f t="shared" si="0"/>
        <v>4.3572984749455336E-4</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16467</v>
      </c>
      <c r="D28" s="70">
        <v>1297</v>
      </c>
      <c r="E28" s="70"/>
      <c r="F28" s="70">
        <f>SUM(C28+D28)</f>
        <v>17764</v>
      </c>
      <c r="G28" s="3" t="s">
        <v>1488</v>
      </c>
    </row>
    <row r="29" spans="1:7" s="68" customFormat="1" ht="15" outlineLevel="1" x14ac:dyDescent="0.25">
      <c r="A29" s="147" t="s">
        <v>713</v>
      </c>
      <c r="B29" s="66" t="s">
        <v>194</v>
      </c>
      <c r="C29" s="70"/>
      <c r="D29" s="70"/>
      <c r="E29" s="70"/>
      <c r="F29" s="70"/>
      <c r="G29" s="69"/>
    </row>
    <row r="30" spans="1:7" s="68" customFormat="1" ht="15" outlineLevel="1" x14ac:dyDescent="0.25">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3.62</v>
      </c>
      <c r="D36" s="56">
        <v>7.09</v>
      </c>
      <c r="E36" s="5" t="s">
        <v>1493</v>
      </c>
      <c r="F36" s="70">
        <v>4.3899999999999997</v>
      </c>
    </row>
    <row r="37" spans="1:7" ht="15" outlineLevel="1" x14ac:dyDescent="0.25">
      <c r="A37" s="147" t="s">
        <v>720</v>
      </c>
      <c r="D37" s="56"/>
      <c r="F37" s="70"/>
    </row>
    <row r="38" spans="1:7" s="68" customFormat="1" outlineLevel="1" x14ac:dyDescent="0.3">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ht="15" outlineLevel="1" x14ac:dyDescent="0.25">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x14ac:dyDescent="0.3">
      <c r="A55" s="147" t="s">
        <v>737</v>
      </c>
      <c r="B55" s="70" t="s">
        <v>14</v>
      </c>
      <c r="C55" s="70" t="s">
        <v>54</v>
      </c>
      <c r="D55" s="70" t="s">
        <v>54</v>
      </c>
      <c r="E55" s="70"/>
      <c r="F55" s="70" t="s">
        <v>54</v>
      </c>
      <c r="G55" s="56"/>
    </row>
    <row r="56" spans="1:7" s="55" customFormat="1" x14ac:dyDescent="0.3">
      <c r="A56" s="147" t="s">
        <v>738</v>
      </c>
      <c r="B56" s="70" t="s">
        <v>97</v>
      </c>
      <c r="C56" s="70" t="s">
        <v>54</v>
      </c>
      <c r="D56" s="70" t="s">
        <v>54</v>
      </c>
      <c r="E56" s="70"/>
      <c r="F56" s="70" t="s">
        <v>54</v>
      </c>
      <c r="G56" s="56"/>
    </row>
    <row r="57" spans="1:7" s="55" customFormat="1" x14ac:dyDescent="0.3">
      <c r="A57" s="147" t="s">
        <v>739</v>
      </c>
      <c r="B57" s="70" t="s">
        <v>355</v>
      </c>
      <c r="C57" s="70" t="s">
        <v>54</v>
      </c>
      <c r="D57" s="70" t="s">
        <v>54</v>
      </c>
      <c r="E57" s="70"/>
      <c r="F57" s="70" t="s">
        <v>54</v>
      </c>
      <c r="G57" s="56"/>
    </row>
    <row r="58" spans="1:7" s="55" customFormat="1" x14ac:dyDescent="0.3">
      <c r="A58" s="147" t="s">
        <v>740</v>
      </c>
      <c r="B58" s="70" t="s">
        <v>112</v>
      </c>
      <c r="C58" s="70" t="s">
        <v>54</v>
      </c>
      <c r="D58" s="70" t="s">
        <v>54</v>
      </c>
      <c r="E58" s="70"/>
      <c r="F58" s="70" t="s">
        <v>54</v>
      </c>
      <c r="G58" s="56"/>
    </row>
    <row r="59" spans="1:7" s="55" customFormat="1" x14ac:dyDescent="0.3">
      <c r="A59" s="147" t="s">
        <v>741</v>
      </c>
      <c r="B59" s="70" t="s">
        <v>98</v>
      </c>
      <c r="C59" s="70" t="s">
        <v>54</v>
      </c>
      <c r="D59" s="70" t="s">
        <v>54</v>
      </c>
      <c r="E59" s="70"/>
      <c r="F59" s="70" t="s">
        <v>54</v>
      </c>
      <c r="G59" s="56"/>
    </row>
    <row r="60" spans="1:7" s="55" customFormat="1" x14ac:dyDescent="0.3">
      <c r="A60" s="147" t="s">
        <v>742</v>
      </c>
      <c r="B60" s="70" t="s">
        <v>99</v>
      </c>
      <c r="C60" s="70" t="s">
        <v>54</v>
      </c>
      <c r="D60" s="70" t="s">
        <v>54</v>
      </c>
      <c r="E60" s="70"/>
      <c r="F60" s="70" t="s">
        <v>54</v>
      </c>
      <c r="G60" s="56"/>
    </row>
    <row r="61" spans="1:7" s="55" customFormat="1" x14ac:dyDescent="0.3">
      <c r="A61" s="147" t="s">
        <v>743</v>
      </c>
      <c r="B61" s="70" t="s">
        <v>100</v>
      </c>
      <c r="C61" s="70" t="s">
        <v>54</v>
      </c>
      <c r="D61" s="70" t="s">
        <v>54</v>
      </c>
      <c r="E61" s="70"/>
      <c r="F61" s="70" t="s">
        <v>54</v>
      </c>
      <c r="G61" s="56"/>
    </row>
    <row r="62" spans="1:7" s="55" customFormat="1" x14ac:dyDescent="0.3">
      <c r="A62" s="147" t="s">
        <v>744</v>
      </c>
      <c r="B62" s="70" t="s">
        <v>101</v>
      </c>
      <c r="C62" s="70" t="s">
        <v>54</v>
      </c>
      <c r="D62" s="70" t="s">
        <v>54</v>
      </c>
      <c r="E62" s="70"/>
      <c r="F62" s="70" t="s">
        <v>54</v>
      </c>
      <c r="G62" s="56"/>
    </row>
    <row r="63" spans="1:7" s="55" customFormat="1" x14ac:dyDescent="0.3">
      <c r="A63" s="147" t="s">
        <v>745</v>
      </c>
      <c r="B63" s="70" t="s">
        <v>102</v>
      </c>
      <c r="C63" s="70" t="s">
        <v>54</v>
      </c>
      <c r="D63" s="70" t="s">
        <v>54</v>
      </c>
      <c r="E63" s="70"/>
      <c r="F63" s="70" t="s">
        <v>54</v>
      </c>
      <c r="G63" s="56"/>
    </row>
    <row r="64" spans="1:7" s="55" customFormat="1" x14ac:dyDescent="0.3">
      <c r="A64" s="147" t="s">
        <v>746</v>
      </c>
      <c r="B64" s="70" t="s">
        <v>103</v>
      </c>
      <c r="C64" s="70" t="s">
        <v>54</v>
      </c>
      <c r="D64" s="70" t="s">
        <v>54</v>
      </c>
      <c r="E64" s="70"/>
      <c r="F64" s="70" t="s">
        <v>54</v>
      </c>
      <c r="G64" s="56"/>
    </row>
    <row r="65" spans="1:7" s="55" customFormat="1" x14ac:dyDescent="0.3">
      <c r="A65" s="147" t="s">
        <v>747</v>
      </c>
      <c r="B65" s="70" t="s">
        <v>105</v>
      </c>
      <c r="C65" s="70" t="s">
        <v>54</v>
      </c>
      <c r="D65" s="70" t="s">
        <v>54</v>
      </c>
      <c r="E65" s="70"/>
      <c r="F65" s="70" t="s">
        <v>54</v>
      </c>
      <c r="G65" s="56"/>
    </row>
    <row r="66" spans="1:7" s="55" customFormat="1" x14ac:dyDescent="0.3">
      <c r="A66" s="147" t="s">
        <v>748</v>
      </c>
      <c r="B66" s="70" t="s">
        <v>106</v>
      </c>
      <c r="C66" s="70" t="s">
        <v>54</v>
      </c>
      <c r="D66" s="70" t="s">
        <v>54</v>
      </c>
      <c r="E66" s="70"/>
      <c r="F66" s="70" t="s">
        <v>54</v>
      </c>
      <c r="G66" s="56"/>
    </row>
    <row r="67" spans="1:7" s="55" customFormat="1" x14ac:dyDescent="0.3">
      <c r="A67" s="147" t="s">
        <v>749</v>
      </c>
      <c r="B67" s="70" t="s">
        <v>107</v>
      </c>
      <c r="C67" s="70" t="s">
        <v>54</v>
      </c>
      <c r="D67" s="70" t="s">
        <v>54</v>
      </c>
      <c r="E67" s="70"/>
      <c r="F67" s="70" t="s">
        <v>54</v>
      </c>
      <c r="G67" s="56"/>
    </row>
    <row r="68" spans="1:7" s="55" customFormat="1" x14ac:dyDescent="0.3">
      <c r="A68" s="147" t="s">
        <v>750</v>
      </c>
      <c r="B68" s="70" t="s">
        <v>109</v>
      </c>
      <c r="C68" s="70" t="s">
        <v>54</v>
      </c>
      <c r="D68" s="70" t="s">
        <v>54</v>
      </c>
      <c r="E68" s="70"/>
      <c r="F68" s="70" t="s">
        <v>54</v>
      </c>
      <c r="G68" s="56"/>
    </row>
    <row r="69" spans="1:7" s="55" customFormat="1" x14ac:dyDescent="0.3">
      <c r="A69" s="147" t="s">
        <v>751</v>
      </c>
      <c r="B69" s="70" t="s">
        <v>110</v>
      </c>
      <c r="C69" s="70" t="s">
        <v>54</v>
      </c>
      <c r="D69" s="70" t="s">
        <v>54</v>
      </c>
      <c r="E69" s="70"/>
      <c r="F69" s="70" t="s">
        <v>54</v>
      </c>
      <c r="G69" s="56"/>
    </row>
    <row r="70" spans="1:7" s="55" customFormat="1" x14ac:dyDescent="0.3">
      <c r="A70" s="147" t="s">
        <v>752</v>
      </c>
      <c r="B70" s="70" t="s">
        <v>15</v>
      </c>
      <c r="C70" s="70" t="s">
        <v>54</v>
      </c>
      <c r="D70" s="70" t="s">
        <v>54</v>
      </c>
      <c r="E70" s="70"/>
      <c r="F70" s="70" t="s">
        <v>54</v>
      </c>
      <c r="G70" s="56"/>
    </row>
    <row r="71" spans="1:7" s="55" customFormat="1" x14ac:dyDescent="0.3">
      <c r="A71" s="147" t="s">
        <v>753</v>
      </c>
      <c r="B71" s="70" t="s">
        <v>108</v>
      </c>
      <c r="C71" s="70" t="s">
        <v>54</v>
      </c>
      <c r="D71" s="70" t="s">
        <v>54</v>
      </c>
      <c r="E71" s="70"/>
      <c r="F71" s="70" t="s">
        <v>54</v>
      </c>
      <c r="G71" s="56"/>
    </row>
    <row r="72" spans="1:7" s="55" customFormat="1" x14ac:dyDescent="0.3">
      <c r="A72" s="147" t="s">
        <v>754</v>
      </c>
      <c r="B72" s="70" t="s">
        <v>113</v>
      </c>
      <c r="C72" s="70" t="s">
        <v>54</v>
      </c>
      <c r="D72" s="70" t="s">
        <v>54</v>
      </c>
      <c r="E72" s="70"/>
      <c r="F72" s="70" t="s">
        <v>54</v>
      </c>
      <c r="G72" s="56"/>
    </row>
    <row r="73" spans="1:7" x14ac:dyDescent="0.3">
      <c r="A73" s="147" t="s">
        <v>755</v>
      </c>
      <c r="B73" s="97" t="s">
        <v>115</v>
      </c>
      <c r="C73" s="97">
        <f>SUM(C74:C76)</f>
        <v>0</v>
      </c>
      <c r="D73" s="97">
        <f>SUM(D74:D76)</f>
        <v>0</v>
      </c>
      <c r="E73" s="70"/>
      <c r="F73" s="97">
        <f>SUM(F74:F76)</f>
        <v>0</v>
      </c>
      <c r="G73" s="5"/>
    </row>
    <row r="74" spans="1:7" x14ac:dyDescent="0.3">
      <c r="A74" s="147" t="s">
        <v>756</v>
      </c>
      <c r="B74" s="70" t="s">
        <v>116</v>
      </c>
      <c r="C74" s="70" t="s">
        <v>54</v>
      </c>
      <c r="D74" s="70" t="s">
        <v>54</v>
      </c>
      <c r="E74" s="70"/>
      <c r="F74" s="70" t="s">
        <v>54</v>
      </c>
      <c r="G74" s="5"/>
    </row>
    <row r="75" spans="1:7" x14ac:dyDescent="0.3">
      <c r="A75" s="147" t="s">
        <v>757</v>
      </c>
      <c r="B75" s="70" t="s">
        <v>117</v>
      </c>
      <c r="C75" s="70" t="s">
        <v>54</v>
      </c>
      <c r="D75" s="70" t="s">
        <v>54</v>
      </c>
      <c r="E75" s="70"/>
      <c r="F75" s="70" t="s">
        <v>54</v>
      </c>
      <c r="G75" s="5"/>
    </row>
    <row r="76" spans="1:7" x14ac:dyDescent="0.3">
      <c r="A76" s="147" t="s">
        <v>758</v>
      </c>
      <c r="B76" s="70" t="s">
        <v>118</v>
      </c>
      <c r="C76" s="70" t="s">
        <v>54</v>
      </c>
      <c r="D76" s="70" t="s">
        <v>54</v>
      </c>
      <c r="E76" s="70"/>
      <c r="F76" s="70" t="s">
        <v>54</v>
      </c>
      <c r="G76" s="5"/>
    </row>
    <row r="77" spans="1:7" x14ac:dyDescent="0.3">
      <c r="A77" s="147" t="s">
        <v>759</v>
      </c>
      <c r="B77" s="97" t="s">
        <v>2</v>
      </c>
      <c r="C77" s="97">
        <f>SUM(C78:C87)</f>
        <v>0</v>
      </c>
      <c r="D77" s="97">
        <f>SUM(D78:D87)</f>
        <v>0</v>
      </c>
      <c r="E77" s="70"/>
      <c r="F77" s="97">
        <f>SUM(F78:F87)</f>
        <v>0</v>
      </c>
      <c r="G77" s="5"/>
    </row>
    <row r="78" spans="1:7" x14ac:dyDescent="0.3">
      <c r="A78" s="147" t="s">
        <v>760</v>
      </c>
      <c r="B78" s="71" t="s">
        <v>119</v>
      </c>
      <c r="C78" s="70" t="s">
        <v>54</v>
      </c>
      <c r="D78" s="70" t="s">
        <v>54</v>
      </c>
      <c r="E78" s="70"/>
      <c r="F78" s="70" t="s">
        <v>54</v>
      </c>
      <c r="G78" s="5"/>
    </row>
    <row r="79" spans="1:7" x14ac:dyDescent="0.3">
      <c r="A79" s="147" t="s">
        <v>761</v>
      </c>
      <c r="B79" s="71" t="s">
        <v>120</v>
      </c>
      <c r="C79" s="70" t="s">
        <v>54</v>
      </c>
      <c r="D79" s="70" t="s">
        <v>54</v>
      </c>
      <c r="E79" s="70"/>
      <c r="F79" s="70" t="s">
        <v>54</v>
      </c>
      <c r="G79" s="5"/>
    </row>
    <row r="80" spans="1:7" s="68" customFormat="1" x14ac:dyDescent="0.3">
      <c r="A80" s="147" t="s">
        <v>762</v>
      </c>
      <c r="B80" s="71" t="s">
        <v>141</v>
      </c>
      <c r="C80" s="70" t="s">
        <v>54</v>
      </c>
      <c r="D80" s="70" t="s">
        <v>54</v>
      </c>
      <c r="E80" s="70"/>
      <c r="F80" s="70" t="s">
        <v>54</v>
      </c>
      <c r="G80" s="70"/>
    </row>
    <row r="81" spans="1:7" x14ac:dyDescent="0.3">
      <c r="A81" s="147" t="s">
        <v>763</v>
      </c>
      <c r="B81" s="71" t="s">
        <v>121</v>
      </c>
      <c r="C81" s="70" t="s">
        <v>54</v>
      </c>
      <c r="D81" s="70" t="s">
        <v>54</v>
      </c>
      <c r="E81" s="70"/>
      <c r="F81" s="70" t="s">
        <v>54</v>
      </c>
      <c r="G81" s="5"/>
    </row>
    <row r="82" spans="1:7" x14ac:dyDescent="0.3">
      <c r="A82" s="147" t="s">
        <v>764</v>
      </c>
      <c r="B82" s="71" t="s">
        <v>122</v>
      </c>
      <c r="C82" s="70" t="s">
        <v>54</v>
      </c>
      <c r="D82" s="70" t="s">
        <v>54</v>
      </c>
      <c r="E82" s="70"/>
      <c r="F82" s="70" t="s">
        <v>54</v>
      </c>
      <c r="G82" s="5"/>
    </row>
    <row r="83" spans="1:7" x14ac:dyDescent="0.3">
      <c r="A83" s="147" t="s">
        <v>765</v>
      </c>
      <c r="B83" s="71" t="s">
        <v>123</v>
      </c>
      <c r="C83" s="70" t="s">
        <v>54</v>
      </c>
      <c r="D83" s="70" t="s">
        <v>54</v>
      </c>
      <c r="E83" s="70"/>
      <c r="F83" s="70" t="s">
        <v>54</v>
      </c>
      <c r="G83" s="5"/>
    </row>
    <row r="84" spans="1:7" x14ac:dyDescent="0.3">
      <c r="A84" s="147" t="s">
        <v>766</v>
      </c>
      <c r="B84" s="71" t="s">
        <v>124</v>
      </c>
      <c r="C84" s="70" t="s">
        <v>54</v>
      </c>
      <c r="D84" s="70" t="s">
        <v>54</v>
      </c>
      <c r="E84" s="70"/>
      <c r="F84" s="70" t="s">
        <v>54</v>
      </c>
      <c r="G84" s="5"/>
    </row>
    <row r="85" spans="1:7" x14ac:dyDescent="0.3">
      <c r="A85" s="147" t="s">
        <v>767</v>
      </c>
      <c r="B85" s="71" t="s">
        <v>127</v>
      </c>
      <c r="C85" s="70" t="s">
        <v>54</v>
      </c>
      <c r="D85" s="70" t="s">
        <v>54</v>
      </c>
      <c r="E85" s="70"/>
      <c r="F85" s="70" t="s">
        <v>54</v>
      </c>
      <c r="G85" s="5"/>
    </row>
    <row r="86" spans="1:7" x14ac:dyDescent="0.3">
      <c r="A86" s="147" t="s">
        <v>768</v>
      </c>
      <c r="B86" s="71" t="s">
        <v>125</v>
      </c>
      <c r="C86" s="70" t="s">
        <v>54</v>
      </c>
      <c r="D86" s="70" t="s">
        <v>54</v>
      </c>
      <c r="E86" s="70"/>
      <c r="F86" s="70" t="s">
        <v>54</v>
      </c>
      <c r="G86" s="5"/>
    </row>
    <row r="87" spans="1:7" x14ac:dyDescent="0.3">
      <c r="A87" s="147" t="s">
        <v>769</v>
      </c>
      <c r="B87" s="71" t="s">
        <v>2</v>
      </c>
      <c r="C87" s="70" t="s">
        <v>54</v>
      </c>
      <c r="D87" s="70" t="s">
        <v>54</v>
      </c>
      <c r="E87" s="70"/>
      <c r="F87" s="70" t="s">
        <v>54</v>
      </c>
      <c r="G87" s="5"/>
    </row>
    <row r="88" spans="1:7" s="68" customFormat="1" outlineLevel="1" x14ac:dyDescent="0.3">
      <c r="A88" s="147" t="s">
        <v>770</v>
      </c>
      <c r="B88" s="94" t="s">
        <v>1459</v>
      </c>
      <c r="C88" s="70">
        <v>0</v>
      </c>
      <c r="D88" s="175">
        <v>0</v>
      </c>
      <c r="E88" s="70"/>
      <c r="F88" s="175">
        <v>0</v>
      </c>
      <c r="G88" s="70"/>
    </row>
    <row r="89" spans="1:7" s="68" customFormat="1" outlineLevel="1" x14ac:dyDescent="0.3">
      <c r="A89" s="147" t="s">
        <v>771</v>
      </c>
      <c r="B89" s="94" t="s">
        <v>1460</v>
      </c>
      <c r="C89" s="70">
        <v>0</v>
      </c>
      <c r="D89" s="175">
        <v>0</v>
      </c>
      <c r="E89" s="70"/>
      <c r="F89" s="175">
        <v>0</v>
      </c>
      <c r="G89" s="70"/>
    </row>
    <row r="90" spans="1:7" s="68" customFormat="1" outlineLevel="1" x14ac:dyDescent="0.3">
      <c r="A90" s="147" t="s">
        <v>772</v>
      </c>
      <c r="B90" s="94"/>
      <c r="C90" s="70"/>
      <c r="D90" s="70"/>
      <c r="E90" s="70"/>
      <c r="F90" s="70"/>
      <c r="G90" s="70"/>
    </row>
    <row r="91" spans="1:7" s="68" customFormat="1" outlineLevel="1" x14ac:dyDescent="0.3">
      <c r="A91" s="147" t="s">
        <v>773</v>
      </c>
      <c r="B91" s="94"/>
      <c r="C91" s="70"/>
      <c r="D91" s="70"/>
      <c r="E91" s="70"/>
      <c r="F91" s="70"/>
      <c r="G91" s="70"/>
    </row>
    <row r="92" spans="1:7" s="68" customFormat="1" outlineLevel="1" x14ac:dyDescent="0.3">
      <c r="A92" s="147" t="s">
        <v>774</v>
      </c>
      <c r="B92" s="94"/>
      <c r="C92" s="70"/>
      <c r="D92" s="70"/>
      <c r="E92" s="70"/>
      <c r="F92" s="70"/>
      <c r="G92" s="70"/>
    </row>
    <row r="93" spans="1:7" s="68" customFormat="1" outlineLevel="1" x14ac:dyDescent="0.3">
      <c r="A93" s="147" t="s">
        <v>775</v>
      </c>
      <c r="B93" s="94"/>
      <c r="C93" s="70"/>
      <c r="D93" s="70"/>
      <c r="E93" s="70"/>
      <c r="F93" s="70"/>
      <c r="G93" s="70"/>
    </row>
    <row r="94" spans="1:7" s="68" customFormat="1" outlineLevel="1" x14ac:dyDescent="0.3">
      <c r="A94" s="147" t="s">
        <v>776</v>
      </c>
      <c r="B94" s="94"/>
      <c r="C94" s="70"/>
      <c r="D94" s="70"/>
      <c r="E94" s="70"/>
      <c r="F94" s="70"/>
      <c r="G94" s="70"/>
    </row>
    <row r="95" spans="1:7" s="68" customFormat="1" outlineLevel="1" x14ac:dyDescent="0.3">
      <c r="A95" s="147" t="s">
        <v>777</v>
      </c>
      <c r="B95" s="94"/>
      <c r="C95" s="70"/>
      <c r="D95" s="70"/>
      <c r="E95" s="70"/>
      <c r="F95" s="70"/>
      <c r="G95" s="70"/>
    </row>
    <row r="96" spans="1:7" s="68" customFormat="1" outlineLevel="1" x14ac:dyDescent="0.3">
      <c r="A96" s="147" t="s">
        <v>778</v>
      </c>
      <c r="B96" s="94"/>
      <c r="C96" s="70"/>
      <c r="D96" s="70"/>
      <c r="E96" s="70"/>
      <c r="F96" s="70"/>
      <c r="G96" s="70"/>
    </row>
    <row r="97" spans="1:7" s="68" customFormat="1" outlineLevel="1" x14ac:dyDescent="0.3">
      <c r="A97" s="147" t="s">
        <v>779</v>
      </c>
      <c r="B97" s="94"/>
      <c r="C97" s="70"/>
      <c r="D97" s="70"/>
      <c r="E97" s="70"/>
      <c r="F97" s="70"/>
      <c r="G97" s="70"/>
    </row>
    <row r="98" spans="1:7" s="55" customFormat="1" ht="15" customHeight="1" x14ac:dyDescent="0.3">
      <c r="A98" s="76"/>
      <c r="B98" s="78" t="s">
        <v>1026</v>
      </c>
      <c r="C98" s="76" t="s">
        <v>144</v>
      </c>
      <c r="D98" s="76" t="s">
        <v>145</v>
      </c>
      <c r="E98" s="61"/>
      <c r="F98" s="77" t="s">
        <v>148</v>
      </c>
      <c r="G98" s="64"/>
    </row>
    <row r="99" spans="1:7" s="55" customFormat="1" x14ac:dyDescent="0.3">
      <c r="A99" s="147" t="s">
        <v>780</v>
      </c>
      <c r="B99" s="169" t="s">
        <v>1455</v>
      </c>
      <c r="C99" s="175">
        <v>42.89</v>
      </c>
      <c r="D99" s="175">
        <v>6.83</v>
      </c>
      <c r="E99" s="70" t="s">
        <v>1493</v>
      </c>
      <c r="F99" s="70">
        <v>34.840000000000003</v>
      </c>
      <c r="G99" s="56"/>
    </row>
    <row r="100" spans="1:7" s="55" customFormat="1" x14ac:dyDescent="0.3">
      <c r="A100" s="147" t="s">
        <v>781</v>
      </c>
      <c r="B100" s="169" t="s">
        <v>1454</v>
      </c>
      <c r="C100" s="175">
        <v>29.97</v>
      </c>
      <c r="D100" s="175">
        <v>24.46</v>
      </c>
      <c r="E100" s="70" t="s">
        <v>1493</v>
      </c>
      <c r="F100" s="70">
        <v>28.74</v>
      </c>
      <c r="G100" s="56"/>
    </row>
    <row r="101" spans="1:7" s="55" customFormat="1" x14ac:dyDescent="0.3">
      <c r="A101" s="147" t="s">
        <v>782</v>
      </c>
      <c r="B101" s="169" t="s">
        <v>1453</v>
      </c>
      <c r="C101" s="175">
        <v>2.83</v>
      </c>
      <c r="D101" s="175">
        <v>2.58</v>
      </c>
      <c r="E101" s="70" t="s">
        <v>1493</v>
      </c>
      <c r="F101" s="70">
        <v>2.77</v>
      </c>
      <c r="G101" s="56"/>
    </row>
    <row r="102" spans="1:7" s="55" customFormat="1" x14ac:dyDescent="0.3">
      <c r="A102" s="147" t="s">
        <v>783</v>
      </c>
      <c r="B102" s="169" t="s">
        <v>1452</v>
      </c>
      <c r="C102" s="175">
        <v>15.36</v>
      </c>
      <c r="D102" s="175">
        <v>42.75</v>
      </c>
      <c r="E102" s="70" t="s">
        <v>1493</v>
      </c>
      <c r="F102" s="70">
        <v>21.48</v>
      </c>
      <c r="G102" s="56"/>
    </row>
    <row r="103" spans="1:7" s="55" customFormat="1" x14ac:dyDescent="0.3">
      <c r="A103" s="147" t="s">
        <v>784</v>
      </c>
      <c r="B103" s="169" t="s">
        <v>1451</v>
      </c>
      <c r="C103" s="175">
        <v>8.9499999999999993</v>
      </c>
      <c r="D103" s="175">
        <v>23.39</v>
      </c>
      <c r="E103" s="70" t="s">
        <v>1493</v>
      </c>
      <c r="F103" s="70">
        <v>12.17</v>
      </c>
      <c r="G103" s="56"/>
    </row>
    <row r="104" spans="1:7" s="55" customFormat="1" x14ac:dyDescent="0.3">
      <c r="A104" s="147" t="s">
        <v>785</v>
      </c>
      <c r="B104" s="169"/>
      <c r="C104" s="175"/>
      <c r="D104" s="175"/>
      <c r="E104" s="175"/>
      <c r="F104" s="175"/>
      <c r="G104" s="56"/>
    </row>
    <row r="105" spans="1:7" s="55" customFormat="1" x14ac:dyDescent="0.3">
      <c r="A105" s="147" t="s">
        <v>786</v>
      </c>
      <c r="B105" s="169"/>
      <c r="C105" s="175"/>
      <c r="D105" s="175"/>
      <c r="E105" s="175"/>
      <c r="F105" s="175"/>
      <c r="G105" s="56"/>
    </row>
    <row r="106" spans="1:7" s="55" customFormat="1" x14ac:dyDescent="0.3">
      <c r="A106" s="147" t="s">
        <v>787</v>
      </c>
      <c r="B106" s="169"/>
      <c r="C106" s="175"/>
      <c r="D106" s="175"/>
      <c r="E106" s="175"/>
      <c r="F106" s="175"/>
      <c r="G106" s="56"/>
    </row>
    <row r="107" spans="1:7" s="55" customFormat="1" x14ac:dyDescent="0.3">
      <c r="A107" s="147" t="s">
        <v>788</v>
      </c>
      <c r="B107" s="169"/>
      <c r="C107" s="175"/>
      <c r="D107" s="175"/>
      <c r="E107" s="175"/>
      <c r="F107" s="175"/>
      <c r="G107" s="56"/>
    </row>
    <row r="108" spans="1:7" s="55" customFormat="1" x14ac:dyDescent="0.3">
      <c r="A108" s="147" t="s">
        <v>789</v>
      </c>
      <c r="B108" s="169"/>
      <c r="C108" s="175"/>
      <c r="D108" s="175"/>
      <c r="E108" s="175"/>
      <c r="F108" s="175"/>
      <c r="G108" s="56"/>
    </row>
    <row r="109" spans="1:7" s="55" customFormat="1" x14ac:dyDescent="0.3">
      <c r="A109" s="147" t="s">
        <v>790</v>
      </c>
      <c r="B109" s="169"/>
      <c r="C109" s="175"/>
      <c r="D109" s="175"/>
      <c r="E109" s="175"/>
      <c r="F109" s="175"/>
      <c r="G109" s="56"/>
    </row>
    <row r="110" spans="1:7" s="55" customFormat="1" x14ac:dyDescent="0.3">
      <c r="A110" s="147" t="s">
        <v>791</v>
      </c>
      <c r="B110" s="169"/>
      <c r="C110" s="175"/>
      <c r="D110" s="175"/>
      <c r="E110" s="175"/>
      <c r="F110" s="175"/>
      <c r="G110" s="56"/>
    </row>
    <row r="111" spans="1:7" s="55" customFormat="1" x14ac:dyDescent="0.3">
      <c r="A111" s="147" t="s">
        <v>792</v>
      </c>
      <c r="B111" s="169"/>
      <c r="C111" s="175"/>
      <c r="D111" s="175"/>
      <c r="E111" s="175"/>
      <c r="F111" s="175"/>
      <c r="G111" s="56"/>
    </row>
    <row r="112" spans="1:7" s="55" customFormat="1" x14ac:dyDescent="0.3">
      <c r="A112" s="147" t="s">
        <v>793</v>
      </c>
      <c r="B112" s="169"/>
      <c r="C112" s="175"/>
      <c r="D112" s="175"/>
      <c r="E112" s="175"/>
      <c r="F112" s="175"/>
      <c r="G112" s="56"/>
    </row>
    <row r="113" spans="1:7" s="55" customFormat="1" x14ac:dyDescent="0.3">
      <c r="A113" s="147" t="s">
        <v>794</v>
      </c>
      <c r="B113" s="169"/>
      <c r="C113" s="175"/>
      <c r="D113" s="175"/>
      <c r="E113" s="175"/>
      <c r="F113" s="175"/>
      <c r="G113" s="56"/>
    </row>
    <row r="114" spans="1:7" s="55" customFormat="1" x14ac:dyDescent="0.3">
      <c r="A114" s="147" t="s">
        <v>795</v>
      </c>
      <c r="B114" s="169"/>
      <c r="C114" s="175"/>
      <c r="D114" s="175"/>
      <c r="E114" s="175"/>
      <c r="F114" s="175"/>
      <c r="G114" s="56"/>
    </row>
    <row r="115" spans="1:7" s="55" customFormat="1" x14ac:dyDescent="0.3">
      <c r="A115" s="147" t="s">
        <v>796</v>
      </c>
      <c r="B115" s="169"/>
      <c r="C115" s="175"/>
      <c r="D115" s="175"/>
      <c r="E115" s="175"/>
      <c r="F115" s="175"/>
      <c r="G115" s="56"/>
    </row>
    <row r="116" spans="1:7" s="55" customFormat="1" x14ac:dyDescent="0.3">
      <c r="A116" s="147" t="s">
        <v>797</v>
      </c>
      <c r="B116" s="169"/>
      <c r="C116" s="175"/>
      <c r="D116" s="175"/>
      <c r="E116" s="175"/>
      <c r="F116" s="175"/>
      <c r="G116" s="56"/>
    </row>
    <row r="117" spans="1:7" s="55" customFormat="1" x14ac:dyDescent="0.3">
      <c r="A117" s="147" t="s">
        <v>798</v>
      </c>
      <c r="B117" s="169"/>
      <c r="C117" s="175"/>
      <c r="D117" s="175"/>
      <c r="E117" s="175"/>
      <c r="F117" s="175"/>
      <c r="G117" s="56"/>
    </row>
    <row r="118" spans="1:7" s="55" customFormat="1" x14ac:dyDescent="0.3">
      <c r="A118" s="147" t="s">
        <v>799</v>
      </c>
      <c r="B118" s="169"/>
      <c r="C118" s="175"/>
      <c r="D118" s="175"/>
      <c r="E118" s="175"/>
      <c r="F118" s="175"/>
      <c r="G118" s="56"/>
    </row>
    <row r="119" spans="1:7" s="55" customFormat="1" x14ac:dyDescent="0.3">
      <c r="A119" s="147" t="s">
        <v>800</v>
      </c>
      <c r="B119" s="169"/>
      <c r="C119" s="175"/>
      <c r="D119" s="175"/>
      <c r="E119" s="175"/>
      <c r="F119" s="175"/>
      <c r="G119" s="56"/>
    </row>
    <row r="120" spans="1:7" s="55" customFormat="1" x14ac:dyDescent="0.3">
      <c r="A120" s="147" t="s">
        <v>801</v>
      </c>
      <c r="B120" s="169"/>
      <c r="C120" s="175"/>
      <c r="D120" s="175"/>
      <c r="E120" s="175"/>
      <c r="F120" s="175"/>
      <c r="G120" s="56"/>
    </row>
    <row r="121" spans="1:7" s="55" customFormat="1" x14ac:dyDescent="0.3">
      <c r="A121" s="147" t="s">
        <v>802</v>
      </c>
      <c r="B121" s="169"/>
      <c r="C121" s="175"/>
      <c r="D121" s="175"/>
      <c r="E121" s="175"/>
      <c r="F121" s="175"/>
      <c r="G121" s="56"/>
    </row>
    <row r="122" spans="1:7" s="55" customFormat="1" x14ac:dyDescent="0.3">
      <c r="A122" s="147" t="s">
        <v>803</v>
      </c>
      <c r="B122" s="169"/>
      <c r="C122" s="175"/>
      <c r="D122" s="175"/>
      <c r="E122" s="175"/>
      <c r="F122" s="175"/>
      <c r="G122" s="56"/>
    </row>
    <row r="123" spans="1:7" s="55" customFormat="1" x14ac:dyDescent="0.3">
      <c r="A123" s="147" t="s">
        <v>804</v>
      </c>
      <c r="B123" s="169"/>
      <c r="C123" s="175"/>
      <c r="D123" s="175"/>
      <c r="E123" s="175"/>
      <c r="F123" s="175"/>
      <c r="G123" s="56"/>
    </row>
    <row r="124" spans="1:7" s="55" customFormat="1" x14ac:dyDescent="0.3">
      <c r="A124" s="147" t="s">
        <v>805</v>
      </c>
      <c r="B124" s="169"/>
      <c r="C124" s="175"/>
      <c r="D124" s="175"/>
      <c r="E124" s="175"/>
      <c r="F124" s="175"/>
      <c r="G124" s="56"/>
    </row>
    <row r="125" spans="1:7" s="55" customFormat="1" x14ac:dyDescent="0.3">
      <c r="A125" s="147" t="s">
        <v>806</v>
      </c>
      <c r="B125" s="169"/>
      <c r="C125" s="175"/>
      <c r="D125" s="175"/>
      <c r="E125" s="175"/>
      <c r="F125" s="175"/>
      <c r="G125" s="56"/>
    </row>
    <row r="126" spans="1:7" s="55" customFormat="1" x14ac:dyDescent="0.3">
      <c r="A126" s="147" t="s">
        <v>807</v>
      </c>
      <c r="B126" s="169"/>
      <c r="C126" s="175"/>
      <c r="D126" s="175"/>
      <c r="E126" s="175"/>
      <c r="F126" s="175"/>
      <c r="G126" s="56"/>
    </row>
    <row r="127" spans="1:7" s="68" customFormat="1" x14ac:dyDescent="0.3">
      <c r="A127" s="147" t="s">
        <v>808</v>
      </c>
      <c r="B127" s="169"/>
      <c r="C127" s="175"/>
      <c r="D127" s="175"/>
      <c r="E127" s="175"/>
      <c r="F127" s="175"/>
      <c r="G127" s="70"/>
    </row>
    <row r="128" spans="1:7" s="68" customFormat="1" x14ac:dyDescent="0.3">
      <c r="A128" s="147" t="s">
        <v>809</v>
      </c>
      <c r="B128" s="169"/>
      <c r="C128" s="175"/>
      <c r="D128" s="175"/>
      <c r="E128" s="175"/>
      <c r="F128" s="175"/>
      <c r="G128" s="70"/>
    </row>
    <row r="129" spans="1:7" s="55" customFormat="1" x14ac:dyDescent="0.3">
      <c r="A129" s="147" t="s">
        <v>810</v>
      </c>
      <c r="B129" s="169"/>
      <c r="C129" s="175"/>
      <c r="D129" s="175"/>
      <c r="E129" s="175"/>
      <c r="F129" s="175"/>
      <c r="G129" s="56"/>
    </row>
    <row r="130" spans="1:7" ht="15" customHeight="1" x14ac:dyDescent="0.3">
      <c r="A130" s="76"/>
      <c r="B130" s="78" t="s">
        <v>1027</v>
      </c>
      <c r="C130" s="76" t="s">
        <v>144</v>
      </c>
      <c r="D130" s="76" t="s">
        <v>145</v>
      </c>
      <c r="E130" s="39"/>
      <c r="F130" s="77" t="s">
        <v>148</v>
      </c>
      <c r="G130" s="42"/>
    </row>
    <row r="131" spans="1:7" x14ac:dyDescent="0.3">
      <c r="A131" s="147" t="s">
        <v>811</v>
      </c>
      <c r="B131" s="5" t="s">
        <v>34</v>
      </c>
      <c r="C131" s="175">
        <v>84.11</v>
      </c>
      <c r="D131" s="56">
        <v>20.11</v>
      </c>
      <c r="E131" s="3" t="s">
        <v>1493</v>
      </c>
      <c r="F131" s="70">
        <v>69.819999999999993</v>
      </c>
    </row>
    <row r="132" spans="1:7" x14ac:dyDescent="0.3">
      <c r="A132" s="147" t="s">
        <v>812</v>
      </c>
      <c r="B132" s="5" t="s">
        <v>35</v>
      </c>
      <c r="C132" s="5">
        <v>15.89</v>
      </c>
      <c r="D132" s="56">
        <v>79.89</v>
      </c>
      <c r="E132" s="3" t="s">
        <v>1493</v>
      </c>
      <c r="F132" s="70">
        <v>30.18</v>
      </c>
    </row>
    <row r="133" spans="1:7" x14ac:dyDescent="0.3">
      <c r="A133" s="147" t="s">
        <v>813</v>
      </c>
      <c r="B133" s="5" t="s">
        <v>2</v>
      </c>
      <c r="C133" s="5" t="s">
        <v>54</v>
      </c>
      <c r="D133" s="56" t="s">
        <v>54</v>
      </c>
      <c r="E133" s="3"/>
      <c r="F133" s="70" t="s">
        <v>54</v>
      </c>
    </row>
    <row r="134" spans="1:7" s="68" customFormat="1" outlineLevel="1" x14ac:dyDescent="0.3">
      <c r="A134" s="147" t="s">
        <v>814</v>
      </c>
      <c r="B134" s="175" t="s">
        <v>1461</v>
      </c>
      <c r="C134" s="175"/>
      <c r="D134" s="70"/>
      <c r="E134" s="69"/>
      <c r="F134" s="70"/>
      <c r="G134" s="69"/>
    </row>
    <row r="135" spans="1:7" s="68" customFormat="1" outlineLevel="1" x14ac:dyDescent="0.3">
      <c r="A135" s="147" t="s">
        <v>815</v>
      </c>
      <c r="B135" s="175" t="s">
        <v>1462</v>
      </c>
      <c r="C135" s="175">
        <v>0.17</v>
      </c>
      <c r="D135" s="175">
        <v>0.94</v>
      </c>
      <c r="E135" s="175" t="s">
        <v>1493</v>
      </c>
      <c r="F135" s="175">
        <v>0.35</v>
      </c>
      <c r="G135" s="69"/>
    </row>
    <row r="136" spans="1:7" s="68" customFormat="1" outlineLevel="1" x14ac:dyDescent="0.3">
      <c r="A136" s="147" t="s">
        <v>816</v>
      </c>
      <c r="B136" s="175" t="s">
        <v>1463</v>
      </c>
      <c r="C136" s="175">
        <v>15.27</v>
      </c>
      <c r="D136" s="175">
        <v>3.99</v>
      </c>
      <c r="E136" s="175" t="s">
        <v>1493</v>
      </c>
      <c r="F136" s="175">
        <v>12.75</v>
      </c>
      <c r="G136" s="69"/>
    </row>
    <row r="137" spans="1:7" s="68" customFormat="1" outlineLevel="1" x14ac:dyDescent="0.3">
      <c r="A137" s="147" t="s">
        <v>817</v>
      </c>
      <c r="B137" s="175" t="s">
        <v>1464</v>
      </c>
      <c r="C137" s="175">
        <v>0.45</v>
      </c>
      <c r="D137" s="175">
        <v>74.959999999999994</v>
      </c>
      <c r="E137" s="175" t="s">
        <v>1493</v>
      </c>
      <c r="F137" s="175">
        <v>17.079999999999998</v>
      </c>
      <c r="G137" s="69"/>
    </row>
    <row r="138" spans="1:7" s="68" customFormat="1" outlineLevel="1" x14ac:dyDescent="0.3">
      <c r="A138" s="147" t="s">
        <v>818</v>
      </c>
      <c r="B138" s="175"/>
      <c r="C138" s="175"/>
      <c r="D138" s="70"/>
      <c r="E138" s="69"/>
      <c r="F138" s="70"/>
      <c r="G138" s="69"/>
    </row>
    <row r="139" spans="1:7" s="68" customFormat="1" outlineLevel="1" x14ac:dyDescent="0.3">
      <c r="A139" s="147" t="s">
        <v>819</v>
      </c>
      <c r="B139" s="70"/>
      <c r="C139" s="70"/>
      <c r="D139" s="70"/>
      <c r="E139" s="69"/>
      <c r="F139" s="70"/>
      <c r="G139" s="69"/>
    </row>
    <row r="140" spans="1:7" ht="15" customHeight="1" x14ac:dyDescent="0.3">
      <c r="A140" s="76"/>
      <c r="B140" s="78" t="s">
        <v>1028</v>
      </c>
      <c r="C140" s="76" t="s">
        <v>144</v>
      </c>
      <c r="D140" s="76" t="s">
        <v>145</v>
      </c>
      <c r="E140" s="39"/>
      <c r="F140" s="77" t="s">
        <v>148</v>
      </c>
      <c r="G140" s="42"/>
    </row>
    <row r="141" spans="1:7" x14ac:dyDescent="0.3">
      <c r="A141" s="147" t="s">
        <v>820</v>
      </c>
      <c r="B141" s="70" t="s">
        <v>38</v>
      </c>
      <c r="C141" s="5">
        <v>41.07</v>
      </c>
      <c r="D141" s="56">
        <v>55.99</v>
      </c>
      <c r="E141" s="3" t="s">
        <v>1493</v>
      </c>
      <c r="F141" s="70">
        <v>44.4</v>
      </c>
    </row>
    <row r="142" spans="1:7" x14ac:dyDescent="0.3">
      <c r="A142" s="147" t="s">
        <v>821</v>
      </c>
      <c r="B142" s="70" t="s">
        <v>13</v>
      </c>
      <c r="C142" s="5">
        <v>58.93</v>
      </c>
      <c r="D142" s="56">
        <v>44.01</v>
      </c>
      <c r="E142" s="3" t="s">
        <v>1493</v>
      </c>
      <c r="F142" s="70">
        <v>55.6</v>
      </c>
    </row>
    <row r="143" spans="1:7" x14ac:dyDescent="0.3">
      <c r="A143" s="147" t="s">
        <v>822</v>
      </c>
      <c r="B143" s="70" t="s">
        <v>2</v>
      </c>
      <c r="C143" s="5" t="s">
        <v>54</v>
      </c>
      <c r="D143" s="56" t="s">
        <v>54</v>
      </c>
      <c r="E143" s="3"/>
      <c r="F143" s="70" t="s">
        <v>54</v>
      </c>
    </row>
    <row r="144" spans="1:7" outlineLevel="1" x14ac:dyDescent="0.3">
      <c r="A144" s="147" t="s">
        <v>823</v>
      </c>
      <c r="C144" s="5" t="s">
        <v>54</v>
      </c>
      <c r="D144" s="56" t="s">
        <v>54</v>
      </c>
      <c r="E144" s="3"/>
      <c r="F144" s="70" t="s">
        <v>54</v>
      </c>
    </row>
    <row r="145" spans="1:7" s="68" customFormat="1" outlineLevel="1" x14ac:dyDescent="0.3">
      <c r="A145" s="147" t="s">
        <v>824</v>
      </c>
      <c r="B145" s="70"/>
      <c r="C145" s="70"/>
      <c r="D145" s="70"/>
      <c r="E145" s="69"/>
      <c r="F145" s="70"/>
      <c r="G145" s="69"/>
    </row>
    <row r="146" spans="1:7" s="68" customFormat="1" outlineLevel="1" x14ac:dyDescent="0.3">
      <c r="A146" s="147" t="s">
        <v>825</v>
      </c>
      <c r="B146" s="70"/>
      <c r="C146" s="70"/>
      <c r="D146" s="70"/>
      <c r="E146" s="69"/>
      <c r="F146" s="70"/>
      <c r="G146" s="69"/>
    </row>
    <row r="147" spans="1:7" s="68" customFormat="1" outlineLevel="1" x14ac:dyDescent="0.3">
      <c r="A147" s="147" t="s">
        <v>826</v>
      </c>
      <c r="B147" s="70"/>
      <c r="C147" s="70"/>
      <c r="D147" s="70"/>
      <c r="E147" s="69"/>
      <c r="F147" s="70"/>
      <c r="G147" s="69"/>
    </row>
    <row r="148" spans="1:7" s="68" customFormat="1" outlineLevel="1" x14ac:dyDescent="0.3">
      <c r="A148" s="147" t="s">
        <v>827</v>
      </c>
      <c r="B148" s="70"/>
      <c r="C148" s="70"/>
      <c r="D148" s="70"/>
      <c r="E148" s="69"/>
      <c r="F148" s="70"/>
      <c r="G148" s="69"/>
    </row>
    <row r="149" spans="1:7" s="68" customFormat="1" outlineLevel="1" x14ac:dyDescent="0.3">
      <c r="A149" s="147" t="s">
        <v>828</v>
      </c>
      <c r="B149" s="70"/>
      <c r="C149" s="70"/>
      <c r="D149" s="70"/>
      <c r="E149" s="69"/>
      <c r="F149" s="70"/>
      <c r="G149" s="69"/>
    </row>
    <row r="150" spans="1:7" ht="15" customHeight="1" x14ac:dyDescent="0.3">
      <c r="A150" s="76"/>
      <c r="B150" s="78" t="s">
        <v>1029</v>
      </c>
      <c r="C150" s="76" t="s">
        <v>144</v>
      </c>
      <c r="D150" s="76" t="s">
        <v>145</v>
      </c>
      <c r="E150" s="39"/>
      <c r="F150" s="77" t="s">
        <v>148</v>
      </c>
      <c r="G150" s="42"/>
    </row>
    <row r="151" spans="1:7" x14ac:dyDescent="0.3">
      <c r="A151" s="147" t="s">
        <v>829</v>
      </c>
      <c r="B151" s="9" t="s">
        <v>61</v>
      </c>
      <c r="C151" s="5">
        <v>0</v>
      </c>
      <c r="D151" s="70">
        <v>0</v>
      </c>
      <c r="E151" s="3"/>
      <c r="F151" s="70">
        <v>0</v>
      </c>
    </row>
    <row r="152" spans="1:7" x14ac:dyDescent="0.3">
      <c r="A152" s="147" t="s">
        <v>830</v>
      </c>
      <c r="B152" s="9" t="s">
        <v>18</v>
      </c>
      <c r="C152" s="5">
        <v>0</v>
      </c>
      <c r="D152" s="70">
        <v>0</v>
      </c>
      <c r="E152" s="3"/>
      <c r="F152" s="70">
        <v>0</v>
      </c>
    </row>
    <row r="153" spans="1:7" x14ac:dyDescent="0.3">
      <c r="A153" s="147" t="s">
        <v>831</v>
      </c>
      <c r="B153" s="9" t="s">
        <v>19</v>
      </c>
      <c r="C153" s="5">
        <v>0</v>
      </c>
      <c r="D153" s="70">
        <v>0</v>
      </c>
      <c r="F153" s="70">
        <v>0</v>
      </c>
    </row>
    <row r="154" spans="1:7" x14ac:dyDescent="0.3">
      <c r="A154" s="147" t="s">
        <v>832</v>
      </c>
      <c r="B154" s="9" t="s">
        <v>20</v>
      </c>
      <c r="C154" s="5">
        <v>0</v>
      </c>
      <c r="D154" s="70">
        <v>0.15</v>
      </c>
      <c r="E154" s="5" t="s">
        <v>1493</v>
      </c>
      <c r="F154" s="70">
        <v>0.03</v>
      </c>
    </row>
    <row r="155" spans="1:7" x14ac:dyDescent="0.3">
      <c r="A155" s="147" t="s">
        <v>833</v>
      </c>
      <c r="B155" s="9" t="s">
        <v>21</v>
      </c>
      <c r="C155" s="5">
        <v>100</v>
      </c>
      <c r="D155" s="70">
        <v>99.85</v>
      </c>
      <c r="E155" s="5" t="s">
        <v>1493</v>
      </c>
      <c r="F155" s="70">
        <v>99.97</v>
      </c>
    </row>
    <row r="156" spans="1:7" s="68" customFormat="1" outlineLevel="1" x14ac:dyDescent="0.3">
      <c r="A156" s="147" t="s">
        <v>834</v>
      </c>
      <c r="B156" s="9"/>
      <c r="C156" s="70"/>
      <c r="D156" s="70"/>
      <c r="E156" s="70"/>
      <c r="F156" s="70"/>
      <c r="G156" s="69"/>
    </row>
    <row r="157" spans="1:7" s="68" customFormat="1" outlineLevel="1" x14ac:dyDescent="0.3">
      <c r="A157" s="147" t="s">
        <v>835</v>
      </c>
      <c r="B157" s="9"/>
      <c r="C157" s="70"/>
      <c r="D157" s="70"/>
      <c r="E157" s="70"/>
      <c r="F157" s="70"/>
      <c r="G157" s="69"/>
    </row>
    <row r="158" spans="1:7" s="68" customFormat="1" outlineLevel="1" x14ac:dyDescent="0.3">
      <c r="A158" s="147" t="s">
        <v>836</v>
      </c>
      <c r="B158" s="9"/>
      <c r="C158" s="70"/>
      <c r="D158" s="70"/>
      <c r="E158" s="70"/>
      <c r="F158" s="70"/>
      <c r="G158" s="69"/>
    </row>
    <row r="159" spans="1:7" s="68" customFormat="1" outlineLevel="1" x14ac:dyDescent="0.3">
      <c r="A159" s="147" t="s">
        <v>837</v>
      </c>
      <c r="B159" s="9"/>
      <c r="C159" s="70"/>
      <c r="D159" s="70"/>
      <c r="E159" s="70"/>
      <c r="F159" s="70"/>
      <c r="G159" s="69"/>
    </row>
    <row r="160" spans="1:7" ht="15" customHeight="1" x14ac:dyDescent="0.3">
      <c r="A160" s="76"/>
      <c r="B160" s="78" t="s">
        <v>1030</v>
      </c>
      <c r="C160" s="76" t="s">
        <v>144</v>
      </c>
      <c r="D160" s="76" t="s">
        <v>145</v>
      </c>
      <c r="E160" s="39"/>
      <c r="F160" s="77" t="s">
        <v>148</v>
      </c>
      <c r="G160" s="42"/>
    </row>
    <row r="161" spans="1:7" x14ac:dyDescent="0.3">
      <c r="A161" s="147" t="s">
        <v>838</v>
      </c>
      <c r="B161" s="5" t="s">
        <v>88</v>
      </c>
      <c r="C161" s="5">
        <v>1.1499999999999999</v>
      </c>
      <c r="D161" s="56">
        <v>1.99</v>
      </c>
      <c r="E161" s="3" t="s">
        <v>1493</v>
      </c>
      <c r="F161" s="70">
        <v>1.34</v>
      </c>
    </row>
    <row r="162" spans="1:7" s="68" customFormat="1" outlineLevel="1" x14ac:dyDescent="0.3">
      <c r="A162" s="147" t="s">
        <v>839</v>
      </c>
      <c r="B162" s="70"/>
      <c r="C162" s="70"/>
      <c r="D162" s="70"/>
      <c r="E162" s="69"/>
      <c r="F162" s="70"/>
      <c r="G162" s="69"/>
    </row>
    <row r="163" spans="1:7" s="68" customFormat="1" outlineLevel="1" x14ac:dyDescent="0.3">
      <c r="A163" s="147" t="s">
        <v>840</v>
      </c>
      <c r="B163" s="70"/>
      <c r="C163" s="70"/>
      <c r="D163" s="70"/>
      <c r="E163" s="69"/>
      <c r="F163" s="70"/>
      <c r="G163" s="69"/>
    </row>
    <row r="164" spans="1:7" s="68" customFormat="1" outlineLevel="1" x14ac:dyDescent="0.3">
      <c r="A164" s="147" t="s">
        <v>841</v>
      </c>
      <c r="B164" s="70"/>
      <c r="C164" s="70"/>
      <c r="D164" s="70"/>
      <c r="E164" s="69"/>
      <c r="F164" s="70"/>
      <c r="G164" s="69"/>
    </row>
    <row r="165" spans="1:7" s="68" customFormat="1" outlineLevel="1" x14ac:dyDescent="0.3">
      <c r="A165" s="147" t="s">
        <v>842</v>
      </c>
      <c r="B165" s="70"/>
      <c r="C165" s="70"/>
      <c r="D165" s="70"/>
      <c r="E165" s="69"/>
      <c r="F165" s="70"/>
      <c r="G165" s="69"/>
    </row>
    <row r="166" spans="1:7" s="68" customFormat="1" ht="18" x14ac:dyDescent="0.3">
      <c r="A166" s="45"/>
      <c r="B166" s="48" t="s">
        <v>233</v>
      </c>
      <c r="C166" s="45"/>
      <c r="D166" s="45"/>
      <c r="E166" s="45"/>
      <c r="F166" s="46"/>
      <c r="G166" s="46"/>
    </row>
    <row r="167" spans="1:7" s="68" customFormat="1" ht="15" customHeight="1" x14ac:dyDescent="0.3">
      <c r="A167" s="76"/>
      <c r="B167" s="78" t="s">
        <v>1031</v>
      </c>
      <c r="C167" s="76" t="s">
        <v>152</v>
      </c>
      <c r="D167" s="76" t="s">
        <v>57</v>
      </c>
      <c r="E167" s="61"/>
      <c r="F167" s="76" t="s">
        <v>144</v>
      </c>
      <c r="G167" s="76" t="s">
        <v>150</v>
      </c>
    </row>
    <row r="168" spans="1:7" x14ac:dyDescent="0.3">
      <c r="A168" s="147" t="s">
        <v>843</v>
      </c>
      <c r="B168" s="143" t="s">
        <v>89</v>
      </c>
      <c r="C168" s="147">
        <v>758</v>
      </c>
      <c r="D168" s="59">
        <v>16467</v>
      </c>
      <c r="E168" s="13"/>
      <c r="F168" s="50"/>
      <c r="G168" s="50"/>
    </row>
    <row r="169" spans="1:7" x14ac:dyDescent="0.3">
      <c r="A169" s="59"/>
      <c r="B169" s="51"/>
      <c r="C169" s="13"/>
      <c r="D169" s="13"/>
      <c r="E169" s="13"/>
      <c r="F169" s="50"/>
      <c r="G169" s="50"/>
    </row>
    <row r="170" spans="1:7" x14ac:dyDescent="0.3">
      <c r="B170" s="143" t="s">
        <v>153</v>
      </c>
      <c r="C170" s="13"/>
      <c r="D170" s="13"/>
      <c r="E170" s="13"/>
      <c r="F170" s="50"/>
      <c r="G170" s="50"/>
    </row>
    <row r="171" spans="1:7" x14ac:dyDescent="0.3">
      <c r="A171" s="147" t="s">
        <v>844</v>
      </c>
      <c r="B171" s="169" t="s">
        <v>1450</v>
      </c>
      <c r="C171" s="175">
        <v>9825</v>
      </c>
      <c r="D171" s="175">
        <v>15767</v>
      </c>
      <c r="E171" s="13"/>
      <c r="F171" s="63">
        <f t="shared" ref="F171:F194" si="1">IF($C$195=0,"",IF(C171="[for completion]","",C171/$C$195))</f>
        <v>0.78732270213959454</v>
      </c>
      <c r="G171" s="63">
        <f t="shared" ref="G171:G194" si="2">IF($D$195=0,"",IF(D171="[for completion]","",D171/$D$195))</f>
        <v>0.95749073905386528</v>
      </c>
    </row>
    <row r="172" spans="1:7" x14ac:dyDescent="0.3">
      <c r="A172" s="147" t="s">
        <v>845</v>
      </c>
      <c r="B172" s="169" t="s">
        <v>1449</v>
      </c>
      <c r="C172" s="175">
        <v>1691</v>
      </c>
      <c r="D172" s="175">
        <v>637</v>
      </c>
      <c r="E172" s="13"/>
      <c r="F172" s="63">
        <f t="shared" si="1"/>
        <v>0.13550765285679942</v>
      </c>
      <c r="G172" s="63">
        <f t="shared" si="2"/>
        <v>3.8683427460982571E-2</v>
      </c>
    </row>
    <row r="173" spans="1:7" x14ac:dyDescent="0.3">
      <c r="A173" s="147" t="s">
        <v>846</v>
      </c>
      <c r="B173" s="169" t="s">
        <v>1448</v>
      </c>
      <c r="C173" s="175">
        <v>445</v>
      </c>
      <c r="D173" s="175">
        <v>50</v>
      </c>
      <c r="E173" s="13"/>
      <c r="F173" s="63">
        <f t="shared" si="1"/>
        <v>3.5659908646526163E-2</v>
      </c>
      <c r="G173" s="63">
        <f t="shared" si="2"/>
        <v>3.0363757818667636E-3</v>
      </c>
    </row>
    <row r="174" spans="1:7" x14ac:dyDescent="0.3">
      <c r="A174" s="147" t="s">
        <v>847</v>
      </c>
      <c r="B174" s="169" t="s">
        <v>1447</v>
      </c>
      <c r="C174" s="175">
        <v>348</v>
      </c>
      <c r="D174" s="175">
        <v>11</v>
      </c>
      <c r="E174" s="13"/>
      <c r="F174" s="63">
        <f t="shared" si="1"/>
        <v>2.7886849907845179E-2</v>
      </c>
      <c r="G174" s="63">
        <f t="shared" si="2"/>
        <v>6.680026720106881E-4</v>
      </c>
    </row>
    <row r="175" spans="1:7" x14ac:dyDescent="0.3">
      <c r="A175" s="147" t="s">
        <v>848</v>
      </c>
      <c r="B175" s="169" t="s">
        <v>1447</v>
      </c>
      <c r="C175" s="175">
        <v>70</v>
      </c>
      <c r="D175" s="175">
        <v>1</v>
      </c>
      <c r="E175" s="13"/>
      <c r="F175" s="63">
        <f t="shared" si="1"/>
        <v>5.6094238320378237E-3</v>
      </c>
      <c r="G175" s="63">
        <f t="shared" si="2"/>
        <v>6.0727515637335276E-5</v>
      </c>
    </row>
    <row r="176" spans="1:7" x14ac:dyDescent="0.3">
      <c r="A176" s="147" t="s">
        <v>849</v>
      </c>
      <c r="B176" s="169" t="s">
        <v>1446</v>
      </c>
      <c r="C176" s="175">
        <v>100</v>
      </c>
      <c r="D176" s="175">
        <v>1</v>
      </c>
      <c r="E176" s="13"/>
      <c r="F176" s="63">
        <f t="shared" si="1"/>
        <v>8.0134626171968915E-3</v>
      </c>
      <c r="G176" s="63">
        <f t="shared" si="2"/>
        <v>6.0727515637335276E-5</v>
      </c>
    </row>
    <row r="177" spans="1:7" x14ac:dyDescent="0.3">
      <c r="A177" s="147" t="s">
        <v>850</v>
      </c>
      <c r="B177" s="169"/>
      <c r="C177" s="175"/>
      <c r="D177" s="175"/>
      <c r="E177" s="13"/>
      <c r="F177" s="63">
        <f t="shared" si="1"/>
        <v>0</v>
      </c>
      <c r="G177" s="63">
        <f t="shared" si="2"/>
        <v>0</v>
      </c>
    </row>
    <row r="178" spans="1:7" x14ac:dyDescent="0.3">
      <c r="A178" s="147" t="s">
        <v>851</v>
      </c>
      <c r="B178" s="169"/>
      <c r="C178" s="175"/>
      <c r="D178" s="175"/>
      <c r="E178" s="13"/>
      <c r="F178" s="63">
        <f t="shared" si="1"/>
        <v>0</v>
      </c>
      <c r="G178" s="63">
        <f t="shared" si="2"/>
        <v>0</v>
      </c>
    </row>
    <row r="179" spans="1:7" x14ac:dyDescent="0.3">
      <c r="A179" s="147" t="s">
        <v>852</v>
      </c>
      <c r="B179" s="169"/>
      <c r="C179" s="175"/>
      <c r="D179" s="175"/>
      <c r="E179" s="13"/>
      <c r="F179" s="63">
        <f t="shared" si="1"/>
        <v>0</v>
      </c>
      <c r="G179" s="63">
        <f t="shared" si="2"/>
        <v>0</v>
      </c>
    </row>
    <row r="180" spans="1:7" x14ac:dyDescent="0.3">
      <c r="A180" s="147" t="s">
        <v>853</v>
      </c>
      <c r="B180" s="169"/>
      <c r="C180" s="175"/>
      <c r="D180" s="175"/>
      <c r="E180" s="7"/>
      <c r="F180" s="63">
        <f t="shared" si="1"/>
        <v>0</v>
      </c>
      <c r="G180" s="63">
        <f t="shared" si="2"/>
        <v>0</v>
      </c>
    </row>
    <row r="181" spans="1:7" x14ac:dyDescent="0.3">
      <c r="A181" s="147" t="s">
        <v>854</v>
      </c>
      <c r="B181" s="169"/>
      <c r="C181" s="175"/>
      <c r="D181" s="175"/>
      <c r="E181" s="7"/>
      <c r="F181" s="63">
        <f t="shared" si="1"/>
        <v>0</v>
      </c>
      <c r="G181" s="63">
        <f t="shared" si="2"/>
        <v>0</v>
      </c>
    </row>
    <row r="182" spans="1:7" x14ac:dyDescent="0.3">
      <c r="A182" s="147" t="s">
        <v>855</v>
      </c>
      <c r="B182" s="169"/>
      <c r="C182" s="175"/>
      <c r="D182" s="175"/>
      <c r="E182" s="7"/>
      <c r="F182" s="63">
        <f t="shared" si="1"/>
        <v>0</v>
      </c>
      <c r="G182" s="63">
        <f t="shared" si="2"/>
        <v>0</v>
      </c>
    </row>
    <row r="183" spans="1:7" x14ac:dyDescent="0.3">
      <c r="A183" s="147" t="s">
        <v>856</v>
      </c>
      <c r="B183" s="169"/>
      <c r="C183" s="175"/>
      <c r="D183" s="175"/>
      <c r="E183" s="7"/>
      <c r="F183" s="63">
        <f t="shared" si="1"/>
        <v>0</v>
      </c>
      <c r="G183" s="63">
        <f t="shared" si="2"/>
        <v>0</v>
      </c>
    </row>
    <row r="184" spans="1:7" x14ac:dyDescent="0.3">
      <c r="A184" s="147" t="s">
        <v>857</v>
      </c>
      <c r="B184" s="169"/>
      <c r="C184" s="175"/>
      <c r="D184" s="175"/>
      <c r="E184" s="7"/>
      <c r="F184" s="63">
        <f t="shared" si="1"/>
        <v>0</v>
      </c>
      <c r="G184" s="63">
        <f t="shared" si="2"/>
        <v>0</v>
      </c>
    </row>
    <row r="185" spans="1:7" x14ac:dyDescent="0.3">
      <c r="A185" s="147" t="s">
        <v>858</v>
      </c>
      <c r="B185" s="169"/>
      <c r="C185" s="175"/>
      <c r="D185" s="175"/>
      <c r="E185" s="7"/>
      <c r="F185" s="63">
        <f t="shared" si="1"/>
        <v>0</v>
      </c>
      <c r="G185" s="63">
        <f t="shared" si="2"/>
        <v>0</v>
      </c>
    </row>
    <row r="186" spans="1:7" x14ac:dyDescent="0.3">
      <c r="A186" s="147" t="s">
        <v>859</v>
      </c>
      <c r="B186" s="169"/>
      <c r="C186" s="175"/>
      <c r="D186" s="175"/>
      <c r="F186" s="63">
        <f t="shared" si="1"/>
        <v>0</v>
      </c>
      <c r="G186" s="63">
        <f t="shared" si="2"/>
        <v>0</v>
      </c>
    </row>
    <row r="187" spans="1:7" x14ac:dyDescent="0.3">
      <c r="A187" s="147" t="s">
        <v>860</v>
      </c>
      <c r="B187" s="169"/>
      <c r="C187" s="175"/>
      <c r="D187" s="175"/>
      <c r="E187" s="14"/>
      <c r="F187" s="63">
        <f t="shared" si="1"/>
        <v>0</v>
      </c>
      <c r="G187" s="63">
        <f t="shared" si="2"/>
        <v>0</v>
      </c>
    </row>
    <row r="188" spans="1:7" x14ac:dyDescent="0.3">
      <c r="A188" s="147" t="s">
        <v>861</v>
      </c>
      <c r="B188" s="169"/>
      <c r="C188" s="175"/>
      <c r="D188" s="175"/>
      <c r="E188" s="14"/>
      <c r="F188" s="63">
        <f t="shared" si="1"/>
        <v>0</v>
      </c>
      <c r="G188" s="63">
        <f t="shared" si="2"/>
        <v>0</v>
      </c>
    </row>
    <row r="189" spans="1:7" x14ac:dyDescent="0.3">
      <c r="A189" s="147" t="s">
        <v>862</v>
      </c>
      <c r="B189" s="169"/>
      <c r="C189" s="175"/>
      <c r="D189" s="175"/>
      <c r="E189" s="14"/>
      <c r="F189" s="63">
        <f t="shared" si="1"/>
        <v>0</v>
      </c>
      <c r="G189" s="63">
        <f t="shared" si="2"/>
        <v>0</v>
      </c>
    </row>
    <row r="190" spans="1:7" x14ac:dyDescent="0.3">
      <c r="A190" s="147" t="s">
        <v>863</v>
      </c>
      <c r="B190" s="169"/>
      <c r="C190" s="175"/>
      <c r="D190" s="175"/>
      <c r="E190" s="14"/>
      <c r="F190" s="63">
        <f t="shared" si="1"/>
        <v>0</v>
      </c>
      <c r="G190" s="63">
        <f t="shared" si="2"/>
        <v>0</v>
      </c>
    </row>
    <row r="191" spans="1:7" x14ac:dyDescent="0.3">
      <c r="A191" s="147" t="s">
        <v>864</v>
      </c>
      <c r="B191" s="169"/>
      <c r="C191" s="175"/>
      <c r="D191" s="175"/>
      <c r="E191" s="14"/>
      <c r="F191" s="63">
        <f t="shared" si="1"/>
        <v>0</v>
      </c>
      <c r="G191" s="63">
        <f t="shared" si="2"/>
        <v>0</v>
      </c>
    </row>
    <row r="192" spans="1:7" x14ac:dyDescent="0.3">
      <c r="A192" s="147" t="s">
        <v>865</v>
      </c>
      <c r="B192" s="169"/>
      <c r="C192" s="175"/>
      <c r="D192" s="175"/>
      <c r="E192" s="14"/>
      <c r="F192" s="63">
        <f t="shared" si="1"/>
        <v>0</v>
      </c>
      <c r="G192" s="63">
        <f t="shared" si="2"/>
        <v>0</v>
      </c>
    </row>
    <row r="193" spans="1:7" x14ac:dyDescent="0.3">
      <c r="A193" s="147" t="s">
        <v>866</v>
      </c>
      <c r="B193" s="169"/>
      <c r="C193" s="175"/>
      <c r="D193" s="175"/>
      <c r="E193" s="14"/>
      <c r="F193" s="63">
        <f t="shared" si="1"/>
        <v>0</v>
      </c>
      <c r="G193" s="63">
        <f t="shared" si="2"/>
        <v>0</v>
      </c>
    </row>
    <row r="194" spans="1:7" x14ac:dyDescent="0.3">
      <c r="A194" s="147" t="s">
        <v>867</v>
      </c>
      <c r="B194" s="169"/>
      <c r="C194" s="175"/>
      <c r="D194" s="175"/>
      <c r="E194" s="14"/>
      <c r="F194" s="63">
        <f t="shared" si="1"/>
        <v>0</v>
      </c>
      <c r="G194" s="63">
        <f t="shared" si="2"/>
        <v>0</v>
      </c>
    </row>
    <row r="195" spans="1:7" x14ac:dyDescent="0.3">
      <c r="A195" s="147" t="s">
        <v>868</v>
      </c>
      <c r="B195" s="8" t="s">
        <v>1</v>
      </c>
      <c r="C195" s="7">
        <f>SUM(C171:C194)</f>
        <v>12479</v>
      </c>
      <c r="D195" s="7">
        <f>SUM(D171:D194)</f>
        <v>16467</v>
      </c>
      <c r="E195" s="14"/>
      <c r="F195" s="43">
        <f>SUM(F171:F194)</f>
        <v>1</v>
      </c>
      <c r="G195" s="43">
        <f>SUM(G171:G194)</f>
        <v>1</v>
      </c>
    </row>
    <row r="196" spans="1:7" s="68" customFormat="1" ht="15" customHeight="1" x14ac:dyDescent="0.3">
      <c r="A196" s="76"/>
      <c r="B196" s="78" t="s">
        <v>1032</v>
      </c>
      <c r="C196" s="76" t="s">
        <v>152</v>
      </c>
      <c r="D196" s="76" t="s">
        <v>57</v>
      </c>
      <c r="E196" s="61"/>
      <c r="F196" s="76" t="s">
        <v>144</v>
      </c>
      <c r="G196" s="76" t="s">
        <v>150</v>
      </c>
    </row>
    <row r="197" spans="1:7" x14ac:dyDescent="0.3">
      <c r="A197" s="147" t="s">
        <v>869</v>
      </c>
      <c r="B197" s="5" t="s">
        <v>137</v>
      </c>
      <c r="C197" s="167" t="s">
        <v>188</v>
      </c>
      <c r="D197" s="147"/>
      <c r="G197" s="5"/>
    </row>
    <row r="198" spans="1:7" x14ac:dyDescent="0.3">
      <c r="G198" s="5"/>
    </row>
    <row r="199" spans="1:7" s="68" customFormat="1" x14ac:dyDescent="0.3">
      <c r="A199" s="147"/>
      <c r="B199" s="143" t="s">
        <v>321</v>
      </c>
      <c r="C199" s="70"/>
      <c r="D199" s="70"/>
      <c r="E199" s="70"/>
      <c r="F199" s="70"/>
      <c r="G199" s="70"/>
    </row>
    <row r="200" spans="1:7" x14ac:dyDescent="0.3">
      <c r="A200" s="147" t="s">
        <v>870</v>
      </c>
      <c r="B200" s="5" t="s">
        <v>171</v>
      </c>
      <c r="C200" s="167" t="s">
        <v>188</v>
      </c>
      <c r="D200" s="167" t="s">
        <v>188</v>
      </c>
      <c r="F200" s="63" t="str">
        <f t="shared" ref="F200:F214" si="3">IF($C$208=0,"",IF(C200="[for completion]","",C200/$C$208))</f>
        <v/>
      </c>
      <c r="G200" s="63" t="str">
        <f t="shared" ref="G200:G214" si="4">IF($D$208=0,"",IF(D200="[for completion]","",D200/$D$208))</f>
        <v/>
      </c>
    </row>
    <row r="201" spans="1:7" x14ac:dyDescent="0.3">
      <c r="A201" s="147" t="s">
        <v>871</v>
      </c>
      <c r="B201" s="70" t="s">
        <v>173</v>
      </c>
      <c r="C201" s="167" t="s">
        <v>188</v>
      </c>
      <c r="D201" s="167" t="s">
        <v>188</v>
      </c>
      <c r="F201" s="63" t="str">
        <f t="shared" si="3"/>
        <v/>
      </c>
      <c r="G201" s="63" t="str">
        <f t="shared" si="4"/>
        <v/>
      </c>
    </row>
    <row r="202" spans="1:7" x14ac:dyDescent="0.3">
      <c r="A202" s="147" t="s">
        <v>872</v>
      </c>
      <c r="B202" s="70" t="s">
        <v>174</v>
      </c>
      <c r="C202" s="167" t="s">
        <v>188</v>
      </c>
      <c r="D202" s="167" t="s">
        <v>188</v>
      </c>
      <c r="F202" s="63" t="str">
        <f t="shared" si="3"/>
        <v/>
      </c>
      <c r="G202" s="63" t="str">
        <f t="shared" si="4"/>
        <v/>
      </c>
    </row>
    <row r="203" spans="1:7" x14ac:dyDescent="0.3">
      <c r="A203" s="147" t="s">
        <v>873</v>
      </c>
      <c r="B203" s="70" t="s">
        <v>175</v>
      </c>
      <c r="C203" s="167" t="s">
        <v>188</v>
      </c>
      <c r="D203" s="167" t="s">
        <v>188</v>
      </c>
      <c r="F203" s="63" t="str">
        <f t="shared" si="3"/>
        <v/>
      </c>
      <c r="G203" s="63" t="str">
        <f t="shared" si="4"/>
        <v/>
      </c>
    </row>
    <row r="204" spans="1:7" x14ac:dyDescent="0.3">
      <c r="A204" s="147" t="s">
        <v>874</v>
      </c>
      <c r="B204" s="70" t="s">
        <v>176</v>
      </c>
      <c r="C204" s="167" t="s">
        <v>188</v>
      </c>
      <c r="D204" s="167" t="s">
        <v>188</v>
      </c>
      <c r="F204" s="63" t="str">
        <f t="shared" si="3"/>
        <v/>
      </c>
      <c r="G204" s="63" t="str">
        <f t="shared" si="4"/>
        <v/>
      </c>
    </row>
    <row r="205" spans="1:7" x14ac:dyDescent="0.3">
      <c r="A205" s="147" t="s">
        <v>875</v>
      </c>
      <c r="B205" s="70" t="s">
        <v>177</v>
      </c>
      <c r="C205" s="167" t="s">
        <v>188</v>
      </c>
      <c r="D205" s="167" t="s">
        <v>188</v>
      </c>
      <c r="F205" s="63" t="str">
        <f t="shared" si="3"/>
        <v/>
      </c>
      <c r="G205" s="63" t="str">
        <f t="shared" si="4"/>
        <v/>
      </c>
    </row>
    <row r="206" spans="1:7" x14ac:dyDescent="0.3">
      <c r="A206" s="147" t="s">
        <v>876</v>
      </c>
      <c r="B206" s="70" t="s">
        <v>178</v>
      </c>
      <c r="C206" s="167" t="s">
        <v>188</v>
      </c>
      <c r="D206" s="167" t="s">
        <v>188</v>
      </c>
      <c r="F206" s="63" t="str">
        <f t="shared" si="3"/>
        <v/>
      </c>
      <c r="G206" s="63" t="str">
        <f t="shared" si="4"/>
        <v/>
      </c>
    </row>
    <row r="207" spans="1:7" x14ac:dyDescent="0.3">
      <c r="A207" s="147" t="s">
        <v>877</v>
      </c>
      <c r="B207" s="70" t="s">
        <v>172</v>
      </c>
      <c r="C207" s="167" t="s">
        <v>188</v>
      </c>
      <c r="D207" s="167" t="s">
        <v>188</v>
      </c>
      <c r="F207" s="63" t="str">
        <f t="shared" si="3"/>
        <v/>
      </c>
      <c r="G207" s="63" t="str">
        <f t="shared" si="4"/>
        <v/>
      </c>
    </row>
    <row r="208" spans="1:7" s="55" customFormat="1" x14ac:dyDescent="0.3">
      <c r="A208" s="147" t="s">
        <v>878</v>
      </c>
      <c r="B208" s="58" t="s">
        <v>1</v>
      </c>
      <c r="C208" s="166"/>
      <c r="D208" s="166"/>
      <c r="E208" s="56"/>
      <c r="F208" s="60">
        <f>SUM(F200:F207)</f>
        <v>0</v>
      </c>
      <c r="G208" s="60">
        <f>SUM(G200:G207)</f>
        <v>0</v>
      </c>
    </row>
    <row r="209" spans="1:7" s="68" customFormat="1" outlineLevel="1" x14ac:dyDescent="0.3">
      <c r="A209" s="147" t="s">
        <v>879</v>
      </c>
      <c r="B209" s="94"/>
      <c r="C209" s="70"/>
      <c r="D209" s="70"/>
      <c r="E209" s="70"/>
      <c r="F209" s="63" t="str">
        <f t="shared" si="3"/>
        <v/>
      </c>
      <c r="G209" s="63" t="str">
        <f t="shared" si="4"/>
        <v/>
      </c>
    </row>
    <row r="210" spans="1:7" s="68" customFormat="1" outlineLevel="1" x14ac:dyDescent="0.3">
      <c r="A210" s="147" t="s">
        <v>880</v>
      </c>
      <c r="B210" s="94"/>
      <c r="C210" s="70"/>
      <c r="D210" s="70"/>
      <c r="E210" s="70"/>
      <c r="F210" s="63" t="str">
        <f t="shared" si="3"/>
        <v/>
      </c>
      <c r="G210" s="63" t="str">
        <f t="shared" si="4"/>
        <v/>
      </c>
    </row>
    <row r="211" spans="1:7" s="68" customFormat="1" outlineLevel="1" x14ac:dyDescent="0.3">
      <c r="A211" s="147" t="s">
        <v>881</v>
      </c>
      <c r="B211" s="94"/>
      <c r="C211" s="70"/>
      <c r="D211" s="70"/>
      <c r="E211" s="70"/>
      <c r="F211" s="63" t="str">
        <f t="shared" si="3"/>
        <v/>
      </c>
      <c r="G211" s="63" t="str">
        <f t="shared" si="4"/>
        <v/>
      </c>
    </row>
    <row r="212" spans="1:7" s="68" customFormat="1" outlineLevel="1" x14ac:dyDescent="0.3">
      <c r="A212" s="147" t="s">
        <v>882</v>
      </c>
      <c r="B212" s="94"/>
      <c r="C212" s="70"/>
      <c r="D212" s="70"/>
      <c r="E212" s="70"/>
      <c r="F212" s="63" t="str">
        <f t="shared" si="3"/>
        <v/>
      </c>
      <c r="G212" s="63" t="str">
        <f t="shared" si="4"/>
        <v/>
      </c>
    </row>
    <row r="213" spans="1:7" s="68" customFormat="1" outlineLevel="1" x14ac:dyDescent="0.3">
      <c r="A213" s="147" t="s">
        <v>883</v>
      </c>
      <c r="B213" s="94"/>
      <c r="C213" s="70"/>
      <c r="D213" s="70"/>
      <c r="E213" s="70"/>
      <c r="F213" s="63" t="str">
        <f t="shared" si="3"/>
        <v/>
      </c>
      <c r="G213" s="63" t="str">
        <f t="shared" si="4"/>
        <v/>
      </c>
    </row>
    <row r="214" spans="1:7" s="68" customFormat="1" outlineLevel="1" x14ac:dyDescent="0.3">
      <c r="A214" s="147" t="s">
        <v>884</v>
      </c>
      <c r="B214" s="94"/>
      <c r="C214" s="70"/>
      <c r="D214" s="70"/>
      <c r="E214" s="70"/>
      <c r="F214" s="63" t="str">
        <f t="shared" si="3"/>
        <v/>
      </c>
      <c r="G214" s="63" t="str">
        <f t="shared" si="4"/>
        <v/>
      </c>
    </row>
    <row r="215" spans="1:7" s="68" customFormat="1" outlineLevel="1" x14ac:dyDescent="0.3">
      <c r="A215" s="147" t="s">
        <v>885</v>
      </c>
      <c r="B215" s="94"/>
      <c r="C215" s="70"/>
      <c r="D215" s="70"/>
      <c r="E215" s="70"/>
      <c r="F215" s="63"/>
      <c r="G215" s="63"/>
    </row>
    <row r="216" spans="1:7" s="68" customFormat="1" outlineLevel="1" x14ac:dyDescent="0.3">
      <c r="A216" s="147" t="s">
        <v>886</v>
      </c>
      <c r="B216" s="94"/>
      <c r="C216" s="70"/>
      <c r="D216" s="70"/>
      <c r="E216" s="70"/>
      <c r="F216" s="63"/>
      <c r="G216" s="63"/>
    </row>
    <row r="217" spans="1:7" s="68" customFormat="1" outlineLevel="1" x14ac:dyDescent="0.3">
      <c r="A217" s="147" t="s">
        <v>887</v>
      </c>
      <c r="B217" s="94"/>
      <c r="C217" s="70"/>
      <c r="D217" s="70"/>
      <c r="E217" s="70"/>
      <c r="F217" s="63"/>
      <c r="G217" s="63"/>
    </row>
    <row r="218" spans="1:7" s="68" customFormat="1" ht="15" customHeight="1" x14ac:dyDescent="0.3">
      <c r="A218" s="76"/>
      <c r="B218" s="78" t="s">
        <v>1033</v>
      </c>
      <c r="C218" s="76" t="s">
        <v>152</v>
      </c>
      <c r="D218" s="76" t="s">
        <v>57</v>
      </c>
      <c r="E218" s="61"/>
      <c r="F218" s="76" t="s">
        <v>144</v>
      </c>
      <c r="G218" s="76" t="s">
        <v>150</v>
      </c>
    </row>
    <row r="219" spans="1:7" s="55" customFormat="1" x14ac:dyDescent="0.3">
      <c r="A219" s="147" t="s">
        <v>888</v>
      </c>
      <c r="B219" s="56" t="s">
        <v>137</v>
      </c>
      <c r="C219" s="151">
        <v>0.70020000000000004</v>
      </c>
      <c r="D219" s="147">
        <v>16467</v>
      </c>
      <c r="E219" s="56"/>
      <c r="F219" s="56"/>
      <c r="G219" s="56"/>
    </row>
    <row r="220" spans="1:7" s="68" customFormat="1" x14ac:dyDescent="0.3">
      <c r="A220" s="70"/>
      <c r="B220" s="70"/>
      <c r="C220" s="70"/>
      <c r="D220" s="70"/>
      <c r="E220" s="70"/>
      <c r="F220" s="70"/>
      <c r="G220" s="70"/>
    </row>
    <row r="221" spans="1:7" s="55" customFormat="1" x14ac:dyDescent="0.3">
      <c r="A221" s="70"/>
      <c r="B221" s="143" t="s">
        <v>321</v>
      </c>
      <c r="C221" s="70"/>
      <c r="D221" s="70"/>
      <c r="E221" s="56"/>
      <c r="F221" s="56"/>
      <c r="G221" s="56"/>
    </row>
    <row r="222" spans="1:7" s="55" customFormat="1" x14ac:dyDescent="0.3">
      <c r="A222" s="147" t="s">
        <v>889</v>
      </c>
      <c r="B222" s="70" t="s">
        <v>171</v>
      </c>
      <c r="C222" s="178">
        <v>7338</v>
      </c>
      <c r="D222" s="175" t="s">
        <v>188</v>
      </c>
      <c r="E222" s="56"/>
      <c r="F222" s="63">
        <f>IF($C$230=0,"",IF(C222="[Mark as ND1 if not relevant]","",C222/$C$230))</f>
        <v>0.58798076923076925</v>
      </c>
      <c r="G222" s="63" t="str">
        <f>IF($D$230=0,"",IF(D222="[Mark as ND1 if not relevant]","",D222/$D$230))</f>
        <v/>
      </c>
    </row>
    <row r="223" spans="1:7" s="55" customFormat="1" x14ac:dyDescent="0.3">
      <c r="A223" s="147" t="s">
        <v>890</v>
      </c>
      <c r="B223" s="70" t="s">
        <v>173</v>
      </c>
      <c r="C223" s="178">
        <v>1429</v>
      </c>
      <c r="D223" s="175" t="s">
        <v>188</v>
      </c>
      <c r="E223" s="56"/>
      <c r="F223" s="63">
        <f t="shared" ref="F223:F229" si="5">IF($C$230=0,"",IF(C223="[Mark as ND1 if not relevant]","",C223/$C$230))</f>
        <v>0.11450320512820512</v>
      </c>
      <c r="G223" s="63" t="str">
        <f t="shared" ref="G223:G229" si="6">IF($D$230=0,"",IF(D223="[Mark as ND1 if not relevant]","",D223/$D$230))</f>
        <v/>
      </c>
    </row>
    <row r="224" spans="1:7" s="55" customFormat="1" x14ac:dyDescent="0.3">
      <c r="A224" s="147" t="s">
        <v>891</v>
      </c>
      <c r="B224" s="70" t="s">
        <v>174</v>
      </c>
      <c r="C224" s="178">
        <v>1150</v>
      </c>
      <c r="D224" s="175" t="s">
        <v>188</v>
      </c>
      <c r="E224" s="56"/>
      <c r="F224" s="63">
        <f t="shared" si="5"/>
        <v>9.2147435897435903E-2</v>
      </c>
      <c r="G224" s="63" t="str">
        <f t="shared" si="6"/>
        <v/>
      </c>
    </row>
    <row r="225" spans="1:7" s="55" customFormat="1" x14ac:dyDescent="0.3">
      <c r="A225" s="147" t="s">
        <v>892</v>
      </c>
      <c r="B225" s="70" t="s">
        <v>175</v>
      </c>
      <c r="C225" s="178">
        <v>892</v>
      </c>
      <c r="D225" s="175" t="s">
        <v>188</v>
      </c>
      <c r="E225" s="56"/>
      <c r="F225" s="63">
        <f t="shared" si="5"/>
        <v>7.147435897435897E-2</v>
      </c>
      <c r="G225" s="63" t="str">
        <f t="shared" si="6"/>
        <v/>
      </c>
    </row>
    <row r="226" spans="1:7" s="55" customFormat="1" x14ac:dyDescent="0.3">
      <c r="A226" s="147" t="s">
        <v>893</v>
      </c>
      <c r="B226" s="70" t="s">
        <v>176</v>
      </c>
      <c r="C226" s="178">
        <v>658</v>
      </c>
      <c r="D226" s="175" t="s">
        <v>188</v>
      </c>
      <c r="E226" s="56"/>
      <c r="F226" s="63">
        <f t="shared" si="5"/>
        <v>5.2724358974358974E-2</v>
      </c>
      <c r="G226" s="63" t="str">
        <f t="shared" si="6"/>
        <v/>
      </c>
    </row>
    <row r="227" spans="1:7" s="55" customFormat="1" x14ac:dyDescent="0.3">
      <c r="A227" s="147" t="s">
        <v>894</v>
      </c>
      <c r="B227" s="70" t="s">
        <v>177</v>
      </c>
      <c r="C227" s="178">
        <v>447</v>
      </c>
      <c r="D227" s="175" t="s">
        <v>188</v>
      </c>
      <c r="E227" s="56"/>
      <c r="F227" s="63">
        <f t="shared" si="5"/>
        <v>3.581730769230769E-2</v>
      </c>
      <c r="G227" s="63" t="str">
        <f t="shared" si="6"/>
        <v/>
      </c>
    </row>
    <row r="228" spans="1:7" s="55" customFormat="1" x14ac:dyDescent="0.3">
      <c r="A228" s="147" t="s">
        <v>895</v>
      </c>
      <c r="B228" s="70" t="s">
        <v>178</v>
      </c>
      <c r="C228" s="178">
        <v>275</v>
      </c>
      <c r="D228" s="175" t="s">
        <v>188</v>
      </c>
      <c r="E228" s="56"/>
      <c r="F228" s="63">
        <f t="shared" si="5"/>
        <v>2.2035256410256412E-2</v>
      </c>
      <c r="G228" s="63" t="str">
        <f t="shared" si="6"/>
        <v/>
      </c>
    </row>
    <row r="229" spans="1:7" s="55" customFormat="1" x14ac:dyDescent="0.3">
      <c r="A229" s="147" t="s">
        <v>896</v>
      </c>
      <c r="B229" s="70" t="s">
        <v>172</v>
      </c>
      <c r="C229" s="178">
        <v>291</v>
      </c>
      <c r="D229" s="175" t="s">
        <v>188</v>
      </c>
      <c r="E229" s="56"/>
      <c r="F229" s="63">
        <f t="shared" si="5"/>
        <v>2.3317307692307693E-2</v>
      </c>
      <c r="G229" s="63" t="str">
        <f t="shared" si="6"/>
        <v/>
      </c>
    </row>
    <row r="230" spans="1:7" s="55" customFormat="1" x14ac:dyDescent="0.3">
      <c r="A230" s="147" t="s">
        <v>897</v>
      </c>
      <c r="B230" s="58" t="s">
        <v>1</v>
      </c>
      <c r="C230" s="56">
        <f>SUM(C222:C229)</f>
        <v>12480</v>
      </c>
      <c r="D230" s="175">
        <f>SUM(D222:D229)</f>
        <v>0</v>
      </c>
      <c r="E230" s="56"/>
      <c r="F230" s="60">
        <f>SUM(F222:F229)</f>
        <v>1</v>
      </c>
      <c r="G230" s="60">
        <f>SUM(G222:G229)</f>
        <v>0</v>
      </c>
    </row>
    <row r="231" spans="1:7" s="68" customFormat="1" outlineLevel="1" x14ac:dyDescent="0.3">
      <c r="A231" s="147" t="s">
        <v>898</v>
      </c>
      <c r="B231" s="94" t="s">
        <v>179</v>
      </c>
      <c r="C231" s="70">
        <v>146</v>
      </c>
      <c r="D231" s="175"/>
      <c r="E231" s="70"/>
      <c r="F231" s="63">
        <f t="shared" ref="F231:F236" si="7">IF($C$230=0,"",IF(C231="[for completion]","",C231/$C$230))</f>
        <v>1.1698717948717949E-2</v>
      </c>
      <c r="G231" s="63" t="str">
        <f t="shared" ref="G231:G236" si="8">IF($D$230=0,"",IF(D231="[for completion]","",D231/$D$230))</f>
        <v/>
      </c>
    </row>
    <row r="232" spans="1:7" s="68" customFormat="1" outlineLevel="1" x14ac:dyDescent="0.3">
      <c r="A232" s="147" t="s">
        <v>899</v>
      </c>
      <c r="B232" s="94" t="s">
        <v>180</v>
      </c>
      <c r="C232" s="70">
        <v>73</v>
      </c>
      <c r="D232" s="70"/>
      <c r="E232" s="70"/>
      <c r="F232" s="63">
        <f t="shared" si="7"/>
        <v>5.8493589743589744E-3</v>
      </c>
      <c r="G232" s="63" t="str">
        <f t="shared" si="8"/>
        <v/>
      </c>
    </row>
    <row r="233" spans="1:7" s="68" customFormat="1" outlineLevel="1" x14ac:dyDescent="0.3">
      <c r="A233" s="147" t="s">
        <v>900</v>
      </c>
      <c r="B233" s="94" t="s">
        <v>181</v>
      </c>
      <c r="C233" s="70">
        <v>35</v>
      </c>
      <c r="D233" s="70"/>
      <c r="E233" s="70"/>
      <c r="F233" s="63">
        <f t="shared" si="7"/>
        <v>2.8044871794871795E-3</v>
      </c>
      <c r="G233" s="63" t="str">
        <f t="shared" si="8"/>
        <v/>
      </c>
    </row>
    <row r="234" spans="1:7" s="68" customFormat="1" outlineLevel="1" x14ac:dyDescent="0.3">
      <c r="A234" s="147" t="s">
        <v>901</v>
      </c>
      <c r="B234" s="94" t="s">
        <v>182</v>
      </c>
      <c r="C234" s="70">
        <v>17</v>
      </c>
      <c r="D234" s="70"/>
      <c r="E234" s="70"/>
      <c r="F234" s="63">
        <f t="shared" si="7"/>
        <v>1.3621794871794871E-3</v>
      </c>
      <c r="G234" s="63" t="str">
        <f t="shared" si="8"/>
        <v/>
      </c>
    </row>
    <row r="235" spans="1:7" s="68" customFormat="1" outlineLevel="1" x14ac:dyDescent="0.3">
      <c r="A235" s="147" t="s">
        <v>902</v>
      </c>
      <c r="B235" s="94" t="s">
        <v>183</v>
      </c>
      <c r="C235" s="70">
        <v>8</v>
      </c>
      <c r="D235" s="70"/>
      <c r="E235" s="70"/>
      <c r="F235" s="63">
        <f t="shared" si="7"/>
        <v>6.4102564102564103E-4</v>
      </c>
      <c r="G235" s="63" t="str">
        <f t="shared" si="8"/>
        <v/>
      </c>
    </row>
    <row r="236" spans="1:7" s="68" customFormat="1" outlineLevel="1" x14ac:dyDescent="0.3">
      <c r="A236" s="147" t="s">
        <v>903</v>
      </c>
      <c r="B236" s="94" t="s">
        <v>184</v>
      </c>
      <c r="C236" s="70">
        <v>11</v>
      </c>
      <c r="D236" s="70"/>
      <c r="E236" s="70"/>
      <c r="F236" s="63">
        <f t="shared" si="7"/>
        <v>8.8141025641025642E-4</v>
      </c>
      <c r="G236" s="63" t="str">
        <f t="shared" si="8"/>
        <v/>
      </c>
    </row>
    <row r="237" spans="1:7" s="68" customFormat="1" outlineLevel="1" x14ac:dyDescent="0.3">
      <c r="A237" s="147" t="s">
        <v>904</v>
      </c>
      <c r="B237" s="94"/>
      <c r="C237" s="70"/>
      <c r="D237" s="70"/>
      <c r="E237" s="70"/>
      <c r="F237" s="63"/>
      <c r="G237" s="63"/>
    </row>
    <row r="238" spans="1:7" s="68" customFormat="1" outlineLevel="1" x14ac:dyDescent="0.3">
      <c r="A238" s="147" t="s">
        <v>905</v>
      </c>
      <c r="B238" s="94"/>
      <c r="C238" s="70"/>
      <c r="D238" s="70"/>
      <c r="E238" s="70"/>
      <c r="F238" s="63"/>
      <c r="G238" s="63"/>
    </row>
    <row r="239" spans="1:7" s="68" customFormat="1" outlineLevel="1" x14ac:dyDescent="0.3">
      <c r="A239" s="147" t="s">
        <v>906</v>
      </c>
      <c r="B239" s="94"/>
      <c r="C239" s="70"/>
      <c r="D239" s="70"/>
      <c r="E239" s="70"/>
      <c r="F239" s="63"/>
      <c r="G239" s="63"/>
    </row>
    <row r="240" spans="1:7" ht="15" customHeight="1" x14ac:dyDescent="0.3">
      <c r="A240" s="76"/>
      <c r="B240" s="78" t="s">
        <v>1034</v>
      </c>
      <c r="C240" s="76" t="s">
        <v>144</v>
      </c>
      <c r="D240" s="40"/>
      <c r="E240" s="39"/>
      <c r="F240" s="40"/>
      <c r="G240" s="40"/>
    </row>
    <row r="241" spans="1:7" x14ac:dyDescent="0.3">
      <c r="A241" s="147" t="s">
        <v>907</v>
      </c>
      <c r="B241" s="5" t="s">
        <v>12</v>
      </c>
      <c r="C241" s="5">
        <v>84</v>
      </c>
      <c r="E241" s="14"/>
      <c r="F241" s="14"/>
      <c r="G241" s="14"/>
    </row>
    <row r="242" spans="1:7" x14ac:dyDescent="0.3">
      <c r="A242" s="147" t="s">
        <v>908</v>
      </c>
      <c r="B242" s="5" t="s">
        <v>140</v>
      </c>
      <c r="C242" s="70">
        <v>6.36</v>
      </c>
      <c r="E242" s="14"/>
      <c r="F242" s="14"/>
    </row>
    <row r="243" spans="1:7" x14ac:dyDescent="0.3">
      <c r="A243" s="147" t="s">
        <v>909</v>
      </c>
      <c r="B243" s="147" t="s">
        <v>1444</v>
      </c>
      <c r="C243" s="70">
        <v>0</v>
      </c>
      <c r="E243" s="14"/>
      <c r="F243" s="14"/>
    </row>
    <row r="244" spans="1:7" x14ac:dyDescent="0.3">
      <c r="A244" s="147" t="s">
        <v>910</v>
      </c>
      <c r="B244" s="5" t="s">
        <v>2</v>
      </c>
      <c r="C244" s="70">
        <v>9.65</v>
      </c>
      <c r="E244" s="14"/>
      <c r="F244" s="14"/>
    </row>
    <row r="245" spans="1:7" s="68" customFormat="1" outlineLevel="1" x14ac:dyDescent="0.3">
      <c r="A245" s="147" t="s">
        <v>911</v>
      </c>
      <c r="B245" s="94" t="s">
        <v>161</v>
      </c>
      <c r="C245" s="70">
        <v>0.13</v>
      </c>
      <c r="D245" s="70"/>
      <c r="E245" s="75"/>
      <c r="F245" s="75"/>
      <c r="G245" s="69"/>
    </row>
    <row r="246" spans="1:7" s="68" customFormat="1" outlineLevel="1" x14ac:dyDescent="0.3">
      <c r="A246" s="147" t="s">
        <v>912</v>
      </c>
      <c r="B246" s="94" t="s">
        <v>162</v>
      </c>
      <c r="C246" s="175">
        <v>1.65</v>
      </c>
      <c r="D246" s="70"/>
      <c r="E246" s="75"/>
      <c r="F246" s="75"/>
      <c r="G246" s="69"/>
    </row>
    <row r="247" spans="1:7" s="68" customFormat="1" outlineLevel="1" x14ac:dyDescent="0.3">
      <c r="A247" s="147" t="s">
        <v>913</v>
      </c>
      <c r="B247" s="94" t="s">
        <v>210</v>
      </c>
      <c r="C247" s="70">
        <v>0</v>
      </c>
      <c r="D247" s="70"/>
      <c r="E247" s="75"/>
      <c r="F247" s="75"/>
      <c r="G247" s="69"/>
    </row>
    <row r="248" spans="1:7" s="68" customFormat="1" outlineLevel="1" x14ac:dyDescent="0.3">
      <c r="A248" s="147" t="s">
        <v>914</v>
      </c>
      <c r="B248" s="94" t="s">
        <v>211</v>
      </c>
      <c r="C248" s="70">
        <v>0</v>
      </c>
      <c r="D248" s="70"/>
      <c r="E248" s="75"/>
      <c r="F248" s="75"/>
      <c r="G248" s="69"/>
    </row>
    <row r="249" spans="1:7" s="68" customFormat="1" outlineLevel="1" x14ac:dyDescent="0.3">
      <c r="A249" s="147" t="s">
        <v>915</v>
      </c>
      <c r="B249" s="94" t="s">
        <v>212</v>
      </c>
      <c r="C249" s="70">
        <v>0</v>
      </c>
      <c r="D249" s="70"/>
      <c r="E249" s="75"/>
      <c r="F249" s="75"/>
      <c r="G249" s="69"/>
    </row>
    <row r="250" spans="1:7" s="68" customFormat="1" outlineLevel="1" x14ac:dyDescent="0.3">
      <c r="A250" s="147" t="s">
        <v>916</v>
      </c>
      <c r="B250" s="94" t="s">
        <v>1490</v>
      </c>
      <c r="C250" s="70">
        <v>7.87</v>
      </c>
      <c r="D250" s="70"/>
      <c r="E250" s="75"/>
      <c r="F250" s="75"/>
      <c r="G250" s="69"/>
    </row>
    <row r="251" spans="1:7" s="68" customFormat="1" outlineLevel="1" x14ac:dyDescent="0.3">
      <c r="A251" s="147" t="s">
        <v>917</v>
      </c>
      <c r="B251" s="94"/>
      <c r="C251" s="70"/>
      <c r="D251" s="70"/>
      <c r="E251" s="75"/>
      <c r="F251" s="75"/>
      <c r="G251" s="69"/>
    </row>
    <row r="252" spans="1:7" s="68" customFormat="1" outlineLevel="1" x14ac:dyDescent="0.3">
      <c r="A252" s="147" t="s">
        <v>918</v>
      </c>
      <c r="B252" s="94"/>
      <c r="C252" s="70"/>
      <c r="D252" s="70"/>
      <c r="E252" s="75"/>
      <c r="F252" s="75"/>
      <c r="G252" s="69"/>
    </row>
    <row r="253" spans="1:7" s="68" customFormat="1" outlineLevel="1" x14ac:dyDescent="0.3">
      <c r="A253" s="147" t="s">
        <v>919</v>
      </c>
      <c r="B253" s="94"/>
      <c r="C253" s="70"/>
      <c r="D253" s="70"/>
      <c r="E253" s="75"/>
      <c r="F253" s="75"/>
      <c r="G253" s="69"/>
    </row>
    <row r="254" spans="1:7" s="68" customFormat="1" outlineLevel="1" x14ac:dyDescent="0.3">
      <c r="A254" s="147" t="s">
        <v>920</v>
      </c>
      <c r="B254" s="94"/>
      <c r="C254" s="70"/>
      <c r="D254" s="70"/>
      <c r="E254" s="75"/>
      <c r="F254" s="75"/>
      <c r="G254" s="69"/>
    </row>
    <row r="255" spans="1:7" s="68" customFormat="1" outlineLevel="1" x14ac:dyDescent="0.3">
      <c r="A255" s="147" t="s">
        <v>921</v>
      </c>
      <c r="B255" s="94"/>
      <c r="C255" s="70"/>
      <c r="D255" s="70"/>
      <c r="E255" s="75"/>
      <c r="F255" s="75"/>
      <c r="G255" s="69"/>
    </row>
    <row r="256" spans="1:7" ht="15" customHeight="1" x14ac:dyDescent="0.3">
      <c r="A256" s="76"/>
      <c r="B256" s="78" t="s">
        <v>1035</v>
      </c>
      <c r="C256" s="76" t="s">
        <v>144</v>
      </c>
      <c r="D256" s="40"/>
      <c r="E256" s="39"/>
      <c r="F256" s="40"/>
      <c r="G256" s="42"/>
    </row>
    <row r="257" spans="1:7" x14ac:dyDescent="0.3">
      <c r="A257" s="147" t="s">
        <v>922</v>
      </c>
      <c r="B257" s="5" t="s">
        <v>36</v>
      </c>
      <c r="C257" s="5">
        <v>100</v>
      </c>
      <c r="E257" s="3"/>
      <c r="F257" s="3"/>
    </row>
    <row r="258" spans="1:7" x14ac:dyDescent="0.3">
      <c r="A258" s="147" t="s">
        <v>923</v>
      </c>
      <c r="B258" s="5" t="s">
        <v>37</v>
      </c>
      <c r="C258" s="175">
        <v>0</v>
      </c>
      <c r="E258" s="3"/>
      <c r="F258" s="3"/>
    </row>
    <row r="259" spans="1:7" x14ac:dyDescent="0.3">
      <c r="A259" s="147" t="s">
        <v>924</v>
      </c>
      <c r="B259" s="5" t="s">
        <v>2</v>
      </c>
      <c r="C259" s="175">
        <v>0</v>
      </c>
      <c r="E259" s="3"/>
      <c r="F259" s="3"/>
    </row>
    <row r="260" spans="1:7" s="68" customFormat="1" outlineLevel="1" x14ac:dyDescent="0.3">
      <c r="A260" s="147" t="s">
        <v>925</v>
      </c>
      <c r="B260" s="70"/>
      <c r="C260" s="70"/>
      <c r="D260" s="70"/>
      <c r="E260" s="69"/>
      <c r="F260" s="69"/>
      <c r="G260" s="69"/>
    </row>
    <row r="261" spans="1:7" s="68" customFormat="1" outlineLevel="1" x14ac:dyDescent="0.3">
      <c r="A261" s="147" t="s">
        <v>926</v>
      </c>
      <c r="B261" s="70"/>
      <c r="C261" s="70"/>
      <c r="D261" s="70"/>
      <c r="E261" s="69"/>
      <c r="F261" s="69"/>
      <c r="G261" s="69"/>
    </row>
    <row r="262" spans="1:7" s="68" customFormat="1" outlineLevel="1" x14ac:dyDescent="0.3">
      <c r="A262" s="147" t="s">
        <v>927</v>
      </c>
      <c r="B262" s="70"/>
      <c r="C262" s="70"/>
      <c r="D262" s="70"/>
      <c r="E262" s="69"/>
      <c r="F262" s="69"/>
      <c r="G262" s="69"/>
    </row>
    <row r="263" spans="1:7" s="68" customFormat="1" outlineLevel="1" x14ac:dyDescent="0.3">
      <c r="A263" s="147" t="s">
        <v>928</v>
      </c>
      <c r="B263" s="70"/>
      <c r="C263" s="70"/>
      <c r="D263" s="70"/>
      <c r="E263" s="69"/>
      <c r="F263" s="69"/>
      <c r="G263" s="69"/>
    </row>
    <row r="264" spans="1:7" s="68" customFormat="1" outlineLevel="1" x14ac:dyDescent="0.3">
      <c r="A264" s="147" t="s">
        <v>929</v>
      </c>
      <c r="B264" s="70"/>
      <c r="C264" s="70"/>
      <c r="D264" s="70"/>
      <c r="E264" s="69"/>
      <c r="F264" s="69"/>
      <c r="G264" s="69"/>
    </row>
    <row r="265" spans="1:7" s="68" customFormat="1" outlineLevel="1" x14ac:dyDescent="0.3">
      <c r="A265" s="147" t="s">
        <v>930</v>
      </c>
      <c r="B265" s="70"/>
      <c r="C265" s="70"/>
      <c r="D265" s="70"/>
      <c r="E265" s="69"/>
      <c r="F265" s="69"/>
      <c r="G265" s="69"/>
    </row>
    <row r="266" spans="1:7" s="68" customFormat="1" ht="18" x14ac:dyDescent="0.3">
      <c r="A266" s="45"/>
      <c r="B266" s="48" t="s">
        <v>235</v>
      </c>
      <c r="C266" s="45"/>
      <c r="D266" s="45"/>
      <c r="E266" s="45"/>
      <c r="F266" s="46"/>
      <c r="G266" s="46"/>
    </row>
    <row r="267" spans="1:7" s="68" customFormat="1" ht="15" customHeight="1" x14ac:dyDescent="0.3">
      <c r="A267" s="76"/>
      <c r="B267" s="78" t="s">
        <v>1036</v>
      </c>
      <c r="C267" s="76" t="s">
        <v>152</v>
      </c>
      <c r="D267" s="76" t="s">
        <v>57</v>
      </c>
      <c r="E267" s="76"/>
      <c r="F267" s="76" t="s">
        <v>145</v>
      </c>
      <c r="G267" s="76" t="s">
        <v>150</v>
      </c>
    </row>
    <row r="268" spans="1:7" s="55" customFormat="1" x14ac:dyDescent="0.3">
      <c r="A268" s="147" t="s">
        <v>931</v>
      </c>
      <c r="B268" s="147" t="s">
        <v>89</v>
      </c>
      <c r="C268" s="175">
        <v>2765</v>
      </c>
      <c r="D268" s="175">
        <v>1297</v>
      </c>
      <c r="E268" s="59"/>
      <c r="F268" s="50"/>
      <c r="G268" s="50"/>
    </row>
    <row r="269" spans="1:7" s="55" customFormat="1" x14ac:dyDescent="0.3">
      <c r="A269" s="59"/>
      <c r="B269" s="147"/>
      <c r="C269" s="147"/>
      <c r="D269" s="59"/>
      <c r="E269" s="59"/>
      <c r="F269" s="50"/>
      <c r="G269" s="50"/>
    </row>
    <row r="270" spans="1:7" s="55" customFormat="1" x14ac:dyDescent="0.3">
      <c r="A270" s="70"/>
      <c r="B270" s="147" t="s">
        <v>153</v>
      </c>
      <c r="C270" s="147"/>
      <c r="D270" s="59"/>
      <c r="E270" s="59"/>
      <c r="F270" s="50"/>
      <c r="G270" s="50"/>
    </row>
    <row r="271" spans="1:7" s="55" customFormat="1" x14ac:dyDescent="0.3">
      <c r="A271" s="147" t="s">
        <v>932</v>
      </c>
      <c r="B271" s="169" t="s">
        <v>1450</v>
      </c>
      <c r="C271" s="175">
        <v>633</v>
      </c>
      <c r="D271" s="175">
        <v>845</v>
      </c>
      <c r="E271" s="59"/>
      <c r="F271" s="63">
        <f t="shared" ref="F271:F294" si="9">IF($C$295=0,"",IF(C271="[for completion]","",C271/$C$295))</f>
        <v>0.17651979921918573</v>
      </c>
      <c r="G271" s="63">
        <f t="shared" ref="G271:G294" si="10">IF($D$295=0,"",IF(D271="[for completion]","",D271/$D$295))</f>
        <v>0.65150346954510407</v>
      </c>
    </row>
    <row r="272" spans="1:7" s="55" customFormat="1" x14ac:dyDescent="0.3">
      <c r="A272" s="147" t="s">
        <v>933</v>
      </c>
      <c r="B272" s="169" t="s">
        <v>1449</v>
      </c>
      <c r="C272" s="175">
        <v>750</v>
      </c>
      <c r="D272" s="175">
        <v>231</v>
      </c>
      <c r="E272" s="59"/>
      <c r="F272" s="63">
        <f t="shared" si="9"/>
        <v>0.20914668153931959</v>
      </c>
      <c r="G272" s="63">
        <f t="shared" si="10"/>
        <v>0.17810331534309945</v>
      </c>
    </row>
    <row r="273" spans="1:7" s="55" customFormat="1" x14ac:dyDescent="0.3">
      <c r="A273" s="147" t="s">
        <v>934</v>
      </c>
      <c r="B273" s="169" t="s">
        <v>1448</v>
      </c>
      <c r="C273" s="175">
        <v>1847</v>
      </c>
      <c r="D273" s="175">
        <v>206</v>
      </c>
      <c r="E273" s="59"/>
      <c r="F273" s="63">
        <f t="shared" si="9"/>
        <v>0.51505856107083103</v>
      </c>
      <c r="G273" s="63">
        <f t="shared" si="10"/>
        <v>0.15882806476484193</v>
      </c>
    </row>
    <row r="274" spans="1:7" s="55" customFormat="1" x14ac:dyDescent="0.3">
      <c r="A274" s="147" t="s">
        <v>935</v>
      </c>
      <c r="B274" s="169" t="s">
        <v>1447</v>
      </c>
      <c r="C274" s="175">
        <v>356</v>
      </c>
      <c r="D274" s="175">
        <v>15</v>
      </c>
      <c r="E274" s="59"/>
      <c r="F274" s="63">
        <f t="shared" si="9"/>
        <v>9.9274958170663688E-2</v>
      </c>
      <c r="G274" s="63">
        <f t="shared" si="10"/>
        <v>1.156515034695451E-2</v>
      </c>
    </row>
    <row r="275" spans="1:7" s="55" customFormat="1" x14ac:dyDescent="0.3">
      <c r="A275" s="147" t="s">
        <v>936</v>
      </c>
      <c r="B275" s="169" t="s">
        <v>1447</v>
      </c>
      <c r="C275" s="175">
        <v>0</v>
      </c>
      <c r="D275" s="175">
        <v>0</v>
      </c>
      <c r="E275" s="59"/>
      <c r="F275" s="63">
        <f t="shared" si="9"/>
        <v>0</v>
      </c>
      <c r="G275" s="63">
        <f t="shared" si="10"/>
        <v>0</v>
      </c>
    </row>
    <row r="276" spans="1:7" s="55" customFormat="1" x14ac:dyDescent="0.3">
      <c r="A276" s="147" t="s">
        <v>937</v>
      </c>
      <c r="B276" s="169" t="s">
        <v>1446</v>
      </c>
      <c r="C276" s="175">
        <v>0</v>
      </c>
      <c r="D276" s="175">
        <v>0</v>
      </c>
      <c r="E276" s="59"/>
      <c r="F276" s="63">
        <f t="shared" si="9"/>
        <v>0</v>
      </c>
      <c r="G276" s="63">
        <f t="shared" si="10"/>
        <v>0</v>
      </c>
    </row>
    <row r="277" spans="1:7" s="55" customFormat="1" x14ac:dyDescent="0.3">
      <c r="A277" s="147" t="s">
        <v>938</v>
      </c>
      <c r="B277" s="169"/>
      <c r="C277" s="175"/>
      <c r="D277" s="175"/>
      <c r="E277" s="59"/>
      <c r="F277" s="63">
        <f t="shared" si="9"/>
        <v>0</v>
      </c>
      <c r="G277" s="63">
        <f t="shared" si="10"/>
        <v>0</v>
      </c>
    </row>
    <row r="278" spans="1:7" s="55" customFormat="1" x14ac:dyDescent="0.3">
      <c r="A278" s="147" t="s">
        <v>939</v>
      </c>
      <c r="B278" s="169"/>
      <c r="C278" s="175"/>
      <c r="D278" s="175"/>
      <c r="E278" s="59"/>
      <c r="F278" s="63">
        <f t="shared" si="9"/>
        <v>0</v>
      </c>
      <c r="G278" s="63">
        <f t="shared" si="10"/>
        <v>0</v>
      </c>
    </row>
    <row r="279" spans="1:7" s="55" customFormat="1" x14ac:dyDescent="0.3">
      <c r="A279" s="147" t="s">
        <v>940</v>
      </c>
      <c r="B279" s="169"/>
      <c r="C279" s="175"/>
      <c r="D279" s="175"/>
      <c r="E279" s="59"/>
      <c r="F279" s="63">
        <f t="shared" si="9"/>
        <v>0</v>
      </c>
      <c r="G279" s="63">
        <f t="shared" si="10"/>
        <v>0</v>
      </c>
    </row>
    <row r="280" spans="1:7" s="55" customFormat="1" x14ac:dyDescent="0.3">
      <c r="A280" s="147" t="s">
        <v>941</v>
      </c>
      <c r="B280" s="169"/>
      <c r="C280" s="175"/>
      <c r="D280" s="175"/>
      <c r="E280" s="57"/>
      <c r="F280" s="63">
        <f t="shared" si="9"/>
        <v>0</v>
      </c>
      <c r="G280" s="63">
        <f t="shared" si="10"/>
        <v>0</v>
      </c>
    </row>
    <row r="281" spans="1:7" s="55" customFormat="1" x14ac:dyDescent="0.3">
      <c r="A281" s="147" t="s">
        <v>942</v>
      </c>
      <c r="B281" s="169"/>
      <c r="C281" s="175"/>
      <c r="D281" s="175"/>
      <c r="E281" s="57"/>
      <c r="F281" s="63">
        <f t="shared" si="9"/>
        <v>0</v>
      </c>
      <c r="G281" s="63">
        <f t="shared" si="10"/>
        <v>0</v>
      </c>
    </row>
    <row r="282" spans="1:7" s="55" customFormat="1" x14ac:dyDescent="0.3">
      <c r="A282" s="147" t="s">
        <v>943</v>
      </c>
      <c r="B282" s="169"/>
      <c r="C282" s="175"/>
      <c r="D282" s="175"/>
      <c r="E282" s="57"/>
      <c r="F282" s="63">
        <f t="shared" si="9"/>
        <v>0</v>
      </c>
      <c r="G282" s="63">
        <f t="shared" si="10"/>
        <v>0</v>
      </c>
    </row>
    <row r="283" spans="1:7" s="55" customFormat="1" x14ac:dyDescent="0.3">
      <c r="A283" s="147" t="s">
        <v>944</v>
      </c>
      <c r="B283" s="169"/>
      <c r="C283" s="175"/>
      <c r="D283" s="175"/>
      <c r="E283" s="57"/>
      <c r="F283" s="63">
        <f t="shared" si="9"/>
        <v>0</v>
      </c>
      <c r="G283" s="63">
        <f t="shared" si="10"/>
        <v>0</v>
      </c>
    </row>
    <row r="284" spans="1:7" s="55" customFormat="1" x14ac:dyDescent="0.3">
      <c r="A284" s="147" t="s">
        <v>945</v>
      </c>
      <c r="B284" s="169"/>
      <c r="C284" s="175"/>
      <c r="D284" s="175"/>
      <c r="E284" s="57"/>
      <c r="F284" s="63">
        <f t="shared" si="9"/>
        <v>0</v>
      </c>
      <c r="G284" s="63">
        <f t="shared" si="10"/>
        <v>0</v>
      </c>
    </row>
    <row r="285" spans="1:7" s="55" customFormat="1" x14ac:dyDescent="0.3">
      <c r="A285" s="147" t="s">
        <v>946</v>
      </c>
      <c r="B285" s="169"/>
      <c r="C285" s="175"/>
      <c r="D285" s="175"/>
      <c r="E285" s="57"/>
      <c r="F285" s="63">
        <f t="shared" si="9"/>
        <v>0</v>
      </c>
      <c r="G285" s="63">
        <f t="shared" si="10"/>
        <v>0</v>
      </c>
    </row>
    <row r="286" spans="1:7" s="55" customFormat="1" x14ac:dyDescent="0.3">
      <c r="A286" s="147" t="s">
        <v>947</v>
      </c>
      <c r="B286" s="169"/>
      <c r="C286" s="175"/>
      <c r="D286" s="175"/>
      <c r="E286" s="56"/>
      <c r="F286" s="63">
        <f t="shared" si="9"/>
        <v>0</v>
      </c>
      <c r="G286" s="63">
        <f t="shared" si="10"/>
        <v>0</v>
      </c>
    </row>
    <row r="287" spans="1:7" s="55" customFormat="1" x14ac:dyDescent="0.3">
      <c r="A287" s="147" t="s">
        <v>948</v>
      </c>
      <c r="B287" s="169"/>
      <c r="C287" s="175"/>
      <c r="D287" s="175"/>
      <c r="E287" s="60"/>
      <c r="F287" s="63">
        <f t="shared" si="9"/>
        <v>0</v>
      </c>
      <c r="G287" s="63">
        <f t="shared" si="10"/>
        <v>0</v>
      </c>
    </row>
    <row r="288" spans="1:7" s="55" customFormat="1" x14ac:dyDescent="0.3">
      <c r="A288" s="147" t="s">
        <v>949</v>
      </c>
      <c r="B288" s="169"/>
      <c r="C288" s="175"/>
      <c r="D288" s="175"/>
      <c r="E288" s="60"/>
      <c r="F288" s="63">
        <f t="shared" si="9"/>
        <v>0</v>
      </c>
      <c r="G288" s="63">
        <f t="shared" si="10"/>
        <v>0</v>
      </c>
    </row>
    <row r="289" spans="1:7" s="55" customFormat="1" x14ac:dyDescent="0.3">
      <c r="A289" s="147" t="s">
        <v>950</v>
      </c>
      <c r="B289" s="169"/>
      <c r="C289" s="175"/>
      <c r="D289" s="175"/>
      <c r="E289" s="60"/>
      <c r="F289" s="63">
        <f t="shared" si="9"/>
        <v>0</v>
      </c>
      <c r="G289" s="63">
        <f t="shared" si="10"/>
        <v>0</v>
      </c>
    </row>
    <row r="290" spans="1:7" s="55" customFormat="1" x14ac:dyDescent="0.3">
      <c r="A290" s="147" t="s">
        <v>951</v>
      </c>
      <c r="B290" s="169"/>
      <c r="C290" s="175"/>
      <c r="D290" s="175"/>
      <c r="E290" s="60"/>
      <c r="F290" s="63">
        <f t="shared" si="9"/>
        <v>0</v>
      </c>
      <c r="G290" s="63">
        <f t="shared" si="10"/>
        <v>0</v>
      </c>
    </row>
    <row r="291" spans="1:7" s="55" customFormat="1" x14ac:dyDescent="0.3">
      <c r="A291" s="147" t="s">
        <v>952</v>
      </c>
      <c r="B291" s="169"/>
      <c r="C291" s="175"/>
      <c r="D291" s="175"/>
      <c r="E291" s="60"/>
      <c r="F291" s="63">
        <f t="shared" si="9"/>
        <v>0</v>
      </c>
      <c r="G291" s="63">
        <f t="shared" si="10"/>
        <v>0</v>
      </c>
    </row>
    <row r="292" spans="1:7" s="55" customFormat="1" x14ac:dyDescent="0.3">
      <c r="A292" s="147" t="s">
        <v>953</v>
      </c>
      <c r="B292" s="169"/>
      <c r="C292" s="175"/>
      <c r="D292" s="175"/>
      <c r="E292" s="60"/>
      <c r="F292" s="63">
        <f t="shared" si="9"/>
        <v>0</v>
      </c>
      <c r="G292" s="63">
        <f t="shared" si="10"/>
        <v>0</v>
      </c>
    </row>
    <row r="293" spans="1:7" s="55" customFormat="1" x14ac:dyDescent="0.3">
      <c r="A293" s="147" t="s">
        <v>954</v>
      </c>
      <c r="B293" s="169"/>
      <c r="C293" s="175"/>
      <c r="D293" s="175"/>
      <c r="E293" s="60"/>
      <c r="F293" s="63">
        <f t="shared" si="9"/>
        <v>0</v>
      </c>
      <c r="G293" s="63">
        <f t="shared" si="10"/>
        <v>0</v>
      </c>
    </row>
    <row r="294" spans="1:7" s="55" customFormat="1" x14ac:dyDescent="0.3">
      <c r="A294" s="147" t="s">
        <v>955</v>
      </c>
      <c r="B294" s="169"/>
      <c r="C294" s="175"/>
      <c r="D294" s="175"/>
      <c r="E294" s="60"/>
      <c r="F294" s="63">
        <f t="shared" si="9"/>
        <v>0</v>
      </c>
      <c r="G294" s="63">
        <f t="shared" si="10"/>
        <v>0</v>
      </c>
    </row>
    <row r="295" spans="1:7" s="55" customFormat="1" x14ac:dyDescent="0.3">
      <c r="A295" s="147" t="s">
        <v>956</v>
      </c>
      <c r="B295" s="58" t="s">
        <v>1</v>
      </c>
      <c r="C295" s="57">
        <f>SUM(C271:C294)</f>
        <v>3586</v>
      </c>
      <c r="D295" s="57">
        <f>SUM(D271:D294)</f>
        <v>1297</v>
      </c>
      <c r="E295" s="60"/>
      <c r="F295" s="65">
        <f>SUM(F271:F294)</f>
        <v>1</v>
      </c>
      <c r="G295" s="65">
        <f>SUM(G271:G294)</f>
        <v>0.99999999999999989</v>
      </c>
    </row>
    <row r="296" spans="1:7" s="68" customFormat="1" ht="15" customHeight="1" x14ac:dyDescent="0.3">
      <c r="A296" s="76"/>
      <c r="B296" s="78" t="s">
        <v>1037</v>
      </c>
      <c r="C296" s="76" t="s">
        <v>152</v>
      </c>
      <c r="D296" s="76" t="s">
        <v>57</v>
      </c>
      <c r="E296" s="76"/>
      <c r="F296" s="76" t="s">
        <v>145</v>
      </c>
      <c r="G296" s="76" t="s">
        <v>150</v>
      </c>
    </row>
    <row r="297" spans="1:7" s="55" customFormat="1" x14ac:dyDescent="0.3">
      <c r="A297" s="147" t="s">
        <v>957</v>
      </c>
      <c r="B297" s="56" t="s">
        <v>137</v>
      </c>
      <c r="C297" s="151" t="s">
        <v>54</v>
      </c>
      <c r="D297" s="147"/>
      <c r="E297" s="56"/>
      <c r="F297" s="56"/>
      <c r="G297" s="56"/>
    </row>
    <row r="298" spans="1:7" s="55" customFormat="1" x14ac:dyDescent="0.3">
      <c r="A298" s="70"/>
      <c r="B298" s="175"/>
      <c r="C298" s="175"/>
      <c r="D298" s="175"/>
      <c r="E298" s="56"/>
      <c r="F298" s="56"/>
      <c r="G298" s="56"/>
    </row>
    <row r="299" spans="1:7" s="68" customFormat="1" x14ac:dyDescent="0.3">
      <c r="A299" s="70"/>
      <c r="B299" s="169" t="s">
        <v>321</v>
      </c>
      <c r="C299" s="175"/>
      <c r="D299" s="175"/>
      <c r="E299" s="70"/>
      <c r="F299" s="70"/>
      <c r="G299" s="70"/>
    </row>
    <row r="300" spans="1:7" s="68" customFormat="1" x14ac:dyDescent="0.3">
      <c r="A300" s="147" t="s">
        <v>958</v>
      </c>
      <c r="B300" s="175" t="s">
        <v>171</v>
      </c>
      <c r="C300" s="175" t="s">
        <v>188</v>
      </c>
      <c r="D300" s="175" t="s">
        <v>188</v>
      </c>
      <c r="E300" s="70"/>
      <c r="F300" s="63" t="str">
        <f>IF($C$308=0,"",IF(C300="[for completion]","",C300/$C$308))</f>
        <v/>
      </c>
      <c r="G300" s="63" t="str">
        <f>IF($D$308=0,"",IF(D300="[for completion]","",D300/$D$308))</f>
        <v/>
      </c>
    </row>
    <row r="301" spans="1:7" s="68" customFormat="1" x14ac:dyDescent="0.3">
      <c r="A301" s="147" t="s">
        <v>959</v>
      </c>
      <c r="B301" s="175" t="s">
        <v>173</v>
      </c>
      <c r="C301" s="175" t="s">
        <v>188</v>
      </c>
      <c r="D301" s="175" t="s">
        <v>188</v>
      </c>
      <c r="E301" s="70"/>
      <c r="F301" s="63" t="str">
        <f t="shared" ref="F301:F314" si="11">IF($C$308=0,"",IF(C301="[for completion]","",C301/$C$308))</f>
        <v/>
      </c>
      <c r="G301" s="63" t="str">
        <f t="shared" ref="G301:G314" si="12">IF($D$308=0,"",IF(D301="[for completion]","",D301/$D$308))</f>
        <v/>
      </c>
    </row>
    <row r="302" spans="1:7" s="68" customFormat="1" x14ac:dyDescent="0.3">
      <c r="A302" s="147" t="s">
        <v>960</v>
      </c>
      <c r="B302" s="175" t="s">
        <v>174</v>
      </c>
      <c r="C302" s="175" t="s">
        <v>188</v>
      </c>
      <c r="D302" s="175" t="s">
        <v>188</v>
      </c>
      <c r="E302" s="70"/>
      <c r="F302" s="63" t="str">
        <f t="shared" si="11"/>
        <v/>
      </c>
      <c r="G302" s="63" t="str">
        <f t="shared" si="12"/>
        <v/>
      </c>
    </row>
    <row r="303" spans="1:7" s="68" customFormat="1" x14ac:dyDescent="0.3">
      <c r="A303" s="147" t="s">
        <v>961</v>
      </c>
      <c r="B303" s="175" t="s">
        <v>175</v>
      </c>
      <c r="C303" s="175" t="s">
        <v>188</v>
      </c>
      <c r="D303" s="175" t="s">
        <v>188</v>
      </c>
      <c r="E303" s="70"/>
      <c r="F303" s="63" t="str">
        <f t="shared" si="11"/>
        <v/>
      </c>
      <c r="G303" s="63" t="str">
        <f t="shared" si="12"/>
        <v/>
      </c>
    </row>
    <row r="304" spans="1:7" s="68" customFormat="1" x14ac:dyDescent="0.3">
      <c r="A304" s="147" t="s">
        <v>962</v>
      </c>
      <c r="B304" s="175" t="s">
        <v>176</v>
      </c>
      <c r="C304" s="175" t="s">
        <v>188</v>
      </c>
      <c r="D304" s="175" t="s">
        <v>188</v>
      </c>
      <c r="E304" s="70"/>
      <c r="F304" s="63" t="str">
        <f t="shared" si="11"/>
        <v/>
      </c>
      <c r="G304" s="63" t="str">
        <f t="shared" si="12"/>
        <v/>
      </c>
    </row>
    <row r="305" spans="1:7" s="68" customFormat="1" x14ac:dyDescent="0.3">
      <c r="A305" s="147" t="s">
        <v>963</v>
      </c>
      <c r="B305" s="175" t="s">
        <v>177</v>
      </c>
      <c r="C305" s="175" t="s">
        <v>188</v>
      </c>
      <c r="D305" s="175" t="s">
        <v>188</v>
      </c>
      <c r="E305" s="70"/>
      <c r="F305" s="63" t="str">
        <f t="shared" si="11"/>
        <v/>
      </c>
      <c r="G305" s="63" t="str">
        <f t="shared" si="12"/>
        <v/>
      </c>
    </row>
    <row r="306" spans="1:7" s="68" customFormat="1" x14ac:dyDescent="0.3">
      <c r="A306" s="147" t="s">
        <v>964</v>
      </c>
      <c r="B306" s="175" t="s">
        <v>178</v>
      </c>
      <c r="C306" s="175" t="s">
        <v>188</v>
      </c>
      <c r="D306" s="175" t="s">
        <v>188</v>
      </c>
      <c r="E306" s="70"/>
      <c r="F306" s="63" t="str">
        <f t="shared" si="11"/>
        <v/>
      </c>
      <c r="G306" s="63" t="str">
        <f t="shared" si="12"/>
        <v/>
      </c>
    </row>
    <row r="307" spans="1:7" s="68" customFormat="1" x14ac:dyDescent="0.3">
      <c r="A307" s="147" t="s">
        <v>965</v>
      </c>
      <c r="B307" s="175" t="s">
        <v>172</v>
      </c>
      <c r="C307" s="175" t="s">
        <v>188</v>
      </c>
      <c r="D307" s="175" t="s">
        <v>188</v>
      </c>
      <c r="E307" s="70"/>
      <c r="F307" s="63" t="str">
        <f t="shared" si="11"/>
        <v/>
      </c>
      <c r="G307" s="63" t="str">
        <f t="shared" si="12"/>
        <v/>
      </c>
    </row>
    <row r="308" spans="1:7" s="68" customFormat="1" x14ac:dyDescent="0.3">
      <c r="A308" s="147" t="s">
        <v>966</v>
      </c>
      <c r="B308" s="73" t="s">
        <v>1</v>
      </c>
      <c r="C308" s="175">
        <f>SUM(C300:C307)</f>
        <v>0</v>
      </c>
      <c r="D308" s="175">
        <f>SUM(D300:D307)</f>
        <v>0</v>
      </c>
      <c r="E308" s="70"/>
      <c r="F308" s="75">
        <f>SUM(F300:F307)</f>
        <v>0</v>
      </c>
      <c r="G308" s="75">
        <f>SUM(G300:G307)</f>
        <v>0</v>
      </c>
    </row>
    <row r="309" spans="1:7" s="68" customFormat="1" outlineLevel="1" x14ac:dyDescent="0.3">
      <c r="A309" s="147" t="s">
        <v>967</v>
      </c>
      <c r="B309" s="94"/>
      <c r="C309" s="175"/>
      <c r="D309" s="175"/>
      <c r="E309" s="70"/>
      <c r="F309" s="63" t="str">
        <f t="shared" si="11"/>
        <v/>
      </c>
      <c r="G309" s="63" t="str">
        <f t="shared" si="12"/>
        <v/>
      </c>
    </row>
    <row r="310" spans="1:7" s="68" customFormat="1" outlineLevel="1" x14ac:dyDescent="0.3">
      <c r="A310" s="147" t="s">
        <v>968</v>
      </c>
      <c r="B310" s="94"/>
      <c r="C310" s="175"/>
      <c r="D310" s="175"/>
      <c r="E310" s="70"/>
      <c r="F310" s="63" t="str">
        <f t="shared" si="11"/>
        <v/>
      </c>
      <c r="G310" s="63" t="str">
        <f t="shared" si="12"/>
        <v/>
      </c>
    </row>
    <row r="311" spans="1:7" s="68" customFormat="1" outlineLevel="1" x14ac:dyDescent="0.3">
      <c r="A311" s="147" t="s">
        <v>969</v>
      </c>
      <c r="B311" s="94"/>
      <c r="C311" s="175"/>
      <c r="D311" s="175"/>
      <c r="E311" s="70"/>
      <c r="F311" s="63" t="str">
        <f t="shared" si="11"/>
        <v/>
      </c>
      <c r="G311" s="63" t="str">
        <f t="shared" si="12"/>
        <v/>
      </c>
    </row>
    <row r="312" spans="1:7" s="68" customFormat="1" outlineLevel="1" x14ac:dyDescent="0.3">
      <c r="A312" s="147" t="s">
        <v>970</v>
      </c>
      <c r="B312" s="94"/>
      <c r="C312" s="175"/>
      <c r="D312" s="175"/>
      <c r="E312" s="70"/>
      <c r="F312" s="63" t="str">
        <f t="shared" si="11"/>
        <v/>
      </c>
      <c r="G312" s="63" t="str">
        <f t="shared" si="12"/>
        <v/>
      </c>
    </row>
    <row r="313" spans="1:7" s="68" customFormat="1" outlineLevel="1" x14ac:dyDescent="0.3">
      <c r="A313" s="147" t="s">
        <v>971</v>
      </c>
      <c r="B313" s="94"/>
      <c r="C313" s="175"/>
      <c r="D313" s="175"/>
      <c r="E313" s="70"/>
      <c r="F313" s="63" t="str">
        <f t="shared" si="11"/>
        <v/>
      </c>
      <c r="G313" s="63" t="str">
        <f t="shared" si="12"/>
        <v/>
      </c>
    </row>
    <row r="314" spans="1:7" s="68" customFormat="1" outlineLevel="1" x14ac:dyDescent="0.3">
      <c r="A314" s="147" t="s">
        <v>972</v>
      </c>
      <c r="B314" s="94"/>
      <c r="C314" s="175"/>
      <c r="D314" s="175"/>
      <c r="E314" s="70"/>
      <c r="F314" s="63" t="str">
        <f t="shared" si="11"/>
        <v/>
      </c>
      <c r="G314" s="63" t="str">
        <f t="shared" si="12"/>
        <v/>
      </c>
    </row>
    <row r="315" spans="1:7" s="68" customFormat="1" outlineLevel="1" x14ac:dyDescent="0.3">
      <c r="A315" s="147" t="s">
        <v>973</v>
      </c>
      <c r="B315" s="94"/>
      <c r="C315" s="175"/>
      <c r="D315" s="175"/>
      <c r="E315" s="70"/>
      <c r="F315" s="63"/>
      <c r="G315" s="63"/>
    </row>
    <row r="316" spans="1:7" s="68" customFormat="1" outlineLevel="1" x14ac:dyDescent="0.3">
      <c r="A316" s="147" t="s">
        <v>974</v>
      </c>
      <c r="B316" s="94"/>
      <c r="C316" s="70"/>
      <c r="D316" s="70"/>
      <c r="E316" s="70"/>
      <c r="F316" s="63"/>
      <c r="G316" s="63"/>
    </row>
    <row r="317" spans="1:7" s="68" customFormat="1" outlineLevel="1" x14ac:dyDescent="0.3">
      <c r="A317" s="147" t="s">
        <v>975</v>
      </c>
      <c r="B317" s="94"/>
      <c r="C317" s="70"/>
      <c r="D317" s="70"/>
      <c r="E317" s="70"/>
      <c r="F317" s="75"/>
      <c r="G317" s="75"/>
    </row>
    <row r="318" spans="1:7" s="68" customFormat="1" ht="15" customHeight="1" x14ac:dyDescent="0.3">
      <c r="A318" s="76"/>
      <c r="B318" s="78" t="s">
        <v>1038</v>
      </c>
      <c r="C318" s="76" t="s">
        <v>152</v>
      </c>
      <c r="D318" s="76" t="s">
        <v>57</v>
      </c>
      <c r="E318" s="76"/>
      <c r="F318" s="76" t="s">
        <v>145</v>
      </c>
      <c r="G318" s="76" t="s">
        <v>150</v>
      </c>
    </row>
    <row r="319" spans="1:7" s="55" customFormat="1" x14ac:dyDescent="0.3">
      <c r="A319" s="147" t="s">
        <v>976</v>
      </c>
      <c r="B319" s="56" t="s">
        <v>137</v>
      </c>
      <c r="C319" s="151">
        <v>0.4723</v>
      </c>
      <c r="D319" s="147">
        <v>1297</v>
      </c>
      <c r="E319" s="56"/>
      <c r="F319" s="56"/>
      <c r="G319" s="56"/>
    </row>
    <row r="320" spans="1:7" s="55" customFormat="1" x14ac:dyDescent="0.3">
      <c r="A320" s="70"/>
      <c r="B320" s="56"/>
      <c r="C320" s="70"/>
      <c r="D320" s="70"/>
      <c r="E320" s="56"/>
      <c r="F320" s="56"/>
      <c r="G320" s="56"/>
    </row>
    <row r="321" spans="1:7" s="68" customFormat="1" x14ac:dyDescent="0.3">
      <c r="A321" s="70"/>
      <c r="B321" s="143" t="s">
        <v>321</v>
      </c>
      <c r="C321" s="70"/>
      <c r="D321" s="70"/>
      <c r="E321" s="70"/>
      <c r="F321" s="70"/>
      <c r="G321" s="70"/>
    </row>
    <row r="322" spans="1:7" s="68" customFormat="1" x14ac:dyDescent="0.3">
      <c r="A322" s="147" t="s">
        <v>977</v>
      </c>
      <c r="B322" s="70" t="s">
        <v>171</v>
      </c>
      <c r="C322" s="70">
        <v>2555</v>
      </c>
      <c r="D322" s="165" t="s">
        <v>188</v>
      </c>
      <c r="E322" s="70"/>
      <c r="F322" s="63">
        <f>IF($C$330=0,"",IF(C322="[Mark as ND1 if not relevant]","",C322/$C$330))</f>
        <v>0.71209587513935335</v>
      </c>
      <c r="G322" s="63" t="str">
        <f>IF($D$330=0,"",IF(D322="[Mark as ND1 if not relevant]","",D322/$D$330))</f>
        <v/>
      </c>
    </row>
    <row r="323" spans="1:7" s="68" customFormat="1" x14ac:dyDescent="0.3">
      <c r="A323" s="147" t="s">
        <v>978</v>
      </c>
      <c r="B323" s="70" t="s">
        <v>173</v>
      </c>
      <c r="C323" s="70">
        <v>401</v>
      </c>
      <c r="D323" s="168" t="s">
        <v>188</v>
      </c>
      <c r="E323" s="70"/>
      <c r="F323" s="63">
        <f t="shared" ref="F323:F329" si="13">IF($C$330=0,"",IF(C323="[Mark as ND1 if not relevant]","",C323/$C$330))</f>
        <v>0.11176142697881829</v>
      </c>
      <c r="G323" s="63" t="str">
        <f t="shared" ref="G323:G329" si="14">IF($D$330=0,"",IF(D323="[Mark as ND1 if not relevant]","",D323/$D$330))</f>
        <v/>
      </c>
    </row>
    <row r="324" spans="1:7" s="68" customFormat="1" x14ac:dyDescent="0.3">
      <c r="A324" s="147" t="s">
        <v>979</v>
      </c>
      <c r="B324" s="70" t="s">
        <v>174</v>
      </c>
      <c r="C324" s="70">
        <v>279</v>
      </c>
      <c r="D324" s="168" t="s">
        <v>188</v>
      </c>
      <c r="E324" s="70"/>
      <c r="F324" s="63">
        <f t="shared" si="13"/>
        <v>7.7759197324414719E-2</v>
      </c>
      <c r="G324" s="63" t="str">
        <f t="shared" si="14"/>
        <v/>
      </c>
    </row>
    <row r="325" spans="1:7" s="68" customFormat="1" x14ac:dyDescent="0.3">
      <c r="A325" s="147" t="s">
        <v>980</v>
      </c>
      <c r="B325" s="70" t="s">
        <v>175</v>
      </c>
      <c r="C325" s="70">
        <v>185</v>
      </c>
      <c r="D325" s="168" t="s">
        <v>188</v>
      </c>
      <c r="E325" s="70"/>
      <c r="F325" s="63">
        <f t="shared" si="13"/>
        <v>5.1560758082497216E-2</v>
      </c>
      <c r="G325" s="63" t="str">
        <f t="shared" si="14"/>
        <v/>
      </c>
    </row>
    <row r="326" spans="1:7" s="68" customFormat="1" x14ac:dyDescent="0.3">
      <c r="A326" s="147" t="s">
        <v>981</v>
      </c>
      <c r="B326" s="70" t="s">
        <v>176</v>
      </c>
      <c r="C326" s="70">
        <v>97</v>
      </c>
      <c r="D326" s="168" t="s">
        <v>188</v>
      </c>
      <c r="E326" s="70"/>
      <c r="F326" s="63">
        <f t="shared" si="13"/>
        <v>2.7034559643255296E-2</v>
      </c>
      <c r="G326" s="63" t="str">
        <f t="shared" si="14"/>
        <v/>
      </c>
    </row>
    <row r="327" spans="1:7" s="68" customFormat="1" x14ac:dyDescent="0.3">
      <c r="A327" s="147" t="s">
        <v>982</v>
      </c>
      <c r="B327" s="70" t="s">
        <v>177</v>
      </c>
      <c r="C327" s="70">
        <v>40</v>
      </c>
      <c r="D327" s="168" t="s">
        <v>188</v>
      </c>
      <c r="E327" s="70"/>
      <c r="F327" s="63">
        <f t="shared" si="13"/>
        <v>1.1148272017837236E-2</v>
      </c>
      <c r="G327" s="63" t="str">
        <f t="shared" si="14"/>
        <v/>
      </c>
    </row>
    <row r="328" spans="1:7" s="68" customFormat="1" x14ac:dyDescent="0.3">
      <c r="A328" s="147" t="s">
        <v>983</v>
      </c>
      <c r="B328" s="70" t="s">
        <v>178</v>
      </c>
      <c r="C328" s="70">
        <v>15</v>
      </c>
      <c r="D328" s="168" t="s">
        <v>188</v>
      </c>
      <c r="E328" s="70"/>
      <c r="F328" s="63">
        <f t="shared" si="13"/>
        <v>4.180602006688963E-3</v>
      </c>
      <c r="G328" s="63" t="str">
        <f t="shared" si="14"/>
        <v/>
      </c>
    </row>
    <row r="329" spans="1:7" s="68" customFormat="1" x14ac:dyDescent="0.3">
      <c r="A329" s="147" t="s">
        <v>984</v>
      </c>
      <c r="B329" s="70" t="s">
        <v>172</v>
      </c>
      <c r="C329" s="70">
        <v>16</v>
      </c>
      <c r="D329" s="168" t="s">
        <v>188</v>
      </c>
      <c r="E329" s="70"/>
      <c r="F329" s="63">
        <f t="shared" si="13"/>
        <v>4.459308807134894E-3</v>
      </c>
      <c r="G329" s="63" t="str">
        <f t="shared" si="14"/>
        <v/>
      </c>
    </row>
    <row r="330" spans="1:7" s="68" customFormat="1" x14ac:dyDescent="0.3">
      <c r="A330" s="147" t="s">
        <v>985</v>
      </c>
      <c r="B330" s="73" t="s">
        <v>1</v>
      </c>
      <c r="C330" s="70">
        <f>SUM(C322:C329)</f>
        <v>3588</v>
      </c>
      <c r="D330" s="70">
        <f>SUM(D322:D329)</f>
        <v>0</v>
      </c>
      <c r="E330" s="70"/>
      <c r="F330" s="75">
        <f>SUM(F322:F329)</f>
        <v>1</v>
      </c>
      <c r="G330" s="75">
        <f>SUM(G322:G329)</f>
        <v>0</v>
      </c>
    </row>
    <row r="331" spans="1:7" s="68" customFormat="1" outlineLevel="1" x14ac:dyDescent="0.3">
      <c r="A331" s="147" t="s">
        <v>986</v>
      </c>
      <c r="B331" s="94" t="s">
        <v>179</v>
      </c>
      <c r="C331" s="70">
        <v>7</v>
      </c>
      <c r="D331" s="70"/>
      <c r="E331" s="70"/>
      <c r="F331" s="63">
        <f t="shared" ref="F331:F336" si="15">IF($C$330=0,"",IF(C331="[for completion]","",C331/$C$330))</f>
        <v>1.9509476031215162E-3</v>
      </c>
      <c r="G331" s="63" t="str">
        <f t="shared" ref="G331:G336" si="16">IF($D$330=0,"",IF(D331="[for completion]","",D331/$D$330))</f>
        <v/>
      </c>
    </row>
    <row r="332" spans="1:7" s="68" customFormat="1" outlineLevel="1" x14ac:dyDescent="0.3">
      <c r="A332" s="147" t="s">
        <v>987</v>
      </c>
      <c r="B332" s="94" t="s">
        <v>180</v>
      </c>
      <c r="C332" s="70">
        <v>4</v>
      </c>
      <c r="D332" s="70"/>
      <c r="E332" s="70"/>
      <c r="F332" s="63">
        <f t="shared" si="15"/>
        <v>1.1148272017837235E-3</v>
      </c>
      <c r="G332" s="63" t="str">
        <f t="shared" si="16"/>
        <v/>
      </c>
    </row>
    <row r="333" spans="1:7" s="68" customFormat="1" outlineLevel="1" x14ac:dyDescent="0.3">
      <c r="A333" s="147" t="s">
        <v>988</v>
      </c>
      <c r="B333" s="94" t="s">
        <v>181</v>
      </c>
      <c r="C333" s="70">
        <v>3</v>
      </c>
      <c r="D333" s="70"/>
      <c r="E333" s="70"/>
      <c r="F333" s="63">
        <f t="shared" si="15"/>
        <v>8.3612040133779263E-4</v>
      </c>
      <c r="G333" s="63" t="str">
        <f t="shared" si="16"/>
        <v/>
      </c>
    </row>
    <row r="334" spans="1:7" s="68" customFormat="1" outlineLevel="1" x14ac:dyDescent="0.3">
      <c r="A334" s="147" t="s">
        <v>989</v>
      </c>
      <c r="B334" s="94" t="s">
        <v>182</v>
      </c>
      <c r="C334" s="70">
        <v>1</v>
      </c>
      <c r="D334" s="70"/>
      <c r="E334" s="70"/>
      <c r="F334" s="63">
        <f t="shared" si="15"/>
        <v>2.7870680044593088E-4</v>
      </c>
      <c r="G334" s="63" t="str">
        <f t="shared" si="16"/>
        <v/>
      </c>
    </row>
    <row r="335" spans="1:7" s="68" customFormat="1" outlineLevel="1" x14ac:dyDescent="0.3">
      <c r="A335" s="147" t="s">
        <v>990</v>
      </c>
      <c r="B335" s="94" t="s">
        <v>183</v>
      </c>
      <c r="C335" s="70">
        <v>0</v>
      </c>
      <c r="D335" s="70"/>
      <c r="E335" s="70"/>
      <c r="F335" s="63">
        <f t="shared" si="15"/>
        <v>0</v>
      </c>
      <c r="G335" s="63" t="str">
        <f t="shared" si="16"/>
        <v/>
      </c>
    </row>
    <row r="336" spans="1:7" s="68" customFormat="1" outlineLevel="1" x14ac:dyDescent="0.3">
      <c r="A336" s="147" t="s">
        <v>991</v>
      </c>
      <c r="B336" s="94" t="s">
        <v>184</v>
      </c>
      <c r="C336" s="70">
        <v>0</v>
      </c>
      <c r="D336" s="70"/>
      <c r="E336" s="70"/>
      <c r="F336" s="63">
        <f t="shared" si="15"/>
        <v>0</v>
      </c>
      <c r="G336" s="63" t="str">
        <f t="shared" si="16"/>
        <v/>
      </c>
    </row>
    <row r="337" spans="1:7" s="68" customFormat="1" outlineLevel="1" x14ac:dyDescent="0.3">
      <c r="A337" s="147" t="s">
        <v>992</v>
      </c>
      <c r="B337" s="94"/>
      <c r="C337" s="70"/>
      <c r="D337" s="70"/>
      <c r="E337" s="70"/>
      <c r="F337" s="63"/>
      <c r="G337" s="63"/>
    </row>
    <row r="338" spans="1:7" s="68" customFormat="1" outlineLevel="1" x14ac:dyDescent="0.3">
      <c r="A338" s="147" t="s">
        <v>993</v>
      </c>
      <c r="B338" s="94"/>
      <c r="C338" s="70"/>
      <c r="D338" s="70"/>
      <c r="E338" s="70"/>
      <c r="F338" s="63"/>
      <c r="G338" s="63"/>
    </row>
    <row r="339" spans="1:7" s="68" customFormat="1" outlineLevel="1" x14ac:dyDescent="0.3">
      <c r="A339" s="147" t="s">
        <v>994</v>
      </c>
      <c r="B339" s="94"/>
      <c r="C339" s="70"/>
      <c r="D339" s="70"/>
      <c r="E339" s="70"/>
      <c r="F339" s="63"/>
      <c r="G339" s="75"/>
    </row>
    <row r="340" spans="1:7" ht="15" customHeight="1" x14ac:dyDescent="0.3">
      <c r="A340" s="76"/>
      <c r="B340" s="78" t="s">
        <v>1039</v>
      </c>
      <c r="C340" s="76" t="s">
        <v>138</v>
      </c>
      <c r="D340" s="40"/>
      <c r="E340" s="40"/>
      <c r="F340" s="40"/>
      <c r="G340" s="42"/>
    </row>
    <row r="341" spans="1:7" x14ac:dyDescent="0.3">
      <c r="A341" s="147" t="s">
        <v>995</v>
      </c>
      <c r="B341" s="71" t="s">
        <v>29</v>
      </c>
      <c r="C341" s="5" t="s">
        <v>54</v>
      </c>
      <c r="G341" s="5"/>
    </row>
    <row r="342" spans="1:7" x14ac:dyDescent="0.3">
      <c r="A342" s="147" t="s">
        <v>996</v>
      </c>
      <c r="B342" s="71" t="s">
        <v>30</v>
      </c>
      <c r="C342" s="70" t="s">
        <v>54</v>
      </c>
      <c r="G342" s="5"/>
    </row>
    <row r="343" spans="1:7" x14ac:dyDescent="0.3">
      <c r="A343" s="147" t="s">
        <v>997</v>
      </c>
      <c r="B343" s="71" t="s">
        <v>139</v>
      </c>
      <c r="C343" s="70" t="s">
        <v>54</v>
      </c>
      <c r="G343" s="5"/>
    </row>
    <row r="344" spans="1:7" x14ac:dyDescent="0.3">
      <c r="A344" s="147" t="s">
        <v>998</v>
      </c>
      <c r="B344" s="57" t="s">
        <v>31</v>
      </c>
      <c r="C344" s="70" t="s">
        <v>54</v>
      </c>
      <c r="G344" s="5"/>
    </row>
    <row r="345" spans="1:7" x14ac:dyDescent="0.3">
      <c r="A345" s="147" t="s">
        <v>999</v>
      </c>
      <c r="B345" s="57" t="s">
        <v>75</v>
      </c>
      <c r="C345" s="70" t="s">
        <v>54</v>
      </c>
      <c r="G345" s="5"/>
    </row>
    <row r="346" spans="1:7" s="55" customFormat="1" x14ac:dyDescent="0.3">
      <c r="A346" s="147" t="s">
        <v>1000</v>
      </c>
      <c r="B346" s="57" t="s">
        <v>128</v>
      </c>
      <c r="C346" s="70" t="s">
        <v>54</v>
      </c>
      <c r="D346" s="56"/>
      <c r="E346" s="56"/>
      <c r="F346" s="56"/>
      <c r="G346" s="56"/>
    </row>
    <row r="347" spans="1:7" s="68" customFormat="1" x14ac:dyDescent="0.3">
      <c r="A347" s="147" t="s">
        <v>1001</v>
      </c>
      <c r="B347" s="71" t="s">
        <v>213</v>
      </c>
      <c r="C347" s="70" t="s">
        <v>54</v>
      </c>
      <c r="D347" s="70"/>
      <c r="E347" s="70"/>
      <c r="F347" s="70"/>
      <c r="G347" s="70"/>
    </row>
    <row r="348" spans="1:7" x14ac:dyDescent="0.3">
      <c r="A348" s="147" t="s">
        <v>1002</v>
      </c>
      <c r="B348" s="57" t="s">
        <v>32</v>
      </c>
      <c r="C348" s="70" t="s">
        <v>54</v>
      </c>
      <c r="G348" s="5"/>
    </row>
    <row r="349" spans="1:7" x14ac:dyDescent="0.3">
      <c r="A349" s="147" t="s">
        <v>1003</v>
      </c>
      <c r="B349" s="71" t="s">
        <v>214</v>
      </c>
      <c r="C349" s="70" t="s">
        <v>54</v>
      </c>
      <c r="G349" s="5"/>
    </row>
    <row r="350" spans="1:7" x14ac:dyDescent="0.3">
      <c r="A350" s="147" t="s">
        <v>1004</v>
      </c>
      <c r="B350" s="57" t="s">
        <v>2</v>
      </c>
      <c r="C350" s="70">
        <v>100</v>
      </c>
      <c r="G350" s="5"/>
    </row>
    <row r="351" spans="1:7" s="68" customFormat="1" outlineLevel="1" x14ac:dyDescent="0.3">
      <c r="A351" s="147" t="s">
        <v>1005</v>
      </c>
      <c r="B351" s="94" t="s">
        <v>163</v>
      </c>
      <c r="C351" s="70">
        <v>1.41</v>
      </c>
      <c r="D351" s="70"/>
      <c r="E351" s="70"/>
      <c r="F351" s="70"/>
      <c r="G351" s="70"/>
    </row>
    <row r="352" spans="1:7" s="68" customFormat="1" outlineLevel="1" x14ac:dyDescent="0.3">
      <c r="A352" s="147" t="s">
        <v>1006</v>
      </c>
      <c r="B352" s="94" t="s">
        <v>1465</v>
      </c>
      <c r="C352" s="70">
        <v>0</v>
      </c>
      <c r="D352" s="70"/>
      <c r="E352" s="70"/>
      <c r="F352" s="70"/>
      <c r="G352" s="70"/>
    </row>
    <row r="353" spans="1:7" s="68" customFormat="1" outlineLevel="1" x14ac:dyDescent="0.3">
      <c r="A353" s="147" t="s">
        <v>1007</v>
      </c>
      <c r="B353" s="94" t="s">
        <v>162</v>
      </c>
      <c r="C353" s="70">
        <v>0</v>
      </c>
      <c r="D353" s="70"/>
      <c r="E353" s="70"/>
      <c r="F353" s="70"/>
      <c r="G353" s="70"/>
    </row>
    <row r="354" spans="1:7" s="68" customFormat="1" outlineLevel="1" x14ac:dyDescent="0.3">
      <c r="A354" s="147" t="s">
        <v>1008</v>
      </c>
      <c r="B354" s="94" t="s">
        <v>1466</v>
      </c>
      <c r="C354" s="70">
        <v>5.91</v>
      </c>
      <c r="D354" s="70"/>
      <c r="E354" s="70"/>
      <c r="F354" s="70"/>
      <c r="G354" s="70"/>
    </row>
    <row r="355" spans="1:7" s="68" customFormat="1" outlineLevel="1" x14ac:dyDescent="0.3">
      <c r="A355" s="147" t="s">
        <v>1009</v>
      </c>
      <c r="B355" s="94" t="s">
        <v>1467</v>
      </c>
      <c r="C355" s="70">
        <v>10.57</v>
      </c>
      <c r="D355" s="70"/>
      <c r="E355" s="70"/>
      <c r="F355" s="70"/>
      <c r="G355" s="70"/>
    </row>
    <row r="356" spans="1:7" s="68" customFormat="1" outlineLevel="1" x14ac:dyDescent="0.3">
      <c r="A356" s="147" t="s">
        <v>1010</v>
      </c>
      <c r="B356" s="94" t="s">
        <v>1468</v>
      </c>
      <c r="C356" s="70">
        <v>81.900000000000006</v>
      </c>
      <c r="D356" s="70"/>
      <c r="E356" s="70"/>
      <c r="F356" s="70"/>
      <c r="G356" s="70"/>
    </row>
    <row r="357" spans="1:7" s="68" customFormat="1" outlineLevel="1" x14ac:dyDescent="0.3">
      <c r="A357" s="147" t="s">
        <v>1011</v>
      </c>
      <c r="B357" s="94" t="s">
        <v>1491</v>
      </c>
      <c r="C357" s="70">
        <v>0.21</v>
      </c>
      <c r="D357" s="70"/>
      <c r="E357" s="70"/>
      <c r="F357" s="70"/>
      <c r="G357" s="70"/>
    </row>
    <row r="358" spans="1:7" s="68" customFormat="1" outlineLevel="1" x14ac:dyDescent="0.3">
      <c r="A358" s="147" t="s">
        <v>1012</v>
      </c>
      <c r="B358" s="94"/>
      <c r="C358" s="70"/>
      <c r="D358" s="70"/>
      <c r="E358" s="70"/>
      <c r="F358" s="70"/>
      <c r="G358" s="70"/>
    </row>
    <row r="359" spans="1:7" s="68" customFormat="1" outlineLevel="1" x14ac:dyDescent="0.3">
      <c r="A359" s="147" t="s">
        <v>1013</v>
      </c>
      <c r="B359" s="94"/>
      <c r="C359" s="70"/>
      <c r="D359" s="70"/>
      <c r="E359" s="70"/>
      <c r="F359" s="70"/>
      <c r="G359" s="70"/>
    </row>
    <row r="360" spans="1:7" s="68" customFormat="1" outlineLevel="1" x14ac:dyDescent="0.3">
      <c r="A360" s="147" t="s">
        <v>1014</v>
      </c>
      <c r="B360" s="94"/>
      <c r="C360" s="70"/>
      <c r="D360" s="70"/>
      <c r="E360" s="70"/>
      <c r="F360" s="70"/>
      <c r="G360" s="70"/>
    </row>
    <row r="361" spans="1:7" s="68" customFormat="1" outlineLevel="1" x14ac:dyDescent="0.3">
      <c r="A361" s="147" t="s">
        <v>1015</v>
      </c>
      <c r="B361" s="94"/>
      <c r="C361" s="70"/>
      <c r="D361" s="70"/>
      <c r="E361" s="70"/>
      <c r="F361" s="70"/>
      <c r="G361" s="70"/>
    </row>
    <row r="362" spans="1:7" outlineLevel="1" x14ac:dyDescent="0.3">
      <c r="A362" s="147" t="s">
        <v>1016</v>
      </c>
      <c r="B362" s="94"/>
      <c r="C362" s="70"/>
    </row>
    <row r="363" spans="1:7" outlineLevel="1" x14ac:dyDescent="0.3">
      <c r="A363" s="147" t="s">
        <v>1017</v>
      </c>
      <c r="B363" s="94"/>
    </row>
    <row r="364" spans="1:7" outlineLevel="1" x14ac:dyDescent="0.3">
      <c r="A364" s="147" t="s">
        <v>1018</v>
      </c>
      <c r="B364" s="94"/>
    </row>
    <row r="365" spans="1:7" outlineLevel="1" x14ac:dyDescent="0.3">
      <c r="A365" s="147" t="s">
        <v>1019</v>
      </c>
      <c r="B365" s="94"/>
    </row>
    <row r="366" spans="1:7" outlineLevel="1" x14ac:dyDescent="0.3">
      <c r="A366" s="147" t="s">
        <v>1020</v>
      </c>
      <c r="B366" s="94"/>
    </row>
    <row r="367" spans="1:7" outlineLevel="1" x14ac:dyDescent="0.3">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ht="15" x14ac:dyDescent="0.25">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ht="15" x14ac:dyDescent="0.25">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1" t="s">
        <v>1470</v>
      </c>
    </row>
    <row r="7" spans="1:13" s="141" customFormat="1" x14ac:dyDescent="0.3">
      <c r="A7" s="146" t="s">
        <v>1402</v>
      </c>
      <c r="B7" s="59" t="s">
        <v>303</v>
      </c>
      <c r="C7" s="172" t="s">
        <v>1471</v>
      </c>
      <c r="D7" s="144"/>
      <c r="E7" s="144"/>
      <c r="F7" s="144"/>
      <c r="G7" s="144"/>
      <c r="H7" s="144"/>
      <c r="I7" s="144"/>
      <c r="J7" s="144"/>
      <c r="K7" s="144"/>
      <c r="L7" s="144"/>
      <c r="M7" s="144"/>
    </row>
    <row r="8" spans="1:13" s="141" customFormat="1" x14ac:dyDescent="0.3">
      <c r="A8" s="146" t="s">
        <v>1403</v>
      </c>
      <c r="B8" s="59" t="s">
        <v>304</v>
      </c>
      <c r="C8" s="172" t="s">
        <v>189</v>
      </c>
      <c r="D8" s="144"/>
      <c r="E8" s="144"/>
      <c r="F8" s="144"/>
      <c r="G8" s="144"/>
      <c r="H8" s="144"/>
      <c r="I8" s="144"/>
      <c r="J8" s="144"/>
      <c r="K8" s="144"/>
      <c r="L8" s="144"/>
      <c r="M8" s="144"/>
    </row>
    <row r="9" spans="1:13" ht="409.5" customHeight="1" x14ac:dyDescent="0.3">
      <c r="A9" s="146" t="s">
        <v>1404</v>
      </c>
      <c r="B9" s="13" t="s">
        <v>63</v>
      </c>
      <c r="C9" s="170" t="s">
        <v>1469</v>
      </c>
    </row>
    <row r="10" spans="1:13" ht="44.25" customHeight="1" x14ac:dyDescent="0.3">
      <c r="A10" s="146" t="s">
        <v>1405</v>
      </c>
      <c r="B10" s="59" t="s">
        <v>326</v>
      </c>
      <c r="C10" s="172" t="s">
        <v>1472</v>
      </c>
    </row>
    <row r="11" spans="1:13" s="141" customFormat="1" ht="54.75" customHeight="1" x14ac:dyDescent="0.25">
      <c r="A11" s="146" t="s">
        <v>1406</v>
      </c>
      <c r="B11" s="59" t="s">
        <v>327</v>
      </c>
      <c r="C11" s="172" t="s">
        <v>1472</v>
      </c>
      <c r="D11" s="144"/>
      <c r="E11" s="144"/>
      <c r="F11" s="144"/>
      <c r="G11" s="144"/>
      <c r="H11" s="144"/>
      <c r="I11" s="144"/>
      <c r="J11" s="144"/>
      <c r="K11" s="144"/>
      <c r="L11" s="144"/>
      <c r="M11" s="144"/>
    </row>
    <row r="12" spans="1:13" ht="28.8" x14ac:dyDescent="0.3">
      <c r="A12" s="146" t="s">
        <v>1407</v>
      </c>
      <c r="B12" s="13" t="s">
        <v>306</v>
      </c>
      <c r="C12" s="172"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3" t="s">
        <v>1474</v>
      </c>
      <c r="D15" s="144"/>
      <c r="E15" s="144"/>
      <c r="F15" s="144"/>
      <c r="G15" s="144"/>
      <c r="H15" s="144"/>
      <c r="I15" s="144"/>
      <c r="J15" s="144"/>
      <c r="K15" s="144"/>
      <c r="L15" s="144"/>
      <c r="M15" s="144"/>
    </row>
    <row r="16" spans="1:13" ht="28.8" x14ac:dyDescent="0.3">
      <c r="A16" s="146" t="s">
        <v>1411</v>
      </c>
      <c r="B16" s="15" t="s">
        <v>347</v>
      </c>
      <c r="C16" s="174" t="s">
        <v>1457</v>
      </c>
    </row>
    <row r="17" spans="1:13" ht="30" customHeight="1" x14ac:dyDescent="0.3">
      <c r="A17" s="146" t="s">
        <v>1412</v>
      </c>
      <c r="B17" s="15" t="s">
        <v>158</v>
      </c>
      <c r="C17" s="5"/>
    </row>
    <row r="18" spans="1:13" x14ac:dyDescent="0.3">
      <c r="A18" s="146" t="s">
        <v>1413</v>
      </c>
      <c r="B18" s="15" t="s">
        <v>151</v>
      </c>
      <c r="C18" s="175" t="s">
        <v>1456</v>
      </c>
    </row>
    <row r="19" spans="1:13" s="67" customFormat="1" outlineLevel="1" x14ac:dyDescent="0.3">
      <c r="A19" s="146" t="s">
        <v>1414</v>
      </c>
      <c r="B19" s="15" t="s">
        <v>1434</v>
      </c>
      <c r="C19" s="172"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abSelected="1" topLeftCell="A10" zoomScale="80" zoomScaleNormal="80" zoomScaleSheetLayoutView="90" workbookViewId="0">
      <selection activeCell="C36" sqref="C36"/>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3"/>
    <row r="2" spans="2:4" ht="12" customHeight="1" x14ac:dyDescent="0.3"/>
    <row r="3" spans="2:4" ht="12" customHeight="1" x14ac:dyDescent="0.3"/>
    <row r="4" spans="2:4" ht="15.75" customHeight="1" x14ac:dyDescent="0.3">
      <c r="B4" s="307"/>
      <c r="C4" s="548"/>
    </row>
    <row r="5" spans="2:4" ht="191.25" customHeight="1" x14ac:dyDescent="0.3">
      <c r="B5" s="546"/>
      <c r="C5" s="547"/>
      <c r="D5" s="547"/>
    </row>
    <row r="6" spans="2:4" ht="191.25" customHeight="1" x14ac:dyDescent="0.3">
      <c r="B6" s="546"/>
      <c r="C6" s="545"/>
      <c r="D6" s="545"/>
    </row>
    <row r="7" spans="2:4" ht="124.5" customHeight="1" x14ac:dyDescent="0.3">
      <c r="C7" s="544"/>
    </row>
    <row r="8" spans="2:4" ht="27.75" customHeight="1" x14ac:dyDescent="0.3">
      <c r="B8" s="543"/>
      <c r="C8" s="542"/>
    </row>
    <row r="9" spans="2:4" ht="27.75" customHeight="1" x14ac:dyDescent="0.3">
      <c r="C9" s="542"/>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D8" sqref="D8"/>
    </sheetView>
  </sheetViews>
  <sheetFormatPr defaultColWidth="15.88671875" defaultRowHeight="15.6" x14ac:dyDescent="0.3"/>
  <cols>
    <col min="1" max="1" width="3.44140625" style="161" customWidth="1"/>
    <col min="2" max="2" width="33.6640625" style="183" bestFit="1" customWidth="1"/>
    <col min="3" max="3" width="1.5546875" style="184" customWidth="1"/>
    <col min="4" max="4" width="71" style="183" customWidth="1"/>
    <col min="5" max="6" width="23.5546875" style="183" customWidth="1"/>
    <col min="7" max="7" width="1.88671875" style="183" customWidth="1"/>
    <col min="8" max="8" width="15.88671875" style="183"/>
    <col min="9" max="9" width="6.109375" style="183" customWidth="1"/>
    <col min="10" max="16384" width="15.88671875" style="183"/>
  </cols>
  <sheetData>
    <row r="1" spans="2:6" s="161" customFormat="1" ht="12" customHeight="1" x14ac:dyDescent="0.3">
      <c r="C1" s="179"/>
    </row>
    <row r="2" spans="2:6" s="161" customFormat="1" ht="12" customHeight="1" x14ac:dyDescent="0.3">
      <c r="C2" s="179"/>
    </row>
    <row r="3" spans="2:6" s="161" customFormat="1" ht="12" customHeight="1" x14ac:dyDescent="0.3">
      <c r="C3" s="179"/>
    </row>
    <row r="4" spans="2:6" s="161" customFormat="1" ht="15.75" customHeight="1" x14ac:dyDescent="0.3">
      <c r="C4" s="179"/>
    </row>
    <row r="5" spans="2:6" s="161" customFormat="1" ht="24" customHeight="1" x14ac:dyDescent="0.4">
      <c r="B5" s="476" t="s">
        <v>1494</v>
      </c>
      <c r="C5" s="476"/>
      <c r="D5" s="476"/>
    </row>
    <row r="6" spans="2:6" s="161" customFormat="1" ht="6" customHeight="1" x14ac:dyDescent="0.3">
      <c r="C6" s="179"/>
    </row>
    <row r="7" spans="2:6" s="161" customFormat="1" ht="15.75" customHeight="1" x14ac:dyDescent="0.3">
      <c r="B7" s="180" t="s">
        <v>1495</v>
      </c>
      <c r="C7" s="181"/>
      <c r="D7" s="182" t="s">
        <v>1496</v>
      </c>
    </row>
    <row r="8" spans="2:6" ht="11.25" customHeight="1" x14ac:dyDescent="0.3"/>
    <row r="10" spans="2:6" x14ac:dyDescent="0.3">
      <c r="B10" s="185" t="s">
        <v>1497</v>
      </c>
      <c r="C10" s="186"/>
      <c r="D10" s="187"/>
      <c r="E10" s="187"/>
      <c r="F10" s="187"/>
    </row>
    <row r="11" spans="2:6" x14ac:dyDescent="0.3">
      <c r="B11" s="188" t="s">
        <v>1498</v>
      </c>
      <c r="C11" s="188"/>
      <c r="D11" s="188"/>
      <c r="E11" s="187"/>
      <c r="F11" s="187"/>
    </row>
    <row r="12" spans="2:6" x14ac:dyDescent="0.3">
      <c r="B12" s="189" t="s">
        <v>1499</v>
      </c>
      <c r="C12" s="186"/>
      <c r="D12" s="190" t="s">
        <v>1498</v>
      </c>
      <c r="E12" s="187"/>
      <c r="F12" s="187"/>
    </row>
    <row r="13" spans="2:6" x14ac:dyDescent="0.3">
      <c r="B13" s="189"/>
      <c r="C13" s="186"/>
      <c r="D13" s="187"/>
      <c r="E13" s="187"/>
      <c r="F13" s="187"/>
    </row>
    <row r="14" spans="2:6" x14ac:dyDescent="0.3">
      <c r="B14" s="188" t="s">
        <v>1500</v>
      </c>
      <c r="C14" s="188"/>
      <c r="D14" s="187"/>
      <c r="E14" s="187"/>
      <c r="F14" s="187"/>
    </row>
    <row r="15" spans="2:6" x14ac:dyDescent="0.3">
      <c r="B15" s="189" t="s">
        <v>1501</v>
      </c>
      <c r="C15" s="186"/>
      <c r="D15" s="190" t="s">
        <v>1502</v>
      </c>
      <c r="E15" s="187"/>
      <c r="F15" s="187"/>
    </row>
    <row r="16" spans="2:6" x14ac:dyDescent="0.3">
      <c r="B16" s="189" t="s">
        <v>1503</v>
      </c>
      <c r="C16" s="186"/>
      <c r="D16" s="190" t="s">
        <v>1504</v>
      </c>
      <c r="E16" s="187"/>
      <c r="F16" s="187"/>
    </row>
    <row r="17" spans="2:6" x14ac:dyDescent="0.3">
      <c r="B17" s="189" t="s">
        <v>1505</v>
      </c>
      <c r="C17" s="186"/>
      <c r="D17" s="190" t="s">
        <v>1506</v>
      </c>
      <c r="E17" s="187"/>
      <c r="F17" s="187"/>
    </row>
    <row r="18" spans="2:6" x14ac:dyDescent="0.3">
      <c r="B18" s="189" t="s">
        <v>1507</v>
      </c>
      <c r="C18" s="186"/>
      <c r="D18" s="190" t="s">
        <v>1508</v>
      </c>
      <c r="E18" s="187"/>
      <c r="F18" s="187"/>
    </row>
    <row r="19" spans="2:6" x14ac:dyDescent="0.3">
      <c r="B19" s="189" t="s">
        <v>1509</v>
      </c>
      <c r="C19" s="186"/>
      <c r="D19" s="190" t="s">
        <v>1510</v>
      </c>
      <c r="E19" s="187"/>
      <c r="F19" s="187"/>
    </row>
    <row r="20" spans="2:6" x14ac:dyDescent="0.3">
      <c r="B20" s="189" t="s">
        <v>1511</v>
      </c>
      <c r="C20" s="186"/>
      <c r="D20" s="190" t="s">
        <v>1512</v>
      </c>
      <c r="E20" s="187"/>
      <c r="F20" s="187"/>
    </row>
    <row r="21" spans="2:6" x14ac:dyDescent="0.3">
      <c r="B21" s="189"/>
      <c r="C21" s="186"/>
      <c r="D21" s="187"/>
      <c r="E21" s="187"/>
      <c r="F21" s="187"/>
    </row>
    <row r="22" spans="2:6" x14ac:dyDescent="0.3">
      <c r="B22" s="189" t="s">
        <v>1513</v>
      </c>
      <c r="C22" s="186"/>
      <c r="D22" s="190" t="s">
        <v>1514</v>
      </c>
      <c r="E22" s="187"/>
      <c r="F22" s="187"/>
    </row>
    <row r="23" spans="2:6" x14ac:dyDescent="0.3">
      <c r="B23" s="189" t="s">
        <v>1515</v>
      </c>
      <c r="C23" s="186"/>
      <c r="D23" s="190" t="s">
        <v>1516</v>
      </c>
      <c r="E23" s="187"/>
      <c r="F23" s="187"/>
    </row>
    <row r="24" spans="2:6" x14ac:dyDescent="0.3">
      <c r="B24" s="189" t="s">
        <v>1517</v>
      </c>
      <c r="C24" s="186"/>
      <c r="D24" s="190" t="s">
        <v>1518</v>
      </c>
      <c r="E24" s="187"/>
      <c r="F24" s="187"/>
    </row>
    <row r="25" spans="2:6" x14ac:dyDescent="0.3">
      <c r="B25" s="189" t="s">
        <v>1519</v>
      </c>
      <c r="C25" s="186"/>
      <c r="D25" s="190" t="s">
        <v>1520</v>
      </c>
      <c r="E25" s="187"/>
      <c r="F25" s="187"/>
    </row>
    <row r="26" spans="2:6" x14ac:dyDescent="0.3">
      <c r="B26" s="189" t="s">
        <v>1521</v>
      </c>
      <c r="C26" s="186"/>
      <c r="D26" s="190" t="s">
        <v>1522</v>
      </c>
      <c r="E26" s="187"/>
      <c r="F26" s="187"/>
    </row>
    <row r="27" spans="2:6" x14ac:dyDescent="0.3">
      <c r="B27" s="189" t="s">
        <v>1523</v>
      </c>
      <c r="C27" s="186"/>
      <c r="D27" s="190" t="s">
        <v>1524</v>
      </c>
      <c r="E27" s="187"/>
      <c r="F27" s="187"/>
    </row>
    <row r="28" spans="2:6" x14ac:dyDescent="0.3">
      <c r="B28" s="189" t="s">
        <v>1525</v>
      </c>
      <c r="C28" s="186"/>
      <c r="D28" s="190" t="s">
        <v>1526</v>
      </c>
      <c r="E28" s="187"/>
      <c r="F28" s="187"/>
    </row>
    <row r="29" spans="2:6" x14ac:dyDescent="0.3">
      <c r="B29" s="189" t="s">
        <v>1527</v>
      </c>
      <c r="C29" s="186"/>
      <c r="D29" s="190" t="s">
        <v>1528</v>
      </c>
      <c r="E29" s="187"/>
      <c r="F29" s="187"/>
    </row>
    <row r="30" spans="2:6" x14ac:dyDescent="0.3">
      <c r="B30" s="189" t="s">
        <v>1529</v>
      </c>
      <c r="C30" s="186"/>
      <c r="D30" s="190" t="s">
        <v>1530</v>
      </c>
      <c r="E30" s="187"/>
      <c r="F30" s="187"/>
    </row>
    <row r="31" spans="2:6" x14ac:dyDescent="0.3">
      <c r="B31" s="189" t="s">
        <v>1531</v>
      </c>
      <c r="C31" s="186"/>
      <c r="D31" s="190" t="s">
        <v>1532</v>
      </c>
      <c r="E31" s="187"/>
      <c r="F31" s="187"/>
    </row>
    <row r="32" spans="2:6" x14ac:dyDescent="0.3">
      <c r="B32" s="189" t="s">
        <v>1533</v>
      </c>
      <c r="C32" s="186"/>
      <c r="D32" s="190" t="s">
        <v>1534</v>
      </c>
      <c r="E32" s="187"/>
      <c r="F32" s="187"/>
    </row>
    <row r="33" spans="2:6" x14ac:dyDescent="0.3">
      <c r="B33" s="189" t="s">
        <v>1535</v>
      </c>
      <c r="C33" s="186"/>
      <c r="D33" s="190" t="s">
        <v>1536</v>
      </c>
      <c r="E33" s="187"/>
      <c r="F33" s="187"/>
    </row>
    <row r="34" spans="2:6" x14ac:dyDescent="0.3">
      <c r="B34" s="189" t="s">
        <v>1537</v>
      </c>
      <c r="C34" s="186"/>
      <c r="D34" s="190" t="s">
        <v>1538</v>
      </c>
      <c r="E34" s="187"/>
      <c r="F34" s="187"/>
    </row>
    <row r="35" spans="2:6" x14ac:dyDescent="0.3">
      <c r="B35" s="189" t="s">
        <v>1539</v>
      </c>
      <c r="C35" s="186"/>
      <c r="D35" s="190" t="s">
        <v>1540</v>
      </c>
      <c r="E35" s="187"/>
      <c r="F35" s="187"/>
    </row>
    <row r="36" spans="2:6" x14ac:dyDescent="0.3">
      <c r="B36" s="189" t="s">
        <v>1541</v>
      </c>
      <c r="C36" s="186"/>
      <c r="D36" s="190" t="s">
        <v>1542</v>
      </c>
      <c r="E36" s="187"/>
      <c r="F36" s="187"/>
    </row>
    <row r="37" spans="2:6" x14ac:dyDescent="0.3">
      <c r="B37" s="189" t="s">
        <v>1543</v>
      </c>
      <c r="C37" s="186"/>
      <c r="D37" s="190" t="s">
        <v>1544</v>
      </c>
      <c r="E37" s="187"/>
      <c r="F37" s="187"/>
    </row>
    <row r="38" spans="2:6" x14ac:dyDescent="0.3">
      <c r="B38" s="189" t="s">
        <v>1545</v>
      </c>
      <c r="C38" s="186"/>
      <c r="D38" s="190" t="s">
        <v>1546</v>
      </c>
      <c r="E38" s="187"/>
      <c r="F38" s="187"/>
    </row>
    <row r="39" spans="2:6" x14ac:dyDescent="0.3">
      <c r="B39" s="189" t="s">
        <v>1547</v>
      </c>
      <c r="C39" s="186"/>
      <c r="D39" s="190" t="s">
        <v>1548</v>
      </c>
      <c r="E39" s="187"/>
      <c r="F39" s="187"/>
    </row>
    <row r="40" spans="2:6" x14ac:dyDescent="0.3">
      <c r="B40" s="189"/>
      <c r="C40" s="186"/>
      <c r="D40" s="190"/>
      <c r="E40" s="187"/>
      <c r="F40" s="187"/>
    </row>
    <row r="41" spans="2:6" x14ac:dyDescent="0.3">
      <c r="B41" s="189"/>
      <c r="C41" s="186"/>
      <c r="D41" s="191"/>
      <c r="E41" s="187"/>
      <c r="F41" s="187"/>
    </row>
    <row r="42" spans="2:6" x14ac:dyDescent="0.3">
      <c r="E42" s="184"/>
    </row>
    <row r="43" spans="2:6" x14ac:dyDescent="0.3">
      <c r="B43" s="185" t="s">
        <v>1549</v>
      </c>
      <c r="C43" s="186"/>
      <c r="D43" s="187"/>
      <c r="E43" s="184"/>
    </row>
    <row r="44" spans="2:6" x14ac:dyDescent="0.3">
      <c r="B44" s="189" t="s">
        <v>1550</v>
      </c>
      <c r="C44" s="186"/>
      <c r="D44" s="190" t="s">
        <v>1551</v>
      </c>
      <c r="E44" s="184"/>
    </row>
    <row r="45" spans="2:6" x14ac:dyDescent="0.3">
      <c r="B45" s="189" t="s">
        <v>1552</v>
      </c>
      <c r="C45" s="186"/>
      <c r="D45" s="190" t="s">
        <v>1551</v>
      </c>
      <c r="E45" s="184"/>
    </row>
    <row r="46" spans="2:6" x14ac:dyDescent="0.3">
      <c r="B46" s="189" t="s">
        <v>1553</v>
      </c>
      <c r="C46" s="186"/>
      <c r="D46" s="190" t="s">
        <v>1554</v>
      </c>
    </row>
    <row r="47" spans="2:6" x14ac:dyDescent="0.3">
      <c r="B47" s="187"/>
      <c r="C47" s="186"/>
      <c r="D47" s="187"/>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1"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3"/>
    <row r="2" spans="2:6" ht="12" customHeight="1" x14ac:dyDescent="0.3"/>
    <row r="3" spans="2:6" ht="12" customHeight="1" x14ac:dyDescent="0.3"/>
    <row r="4" spans="2:6" ht="36" customHeight="1" x14ac:dyDescent="0.3">
      <c r="B4" s="192" t="s">
        <v>1555</v>
      </c>
      <c r="C4" s="477"/>
      <c r="D4" s="477"/>
    </row>
    <row r="5" spans="2:6" ht="15.6" x14ac:dyDescent="0.3">
      <c r="B5" s="193" t="s">
        <v>1556</v>
      </c>
      <c r="C5" s="194"/>
      <c r="D5" s="194"/>
      <c r="E5" s="194"/>
      <c r="F5" s="194"/>
    </row>
    <row r="6" spans="2:6" s="197" customFormat="1" ht="3.75" customHeight="1" x14ac:dyDescent="0.3">
      <c r="B6" s="195"/>
      <c r="C6" s="196"/>
      <c r="D6" s="196"/>
      <c r="E6" s="196"/>
      <c r="F6" s="196"/>
    </row>
    <row r="7" spans="2:6" s="197" customFormat="1" ht="3" customHeight="1" x14ac:dyDescent="0.3">
      <c r="B7" s="195"/>
    </row>
    <row r="8" spans="2:6" ht="3.75" customHeight="1" x14ac:dyDescent="0.3"/>
    <row r="9" spans="2:6" x14ac:dyDescent="0.3">
      <c r="B9" s="198" t="s">
        <v>1557</v>
      </c>
      <c r="C9" s="199" t="s">
        <v>1558</v>
      </c>
      <c r="D9" s="199" t="s">
        <v>1559</v>
      </c>
      <c r="E9" s="199" t="s">
        <v>1560</v>
      </c>
      <c r="F9" s="199" t="s">
        <v>1561</v>
      </c>
    </row>
    <row r="10" spans="2:6" x14ac:dyDescent="0.3">
      <c r="B10" s="200" t="s">
        <v>1562</v>
      </c>
      <c r="C10" s="201">
        <v>433.7</v>
      </c>
      <c r="D10" s="202">
        <v>437.9</v>
      </c>
      <c r="E10" s="202">
        <v>429.4</v>
      </c>
      <c r="F10" s="202">
        <v>462.2</v>
      </c>
    </row>
    <row r="11" spans="2:6" x14ac:dyDescent="0.3">
      <c r="B11" s="200" t="s">
        <v>1563</v>
      </c>
      <c r="C11" s="202">
        <v>390.65800000000002</v>
      </c>
      <c r="D11" s="202">
        <v>385.9</v>
      </c>
      <c r="E11" s="202">
        <v>383</v>
      </c>
      <c r="F11" s="202">
        <v>381.5</v>
      </c>
    </row>
    <row r="12" spans="2:6" x14ac:dyDescent="0.3">
      <c r="B12" s="203" t="s">
        <v>1564</v>
      </c>
      <c r="C12" s="204">
        <v>387.91399999999999</v>
      </c>
      <c r="D12" s="204">
        <v>383.1</v>
      </c>
      <c r="E12" s="204">
        <v>380.1</v>
      </c>
      <c r="F12" s="204">
        <v>378.5</v>
      </c>
    </row>
    <row r="13" spans="2:6" x14ac:dyDescent="0.3">
      <c r="B13" s="205" t="s">
        <v>1565</v>
      </c>
      <c r="C13" s="206">
        <v>0.30499999999999999</v>
      </c>
      <c r="D13" s="207">
        <v>0.29699999999999999</v>
      </c>
      <c r="E13" s="207">
        <v>0.28599999999999998</v>
      </c>
      <c r="F13" s="207">
        <v>0.28599999999999998</v>
      </c>
    </row>
    <row r="14" spans="2:6" x14ac:dyDescent="0.3">
      <c r="B14" s="200" t="s">
        <v>1566</v>
      </c>
      <c r="C14" s="208">
        <v>0.30499999999999999</v>
      </c>
      <c r="D14" s="209">
        <v>0.29699999999999999</v>
      </c>
      <c r="E14" s="209">
        <v>0.28599999999999998</v>
      </c>
      <c r="F14" s="209">
        <v>0.28599999999999998</v>
      </c>
    </row>
    <row r="15" spans="2:6" x14ac:dyDescent="0.3">
      <c r="B15" s="200" t="s">
        <v>1567</v>
      </c>
      <c r="C15" s="202">
        <v>409.09399999999999</v>
      </c>
      <c r="D15" s="202">
        <v>418</v>
      </c>
      <c r="E15" s="202">
        <v>401.3</v>
      </c>
      <c r="F15" s="202">
        <v>411.9</v>
      </c>
    </row>
    <row r="16" spans="2:6" x14ac:dyDescent="0.3">
      <c r="B16" s="200" t="s">
        <v>1568</v>
      </c>
      <c r="C16" s="201">
        <v>12</v>
      </c>
      <c r="D16" s="202">
        <v>12.6</v>
      </c>
      <c r="E16" s="202">
        <v>12.1</v>
      </c>
      <c r="F16" s="202">
        <v>17</v>
      </c>
    </row>
    <row r="17" spans="2:6" x14ac:dyDescent="0.3">
      <c r="B17" s="210" t="s">
        <v>1569</v>
      </c>
      <c r="C17" s="202"/>
      <c r="D17" s="202"/>
      <c r="E17" s="202"/>
      <c r="F17" s="202"/>
    </row>
    <row r="18" spans="2:6" x14ac:dyDescent="0.3">
      <c r="B18" s="211" t="s">
        <v>1570</v>
      </c>
      <c r="C18" s="212">
        <v>107.476</v>
      </c>
      <c r="D18" s="212">
        <v>108.1</v>
      </c>
      <c r="E18" s="212">
        <v>108</v>
      </c>
      <c r="F18" s="212">
        <v>111.3</v>
      </c>
    </row>
    <row r="19" spans="2:6" x14ac:dyDescent="0.3">
      <c r="B19" s="213" t="s">
        <v>1571</v>
      </c>
      <c r="C19" s="214">
        <v>0</v>
      </c>
      <c r="D19" s="212">
        <v>0</v>
      </c>
      <c r="E19" s="212">
        <v>0</v>
      </c>
      <c r="F19" s="212">
        <v>0.1</v>
      </c>
    </row>
    <row r="20" spans="2:6" x14ac:dyDescent="0.3">
      <c r="B20" s="200" t="s">
        <v>1572</v>
      </c>
      <c r="C20" s="201">
        <v>0</v>
      </c>
      <c r="D20" s="202">
        <v>0</v>
      </c>
      <c r="E20" s="202">
        <v>0</v>
      </c>
      <c r="F20" s="202">
        <v>0</v>
      </c>
    </row>
    <row r="21" spans="2:6" s="197" customFormat="1" ht="9.75" customHeight="1" x14ac:dyDescent="0.3">
      <c r="B21" s="195"/>
      <c r="C21" s="196"/>
      <c r="D21" s="196"/>
      <c r="E21" s="196"/>
      <c r="F21" s="196"/>
    </row>
    <row r="22" spans="2:6" s="197" customFormat="1" ht="15.6" x14ac:dyDescent="0.3">
      <c r="B22" s="215"/>
      <c r="C22" s="196"/>
      <c r="D22" s="196"/>
      <c r="E22" s="196"/>
      <c r="F22" s="196"/>
    </row>
    <row r="23" spans="2:6" x14ac:dyDescent="0.3">
      <c r="B23" s="216" t="s">
        <v>1573</v>
      </c>
      <c r="C23" s="217"/>
      <c r="D23" s="217"/>
      <c r="E23" s="217"/>
      <c r="F23" s="217"/>
    </row>
    <row r="24" spans="2:6" x14ac:dyDescent="0.3">
      <c r="B24" s="218" t="s">
        <v>1574</v>
      </c>
      <c r="C24" s="219">
        <v>390.65800000000002</v>
      </c>
      <c r="D24" s="219">
        <v>385.9</v>
      </c>
      <c r="E24" s="219">
        <v>383</v>
      </c>
      <c r="F24" s="219">
        <v>381.5</v>
      </c>
    </row>
    <row r="25" spans="2:6" x14ac:dyDescent="0.3">
      <c r="B25" s="216" t="s">
        <v>1575</v>
      </c>
      <c r="C25" s="217"/>
      <c r="D25" s="217"/>
      <c r="E25" s="217"/>
      <c r="F25" s="217"/>
    </row>
    <row r="26" spans="2:6" ht="3" customHeight="1" x14ac:dyDescent="0.3">
      <c r="B26" s="220"/>
      <c r="C26" s="217"/>
      <c r="D26" s="217"/>
      <c r="E26" s="217"/>
      <c r="F26" s="217"/>
    </row>
    <row r="27" spans="2:6" x14ac:dyDescent="0.3">
      <c r="B27" s="203" t="s">
        <v>1576</v>
      </c>
      <c r="C27" s="210"/>
      <c r="D27" s="210"/>
      <c r="E27" s="210"/>
      <c r="F27" s="210"/>
    </row>
    <row r="28" spans="2:6" x14ac:dyDescent="0.3">
      <c r="B28" s="221" t="s">
        <v>1577</v>
      </c>
      <c r="C28" s="222">
        <v>8.2100000000000009</v>
      </c>
      <c r="D28" s="223">
        <v>3.2</v>
      </c>
      <c r="E28" s="223">
        <v>3.7</v>
      </c>
      <c r="F28" s="222">
        <v>3.8</v>
      </c>
    </row>
    <row r="29" spans="2:6" x14ac:dyDescent="0.3">
      <c r="B29" s="221" t="s">
        <v>1578</v>
      </c>
      <c r="C29" s="222">
        <v>4.2750000000000004</v>
      </c>
      <c r="D29" s="222">
        <v>8.6999999999999993</v>
      </c>
      <c r="E29" s="222">
        <v>9</v>
      </c>
      <c r="F29" s="222">
        <v>9.3000000000000007</v>
      </c>
    </row>
    <row r="30" spans="2:6" x14ac:dyDescent="0.3">
      <c r="B30" s="221" t="s">
        <v>1579</v>
      </c>
      <c r="C30" s="222">
        <v>378.173</v>
      </c>
      <c r="D30" s="222">
        <v>374</v>
      </c>
      <c r="E30" s="222">
        <v>370.4</v>
      </c>
      <c r="F30" s="222">
        <v>368.3</v>
      </c>
    </row>
    <row r="31" spans="2:6" x14ac:dyDescent="0.3">
      <c r="B31" s="203" t="s">
        <v>1580</v>
      </c>
      <c r="C31" s="224"/>
      <c r="D31" s="224"/>
      <c r="E31" s="224"/>
      <c r="F31" s="224"/>
    </row>
    <row r="32" spans="2:6" x14ac:dyDescent="0.3">
      <c r="B32" s="221" t="s">
        <v>1581</v>
      </c>
      <c r="C32" s="222">
        <v>373.86099999999999</v>
      </c>
      <c r="D32" s="222">
        <v>368.5</v>
      </c>
      <c r="E32" s="222">
        <v>364.4</v>
      </c>
      <c r="F32" s="222">
        <v>361.9</v>
      </c>
    </row>
    <row r="33" spans="2:6" x14ac:dyDescent="0.3">
      <c r="B33" s="221" t="s">
        <v>1582</v>
      </c>
      <c r="C33" s="222">
        <v>16.797000000000001</v>
      </c>
      <c r="D33" s="222">
        <v>17.399999999999999</v>
      </c>
      <c r="E33" s="222">
        <v>18.600000000000001</v>
      </c>
      <c r="F33" s="222">
        <v>19.600000000000001</v>
      </c>
    </row>
    <row r="34" spans="2:6" x14ac:dyDescent="0.3">
      <c r="B34" s="221" t="s">
        <v>1583</v>
      </c>
      <c r="C34" s="225">
        <v>0</v>
      </c>
      <c r="D34" s="225" t="s">
        <v>1584</v>
      </c>
      <c r="E34" s="225" t="s">
        <v>1585</v>
      </c>
      <c r="F34" s="225" t="s">
        <v>1585</v>
      </c>
    </row>
    <row r="35" spans="2:6" x14ac:dyDescent="0.3">
      <c r="B35" s="221" t="s">
        <v>1586</v>
      </c>
      <c r="C35" s="225">
        <v>0</v>
      </c>
      <c r="D35" s="225" t="s">
        <v>1584</v>
      </c>
      <c r="E35" s="225" t="s">
        <v>1585</v>
      </c>
      <c r="F35" s="225" t="s">
        <v>1585</v>
      </c>
    </row>
    <row r="36" spans="2:6" x14ac:dyDescent="0.3">
      <c r="B36" s="203" t="s">
        <v>1587</v>
      </c>
      <c r="C36" s="224"/>
      <c r="D36" s="224"/>
      <c r="E36" s="224"/>
      <c r="F36" s="224"/>
    </row>
    <row r="37" spans="2:6" ht="28.8" x14ac:dyDescent="0.3">
      <c r="B37" s="221" t="s">
        <v>1588</v>
      </c>
      <c r="C37" s="222">
        <v>290.55200000000002</v>
      </c>
      <c r="D37" s="222">
        <v>285.8</v>
      </c>
      <c r="E37" s="222">
        <v>283.3</v>
      </c>
      <c r="F37" s="222">
        <v>281.10000000000002</v>
      </c>
    </row>
    <row r="38" spans="2:6" ht="28.8" x14ac:dyDescent="0.3">
      <c r="B38" s="221" t="s">
        <v>1589</v>
      </c>
      <c r="C38" s="222">
        <v>99.932000000000002</v>
      </c>
      <c r="D38" s="222">
        <v>99.9</v>
      </c>
      <c r="E38" s="222">
        <v>99.6</v>
      </c>
      <c r="F38" s="222">
        <v>100.2</v>
      </c>
    </row>
    <row r="39" spans="2:6" x14ac:dyDescent="0.3">
      <c r="B39" s="221" t="s">
        <v>1590</v>
      </c>
      <c r="C39" s="222">
        <v>0.17399999999999999</v>
      </c>
      <c r="D39" s="222">
        <v>0.2</v>
      </c>
      <c r="E39" s="222">
        <v>0.2</v>
      </c>
      <c r="F39" s="222">
        <v>0.2</v>
      </c>
    </row>
    <row r="40" spans="2:6" x14ac:dyDescent="0.3">
      <c r="B40" s="203" t="s">
        <v>1591</v>
      </c>
      <c r="C40" s="226"/>
      <c r="D40" s="226"/>
      <c r="E40" s="226"/>
      <c r="F40" s="226"/>
    </row>
    <row r="41" spans="2:6" x14ac:dyDescent="0.3">
      <c r="B41" s="200" t="s">
        <v>1592</v>
      </c>
      <c r="C41" s="227">
        <v>0.41</v>
      </c>
      <c r="D41" s="227">
        <v>0.31</v>
      </c>
      <c r="E41" s="227">
        <v>0.37</v>
      </c>
      <c r="F41" s="228">
        <v>0.32</v>
      </c>
    </row>
    <row r="42" spans="2:6" ht="28.8" x14ac:dyDescent="0.3">
      <c r="B42" s="210" t="s">
        <v>1593</v>
      </c>
      <c r="C42" s="229">
        <v>0.4</v>
      </c>
      <c r="D42" s="230">
        <v>0.4</v>
      </c>
      <c r="E42" s="230">
        <v>0.5</v>
      </c>
      <c r="F42" s="230">
        <v>0.5</v>
      </c>
    </row>
    <row r="46" spans="2:6" x14ac:dyDescent="0.3">
      <c r="F46" s="231" t="s">
        <v>1594</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4" zoomScale="85" zoomScaleNormal="85" workbookViewId="0">
      <selection activeCell="F15" sqref="F15:F22"/>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6.44140625" style="161" bestFit="1" customWidth="1"/>
    <col min="7" max="8" width="10.6640625" style="161" customWidth="1"/>
    <col min="9" max="9" width="10.88671875" style="161" customWidth="1"/>
    <col min="10" max="10" width="4.33203125" style="161" bestFit="1" customWidth="1"/>
    <col min="11" max="11" width="16.44140625" style="161" bestFit="1" customWidth="1"/>
    <col min="12" max="12" width="8.88671875" style="161" customWidth="1"/>
    <col min="13" max="16384" width="9.109375" style="161"/>
  </cols>
  <sheetData>
    <row r="3" spans="2:9" ht="12" customHeight="1" x14ac:dyDescent="0.3"/>
    <row r="4" spans="2:9" ht="17.399999999999999" x14ac:dyDescent="0.3">
      <c r="B4" s="192" t="s">
        <v>1595</v>
      </c>
      <c r="C4" s="192"/>
      <c r="D4" s="192"/>
      <c r="E4" s="192"/>
      <c r="F4" s="192"/>
      <c r="G4" s="192"/>
      <c r="H4" s="192"/>
      <c r="I4" s="192"/>
    </row>
    <row r="5" spans="2:9" ht="4.5" customHeight="1" x14ac:dyDescent="0.3">
      <c r="B5" s="483"/>
      <c r="C5" s="483"/>
      <c r="D5" s="483"/>
      <c r="E5" s="483"/>
      <c r="F5" s="483"/>
      <c r="G5" s="483"/>
      <c r="H5" s="483"/>
      <c r="I5" s="483"/>
    </row>
    <row r="6" spans="2:9" ht="5.25" customHeight="1" x14ac:dyDescent="0.3">
      <c r="B6" s="232"/>
      <c r="C6" s="232"/>
      <c r="D6" s="232"/>
      <c r="E6" s="232"/>
      <c r="F6" s="232"/>
      <c r="G6" s="232"/>
      <c r="H6" s="232"/>
      <c r="I6" s="232"/>
    </row>
    <row r="7" spans="2:9" x14ac:dyDescent="0.3">
      <c r="B7" s="233" t="s">
        <v>1596</v>
      </c>
      <c r="C7" s="234"/>
      <c r="D7" s="234"/>
      <c r="E7" s="234"/>
      <c r="F7" s="234" t="s">
        <v>1558</v>
      </c>
      <c r="G7" s="234" t="s">
        <v>1559</v>
      </c>
      <c r="H7" s="234" t="s">
        <v>1560</v>
      </c>
      <c r="I7" s="234" t="s">
        <v>1561</v>
      </c>
    </row>
    <row r="8" spans="2:9" x14ac:dyDescent="0.3">
      <c r="B8" s="235" t="s">
        <v>1597</v>
      </c>
      <c r="C8" s="197"/>
      <c r="D8" s="197"/>
      <c r="E8" s="197"/>
      <c r="F8" s="236">
        <v>17.593</v>
      </c>
      <c r="G8" s="202">
        <v>19.3</v>
      </c>
      <c r="H8" s="202">
        <v>20.6</v>
      </c>
      <c r="I8" s="236">
        <v>25.6</v>
      </c>
    </row>
    <row r="9" spans="2:9" x14ac:dyDescent="0.3">
      <c r="B9" s="235" t="s">
        <v>1598</v>
      </c>
      <c r="C9" s="197"/>
      <c r="D9" s="197"/>
      <c r="E9" s="197"/>
      <c r="F9" s="237">
        <v>0.9</v>
      </c>
      <c r="G9" s="236">
        <v>1.6</v>
      </c>
      <c r="H9" s="236">
        <v>1.1000000000000001</v>
      </c>
      <c r="I9" s="202">
        <v>2.9</v>
      </c>
    </row>
    <row r="10" spans="2:9" x14ac:dyDescent="0.3">
      <c r="B10" s="235" t="s">
        <v>1599</v>
      </c>
      <c r="C10" s="197"/>
      <c r="D10" s="197"/>
      <c r="E10" s="197"/>
      <c r="F10" s="236">
        <v>1.3</v>
      </c>
      <c r="G10" s="238">
        <v>1.4</v>
      </c>
      <c r="H10" s="238">
        <v>1.4</v>
      </c>
      <c r="I10" s="239">
        <v>3.3</v>
      </c>
    </row>
    <row r="11" spans="2:9" x14ac:dyDescent="0.3">
      <c r="B11" s="235" t="s">
        <v>1600</v>
      </c>
      <c r="C11" s="235" t="s">
        <v>1</v>
      </c>
      <c r="D11" s="235"/>
      <c r="E11" s="235"/>
      <c r="F11" s="239">
        <v>8.1</v>
      </c>
      <c r="G11" s="239">
        <v>7.8</v>
      </c>
      <c r="H11" s="239">
        <v>7.3</v>
      </c>
      <c r="I11" s="239">
        <v>15</v>
      </c>
    </row>
    <row r="12" spans="2:9" x14ac:dyDescent="0.3">
      <c r="B12" s="240"/>
      <c r="C12" s="241" t="s">
        <v>1601</v>
      </c>
      <c r="D12" s="241"/>
      <c r="E12" s="241"/>
      <c r="F12" s="242">
        <v>0.08</v>
      </c>
      <c r="G12" s="242">
        <v>0.08</v>
      </c>
      <c r="H12" s="242">
        <v>0.08</v>
      </c>
      <c r="I12" s="243">
        <v>0.08</v>
      </c>
    </row>
    <row r="13" spans="2:9" x14ac:dyDescent="0.3">
      <c r="B13" s="235" t="s">
        <v>1602</v>
      </c>
      <c r="C13" s="197"/>
      <c r="D13" s="197"/>
      <c r="E13" s="197"/>
      <c r="F13" s="236">
        <v>16.27</v>
      </c>
      <c r="G13" s="236">
        <v>17.899999999999999</v>
      </c>
      <c r="H13" s="236">
        <v>19.2</v>
      </c>
      <c r="I13" s="236">
        <v>22.2</v>
      </c>
    </row>
    <row r="14" spans="2:9" x14ac:dyDescent="0.3">
      <c r="B14" s="197"/>
      <c r="C14" s="235" t="s">
        <v>1603</v>
      </c>
      <c r="D14" s="235"/>
      <c r="E14" s="235"/>
      <c r="F14" s="244">
        <v>0</v>
      </c>
      <c r="G14" s="236">
        <v>0.5</v>
      </c>
      <c r="H14" s="236">
        <v>0</v>
      </c>
      <c r="I14" s="236">
        <v>0</v>
      </c>
    </row>
    <row r="15" spans="2:9" x14ac:dyDescent="0.3">
      <c r="B15" s="235" t="s">
        <v>1604</v>
      </c>
      <c r="C15" s="197"/>
      <c r="D15" s="197"/>
      <c r="E15" s="197"/>
      <c r="F15" s="245" t="s">
        <v>1605</v>
      </c>
      <c r="G15" s="246" t="s">
        <v>1605</v>
      </c>
      <c r="H15" s="246" t="s">
        <v>1605</v>
      </c>
      <c r="I15" s="246" t="s">
        <v>1605</v>
      </c>
    </row>
    <row r="16" spans="2:9" x14ac:dyDescent="0.3">
      <c r="B16" s="235" t="s">
        <v>1606</v>
      </c>
      <c r="C16" s="197"/>
      <c r="D16" s="197"/>
      <c r="E16" s="197"/>
      <c r="F16" s="237">
        <v>0.5</v>
      </c>
      <c r="G16" s="236">
        <v>1.1000000000000001</v>
      </c>
      <c r="H16" s="236">
        <v>0.6</v>
      </c>
      <c r="I16" s="236">
        <v>3.1</v>
      </c>
    </row>
    <row r="17" spans="1:9" x14ac:dyDescent="0.3">
      <c r="A17" s="247"/>
      <c r="B17" s="248" t="s">
        <v>1607</v>
      </c>
      <c r="C17" s="249"/>
      <c r="D17" s="197"/>
      <c r="E17" s="197"/>
      <c r="F17" s="245" t="s">
        <v>1605</v>
      </c>
      <c r="G17" s="246" t="s">
        <v>1605</v>
      </c>
      <c r="H17" s="246" t="s">
        <v>1605</v>
      </c>
      <c r="I17" s="246" t="s">
        <v>1605</v>
      </c>
    </row>
    <row r="18" spans="1:9" x14ac:dyDescent="0.3">
      <c r="A18" s="247"/>
      <c r="B18" s="248" t="s">
        <v>1608</v>
      </c>
      <c r="C18" s="249"/>
      <c r="D18" s="250"/>
      <c r="E18" s="250"/>
      <c r="F18" s="251" t="s">
        <v>1605</v>
      </c>
      <c r="G18" s="252" t="s">
        <v>1605</v>
      </c>
      <c r="H18" s="252" t="s">
        <v>1605</v>
      </c>
      <c r="I18" s="252" t="s">
        <v>1605</v>
      </c>
    </row>
    <row r="19" spans="1:9" x14ac:dyDescent="0.3">
      <c r="A19" s="247"/>
      <c r="B19" s="248" t="s">
        <v>1609</v>
      </c>
      <c r="C19" s="249"/>
      <c r="D19" s="250"/>
      <c r="E19" s="250"/>
      <c r="F19" s="253">
        <v>1.26</v>
      </c>
      <c r="G19" s="254">
        <v>1.3</v>
      </c>
      <c r="H19" s="254">
        <v>1.3</v>
      </c>
      <c r="I19" s="254">
        <v>1.3</v>
      </c>
    </row>
    <row r="20" spans="1:9" x14ac:dyDescent="0.3">
      <c r="A20" s="247"/>
      <c r="B20" s="248" t="s">
        <v>1610</v>
      </c>
      <c r="C20" s="249"/>
      <c r="D20" s="250"/>
      <c r="E20" s="250"/>
      <c r="F20" s="253">
        <v>1.26</v>
      </c>
      <c r="G20" s="254">
        <v>1.3</v>
      </c>
      <c r="H20" s="254">
        <v>1.3</v>
      </c>
      <c r="I20" s="254">
        <v>1.3</v>
      </c>
    </row>
    <row r="21" spans="1:9" x14ac:dyDescent="0.3">
      <c r="A21" s="247"/>
      <c r="B21" s="255"/>
      <c r="C21" s="249"/>
      <c r="D21" s="250"/>
      <c r="E21" s="250"/>
      <c r="F21" s="256"/>
      <c r="G21" s="257"/>
      <c r="H21" s="257"/>
      <c r="I21" s="252"/>
    </row>
    <row r="22" spans="1:9" x14ac:dyDescent="0.3">
      <c r="A22" s="247"/>
      <c r="B22" s="258" t="s">
        <v>1611</v>
      </c>
      <c r="C22" s="259"/>
      <c r="D22" s="260"/>
      <c r="E22" s="260"/>
      <c r="F22" s="261" t="s">
        <v>1605</v>
      </c>
      <c r="G22" s="262" t="s">
        <v>1605</v>
      </c>
      <c r="H22" s="262" t="s">
        <v>1605</v>
      </c>
      <c r="I22" s="262" t="s">
        <v>1605</v>
      </c>
    </row>
    <row r="23" spans="1:9" ht="7.5" customHeight="1" x14ac:dyDescent="0.3"/>
    <row r="24" spans="1:9" ht="17.399999999999999" x14ac:dyDescent="0.3">
      <c r="B24" s="192" t="s">
        <v>1612</v>
      </c>
      <c r="C24" s="192"/>
      <c r="D24" s="192"/>
      <c r="E24" s="192"/>
      <c r="F24" s="192"/>
      <c r="G24" s="192"/>
      <c r="H24" s="192"/>
      <c r="I24" s="192"/>
    </row>
    <row r="25" spans="1:9" ht="5.25" customHeight="1" x14ac:dyDescent="0.3">
      <c r="B25" s="232"/>
      <c r="C25" s="232"/>
      <c r="D25" s="232"/>
      <c r="E25" s="232"/>
      <c r="F25" s="232"/>
      <c r="G25" s="232"/>
      <c r="H25" s="232"/>
      <c r="I25" s="232"/>
    </row>
    <row r="26" spans="1:9" x14ac:dyDescent="0.3">
      <c r="B26" s="233" t="s">
        <v>1596</v>
      </c>
      <c r="C26" s="234"/>
      <c r="D26" s="234"/>
      <c r="E26" s="234"/>
      <c r="F26" s="234" t="str">
        <f>+F7</f>
        <v>Q1 2016</v>
      </c>
      <c r="G26" s="234" t="s">
        <v>1559</v>
      </c>
      <c r="H26" s="234" t="s">
        <v>1560</v>
      </c>
      <c r="I26" s="234" t="s">
        <v>1561</v>
      </c>
    </row>
    <row r="27" spans="1:9" x14ac:dyDescent="0.3">
      <c r="B27" s="235" t="s">
        <v>1602</v>
      </c>
      <c r="C27" s="197"/>
      <c r="D27" s="197"/>
      <c r="E27" s="197"/>
      <c r="F27" s="248">
        <v>16.27</v>
      </c>
      <c r="G27" s="263">
        <v>17.913</v>
      </c>
      <c r="H27" s="263">
        <v>19.152999999999999</v>
      </c>
      <c r="I27" s="248">
        <v>22.227</v>
      </c>
    </row>
    <row r="28" spans="1:9" x14ac:dyDescent="0.3">
      <c r="B28" s="235" t="s">
        <v>1613</v>
      </c>
      <c r="C28" s="197"/>
      <c r="D28" s="197"/>
      <c r="E28" s="197"/>
      <c r="F28" s="248">
        <v>17.196999999999999</v>
      </c>
      <c r="G28" s="263">
        <v>18.86</v>
      </c>
      <c r="H28" s="263">
        <v>20.181999999999999</v>
      </c>
      <c r="I28" s="248">
        <v>23.41</v>
      </c>
    </row>
    <row r="29" spans="1:9" x14ac:dyDescent="0.3">
      <c r="B29" s="248" t="s">
        <v>1614</v>
      </c>
      <c r="C29" s="248" t="s">
        <v>1615</v>
      </c>
      <c r="D29" s="248"/>
      <c r="E29" s="248"/>
      <c r="F29" s="264">
        <v>0</v>
      </c>
      <c r="G29" s="264">
        <v>0.5</v>
      </c>
      <c r="H29" s="264" t="s">
        <v>1616</v>
      </c>
      <c r="I29" s="265" t="s">
        <v>1616</v>
      </c>
    </row>
    <row r="30" spans="1:9" x14ac:dyDescent="0.3">
      <c r="B30" s="249"/>
      <c r="C30" s="248" t="s">
        <v>1617</v>
      </c>
      <c r="D30" s="248"/>
      <c r="E30" s="248"/>
      <c r="F30" s="266">
        <v>3.0659999999999998</v>
      </c>
      <c r="G30" s="266" t="s">
        <v>1618</v>
      </c>
      <c r="H30" s="266">
        <v>0.5</v>
      </c>
      <c r="I30" s="266">
        <v>0.5</v>
      </c>
    </row>
    <row r="31" spans="1:9" x14ac:dyDescent="0.3">
      <c r="B31" s="249"/>
      <c r="C31" s="248" t="s">
        <v>1619</v>
      </c>
      <c r="D31" s="248"/>
      <c r="E31" s="248"/>
      <c r="F31" s="267">
        <v>0</v>
      </c>
      <c r="G31" s="267">
        <v>3.1</v>
      </c>
      <c r="H31" s="267" t="s">
        <v>1616</v>
      </c>
      <c r="I31" s="267" t="s">
        <v>1616</v>
      </c>
    </row>
    <row r="32" spans="1:9" x14ac:dyDescent="0.3">
      <c r="B32" s="249"/>
      <c r="C32" s="248" t="s">
        <v>1620</v>
      </c>
      <c r="D32" s="248"/>
      <c r="E32" s="248"/>
      <c r="F32" s="267">
        <v>3.4340000000000002</v>
      </c>
      <c r="G32" s="267">
        <v>3.6</v>
      </c>
      <c r="H32" s="267">
        <v>3.1</v>
      </c>
      <c r="I32" s="267">
        <v>3.2</v>
      </c>
    </row>
    <row r="33" spans="2:9" x14ac:dyDescent="0.3">
      <c r="B33" s="249"/>
      <c r="C33" s="248" t="s">
        <v>1621</v>
      </c>
      <c r="D33" s="248"/>
      <c r="E33" s="248"/>
      <c r="F33" s="267">
        <v>0.01</v>
      </c>
      <c r="G33" s="267">
        <v>0</v>
      </c>
      <c r="H33" s="267">
        <v>3.7</v>
      </c>
      <c r="I33" s="267">
        <v>3.7</v>
      </c>
    </row>
    <row r="34" spans="2:9" x14ac:dyDescent="0.3">
      <c r="B34" s="249"/>
      <c r="C34" s="248" t="s">
        <v>1622</v>
      </c>
      <c r="D34" s="248"/>
      <c r="E34" s="248"/>
      <c r="F34" s="267">
        <v>2.1999999999999999E-2</v>
      </c>
      <c r="G34" s="267">
        <v>0</v>
      </c>
      <c r="H34" s="267" t="s">
        <v>1623</v>
      </c>
      <c r="I34" s="267" t="s">
        <v>1623</v>
      </c>
    </row>
    <row r="35" spans="2:9" x14ac:dyDescent="0.3">
      <c r="B35" s="249"/>
      <c r="C35" s="248" t="s">
        <v>1624</v>
      </c>
      <c r="D35" s="248"/>
      <c r="E35" s="248"/>
      <c r="F35" s="267">
        <v>8.4000000000000005E-2</v>
      </c>
      <c r="G35" s="267">
        <v>0.1</v>
      </c>
      <c r="H35" s="267">
        <v>0.1</v>
      </c>
      <c r="I35" s="267" t="s">
        <v>1623</v>
      </c>
    </row>
    <row r="36" spans="2:9" x14ac:dyDescent="0.3">
      <c r="B36" s="249"/>
      <c r="C36" s="248" t="s">
        <v>1625</v>
      </c>
      <c r="D36" s="248"/>
      <c r="E36" s="248"/>
      <c r="F36" s="266">
        <v>0.65</v>
      </c>
      <c r="G36" s="266">
        <v>0.7</v>
      </c>
      <c r="H36" s="266">
        <v>0.8</v>
      </c>
      <c r="I36" s="266">
        <v>0.3</v>
      </c>
    </row>
    <row r="37" spans="2:9" x14ac:dyDescent="0.3">
      <c r="B37" s="249"/>
      <c r="C37" s="248" t="s">
        <v>1626</v>
      </c>
      <c r="D37" s="248"/>
      <c r="E37" s="248"/>
      <c r="F37" s="266">
        <v>3.964</v>
      </c>
      <c r="G37" s="266">
        <v>4.3</v>
      </c>
      <c r="H37" s="266">
        <v>4.8</v>
      </c>
      <c r="I37" s="266">
        <v>1.5</v>
      </c>
    </row>
    <row r="38" spans="2:9" x14ac:dyDescent="0.3">
      <c r="B38" s="249"/>
      <c r="C38" s="248" t="s">
        <v>1627</v>
      </c>
      <c r="D38" s="248"/>
      <c r="E38" s="248"/>
      <c r="F38" s="266">
        <v>5.04</v>
      </c>
      <c r="G38" s="266">
        <v>5.6</v>
      </c>
      <c r="H38" s="266">
        <v>6.1</v>
      </c>
      <c r="I38" s="266">
        <v>12.9</v>
      </c>
    </row>
    <row r="39" spans="2:9" x14ac:dyDescent="0.3">
      <c r="B39" s="248" t="s">
        <v>1628</v>
      </c>
      <c r="C39" s="248" t="s">
        <v>1629</v>
      </c>
      <c r="D39" s="248"/>
      <c r="E39" s="248"/>
      <c r="F39" s="268">
        <v>0.22883000000000001</v>
      </c>
      <c r="G39" s="268">
        <v>0.23799999999999999</v>
      </c>
      <c r="H39" s="268">
        <v>0.22500000000000001</v>
      </c>
      <c r="I39" s="268">
        <v>0.19600000000000001</v>
      </c>
    </row>
    <row r="40" spans="2:9" x14ac:dyDescent="0.3">
      <c r="B40" s="249"/>
      <c r="C40" s="248" t="s">
        <v>1630</v>
      </c>
      <c r="D40" s="248"/>
      <c r="E40" s="248"/>
      <c r="F40" s="268">
        <v>0.77117000000000002</v>
      </c>
      <c r="G40" s="268">
        <v>0.76200000000000001</v>
      </c>
      <c r="H40" s="268">
        <v>0.77500000000000002</v>
      </c>
      <c r="I40" s="268">
        <v>0.80400000000000005</v>
      </c>
    </row>
    <row r="41" spans="2:9" x14ac:dyDescent="0.3">
      <c r="B41" s="249"/>
      <c r="C41" s="248" t="s">
        <v>1631</v>
      </c>
      <c r="D41" s="248"/>
      <c r="E41" s="248"/>
      <c r="F41" s="269">
        <v>0</v>
      </c>
      <c r="G41" s="269">
        <v>0</v>
      </c>
      <c r="H41" s="269">
        <v>0</v>
      </c>
      <c r="I41" s="269">
        <v>0</v>
      </c>
    </row>
    <row r="42" spans="2:9" x14ac:dyDescent="0.3">
      <c r="B42" s="248" t="s">
        <v>1632</v>
      </c>
      <c r="C42" s="248" t="s">
        <v>1633</v>
      </c>
      <c r="D42" s="248"/>
      <c r="E42" s="248"/>
      <c r="F42" s="268">
        <v>0.70335999999999999</v>
      </c>
      <c r="G42" s="268">
        <v>0.71599999999999997</v>
      </c>
      <c r="H42" s="268">
        <v>0.72399999999999998</v>
      </c>
      <c r="I42" s="268">
        <v>0.751</v>
      </c>
    </row>
    <row r="43" spans="2:9" x14ac:dyDescent="0.3">
      <c r="B43" s="249"/>
      <c r="C43" s="248" t="s">
        <v>1634</v>
      </c>
      <c r="D43" s="248"/>
      <c r="E43" s="248"/>
      <c r="F43" s="268">
        <v>0.17058000000000001</v>
      </c>
      <c r="G43" s="268">
        <v>0.161</v>
      </c>
      <c r="H43" s="268">
        <v>0.155</v>
      </c>
      <c r="I43" s="268">
        <v>0.13800000000000001</v>
      </c>
    </row>
    <row r="44" spans="2:9" x14ac:dyDescent="0.3">
      <c r="B44" s="249"/>
      <c r="C44" s="248" t="s">
        <v>1635</v>
      </c>
      <c r="D44" s="248"/>
      <c r="E44" s="248"/>
      <c r="F44" s="270">
        <v>0.12606999999999999</v>
      </c>
      <c r="G44" s="270">
        <v>0.122</v>
      </c>
      <c r="H44" s="270">
        <v>0.121</v>
      </c>
      <c r="I44" s="270">
        <v>0.111</v>
      </c>
    </row>
    <row r="45" spans="2:9" x14ac:dyDescent="0.3">
      <c r="B45" s="248" t="s">
        <v>1636</v>
      </c>
      <c r="C45" s="248" t="s">
        <v>76</v>
      </c>
      <c r="D45" s="248"/>
      <c r="E45" s="248"/>
      <c r="F45" s="271">
        <v>13.475</v>
      </c>
      <c r="G45" s="271">
        <v>15</v>
      </c>
      <c r="H45" s="271">
        <v>16.2</v>
      </c>
      <c r="I45" s="271">
        <v>19.100000000000001</v>
      </c>
    </row>
    <row r="46" spans="2:9" x14ac:dyDescent="0.3">
      <c r="B46" s="249"/>
      <c r="C46" s="248" t="s">
        <v>55</v>
      </c>
      <c r="D46" s="248"/>
      <c r="E46" s="248"/>
      <c r="F46" s="271">
        <v>2.794</v>
      </c>
      <c r="G46" s="271">
        <v>2.9</v>
      </c>
      <c r="H46" s="271">
        <v>3</v>
      </c>
      <c r="I46" s="271">
        <v>3.1</v>
      </c>
    </row>
    <row r="47" spans="2:9" x14ac:dyDescent="0.3">
      <c r="B47" s="249"/>
      <c r="C47" s="248" t="s">
        <v>44</v>
      </c>
      <c r="D47" s="248"/>
      <c r="E47" s="248"/>
      <c r="F47" s="272">
        <v>0</v>
      </c>
      <c r="G47" s="272" t="s">
        <v>1618</v>
      </c>
      <c r="H47" s="272"/>
      <c r="I47" s="272"/>
    </row>
    <row r="48" spans="2:9" x14ac:dyDescent="0.3">
      <c r="B48" s="249"/>
      <c r="C48" s="248" t="s">
        <v>1637</v>
      </c>
      <c r="D48" s="248"/>
      <c r="E48" s="248"/>
      <c r="F48" s="272">
        <v>0</v>
      </c>
      <c r="G48" s="272" t="s">
        <v>1618</v>
      </c>
      <c r="H48" s="272"/>
      <c r="I48" s="272"/>
    </row>
    <row r="49" spans="2:11" x14ac:dyDescent="0.3">
      <c r="B49" s="249"/>
      <c r="C49" s="248" t="s">
        <v>1435</v>
      </c>
      <c r="D49" s="248"/>
      <c r="E49" s="248"/>
      <c r="F49" s="272">
        <v>0</v>
      </c>
      <c r="G49" s="272" t="s">
        <v>1618</v>
      </c>
      <c r="H49" s="272"/>
      <c r="I49" s="272"/>
    </row>
    <row r="50" spans="2:11" x14ac:dyDescent="0.3">
      <c r="B50" s="249"/>
      <c r="C50" s="248" t="s">
        <v>1638</v>
      </c>
      <c r="D50" s="248"/>
      <c r="E50" s="248"/>
      <c r="F50" s="272">
        <v>0</v>
      </c>
      <c r="G50" s="272" t="s">
        <v>1618</v>
      </c>
      <c r="H50" s="272"/>
      <c r="I50" s="272"/>
    </row>
    <row r="51" spans="2:11" x14ac:dyDescent="0.3">
      <c r="B51" s="249"/>
      <c r="C51" s="248" t="s">
        <v>2</v>
      </c>
      <c r="D51" s="248"/>
      <c r="E51" s="248"/>
      <c r="F51" s="272">
        <v>0</v>
      </c>
      <c r="G51" s="272" t="s">
        <v>1618</v>
      </c>
      <c r="H51" s="272"/>
      <c r="I51" s="272"/>
    </row>
    <row r="52" spans="2:11" x14ac:dyDescent="0.3">
      <c r="B52" s="248" t="s">
        <v>1639</v>
      </c>
      <c r="C52" s="249"/>
      <c r="D52" s="249"/>
      <c r="E52" s="249"/>
      <c r="F52" s="273" t="s">
        <v>1445</v>
      </c>
      <c r="G52" s="273" t="s">
        <v>1445</v>
      </c>
      <c r="H52" s="273" t="s">
        <v>1445</v>
      </c>
      <c r="I52" s="273" t="s">
        <v>1445</v>
      </c>
    </row>
    <row r="53" spans="2:11" x14ac:dyDescent="0.3">
      <c r="B53" s="248" t="s">
        <v>1640</v>
      </c>
      <c r="C53" s="249"/>
      <c r="D53" s="249"/>
      <c r="E53" s="249"/>
      <c r="F53" s="273" t="s">
        <v>1445</v>
      </c>
      <c r="G53" s="273" t="s">
        <v>1445</v>
      </c>
      <c r="H53" s="273" t="s">
        <v>1445</v>
      </c>
      <c r="I53" s="273" t="s">
        <v>1445</v>
      </c>
    </row>
    <row r="54" spans="2:11" x14ac:dyDescent="0.3">
      <c r="B54" s="248" t="s">
        <v>1641</v>
      </c>
      <c r="C54" s="249"/>
      <c r="D54" s="249"/>
      <c r="E54" s="249"/>
      <c r="F54" s="273" t="s">
        <v>1445</v>
      </c>
      <c r="G54" s="273" t="s">
        <v>1445</v>
      </c>
      <c r="H54" s="273" t="s">
        <v>1445</v>
      </c>
      <c r="I54" s="273" t="s">
        <v>1445</v>
      </c>
    </row>
    <row r="55" spans="2:11" x14ac:dyDescent="0.3">
      <c r="B55" s="248" t="s">
        <v>1642</v>
      </c>
      <c r="C55" s="248" t="s">
        <v>1643</v>
      </c>
      <c r="D55" s="248"/>
      <c r="E55" s="248"/>
      <c r="F55" s="274" t="s">
        <v>1644</v>
      </c>
      <c r="G55" s="274" t="s">
        <v>1644</v>
      </c>
      <c r="H55" s="274" t="s">
        <v>1644</v>
      </c>
      <c r="I55" s="274" t="s">
        <v>1644</v>
      </c>
    </row>
    <row r="56" spans="2:11" x14ac:dyDescent="0.3">
      <c r="B56" s="249"/>
      <c r="C56" s="248" t="s">
        <v>1645</v>
      </c>
      <c r="D56" s="248"/>
      <c r="E56" s="248"/>
      <c r="F56" s="274" t="s">
        <v>1646</v>
      </c>
      <c r="G56" s="274" t="s">
        <v>1646</v>
      </c>
      <c r="H56" s="274" t="s">
        <v>1646</v>
      </c>
      <c r="I56" s="274" t="s">
        <v>1646</v>
      </c>
    </row>
    <row r="57" spans="2:11" x14ac:dyDescent="0.3">
      <c r="B57" s="197"/>
      <c r="C57" s="235" t="s">
        <v>1647</v>
      </c>
      <c r="D57" s="235"/>
      <c r="E57" s="235"/>
      <c r="F57" s="274"/>
      <c r="G57" s="275"/>
      <c r="H57" s="275"/>
      <c r="I57" s="274"/>
    </row>
    <row r="58" spans="2:11" x14ac:dyDescent="0.3">
      <c r="B58" s="197"/>
      <c r="C58" s="235"/>
      <c r="D58" s="235"/>
      <c r="E58" s="235"/>
      <c r="F58" s="274"/>
      <c r="G58" s="275"/>
      <c r="H58" s="275"/>
      <c r="I58" s="274"/>
    </row>
    <row r="59" spans="2:11" ht="27" customHeight="1" x14ac:dyDescent="0.3">
      <c r="B59" s="484" t="s">
        <v>1648</v>
      </c>
      <c r="C59" s="484"/>
      <c r="D59" s="484"/>
      <c r="E59" s="235"/>
      <c r="F59" s="274"/>
      <c r="G59" s="275"/>
      <c r="H59" s="275"/>
      <c r="I59" s="274"/>
      <c r="J59" s="103"/>
    </row>
    <row r="60" spans="2:11" ht="17.25" customHeight="1" x14ac:dyDescent="0.3">
      <c r="B60" s="276"/>
      <c r="C60" s="276"/>
      <c r="D60" s="276"/>
      <c r="E60" s="276"/>
      <c r="F60" s="276"/>
      <c r="G60" s="276"/>
      <c r="H60" s="276"/>
      <c r="I60" s="276"/>
      <c r="J60" s="276"/>
      <c r="K60" s="276"/>
    </row>
    <row r="61" spans="2:11" x14ac:dyDescent="0.3">
      <c r="B61" s="179" t="s">
        <v>1649</v>
      </c>
      <c r="C61" s="277"/>
      <c r="D61" s="277"/>
      <c r="E61" s="277"/>
      <c r="F61" s="277"/>
      <c r="G61" s="277"/>
      <c r="H61" s="277"/>
      <c r="I61" s="277"/>
      <c r="J61" s="277"/>
      <c r="K61" s="141"/>
    </row>
    <row r="62" spans="2:11" x14ac:dyDescent="0.3">
      <c r="B62" s="278" t="s">
        <v>1650</v>
      </c>
      <c r="C62" s="279" t="s">
        <v>1646</v>
      </c>
      <c r="D62" s="279" t="s">
        <v>1651</v>
      </c>
      <c r="E62" s="279" t="s">
        <v>1652</v>
      </c>
      <c r="F62" s="279" t="s">
        <v>1653</v>
      </c>
      <c r="G62" s="279" t="s">
        <v>1654</v>
      </c>
      <c r="H62" s="279" t="s">
        <v>1655</v>
      </c>
      <c r="I62" s="279" t="s">
        <v>1656</v>
      </c>
      <c r="J62" s="279" t="s">
        <v>1657</v>
      </c>
      <c r="K62" s="279" t="s">
        <v>1658</v>
      </c>
    </row>
    <row r="63" spans="2:11" x14ac:dyDescent="0.3">
      <c r="B63" s="279" t="s">
        <v>1659</v>
      </c>
      <c r="C63" s="280"/>
      <c r="D63" s="280"/>
      <c r="E63" s="280"/>
      <c r="F63" s="280"/>
      <c r="G63" s="280"/>
      <c r="H63" s="280"/>
      <c r="I63" s="280"/>
      <c r="J63" s="280"/>
      <c r="K63" s="280"/>
    </row>
    <row r="64" spans="2:11" x14ac:dyDescent="0.3">
      <c r="B64" s="279" t="s">
        <v>1660</v>
      </c>
      <c r="C64" s="280">
        <v>768980.21</v>
      </c>
      <c r="D64" s="280"/>
      <c r="E64" s="280"/>
      <c r="F64" s="280"/>
      <c r="G64" s="280"/>
      <c r="H64" s="280"/>
      <c r="I64" s="280"/>
      <c r="J64" s="280"/>
      <c r="K64" s="280">
        <v>2386806275</v>
      </c>
    </row>
    <row r="65" spans="2:11" x14ac:dyDescent="0.3">
      <c r="B65" s="279" t="s">
        <v>1661</v>
      </c>
      <c r="C65" s="280">
        <v>583519.63</v>
      </c>
      <c r="D65" s="280"/>
      <c r="E65" s="280"/>
      <c r="F65" s="280"/>
      <c r="G65" s="280"/>
      <c r="H65" s="280"/>
      <c r="I65" s="280"/>
      <c r="J65" s="280"/>
      <c r="K65" s="280"/>
    </row>
    <row r="66" spans="2:11" x14ac:dyDescent="0.3">
      <c r="B66" s="279" t="s">
        <v>1662</v>
      </c>
      <c r="C66" s="280"/>
      <c r="D66" s="280"/>
      <c r="E66" s="280"/>
      <c r="F66" s="280"/>
      <c r="G66" s="280"/>
      <c r="H66" s="280"/>
      <c r="I66" s="280"/>
      <c r="J66" s="280"/>
      <c r="K66" s="280"/>
    </row>
    <row r="67" spans="2:11" x14ac:dyDescent="0.3">
      <c r="B67" s="279" t="s">
        <v>1</v>
      </c>
      <c r="C67" s="280">
        <f>SUM(C64:C66)</f>
        <v>1352499.8399999999</v>
      </c>
      <c r="D67" s="280">
        <f t="shared" ref="D67:K67" si="0">SUM(D64:D66)</f>
        <v>0</v>
      </c>
      <c r="E67" s="280">
        <f t="shared" si="0"/>
        <v>0</v>
      </c>
      <c r="F67" s="280">
        <f t="shared" si="0"/>
        <v>0</v>
      </c>
      <c r="G67" s="280">
        <f t="shared" si="0"/>
        <v>0</v>
      </c>
      <c r="H67" s="280">
        <f t="shared" si="0"/>
        <v>0</v>
      </c>
      <c r="I67" s="280">
        <f t="shared" si="0"/>
        <v>0</v>
      </c>
      <c r="J67" s="280"/>
      <c r="K67" s="280">
        <f t="shared" si="0"/>
        <v>2386806275</v>
      </c>
    </row>
    <row r="68" spans="2:11" x14ac:dyDescent="0.3">
      <c r="B68" s="277"/>
      <c r="C68" s="281"/>
      <c r="D68" s="277"/>
      <c r="E68" s="277"/>
      <c r="F68" s="277"/>
      <c r="G68" s="277"/>
      <c r="H68" s="277"/>
      <c r="I68" s="277"/>
      <c r="J68" s="277"/>
      <c r="K68" s="277"/>
    </row>
    <row r="69" spans="2:11" x14ac:dyDescent="0.3">
      <c r="B69" s="179" t="s">
        <v>1663</v>
      </c>
      <c r="C69" s="277"/>
      <c r="D69" s="277"/>
      <c r="E69" s="277"/>
      <c r="F69" s="277"/>
      <c r="G69" s="277"/>
      <c r="H69" s="277"/>
      <c r="I69" s="277"/>
      <c r="J69" s="277"/>
      <c r="K69" s="277"/>
    </row>
    <row r="70" spans="2:11" x14ac:dyDescent="0.3">
      <c r="B70" s="278" t="s">
        <v>1664</v>
      </c>
      <c r="C70" s="279" t="s">
        <v>1646</v>
      </c>
      <c r="D70" s="279" t="s">
        <v>1651</v>
      </c>
      <c r="E70" s="279" t="s">
        <v>1652</v>
      </c>
      <c r="F70" s="279" t="s">
        <v>1653</v>
      </c>
      <c r="G70" s="279" t="s">
        <v>1654</v>
      </c>
      <c r="H70" s="279" t="s">
        <v>1655</v>
      </c>
      <c r="I70" s="279" t="s">
        <v>1656</v>
      </c>
      <c r="J70" s="279" t="s">
        <v>1657</v>
      </c>
      <c r="K70" s="279" t="s">
        <v>1658</v>
      </c>
    </row>
    <row r="71" spans="2:11" x14ac:dyDescent="0.3">
      <c r="B71" s="279" t="s">
        <v>1665</v>
      </c>
      <c r="C71" s="280"/>
      <c r="D71" s="280"/>
      <c r="E71" s="280"/>
      <c r="F71" s="280"/>
      <c r="G71" s="280"/>
      <c r="H71" s="280"/>
      <c r="I71" s="280"/>
      <c r="J71" s="280"/>
      <c r="K71" s="280">
        <v>324996891.80000001</v>
      </c>
    </row>
    <row r="72" spans="2:11" x14ac:dyDescent="0.3">
      <c r="B72" s="279" t="s">
        <v>1666</v>
      </c>
      <c r="C72" s="280"/>
      <c r="D72" s="280"/>
      <c r="E72" s="280"/>
      <c r="F72" s="280"/>
      <c r="G72" s="280"/>
      <c r="H72" s="280"/>
      <c r="I72" s="280"/>
      <c r="J72" s="280"/>
      <c r="K72" s="280"/>
    </row>
    <row r="73" spans="2:11" x14ac:dyDescent="0.3">
      <c r="B73" s="279" t="s">
        <v>1667</v>
      </c>
      <c r="C73" s="280">
        <v>1352499.84</v>
      </c>
      <c r="D73" s="280"/>
      <c r="E73" s="280"/>
      <c r="F73" s="280"/>
      <c r="G73" s="280"/>
      <c r="H73" s="280"/>
      <c r="I73" s="280"/>
      <c r="J73" s="280"/>
      <c r="K73" s="280">
        <v>2061809383</v>
      </c>
    </row>
    <row r="74" spans="2:11" x14ac:dyDescent="0.3">
      <c r="B74" s="282" t="s">
        <v>1668</v>
      </c>
      <c r="C74" s="280"/>
      <c r="D74" s="280"/>
      <c r="E74" s="280"/>
      <c r="F74" s="280"/>
      <c r="G74" s="280"/>
      <c r="H74" s="280"/>
      <c r="I74" s="280"/>
      <c r="J74" s="280"/>
      <c r="K74" s="280"/>
    </row>
    <row r="75" spans="2:11" x14ac:dyDescent="0.3">
      <c r="B75" s="279" t="s">
        <v>1</v>
      </c>
      <c r="C75" s="280">
        <f>SUM(C71:C74)</f>
        <v>1352499.84</v>
      </c>
      <c r="D75" s="280">
        <f t="shared" ref="D75:K75" si="1">SUM(D71:D74)</f>
        <v>0</v>
      </c>
      <c r="E75" s="280">
        <f t="shared" si="1"/>
        <v>0</v>
      </c>
      <c r="F75" s="280">
        <f t="shared" si="1"/>
        <v>0</v>
      </c>
      <c r="G75" s="280">
        <f t="shared" si="1"/>
        <v>0</v>
      </c>
      <c r="H75" s="280">
        <f t="shared" si="1"/>
        <v>0</v>
      </c>
      <c r="I75" s="280">
        <f t="shared" si="1"/>
        <v>0</v>
      </c>
      <c r="J75" s="280"/>
      <c r="K75" s="280">
        <f t="shared" si="1"/>
        <v>2386806274.8000002</v>
      </c>
    </row>
    <row r="76" spans="2:11" x14ac:dyDescent="0.3">
      <c r="B76" s="283"/>
      <c r="C76" s="284"/>
      <c r="D76" s="283"/>
      <c r="E76" s="283"/>
      <c r="F76" s="283"/>
      <c r="G76" s="283"/>
      <c r="H76" s="283"/>
      <c r="I76" s="283"/>
      <c r="J76" s="283"/>
      <c r="K76" s="283"/>
    </row>
    <row r="77" spans="2:11" x14ac:dyDescent="0.3">
      <c r="B77" s="179" t="s">
        <v>1669</v>
      </c>
      <c r="C77" s="277"/>
      <c r="D77" s="277"/>
      <c r="E77" s="277"/>
      <c r="F77" s="277"/>
      <c r="G77" s="277"/>
      <c r="H77" s="277"/>
      <c r="I77" s="277"/>
      <c r="J77" s="277"/>
      <c r="K77" s="277"/>
    </row>
    <row r="78" spans="2:11" x14ac:dyDescent="0.3">
      <c r="B78" s="278" t="s">
        <v>1670</v>
      </c>
      <c r="C78" s="279" t="s">
        <v>1660</v>
      </c>
      <c r="D78" s="279" t="s">
        <v>1661</v>
      </c>
      <c r="E78" s="279" t="s">
        <v>1662</v>
      </c>
      <c r="F78" s="279" t="s">
        <v>1</v>
      </c>
      <c r="G78" s="277"/>
      <c r="H78" s="277"/>
      <c r="I78" s="277"/>
      <c r="J78" s="277"/>
      <c r="K78" s="277"/>
    </row>
    <row r="79" spans="2:11" x14ac:dyDescent="0.3">
      <c r="B79" s="279" t="s">
        <v>1665</v>
      </c>
      <c r="C79" s="280">
        <v>324996891.80000001</v>
      </c>
      <c r="D79" s="280"/>
      <c r="E79" s="280"/>
      <c r="F79" s="280">
        <f>SUM(C79:E79)</f>
        <v>324996891.80000001</v>
      </c>
      <c r="G79" s="277"/>
      <c r="H79" s="277"/>
      <c r="I79" s="277"/>
      <c r="J79" s="277"/>
      <c r="K79" s="277"/>
    </row>
    <row r="80" spans="2:11" x14ac:dyDescent="0.3">
      <c r="B80" s="279" t="s">
        <v>1666</v>
      </c>
      <c r="C80" s="280"/>
      <c r="D80" s="280"/>
      <c r="E80" s="280"/>
      <c r="F80" s="280">
        <f t="shared" ref="F80:F82" si="2">SUM(C80:E80)</f>
        <v>0</v>
      </c>
      <c r="G80" s="277"/>
      <c r="H80" s="277"/>
      <c r="I80" s="277"/>
      <c r="J80" s="277"/>
      <c r="K80" s="277"/>
    </row>
    <row r="81" spans="2:11" x14ac:dyDescent="0.3">
      <c r="B81" s="279" t="s">
        <v>1667</v>
      </c>
      <c r="C81" s="280">
        <v>2062578363</v>
      </c>
      <c r="D81" s="280">
        <v>583519.63</v>
      </c>
      <c r="E81" s="280"/>
      <c r="F81" s="280">
        <f t="shared" si="2"/>
        <v>2063161882.6300001</v>
      </c>
      <c r="G81" s="277"/>
      <c r="H81" s="277"/>
      <c r="I81" s="277"/>
      <c r="J81" s="277"/>
      <c r="K81" s="277"/>
    </row>
    <row r="82" spans="2:11" ht="15" customHeight="1" x14ac:dyDescent="0.3">
      <c r="B82" s="282" t="s">
        <v>1668</v>
      </c>
      <c r="C82" s="280"/>
      <c r="D82" s="280"/>
      <c r="E82" s="280"/>
      <c r="F82" s="280">
        <f t="shared" si="2"/>
        <v>0</v>
      </c>
      <c r="G82" s="277"/>
      <c r="H82" s="277"/>
      <c r="I82" s="277"/>
      <c r="J82" s="277"/>
      <c r="K82" s="277"/>
    </row>
    <row r="83" spans="2:11" x14ac:dyDescent="0.3">
      <c r="B83" s="279" t="s">
        <v>1</v>
      </c>
      <c r="C83" s="280">
        <f>SUM(C79:C82)</f>
        <v>2387575254.8000002</v>
      </c>
      <c r="D83" s="280">
        <f t="shared" ref="D83:F83" si="3">SUM(D79:D82)</f>
        <v>583519.63</v>
      </c>
      <c r="E83" s="280">
        <f t="shared" si="3"/>
        <v>0</v>
      </c>
      <c r="F83" s="280">
        <f t="shared" si="3"/>
        <v>2388158774.4300003</v>
      </c>
      <c r="G83" s="277"/>
      <c r="H83" s="277"/>
      <c r="I83" s="277"/>
      <c r="J83" s="277"/>
      <c r="K83" s="277"/>
    </row>
    <row r="84" spans="2:11" x14ac:dyDescent="0.3">
      <c r="B84" s="283"/>
      <c r="C84" s="284"/>
      <c r="D84" s="283"/>
      <c r="E84" s="283"/>
      <c r="F84" s="283"/>
      <c r="G84" s="277"/>
      <c r="H84" s="277"/>
      <c r="I84" s="277"/>
      <c r="J84" s="277"/>
      <c r="K84" s="277"/>
    </row>
    <row r="85" spans="2:11" s="285" customFormat="1" x14ac:dyDescent="0.3">
      <c r="B85" s="179" t="s">
        <v>1671</v>
      </c>
      <c r="C85" s="277"/>
      <c r="D85" s="277"/>
      <c r="E85" s="277"/>
      <c r="F85" s="277"/>
      <c r="G85" s="277"/>
      <c r="H85" s="277"/>
      <c r="I85" s="277"/>
      <c r="J85" s="277"/>
      <c r="K85" s="277"/>
    </row>
    <row r="86" spans="2:11" x14ac:dyDescent="0.3">
      <c r="B86" s="485" t="s">
        <v>1672</v>
      </c>
      <c r="C86" s="486"/>
      <c r="D86" s="486"/>
      <c r="E86" s="487"/>
      <c r="F86" s="280"/>
      <c r="G86" s="277"/>
      <c r="H86" s="277"/>
      <c r="I86" s="277"/>
      <c r="J86" s="277"/>
      <c r="K86" s="277"/>
    </row>
    <row r="87" spans="2:11" x14ac:dyDescent="0.3">
      <c r="B87" s="286"/>
      <c r="C87" s="286"/>
      <c r="D87" s="286"/>
      <c r="E87" s="286"/>
      <c r="F87" s="284"/>
      <c r="G87" s="277"/>
      <c r="H87" s="277"/>
      <c r="I87" s="277"/>
      <c r="J87" s="277"/>
      <c r="K87" s="277"/>
    </row>
    <row r="88" spans="2:11" x14ac:dyDescent="0.3">
      <c r="B88" s="247"/>
      <c r="C88" s="247"/>
      <c r="D88" s="247"/>
      <c r="E88" s="277"/>
      <c r="F88" s="277"/>
      <c r="G88" s="277"/>
      <c r="H88" s="277"/>
      <c r="I88" s="277"/>
      <c r="J88" s="277"/>
      <c r="K88" s="277"/>
    </row>
    <row r="89" spans="2:11" x14ac:dyDescent="0.3">
      <c r="B89" s="287" t="s">
        <v>1673</v>
      </c>
      <c r="C89" s="288"/>
      <c r="D89" s="247"/>
      <c r="E89" s="277"/>
      <c r="F89" s="277"/>
      <c r="G89" s="277"/>
      <c r="H89" s="277"/>
      <c r="I89" s="277"/>
      <c r="J89" s="277"/>
      <c r="K89" s="277"/>
    </row>
    <row r="90" spans="2:11" x14ac:dyDescent="0.3">
      <c r="B90" s="282" t="s">
        <v>1674</v>
      </c>
      <c r="C90" s="289"/>
      <c r="D90" s="247"/>
      <c r="E90" s="277"/>
      <c r="F90" s="277"/>
      <c r="G90" s="277"/>
      <c r="H90" s="277"/>
      <c r="I90" s="277"/>
      <c r="J90" s="277"/>
      <c r="K90" s="277"/>
    </row>
    <row r="91" spans="2:11" x14ac:dyDescent="0.3">
      <c r="B91" s="282" t="s">
        <v>1675</v>
      </c>
      <c r="C91" s="289"/>
      <c r="D91" s="247"/>
      <c r="E91" s="277"/>
      <c r="F91" s="277"/>
      <c r="G91" s="277"/>
      <c r="H91" s="277"/>
      <c r="I91" s="277"/>
      <c r="J91" s="277"/>
      <c r="K91" s="277"/>
    </row>
    <row r="92" spans="2:11" x14ac:dyDescent="0.3">
      <c r="B92" s="282" t="s">
        <v>1662</v>
      </c>
      <c r="C92" s="289"/>
      <c r="D92" s="247"/>
      <c r="E92" s="277"/>
      <c r="F92" s="277"/>
      <c r="G92" s="277"/>
      <c r="H92" s="277"/>
      <c r="I92" s="277"/>
      <c r="J92" s="277"/>
      <c r="K92" s="277"/>
    </row>
    <row r="93" spans="2:11" x14ac:dyDescent="0.3">
      <c r="B93" s="282" t="s">
        <v>1</v>
      </c>
      <c r="C93" s="289"/>
      <c r="D93" s="247"/>
      <c r="E93" s="277"/>
      <c r="F93" s="277"/>
      <c r="G93" s="277"/>
      <c r="H93" s="277"/>
      <c r="I93" s="277"/>
      <c r="J93" s="277"/>
      <c r="K93" s="277"/>
    </row>
    <row r="94" spans="2:11" x14ac:dyDescent="0.3">
      <c r="B94" s="247"/>
      <c r="C94" s="247"/>
      <c r="D94" s="247"/>
      <c r="E94" s="277"/>
      <c r="F94" s="277"/>
      <c r="G94" s="277"/>
      <c r="H94" s="277"/>
      <c r="I94" s="277"/>
      <c r="J94" s="277"/>
      <c r="K94" s="277"/>
    </row>
    <row r="95" spans="2:11" x14ac:dyDescent="0.3">
      <c r="B95" s="287" t="s">
        <v>1676</v>
      </c>
      <c r="C95" s="288"/>
      <c r="D95" s="247"/>
      <c r="E95" s="277"/>
      <c r="F95" s="277"/>
      <c r="G95" s="277"/>
      <c r="H95" s="277"/>
      <c r="I95" s="277"/>
      <c r="J95" s="277"/>
      <c r="K95" s="277"/>
    </row>
    <row r="96" spans="2:11" x14ac:dyDescent="0.3">
      <c r="B96" s="282" t="s">
        <v>1674</v>
      </c>
      <c r="C96" s="289"/>
      <c r="D96" s="247"/>
      <c r="E96" s="277"/>
      <c r="F96" s="277"/>
      <c r="G96" s="277"/>
      <c r="H96" s="277"/>
      <c r="I96" s="277"/>
      <c r="J96" s="277"/>
      <c r="K96" s="277"/>
    </row>
    <row r="97" spans="2:11" x14ac:dyDescent="0.3">
      <c r="B97" s="282" t="s">
        <v>1675</v>
      </c>
      <c r="C97" s="289"/>
      <c r="D97" s="247"/>
      <c r="E97" s="277"/>
      <c r="F97" s="277"/>
      <c r="G97" s="277"/>
      <c r="H97" s="277"/>
      <c r="I97" s="277"/>
      <c r="J97" s="277"/>
      <c r="K97" s="277"/>
    </row>
    <row r="98" spans="2:11" x14ac:dyDescent="0.3">
      <c r="B98" s="282" t="s">
        <v>1662</v>
      </c>
      <c r="C98" s="289"/>
      <c r="D98" s="247"/>
      <c r="E98" s="277"/>
      <c r="F98" s="277"/>
      <c r="G98" s="277"/>
      <c r="H98" s="277"/>
      <c r="I98" s="277"/>
      <c r="J98" s="277"/>
      <c r="K98" s="277"/>
    </row>
    <row r="99" spans="2:11" x14ac:dyDescent="0.3">
      <c r="B99" s="282" t="s">
        <v>1</v>
      </c>
      <c r="C99" s="289"/>
      <c r="D99" s="247"/>
      <c r="E99" s="277"/>
      <c r="F99" s="277"/>
      <c r="G99" s="277"/>
      <c r="H99" s="277"/>
      <c r="I99" s="277"/>
      <c r="J99" s="277"/>
      <c r="K99" s="277"/>
    </row>
    <row r="100" spans="2:11" x14ac:dyDescent="0.3">
      <c r="B100" s="249"/>
      <c r="C100" s="290"/>
      <c r="D100" s="247"/>
      <c r="E100" s="277"/>
      <c r="F100" s="277"/>
      <c r="G100" s="277"/>
      <c r="H100" s="277"/>
      <c r="I100" s="277"/>
      <c r="J100" s="277"/>
      <c r="K100" s="277"/>
    </row>
    <row r="101" spans="2:11" x14ac:dyDescent="0.3">
      <c r="B101" s="249"/>
      <c r="C101" s="290"/>
      <c r="D101" s="247"/>
      <c r="E101" s="277"/>
      <c r="F101" s="277"/>
      <c r="G101" s="277"/>
      <c r="H101" s="277"/>
      <c r="I101" s="277"/>
      <c r="J101" s="277"/>
      <c r="K101" s="277"/>
    </row>
    <row r="102" spans="2:11" x14ac:dyDescent="0.3">
      <c r="B102" s="249"/>
      <c r="C102" s="290"/>
      <c r="D102" s="247"/>
      <c r="E102" s="277"/>
      <c r="F102" s="277"/>
      <c r="G102" s="277"/>
      <c r="H102" s="277"/>
      <c r="I102" s="277"/>
      <c r="J102" s="277"/>
      <c r="K102" s="277"/>
    </row>
    <row r="103" spans="2:11" ht="17.399999999999999" x14ac:dyDescent="0.3">
      <c r="B103" s="480" t="s">
        <v>1677</v>
      </c>
      <c r="C103" s="480"/>
      <c r="D103" s="480"/>
      <c r="E103" s="480"/>
      <c r="F103" s="480"/>
    </row>
    <row r="104" spans="2:11" ht="17.399999999999999" x14ac:dyDescent="0.3">
      <c r="B104" s="276"/>
      <c r="C104" s="291"/>
      <c r="D104" s="292"/>
      <c r="E104" s="292"/>
      <c r="F104" s="292"/>
    </row>
    <row r="105" spans="2:11" x14ac:dyDescent="0.3">
      <c r="B105" s="293" t="s">
        <v>1678</v>
      </c>
      <c r="C105" s="294" t="s">
        <v>1679</v>
      </c>
      <c r="D105" s="197"/>
      <c r="E105" s="197"/>
    </row>
    <row r="106" spans="2:11" x14ac:dyDescent="0.3">
      <c r="B106" s="295" t="s">
        <v>1680</v>
      </c>
      <c r="C106" s="296">
        <v>1</v>
      </c>
      <c r="D106" s="80"/>
      <c r="E106" s="197"/>
    </row>
    <row r="107" spans="2:11" x14ac:dyDescent="0.3">
      <c r="B107" s="295" t="s">
        <v>1681</v>
      </c>
      <c r="C107" s="294" t="s">
        <v>1682</v>
      </c>
      <c r="D107" s="197"/>
      <c r="E107" s="197"/>
    </row>
    <row r="108" spans="2:11" x14ac:dyDescent="0.3">
      <c r="B108" s="295" t="s">
        <v>1683</v>
      </c>
      <c r="C108" s="294" t="s">
        <v>1682</v>
      </c>
      <c r="D108" s="197"/>
      <c r="E108" s="197"/>
    </row>
    <row r="109" spans="2:11" x14ac:dyDescent="0.3">
      <c r="B109" s="295" t="s">
        <v>1684</v>
      </c>
      <c r="C109" s="294" t="s">
        <v>1682</v>
      </c>
      <c r="D109" s="197"/>
      <c r="E109" s="197"/>
    </row>
    <row r="110" spans="2:11" x14ac:dyDescent="0.3">
      <c r="B110" s="295" t="s">
        <v>1685</v>
      </c>
      <c r="C110" s="294" t="s">
        <v>1686</v>
      </c>
      <c r="D110" s="197"/>
      <c r="E110" s="197"/>
    </row>
    <row r="111" spans="2:11" x14ac:dyDescent="0.3">
      <c r="B111" s="295" t="s">
        <v>1687</v>
      </c>
      <c r="C111" s="294" t="s">
        <v>1686</v>
      </c>
      <c r="D111" s="197"/>
      <c r="E111" s="197"/>
    </row>
    <row r="112" spans="2:11" x14ac:dyDescent="0.3">
      <c r="B112" s="295" t="s">
        <v>1688</v>
      </c>
      <c r="C112" s="294" t="s">
        <v>1686</v>
      </c>
      <c r="D112" s="197"/>
      <c r="E112" s="197"/>
    </row>
    <row r="113" spans="2:6" x14ac:dyDescent="0.3">
      <c r="B113" s="297"/>
      <c r="C113" s="298"/>
      <c r="D113" s="197"/>
      <c r="E113" s="197"/>
    </row>
    <row r="114" spans="2:6" x14ac:dyDescent="0.3">
      <c r="D114" s="197"/>
      <c r="E114" s="197"/>
    </row>
    <row r="115" spans="2:6" ht="17.399999999999999" x14ac:dyDescent="0.3">
      <c r="B115" s="480" t="s">
        <v>1689</v>
      </c>
      <c r="C115" s="480"/>
      <c r="D115" s="480"/>
      <c r="E115" s="480"/>
      <c r="F115" s="480"/>
    </row>
    <row r="116" spans="2:6" ht="17.399999999999999" x14ac:dyDescent="0.3">
      <c r="B116" s="276"/>
      <c r="C116" s="481" t="s">
        <v>1690</v>
      </c>
      <c r="D116" s="481"/>
      <c r="E116" s="481"/>
      <c r="F116" s="481"/>
    </row>
    <row r="117" spans="2:6" x14ac:dyDescent="0.3">
      <c r="B117" s="299" t="s">
        <v>1691</v>
      </c>
      <c r="C117" s="478" t="s">
        <v>1692</v>
      </c>
      <c r="D117" s="478"/>
      <c r="E117" s="478"/>
      <c r="F117" s="478"/>
    </row>
    <row r="118" spans="2:6" x14ac:dyDescent="0.3">
      <c r="B118" s="299"/>
      <c r="C118" s="300"/>
      <c r="D118" s="300"/>
      <c r="E118" s="300"/>
      <c r="F118" s="300"/>
    </row>
    <row r="119" spans="2:6" x14ac:dyDescent="0.3">
      <c r="B119" s="301" t="s">
        <v>1693</v>
      </c>
      <c r="C119" s="479" t="s">
        <v>1445</v>
      </c>
      <c r="D119" s="479"/>
      <c r="E119" s="479"/>
      <c r="F119" s="479"/>
    </row>
    <row r="120" spans="2:6" x14ac:dyDescent="0.3">
      <c r="B120" s="302" t="s">
        <v>1694</v>
      </c>
      <c r="C120" s="285"/>
      <c r="D120" s="285"/>
      <c r="E120" s="285"/>
      <c r="F120" s="285"/>
    </row>
    <row r="121" spans="2:6" x14ac:dyDescent="0.3">
      <c r="B121" s="299"/>
      <c r="C121" s="197"/>
      <c r="D121" s="197"/>
      <c r="E121" s="197"/>
      <c r="F121" s="197"/>
    </row>
    <row r="122" spans="2:6" x14ac:dyDescent="0.3">
      <c r="B122" s="299"/>
      <c r="C122" s="197"/>
      <c r="D122" s="197"/>
      <c r="E122" s="197"/>
      <c r="F122" s="197"/>
    </row>
    <row r="123" spans="2:6" ht="15.6" x14ac:dyDescent="0.3">
      <c r="B123" s="303"/>
    </row>
    <row r="124" spans="2:6" ht="17.399999999999999" x14ac:dyDescent="0.3">
      <c r="B124" s="480" t="s">
        <v>1695</v>
      </c>
      <c r="C124" s="480"/>
      <c r="D124" s="480"/>
      <c r="E124" s="480"/>
      <c r="F124" s="480"/>
    </row>
    <row r="125" spans="2:6" ht="17.399999999999999" x14ac:dyDescent="0.3">
      <c r="B125" s="276"/>
      <c r="C125" s="481" t="s">
        <v>1690</v>
      </c>
      <c r="D125" s="481"/>
      <c r="E125" s="481"/>
      <c r="F125" s="481"/>
    </row>
    <row r="126" spans="2:6" x14ac:dyDescent="0.3">
      <c r="B126" s="304"/>
      <c r="C126" s="482" t="s">
        <v>1445</v>
      </c>
      <c r="D126" s="482"/>
      <c r="E126" s="482" t="s">
        <v>1692</v>
      </c>
      <c r="F126" s="482"/>
    </row>
    <row r="127" spans="2:6" ht="28.8" x14ac:dyDescent="0.3">
      <c r="B127" s="305" t="s">
        <v>1696</v>
      </c>
      <c r="C127" s="478" t="s">
        <v>1697</v>
      </c>
      <c r="D127" s="478"/>
      <c r="E127" s="478"/>
      <c r="F127" s="478"/>
    </row>
    <row r="128" spans="2:6" x14ac:dyDescent="0.3">
      <c r="B128" s="299" t="s">
        <v>1698</v>
      </c>
      <c r="C128" s="478" t="s">
        <v>1697</v>
      </c>
      <c r="D128" s="478"/>
      <c r="E128" s="478"/>
      <c r="F128" s="478"/>
    </row>
    <row r="129" spans="2:9" x14ac:dyDescent="0.3">
      <c r="B129" s="301" t="s">
        <v>1699</v>
      </c>
      <c r="C129" s="479"/>
      <c r="D129" s="479"/>
      <c r="E129" s="479" t="s">
        <v>1697</v>
      </c>
      <c r="F129" s="479"/>
    </row>
    <row r="130" spans="2:9" x14ac:dyDescent="0.3">
      <c r="B130" s="306" t="s">
        <v>1700</v>
      </c>
      <c r="C130" s="197"/>
      <c r="D130" s="197"/>
      <c r="E130" s="197"/>
      <c r="F130" s="197"/>
    </row>
    <row r="131" spans="2:9" x14ac:dyDescent="0.3">
      <c r="B131" s="197"/>
      <c r="C131" s="197"/>
      <c r="D131" s="197"/>
      <c r="E131" s="197"/>
      <c r="F131" s="197"/>
      <c r="I131" s="231" t="s">
        <v>1594</v>
      </c>
    </row>
    <row r="132" spans="2:9" x14ac:dyDescent="0.3">
      <c r="B132" s="197"/>
      <c r="C132" s="197"/>
      <c r="D132" s="197"/>
      <c r="E132" s="197"/>
      <c r="F132" s="197"/>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M18" sqref="M18"/>
    </sheetView>
  </sheetViews>
  <sheetFormatPr defaultColWidth="9.109375" defaultRowHeight="14.4" x14ac:dyDescent="0.3"/>
  <cols>
    <col min="1" max="1" width="4.6640625" style="277" customWidth="1"/>
    <col min="2" max="2" width="7.6640625" style="277" customWidth="1"/>
    <col min="3" max="13" width="15.6640625" style="277" customWidth="1"/>
    <col min="14" max="16384" width="9.109375" style="277"/>
  </cols>
  <sheetData>
    <row r="4" spans="1:13" ht="17.399999999999999" x14ac:dyDescent="0.3">
      <c r="B4" s="307"/>
      <c r="K4" s="308"/>
      <c r="L4" s="309"/>
    </row>
    <row r="5" spans="1:13" x14ac:dyDescent="0.3">
      <c r="B5" s="310" t="s">
        <v>1701</v>
      </c>
    </row>
    <row r="7" spans="1:13" ht="15.6" x14ac:dyDescent="0.3">
      <c r="B7" s="311" t="s">
        <v>1702</v>
      </c>
      <c r="C7" s="283"/>
      <c r="D7" s="283"/>
      <c r="E7" s="283"/>
      <c r="F7" s="283"/>
      <c r="G7" s="283"/>
      <c r="H7" s="283"/>
      <c r="I7" s="283"/>
      <c r="J7" s="283"/>
      <c r="K7" s="283"/>
      <c r="L7" s="283"/>
      <c r="M7" s="283"/>
    </row>
    <row r="8" spans="1:13" ht="3.75" customHeight="1" x14ac:dyDescent="0.3">
      <c r="B8" s="311"/>
      <c r="C8" s="283"/>
      <c r="D8" s="283"/>
      <c r="E8" s="283"/>
      <c r="F8" s="283"/>
      <c r="G8" s="283"/>
      <c r="H8" s="283"/>
      <c r="I8" s="283"/>
      <c r="J8" s="283"/>
      <c r="K8" s="283"/>
      <c r="L8" s="283"/>
      <c r="M8" s="283"/>
    </row>
    <row r="9" spans="1:13" x14ac:dyDescent="0.3">
      <c r="B9" s="312" t="s">
        <v>1514</v>
      </c>
      <c r="C9" s="313"/>
      <c r="D9" s="313"/>
      <c r="E9" s="313"/>
      <c r="F9" s="313"/>
      <c r="G9" s="313"/>
      <c r="H9" s="313"/>
      <c r="I9" s="313"/>
      <c r="J9" s="313"/>
      <c r="K9" s="313"/>
      <c r="L9" s="313"/>
      <c r="M9" s="313"/>
    </row>
    <row r="10" spans="1:13" ht="43.2" x14ac:dyDescent="0.3">
      <c r="A10" s="247"/>
      <c r="B10" s="259"/>
      <c r="C10" s="314" t="s">
        <v>1703</v>
      </c>
      <c r="D10" s="315" t="s">
        <v>1704</v>
      </c>
      <c r="E10" s="315" t="s">
        <v>1705</v>
      </c>
      <c r="F10" s="315" t="s">
        <v>1706</v>
      </c>
      <c r="G10" s="315" t="s">
        <v>1707</v>
      </c>
      <c r="H10" s="315" t="s">
        <v>1708</v>
      </c>
      <c r="I10" s="315" t="s">
        <v>1709</v>
      </c>
      <c r="J10" s="315" t="s">
        <v>128</v>
      </c>
      <c r="K10" s="315" t="s">
        <v>1710</v>
      </c>
      <c r="L10" s="315" t="s">
        <v>2</v>
      </c>
      <c r="M10" s="316" t="s">
        <v>1</v>
      </c>
    </row>
    <row r="11" spans="1:13" x14ac:dyDescent="0.3">
      <c r="A11" s="247"/>
      <c r="B11" s="317" t="s">
        <v>1</v>
      </c>
      <c r="C11" s="318">
        <v>14337</v>
      </c>
      <c r="D11" s="319">
        <v>1791</v>
      </c>
      <c r="E11" s="319">
        <v>14</v>
      </c>
      <c r="F11" s="319">
        <v>107</v>
      </c>
      <c r="G11" s="319">
        <v>218</v>
      </c>
      <c r="H11" s="319">
        <v>43</v>
      </c>
      <c r="I11" s="319">
        <v>287</v>
      </c>
      <c r="J11" s="319">
        <v>935</v>
      </c>
      <c r="K11" s="319">
        <v>11</v>
      </c>
      <c r="L11" s="319">
        <v>21</v>
      </c>
      <c r="M11" s="320">
        <f>SUM(C11:L11)</f>
        <v>17764</v>
      </c>
    </row>
    <row r="12" spans="1:13" x14ac:dyDescent="0.3">
      <c r="A12" s="247"/>
      <c r="B12" s="321" t="s">
        <v>1711</v>
      </c>
      <c r="C12" s="322">
        <f>C11/$M$11</f>
        <v>0.80708173834721908</v>
      </c>
      <c r="D12" s="322">
        <f t="shared" ref="D12:M12" si="0">D11/$M$11</f>
        <v>0.10082188696239586</v>
      </c>
      <c r="E12" s="322">
        <f t="shared" si="0"/>
        <v>7.8811078585904078E-4</v>
      </c>
      <c r="F12" s="322">
        <f t="shared" si="0"/>
        <v>6.0234181490655255E-3</v>
      </c>
      <c r="G12" s="322">
        <f t="shared" si="0"/>
        <v>1.2272010808376492E-2</v>
      </c>
      <c r="H12" s="322">
        <f t="shared" si="0"/>
        <v>2.4206259851384821E-3</v>
      </c>
      <c r="I12" s="322">
        <f t="shared" si="0"/>
        <v>1.6156271110110334E-2</v>
      </c>
      <c r="J12" s="322">
        <f t="shared" si="0"/>
        <v>5.2634541769871653E-2</v>
      </c>
      <c r="K12" s="322">
        <f t="shared" si="0"/>
        <v>6.192299031749606E-4</v>
      </c>
      <c r="L12" s="322">
        <f t="shared" si="0"/>
        <v>1.1821661787885611E-3</v>
      </c>
      <c r="M12" s="322">
        <f t="shared" si="0"/>
        <v>1</v>
      </c>
    </row>
    <row r="13" spans="1:13" x14ac:dyDescent="0.3">
      <c r="A13" s="247"/>
      <c r="B13" s="249"/>
      <c r="C13" s="249"/>
      <c r="D13" s="283"/>
      <c r="E13" s="283"/>
      <c r="F13" s="283"/>
      <c r="G13" s="283"/>
      <c r="H13" s="283"/>
      <c r="I13" s="283"/>
      <c r="J13" s="283"/>
      <c r="K13" s="283"/>
      <c r="L13" s="283"/>
      <c r="M13" s="283"/>
    </row>
    <row r="14" spans="1:13" ht="15.6" x14ac:dyDescent="0.3">
      <c r="A14" s="247"/>
      <c r="B14" s="323" t="s">
        <v>1712</v>
      </c>
      <c r="C14" s="249"/>
      <c r="D14" s="283"/>
      <c r="E14" s="283"/>
      <c r="F14" s="283"/>
      <c r="G14" s="283"/>
      <c r="H14" s="283"/>
      <c r="I14" s="283"/>
      <c r="J14" s="283"/>
      <c r="K14" s="283"/>
      <c r="L14" s="283"/>
      <c r="M14" s="283"/>
    </row>
    <row r="15" spans="1:13" ht="3.75" customHeight="1" x14ac:dyDescent="0.3">
      <c r="A15" s="247"/>
      <c r="B15" s="323"/>
      <c r="C15" s="249"/>
      <c r="D15" s="283"/>
      <c r="E15" s="283"/>
      <c r="F15" s="283"/>
      <c r="G15" s="283"/>
      <c r="H15" s="283"/>
      <c r="I15" s="283"/>
      <c r="J15" s="283"/>
      <c r="K15" s="283"/>
      <c r="L15" s="283"/>
      <c r="M15" s="283"/>
    </row>
    <row r="16" spans="1:13" x14ac:dyDescent="0.3">
      <c r="A16" s="247"/>
      <c r="B16" s="324" t="s">
        <v>1516</v>
      </c>
      <c r="C16" s="325"/>
      <c r="D16" s="313"/>
      <c r="E16" s="313"/>
      <c r="F16" s="313"/>
      <c r="G16" s="313"/>
      <c r="H16" s="313"/>
      <c r="I16" s="313"/>
      <c r="J16" s="313"/>
      <c r="K16" s="313"/>
      <c r="L16" s="313"/>
      <c r="M16" s="313"/>
    </row>
    <row r="17" spans="1:14" ht="43.2" x14ac:dyDescent="0.3">
      <c r="A17" s="247"/>
      <c r="B17" s="259"/>
      <c r="C17" s="314" t="s">
        <v>1703</v>
      </c>
      <c r="D17" s="315" t="s">
        <v>1704</v>
      </c>
      <c r="E17" s="315" t="s">
        <v>1705</v>
      </c>
      <c r="F17" s="315" t="s">
        <v>1706</v>
      </c>
      <c r="G17" s="315" t="s">
        <v>1707</v>
      </c>
      <c r="H17" s="315" t="s">
        <v>1708</v>
      </c>
      <c r="I17" s="315" t="s">
        <v>1709</v>
      </c>
      <c r="J17" s="315" t="s">
        <v>128</v>
      </c>
      <c r="K17" s="315" t="s">
        <v>1710</v>
      </c>
      <c r="L17" s="315" t="s">
        <v>2</v>
      </c>
      <c r="M17" s="316" t="s">
        <v>1</v>
      </c>
    </row>
    <row r="18" spans="1:14" x14ac:dyDescent="0.3">
      <c r="A18" s="247"/>
      <c r="B18" s="317" t="s">
        <v>1</v>
      </c>
      <c r="C18" s="326">
        <v>10.481999999999999</v>
      </c>
      <c r="D18" s="327">
        <v>0.79300000000000004</v>
      </c>
      <c r="E18" s="327">
        <v>1.6E-2</v>
      </c>
      <c r="F18" s="327">
        <v>0.98199999999999998</v>
      </c>
      <c r="G18" s="327">
        <v>0.20599999999999999</v>
      </c>
      <c r="H18" s="327">
        <v>0.21199999999999999</v>
      </c>
      <c r="I18" s="327">
        <v>0.379</v>
      </c>
      <c r="J18" s="327">
        <v>2.9369999999999998</v>
      </c>
      <c r="K18" s="327">
        <v>5.0999999999999997E-2</v>
      </c>
      <c r="L18" s="327">
        <v>7.0000000000000001E-3</v>
      </c>
      <c r="M18" s="328">
        <f>SUM(C18:L18)</f>
        <v>16.064999999999998</v>
      </c>
    </row>
    <row r="19" spans="1:14" x14ac:dyDescent="0.3">
      <c r="A19" s="247"/>
      <c r="B19" s="321" t="s">
        <v>1711</v>
      </c>
      <c r="C19" s="322">
        <f>C18/$M$18</f>
        <v>0.65247432306255837</v>
      </c>
      <c r="D19" s="322">
        <f t="shared" ref="D19:M19" si="1">D18/$M$18</f>
        <v>4.9361967009025842E-2</v>
      </c>
      <c r="E19" s="322">
        <f t="shared" si="1"/>
        <v>9.9595393713040794E-4</v>
      </c>
      <c r="F19" s="322">
        <f t="shared" si="1"/>
        <v>6.1126672891378783E-2</v>
      </c>
      <c r="G19" s="322">
        <f t="shared" si="1"/>
        <v>1.2822906940554001E-2</v>
      </c>
      <c r="H19" s="322">
        <f t="shared" si="1"/>
        <v>1.3196389666977905E-2</v>
      </c>
      <c r="I19" s="322">
        <f t="shared" si="1"/>
        <v>2.3591658885776537E-2</v>
      </c>
      <c r="J19" s="322">
        <f t="shared" si="1"/>
        <v>0.18281979458450048</v>
      </c>
      <c r="K19" s="322">
        <f t="shared" si="1"/>
        <v>3.174603174603175E-3</v>
      </c>
      <c r="L19" s="322">
        <f t="shared" si="1"/>
        <v>4.3572984749455347E-4</v>
      </c>
      <c r="M19" s="322">
        <f t="shared" si="1"/>
        <v>1</v>
      </c>
    </row>
    <row r="20" spans="1:14" x14ac:dyDescent="0.3">
      <c r="A20" s="247"/>
      <c r="B20" s="249"/>
      <c r="C20" s="249"/>
      <c r="D20" s="283"/>
      <c r="E20" s="283"/>
      <c r="F20" s="283"/>
      <c r="G20" s="283"/>
      <c r="H20" s="283"/>
      <c r="I20" s="283"/>
      <c r="J20" s="283"/>
      <c r="K20" s="283"/>
      <c r="L20" s="283"/>
      <c r="M20" s="283"/>
    </row>
    <row r="21" spans="1:14" ht="15.6" x14ac:dyDescent="0.3">
      <c r="A21" s="247"/>
      <c r="B21" s="323" t="s">
        <v>1713</v>
      </c>
      <c r="C21" s="249"/>
      <c r="D21" s="283"/>
      <c r="E21" s="283"/>
      <c r="F21" s="283"/>
      <c r="G21" s="283"/>
      <c r="H21" s="283"/>
      <c r="I21" s="283"/>
      <c r="J21" s="283"/>
      <c r="K21" s="283"/>
      <c r="L21" s="283"/>
      <c r="M21" s="283"/>
    </row>
    <row r="22" spans="1:14" ht="3.75" customHeight="1" x14ac:dyDescent="0.3">
      <c r="A22" s="247"/>
      <c r="B22" s="323"/>
      <c r="C22" s="249"/>
      <c r="D22" s="283"/>
      <c r="E22" s="283"/>
      <c r="F22" s="283"/>
      <c r="G22" s="283"/>
      <c r="H22" s="283"/>
      <c r="I22" s="283"/>
      <c r="J22" s="283"/>
      <c r="K22" s="283"/>
      <c r="L22" s="283"/>
      <c r="M22" s="283"/>
    </row>
    <row r="23" spans="1:14" x14ac:dyDescent="0.3">
      <c r="A23" s="247"/>
      <c r="B23" s="324" t="s">
        <v>1518</v>
      </c>
      <c r="C23" s="325"/>
      <c r="D23" s="313"/>
      <c r="E23" s="313"/>
      <c r="F23" s="313"/>
      <c r="G23" s="313"/>
      <c r="H23" s="313"/>
      <c r="I23" s="313"/>
      <c r="J23" s="313"/>
      <c r="K23" s="313"/>
      <c r="L23" s="313"/>
      <c r="M23" s="313"/>
    </row>
    <row r="24" spans="1:14" x14ac:dyDescent="0.3">
      <c r="A24" s="247"/>
      <c r="B24" s="249"/>
      <c r="C24" s="329"/>
      <c r="D24" s="283"/>
      <c r="E24" s="283"/>
      <c r="F24" s="283"/>
      <c r="G24" s="283"/>
      <c r="H24" s="283"/>
      <c r="I24" s="283"/>
      <c r="J24" s="283"/>
      <c r="K24" s="283"/>
      <c r="L24" s="283"/>
      <c r="M24" s="283"/>
    </row>
    <row r="25" spans="1:14" x14ac:dyDescent="0.3">
      <c r="A25" s="247"/>
      <c r="B25" s="259"/>
      <c r="C25" s="314" t="s">
        <v>1450</v>
      </c>
      <c r="D25" s="315" t="s">
        <v>1449</v>
      </c>
      <c r="E25" s="315" t="s">
        <v>1448</v>
      </c>
      <c r="F25" s="315" t="s">
        <v>1447</v>
      </c>
      <c r="G25" s="315" t="s">
        <v>1714</v>
      </c>
      <c r="H25" s="315" t="s">
        <v>1446</v>
      </c>
      <c r="I25" s="316" t="s">
        <v>1</v>
      </c>
    </row>
    <row r="26" spans="1:14" x14ac:dyDescent="0.3">
      <c r="A26" s="247"/>
      <c r="B26" s="317" t="s">
        <v>1</v>
      </c>
      <c r="C26" s="326">
        <v>10.458</v>
      </c>
      <c r="D26" s="327">
        <v>2.4420000000000002</v>
      </c>
      <c r="E26" s="327">
        <v>2.2919999999999998</v>
      </c>
      <c r="F26" s="327">
        <v>0.70399999999999996</v>
      </c>
      <c r="G26" s="327">
        <v>7.0000000000000007E-2</v>
      </c>
      <c r="H26" s="327">
        <v>0.1</v>
      </c>
      <c r="I26" s="328">
        <f>SUM(C26:H26)</f>
        <v>16.066000000000003</v>
      </c>
    </row>
    <row r="27" spans="1:14" x14ac:dyDescent="0.3">
      <c r="A27" s="247"/>
      <c r="B27" s="321" t="s">
        <v>1711</v>
      </c>
      <c r="C27" s="322">
        <f>C26/$I$26</f>
        <v>0.65093987302377687</v>
      </c>
      <c r="D27" s="322">
        <f t="shared" ref="D27:I27" si="2">D26/$I$26</f>
        <v>0.15199800821610854</v>
      </c>
      <c r="E27" s="322">
        <f t="shared" si="2"/>
        <v>0.14266152122494705</v>
      </c>
      <c r="F27" s="322">
        <f t="shared" si="2"/>
        <v>4.3819245611851104E-2</v>
      </c>
      <c r="G27" s="322">
        <f t="shared" si="2"/>
        <v>4.3570272625420136E-3</v>
      </c>
      <c r="H27" s="322">
        <f t="shared" si="2"/>
        <v>6.2243246607743058E-3</v>
      </c>
      <c r="I27" s="322">
        <f t="shared" si="2"/>
        <v>1</v>
      </c>
    </row>
    <row r="28" spans="1:14" x14ac:dyDescent="0.3">
      <c r="A28" s="247"/>
      <c r="B28" s="330"/>
      <c r="C28" s="331"/>
      <c r="D28" s="332"/>
      <c r="E28" s="332"/>
      <c r="F28" s="332"/>
      <c r="G28" s="332"/>
      <c r="H28" s="332"/>
      <c r="I28" s="333"/>
    </row>
    <row r="29" spans="1:14" x14ac:dyDescent="0.3">
      <c r="A29" s="247"/>
      <c r="B29" s="247"/>
      <c r="C29" s="247"/>
    </row>
    <row r="30" spans="1:14" x14ac:dyDescent="0.3">
      <c r="N30" s="231" t="s">
        <v>1594</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6" zoomScale="85" zoomScaleNormal="85" workbookViewId="0"/>
  </sheetViews>
  <sheetFormatPr defaultColWidth="9.109375" defaultRowHeight="14.4" x14ac:dyDescent="0.3"/>
  <cols>
    <col min="1" max="1" width="4.6640625" style="277" customWidth="1"/>
    <col min="2" max="2" width="31" style="277" customWidth="1"/>
    <col min="3" max="12" width="15.6640625" style="277" customWidth="1"/>
    <col min="13" max="13" width="3.44140625" style="277" customWidth="1"/>
    <col min="14" max="16384" width="9.109375" style="277"/>
  </cols>
  <sheetData>
    <row r="4" spans="2:14" x14ac:dyDescent="0.3">
      <c r="B4" s="283"/>
      <c r="C4" s="283"/>
      <c r="D4" s="283"/>
      <c r="E4" s="283"/>
      <c r="F4" s="283"/>
      <c r="G4" s="283"/>
      <c r="H4" s="283"/>
      <c r="I4" s="283"/>
      <c r="J4" s="283"/>
      <c r="K4" s="283"/>
      <c r="L4" s="283"/>
    </row>
    <row r="5" spans="2:14" ht="15.6" x14ac:dyDescent="0.3">
      <c r="B5" s="311" t="s">
        <v>1715</v>
      </c>
      <c r="C5" s="283"/>
      <c r="D5" s="283"/>
      <c r="E5" s="283"/>
      <c r="F5" s="283"/>
      <c r="G5" s="283"/>
      <c r="H5" s="283"/>
      <c r="I5" s="283"/>
      <c r="J5" s="283"/>
      <c r="K5" s="283"/>
      <c r="L5" s="283"/>
    </row>
    <row r="6" spans="2:14" ht="3.75" customHeight="1" x14ac:dyDescent="0.3">
      <c r="B6" s="311"/>
      <c r="C6" s="283"/>
      <c r="D6" s="283"/>
      <c r="E6" s="283"/>
      <c r="F6" s="283"/>
      <c r="G6" s="283"/>
      <c r="H6" s="283"/>
      <c r="I6" s="283"/>
      <c r="J6" s="283"/>
      <c r="K6" s="283"/>
      <c r="L6" s="283"/>
    </row>
    <row r="7" spans="2:14" x14ac:dyDescent="0.3">
      <c r="B7" s="334" t="s">
        <v>1520</v>
      </c>
      <c r="C7" s="334"/>
      <c r="D7" s="335"/>
      <c r="E7" s="336"/>
      <c r="F7" s="336"/>
      <c r="G7" s="336"/>
      <c r="H7" s="336"/>
      <c r="I7" s="336"/>
      <c r="J7" s="336"/>
      <c r="K7" s="337"/>
      <c r="L7" s="337"/>
      <c r="M7" s="249"/>
      <c r="N7" s="338"/>
    </row>
    <row r="8" spans="2:14" x14ac:dyDescent="0.3">
      <c r="B8" s="339"/>
      <c r="C8" s="488" t="s">
        <v>1716</v>
      </c>
      <c r="D8" s="488"/>
      <c r="E8" s="488"/>
      <c r="F8" s="488"/>
      <c r="G8" s="488"/>
      <c r="H8" s="488"/>
      <c r="I8" s="488"/>
      <c r="J8" s="488"/>
      <c r="K8" s="488"/>
      <c r="L8" s="488"/>
      <c r="M8" s="247"/>
      <c r="N8" s="249"/>
    </row>
    <row r="9" spans="2:14" x14ac:dyDescent="0.3">
      <c r="B9" s="339"/>
      <c r="C9" s="340" t="s">
        <v>1717</v>
      </c>
      <c r="D9" s="340" t="s">
        <v>1718</v>
      </c>
      <c r="E9" s="340" t="s">
        <v>1719</v>
      </c>
      <c r="F9" s="340" t="s">
        <v>1720</v>
      </c>
      <c r="G9" s="340" t="s">
        <v>1721</v>
      </c>
      <c r="H9" s="340" t="s">
        <v>1722</v>
      </c>
      <c r="I9" s="340" t="s">
        <v>1723</v>
      </c>
      <c r="J9" s="340" t="s">
        <v>1724</v>
      </c>
      <c r="K9" s="340" t="s">
        <v>1725</v>
      </c>
      <c r="L9" s="340" t="s">
        <v>1726</v>
      </c>
      <c r="M9" s="247"/>
      <c r="N9" s="341"/>
    </row>
    <row r="10" spans="2:14" x14ac:dyDescent="0.3">
      <c r="C10" s="342"/>
      <c r="D10" s="342"/>
      <c r="E10" s="342"/>
      <c r="F10" s="342"/>
      <c r="G10" s="342"/>
      <c r="H10" s="342"/>
      <c r="I10" s="342"/>
      <c r="J10" s="342"/>
      <c r="K10" s="342"/>
      <c r="L10" s="342"/>
      <c r="M10" s="247"/>
      <c r="N10" s="249"/>
    </row>
    <row r="11" spans="2:14" x14ac:dyDescent="0.3">
      <c r="B11" s="343" t="s">
        <v>1703</v>
      </c>
      <c r="C11" s="344">
        <v>3.1779999999999999</v>
      </c>
      <c r="D11" s="344">
        <v>3.032</v>
      </c>
      <c r="E11" s="344">
        <v>2.1800000000000002</v>
      </c>
      <c r="F11" s="344">
        <v>0.73499999999999999</v>
      </c>
      <c r="G11" s="344">
        <v>0.52300000000000002</v>
      </c>
      <c r="H11" s="344">
        <v>0.19600000000000001</v>
      </c>
      <c r="I11" s="344">
        <v>0.158</v>
      </c>
      <c r="J11" s="344">
        <v>0.123</v>
      </c>
      <c r="K11" s="344">
        <v>9.4E-2</v>
      </c>
      <c r="L11" s="344">
        <v>0.26300000000000001</v>
      </c>
      <c r="M11" s="247"/>
      <c r="N11" s="345"/>
    </row>
    <row r="12" spans="2:14" x14ac:dyDescent="0.3">
      <c r="B12" s="343" t="s">
        <v>1704</v>
      </c>
      <c r="C12" s="344">
        <v>0.26700000000000002</v>
      </c>
      <c r="D12" s="344">
        <v>0.23200000000000001</v>
      </c>
      <c r="E12" s="344">
        <v>0.16900000000000001</v>
      </c>
      <c r="F12" s="344">
        <v>5.5E-2</v>
      </c>
      <c r="G12" s="344">
        <v>3.5000000000000003E-2</v>
      </c>
      <c r="H12" s="344">
        <v>1.2E-2</v>
      </c>
      <c r="I12" s="344">
        <v>8.9999999999999993E-3</v>
      </c>
      <c r="J12" s="344">
        <v>6.0000000000000001E-3</v>
      </c>
      <c r="K12" s="344">
        <v>3.0000000000000001E-3</v>
      </c>
      <c r="L12" s="344">
        <v>4.0000000000000001E-3</v>
      </c>
      <c r="M12" s="247"/>
      <c r="N12" s="345"/>
    </row>
    <row r="13" spans="2:14" x14ac:dyDescent="0.3">
      <c r="B13" s="343" t="s">
        <v>1705</v>
      </c>
      <c r="C13" s="344">
        <v>1.4E-2</v>
      </c>
      <c r="D13" s="344">
        <v>2E-3</v>
      </c>
      <c r="E13" s="344">
        <v>0</v>
      </c>
      <c r="F13" s="344">
        <v>0</v>
      </c>
      <c r="G13" s="344">
        <v>0</v>
      </c>
      <c r="H13" s="344">
        <v>0</v>
      </c>
      <c r="I13" s="344">
        <v>0</v>
      </c>
      <c r="J13" s="344">
        <v>0</v>
      </c>
      <c r="K13" s="344">
        <v>0</v>
      </c>
      <c r="L13" s="344">
        <v>0</v>
      </c>
      <c r="M13" s="247"/>
      <c r="N13" s="345"/>
    </row>
    <row r="14" spans="2:14" x14ac:dyDescent="0.3">
      <c r="B14" s="343" t="s">
        <v>1706</v>
      </c>
      <c r="C14" s="344">
        <v>0.26100000000000001</v>
      </c>
      <c r="D14" s="344">
        <v>0.215</v>
      </c>
      <c r="E14" s="344">
        <v>0.187</v>
      </c>
      <c r="F14" s="344">
        <v>8.8999999999999996E-2</v>
      </c>
      <c r="G14" s="344">
        <v>9.0999999999999998E-2</v>
      </c>
      <c r="H14" s="344">
        <v>3.9E-2</v>
      </c>
      <c r="I14" s="344">
        <v>0.03</v>
      </c>
      <c r="J14" s="344">
        <v>2.5999999999999999E-2</v>
      </c>
      <c r="K14" s="344">
        <v>2.1000000000000001E-2</v>
      </c>
      <c r="L14" s="344">
        <v>2.3E-2</v>
      </c>
      <c r="M14" s="247"/>
      <c r="N14" s="345"/>
    </row>
    <row r="15" spans="2:14" x14ac:dyDescent="0.3">
      <c r="B15" s="343" t="s">
        <v>1707</v>
      </c>
      <c r="C15" s="344">
        <v>7.5999999999999998E-2</v>
      </c>
      <c r="D15" s="344">
        <v>6.2E-2</v>
      </c>
      <c r="E15" s="344">
        <v>4.2000000000000003E-2</v>
      </c>
      <c r="F15" s="344">
        <v>1.2999999999999999E-2</v>
      </c>
      <c r="G15" s="344">
        <v>8.0000000000000002E-3</v>
      </c>
      <c r="H15" s="344">
        <v>2E-3</v>
      </c>
      <c r="I15" s="344">
        <v>1E-3</v>
      </c>
      <c r="J15" s="344">
        <v>1E-3</v>
      </c>
      <c r="K15" s="344">
        <v>0</v>
      </c>
      <c r="L15" s="344">
        <v>1E-3</v>
      </c>
      <c r="M15" s="247"/>
      <c r="N15" s="345"/>
    </row>
    <row r="16" spans="2:14" ht="28.8" x14ac:dyDescent="0.3">
      <c r="B16" s="343" t="s">
        <v>1708</v>
      </c>
      <c r="C16" s="344">
        <v>6.0999999999999999E-2</v>
      </c>
      <c r="D16" s="344">
        <v>5.5E-2</v>
      </c>
      <c r="E16" s="344">
        <v>3.6999999999999998E-2</v>
      </c>
      <c r="F16" s="344">
        <v>2.1000000000000001E-2</v>
      </c>
      <c r="G16" s="344">
        <v>1.4E-2</v>
      </c>
      <c r="H16" s="344">
        <v>7.0000000000000001E-3</v>
      </c>
      <c r="I16" s="344">
        <v>3.0000000000000001E-3</v>
      </c>
      <c r="J16" s="344">
        <v>1E-3</v>
      </c>
      <c r="K16" s="344">
        <v>1E-3</v>
      </c>
      <c r="L16" s="344">
        <v>0.01</v>
      </c>
      <c r="M16" s="247"/>
      <c r="N16" s="345"/>
    </row>
    <row r="17" spans="2:14" x14ac:dyDescent="0.3">
      <c r="B17" s="343" t="s">
        <v>1709</v>
      </c>
      <c r="C17" s="344">
        <v>0.192</v>
      </c>
      <c r="D17" s="344">
        <v>0.13600000000000001</v>
      </c>
      <c r="E17" s="344">
        <v>3.7999999999999999E-2</v>
      </c>
      <c r="F17" s="344">
        <v>7.0000000000000001E-3</v>
      </c>
      <c r="G17" s="344">
        <v>3.0000000000000001E-3</v>
      </c>
      <c r="H17" s="344">
        <v>1E-3</v>
      </c>
      <c r="I17" s="344">
        <v>1E-3</v>
      </c>
      <c r="J17" s="344">
        <v>1E-3</v>
      </c>
      <c r="K17" s="344">
        <v>0</v>
      </c>
      <c r="L17" s="344">
        <v>0</v>
      </c>
      <c r="M17" s="247"/>
      <c r="N17" s="345"/>
    </row>
    <row r="18" spans="2:14" x14ac:dyDescent="0.3">
      <c r="B18" s="343" t="s">
        <v>1727</v>
      </c>
      <c r="C18" s="344">
        <v>1.1439999999999999</v>
      </c>
      <c r="D18" s="344">
        <v>0.91200000000000003</v>
      </c>
      <c r="E18" s="344">
        <v>0.60099999999999998</v>
      </c>
      <c r="F18" s="344">
        <v>0.156</v>
      </c>
      <c r="G18" s="344">
        <v>0.08</v>
      </c>
      <c r="H18" s="344">
        <v>1.9E-2</v>
      </c>
      <c r="I18" s="344">
        <v>8.9999999999999993E-3</v>
      </c>
      <c r="J18" s="344">
        <v>6.0000000000000001E-3</v>
      </c>
      <c r="K18" s="344">
        <v>5.0000000000000001E-3</v>
      </c>
      <c r="L18" s="344">
        <v>5.0000000000000001E-3</v>
      </c>
      <c r="M18" s="247"/>
      <c r="N18" s="345"/>
    </row>
    <row r="19" spans="2:14" ht="28.8" x14ac:dyDescent="0.3">
      <c r="B19" s="343" t="s">
        <v>1728</v>
      </c>
      <c r="C19" s="344">
        <v>2.7E-2</v>
      </c>
      <c r="D19" s="344">
        <v>1.9E-2</v>
      </c>
      <c r="E19" s="344">
        <v>4.0000000000000001E-3</v>
      </c>
      <c r="F19" s="344">
        <v>0</v>
      </c>
      <c r="G19" s="344">
        <v>0</v>
      </c>
      <c r="H19" s="344">
        <v>0</v>
      </c>
      <c r="I19" s="344">
        <v>0</v>
      </c>
      <c r="J19" s="344">
        <v>0</v>
      </c>
      <c r="K19" s="344">
        <v>0</v>
      </c>
      <c r="L19" s="344">
        <v>0</v>
      </c>
      <c r="M19" s="247"/>
      <c r="N19" s="345"/>
    </row>
    <row r="20" spans="2:14" x14ac:dyDescent="0.3">
      <c r="B20" s="343" t="s">
        <v>2</v>
      </c>
      <c r="C20" s="344">
        <v>4.0000000000000001E-3</v>
      </c>
      <c r="D20" s="344">
        <v>3.0000000000000001E-3</v>
      </c>
      <c r="E20" s="344">
        <v>0</v>
      </c>
      <c r="F20" s="344">
        <v>0</v>
      </c>
      <c r="G20" s="344">
        <v>0</v>
      </c>
      <c r="H20" s="344">
        <v>0</v>
      </c>
      <c r="I20" s="344">
        <v>0</v>
      </c>
      <c r="J20" s="344">
        <v>0</v>
      </c>
      <c r="K20" s="344">
        <v>0</v>
      </c>
      <c r="L20" s="344">
        <v>0</v>
      </c>
      <c r="M20" s="247"/>
      <c r="N20" s="345"/>
    </row>
    <row r="21" spans="2:14" x14ac:dyDescent="0.3">
      <c r="C21" s="344"/>
      <c r="D21" s="344"/>
      <c r="E21" s="344"/>
      <c r="F21" s="344"/>
      <c r="G21" s="344"/>
      <c r="H21" s="344"/>
      <c r="I21" s="344"/>
      <c r="J21" s="344"/>
      <c r="K21" s="344"/>
      <c r="L21" s="344"/>
      <c r="M21" s="247"/>
      <c r="N21" s="249"/>
    </row>
    <row r="22" spans="2:14" x14ac:dyDescent="0.3">
      <c r="B22" s="346" t="s">
        <v>1</v>
      </c>
      <c r="C22" s="347">
        <v>5.2229999999999999</v>
      </c>
      <c r="D22" s="347">
        <v>4.6689999999999996</v>
      </c>
      <c r="E22" s="347">
        <v>3.2589999999999999</v>
      </c>
      <c r="F22" s="347">
        <v>1.077</v>
      </c>
      <c r="G22" s="347">
        <v>0.755</v>
      </c>
      <c r="H22" s="347">
        <v>0.27500000000000002</v>
      </c>
      <c r="I22" s="347">
        <v>0.21099999999999999</v>
      </c>
      <c r="J22" s="347">
        <v>0.16400000000000001</v>
      </c>
      <c r="K22" s="347">
        <v>0.125</v>
      </c>
      <c r="L22" s="347">
        <v>0.30599999999999999</v>
      </c>
      <c r="M22" s="247"/>
      <c r="N22" s="348"/>
    </row>
    <row r="23" spans="2:14" x14ac:dyDescent="0.3">
      <c r="M23" s="247"/>
      <c r="N23" s="249"/>
    </row>
    <row r="24" spans="2:14" x14ac:dyDescent="0.3">
      <c r="M24" s="247"/>
      <c r="N24" s="249"/>
    </row>
    <row r="25" spans="2:14" x14ac:dyDescent="0.3">
      <c r="M25" s="247"/>
      <c r="N25" s="249"/>
    </row>
    <row r="26" spans="2:14" x14ac:dyDescent="0.3">
      <c r="M26" s="247"/>
      <c r="N26" s="249"/>
    </row>
    <row r="27" spans="2:14" ht="15.6" x14ac:dyDescent="0.3">
      <c r="B27" s="311" t="s">
        <v>1729</v>
      </c>
      <c r="C27" s="283"/>
      <c r="D27" s="283"/>
      <c r="E27" s="283"/>
      <c r="F27" s="283"/>
      <c r="G27" s="283"/>
      <c r="H27" s="283"/>
      <c r="I27" s="283"/>
      <c r="J27" s="283"/>
      <c r="K27" s="283"/>
      <c r="L27" s="283"/>
      <c r="M27" s="247"/>
      <c r="N27" s="249"/>
    </row>
    <row r="28" spans="2:14" ht="3.75" customHeight="1" x14ac:dyDescent="0.3">
      <c r="B28" s="311"/>
      <c r="C28" s="283"/>
      <c r="D28" s="283"/>
      <c r="E28" s="283"/>
      <c r="F28" s="283"/>
      <c r="G28" s="283"/>
      <c r="H28" s="283"/>
      <c r="I28" s="283"/>
      <c r="J28" s="283"/>
      <c r="K28" s="283"/>
      <c r="L28" s="283"/>
      <c r="M28" s="247"/>
      <c r="N28" s="249"/>
    </row>
    <row r="29" spans="2:14" x14ac:dyDescent="0.3">
      <c r="B29" s="349" t="s">
        <v>1730</v>
      </c>
      <c r="C29" s="335"/>
      <c r="D29" s="337"/>
      <c r="E29" s="337"/>
      <c r="F29" s="337"/>
      <c r="G29" s="337"/>
      <c r="H29" s="337"/>
      <c r="I29" s="337"/>
      <c r="J29" s="337"/>
      <c r="K29" s="337"/>
      <c r="L29" s="337"/>
      <c r="M29" s="247"/>
      <c r="N29" s="249"/>
    </row>
    <row r="30" spans="2:14" x14ac:dyDescent="0.3">
      <c r="B30" s="339"/>
      <c r="C30" s="488" t="s">
        <v>1716</v>
      </c>
      <c r="D30" s="488"/>
      <c r="E30" s="488"/>
      <c r="F30" s="488"/>
      <c r="G30" s="488"/>
      <c r="H30" s="488"/>
      <c r="I30" s="488"/>
      <c r="J30" s="488"/>
      <c r="K30" s="488"/>
      <c r="L30" s="488"/>
      <c r="M30" s="247"/>
      <c r="N30" s="249"/>
    </row>
    <row r="31" spans="2:14" x14ac:dyDescent="0.3">
      <c r="B31" s="339"/>
      <c r="C31" s="340" t="s">
        <v>1717</v>
      </c>
      <c r="D31" s="340" t="s">
        <v>1718</v>
      </c>
      <c r="E31" s="340" t="s">
        <v>1719</v>
      </c>
      <c r="F31" s="340" t="s">
        <v>1720</v>
      </c>
      <c r="G31" s="340" t="s">
        <v>1721</v>
      </c>
      <c r="H31" s="340" t="s">
        <v>1722</v>
      </c>
      <c r="I31" s="340" t="s">
        <v>1723</v>
      </c>
      <c r="J31" s="340" t="s">
        <v>1724</v>
      </c>
      <c r="K31" s="340" t="s">
        <v>1725</v>
      </c>
      <c r="L31" s="340" t="s">
        <v>1726</v>
      </c>
      <c r="M31" s="247"/>
      <c r="N31" s="341"/>
    </row>
    <row r="32" spans="2:14" x14ac:dyDescent="0.3">
      <c r="C32" s="342"/>
      <c r="D32" s="342"/>
      <c r="E32" s="342"/>
      <c r="F32" s="342"/>
      <c r="G32" s="342"/>
      <c r="H32" s="342"/>
      <c r="I32" s="342"/>
      <c r="J32" s="342"/>
      <c r="K32" s="342"/>
      <c r="L32" s="342"/>
      <c r="M32" s="247"/>
      <c r="N32" s="249"/>
    </row>
    <row r="33" spans="2:14" x14ac:dyDescent="0.3">
      <c r="B33" s="343" t="s">
        <v>1703</v>
      </c>
      <c r="C33" s="350">
        <v>0.30314000000000002</v>
      </c>
      <c r="D33" s="350">
        <v>0.28924</v>
      </c>
      <c r="E33" s="350">
        <v>0.20799999999999999</v>
      </c>
      <c r="F33" s="350">
        <v>7.0150000000000004E-2</v>
      </c>
      <c r="G33" s="350">
        <v>4.99E-2</v>
      </c>
      <c r="H33" s="350">
        <v>1.873E-2</v>
      </c>
      <c r="I33" s="350">
        <v>1.504E-2</v>
      </c>
      <c r="J33" s="350">
        <v>1.1769999999999999E-2</v>
      </c>
      <c r="K33" s="350">
        <v>8.9700000000000005E-3</v>
      </c>
      <c r="L33" s="350">
        <v>2.5049999999999999E-2</v>
      </c>
      <c r="M33" s="247"/>
      <c r="N33" s="345"/>
    </row>
    <row r="34" spans="2:14" x14ac:dyDescent="0.3">
      <c r="B34" s="343" t="s">
        <v>1704</v>
      </c>
      <c r="C34" s="350">
        <v>0.33635999999999999</v>
      </c>
      <c r="D34" s="350">
        <v>0.29288999999999998</v>
      </c>
      <c r="E34" s="350">
        <v>0.21360999999999999</v>
      </c>
      <c r="F34" s="350">
        <v>6.9339999999999999E-2</v>
      </c>
      <c r="G34" s="350">
        <v>4.4729999999999999E-2</v>
      </c>
      <c r="H34" s="350">
        <v>1.536E-2</v>
      </c>
      <c r="I34" s="350">
        <v>1.1469999999999999E-2</v>
      </c>
      <c r="J34" s="350">
        <v>7.3499999999999998E-3</v>
      </c>
      <c r="K34" s="350">
        <v>4.2500000000000003E-3</v>
      </c>
      <c r="L34" s="350">
        <v>4.64E-3</v>
      </c>
      <c r="M34" s="247"/>
      <c r="N34" s="345"/>
    </row>
    <row r="35" spans="2:14" x14ac:dyDescent="0.3">
      <c r="B35" s="343" t="s">
        <v>1705</v>
      </c>
      <c r="C35" s="350">
        <v>0.89542999999999995</v>
      </c>
      <c r="D35" s="350">
        <v>0.10457</v>
      </c>
      <c r="E35" s="350">
        <v>0</v>
      </c>
      <c r="F35" s="350">
        <v>0</v>
      </c>
      <c r="G35" s="350">
        <v>0</v>
      </c>
      <c r="H35" s="350">
        <v>0</v>
      </c>
      <c r="I35" s="350">
        <v>0</v>
      </c>
      <c r="J35" s="350">
        <v>0</v>
      </c>
      <c r="K35" s="350">
        <v>0</v>
      </c>
      <c r="L35" s="350">
        <v>0</v>
      </c>
      <c r="M35" s="247"/>
      <c r="N35" s="345"/>
    </row>
    <row r="36" spans="2:14" x14ac:dyDescent="0.3">
      <c r="B36" s="343" t="s">
        <v>1706</v>
      </c>
      <c r="C36" s="350">
        <v>0.26555000000000001</v>
      </c>
      <c r="D36" s="350">
        <v>0.219</v>
      </c>
      <c r="E36" s="350">
        <v>0.19033</v>
      </c>
      <c r="F36" s="350">
        <v>9.0359999999999996E-2</v>
      </c>
      <c r="G36" s="350">
        <v>9.3009999999999995E-2</v>
      </c>
      <c r="H36" s="350">
        <v>3.9280000000000002E-2</v>
      </c>
      <c r="I36" s="350">
        <v>3.083E-2</v>
      </c>
      <c r="J36" s="350">
        <v>2.6349999999999998E-2</v>
      </c>
      <c r="K36" s="350">
        <v>2.1780000000000001E-2</v>
      </c>
      <c r="L36" s="350">
        <v>2.35E-2</v>
      </c>
      <c r="M36" s="247"/>
      <c r="N36" s="345"/>
    </row>
    <row r="37" spans="2:14" x14ac:dyDescent="0.3">
      <c r="B37" s="343" t="s">
        <v>1707</v>
      </c>
      <c r="C37" s="350">
        <v>0.36710999999999999</v>
      </c>
      <c r="D37" s="350">
        <v>0.30137000000000003</v>
      </c>
      <c r="E37" s="350">
        <v>0.20393</v>
      </c>
      <c r="F37" s="350">
        <v>6.3659999999999994E-2</v>
      </c>
      <c r="G37" s="350">
        <v>4.1149999999999999E-2</v>
      </c>
      <c r="H37" s="350">
        <v>8.0199999999999994E-3</v>
      </c>
      <c r="I37" s="350">
        <v>4.5900000000000003E-3</v>
      </c>
      <c r="J37" s="350">
        <v>2.5300000000000001E-3</v>
      </c>
      <c r="K37" s="350">
        <v>1.83E-3</v>
      </c>
      <c r="L37" s="350">
        <v>5.8100000000000001E-3</v>
      </c>
      <c r="M37" s="247"/>
      <c r="N37" s="345"/>
    </row>
    <row r="38" spans="2:14" ht="28.8" x14ac:dyDescent="0.3">
      <c r="B38" s="343" t="s">
        <v>1708</v>
      </c>
      <c r="C38" s="350">
        <v>0.28920000000000001</v>
      </c>
      <c r="D38" s="350">
        <v>0.26173000000000002</v>
      </c>
      <c r="E38" s="350">
        <v>0.17322000000000001</v>
      </c>
      <c r="F38" s="350">
        <v>9.9890000000000007E-2</v>
      </c>
      <c r="G38" s="350">
        <v>6.7699999999999996E-2</v>
      </c>
      <c r="H38" s="350">
        <v>3.1910000000000001E-2</v>
      </c>
      <c r="I38" s="350">
        <v>1.4239999999999999E-2</v>
      </c>
      <c r="J38" s="350">
        <v>7.0099999999999997E-3</v>
      </c>
      <c r="K38" s="350">
        <v>7.0099999999999997E-3</v>
      </c>
      <c r="L38" s="350">
        <v>4.8099999999999997E-2</v>
      </c>
      <c r="M38" s="247"/>
      <c r="N38" s="345"/>
    </row>
    <row r="39" spans="2:14" x14ac:dyDescent="0.3">
      <c r="B39" s="343" t="s">
        <v>1709</v>
      </c>
      <c r="C39" s="350">
        <v>0.50587000000000004</v>
      </c>
      <c r="D39" s="350">
        <v>0.36004999999999998</v>
      </c>
      <c r="E39" s="350">
        <v>0.10052</v>
      </c>
      <c r="F39" s="350">
        <v>1.7430000000000001E-2</v>
      </c>
      <c r="G39" s="350">
        <v>7.1199999999999996E-3</v>
      </c>
      <c r="H39" s="350">
        <v>3.4399999999999999E-3</v>
      </c>
      <c r="I39" s="350">
        <v>3.4399999999999999E-3</v>
      </c>
      <c r="J39" s="350">
        <v>1.98E-3</v>
      </c>
      <c r="K39" s="350">
        <v>1.2E-4</v>
      </c>
      <c r="L39" s="350">
        <v>3.0000000000000001E-5</v>
      </c>
      <c r="M39" s="247"/>
      <c r="N39" s="345"/>
    </row>
    <row r="40" spans="2:14" x14ac:dyDescent="0.3">
      <c r="B40" s="343" t="s">
        <v>1727</v>
      </c>
      <c r="C40" s="350">
        <v>0.38944000000000001</v>
      </c>
      <c r="D40" s="350">
        <v>0.31061</v>
      </c>
      <c r="E40" s="350">
        <v>0.20469999999999999</v>
      </c>
      <c r="F40" s="350">
        <v>5.3269999999999998E-2</v>
      </c>
      <c r="G40" s="350">
        <v>2.7099999999999999E-2</v>
      </c>
      <c r="H40" s="350">
        <v>6.3E-3</v>
      </c>
      <c r="I40" s="350">
        <v>3.0599999999999998E-3</v>
      </c>
      <c r="J40" s="350">
        <v>2.1199999999999999E-3</v>
      </c>
      <c r="K40" s="350">
        <v>1.58E-3</v>
      </c>
      <c r="L40" s="350">
        <v>1.81E-3</v>
      </c>
      <c r="M40" s="247"/>
      <c r="N40" s="345"/>
    </row>
    <row r="41" spans="2:14" ht="28.8" x14ac:dyDescent="0.3">
      <c r="B41" s="343" t="s">
        <v>1728</v>
      </c>
      <c r="C41" s="350">
        <v>0.5413</v>
      </c>
      <c r="D41" s="350">
        <v>0.37728</v>
      </c>
      <c r="E41" s="350">
        <v>7.5160000000000005E-2</v>
      </c>
      <c r="F41" s="350">
        <v>6.2599999999999999E-3</v>
      </c>
      <c r="G41" s="350">
        <v>0</v>
      </c>
      <c r="H41" s="350">
        <v>0</v>
      </c>
      <c r="I41" s="350">
        <v>0</v>
      </c>
      <c r="J41" s="350">
        <v>0</v>
      </c>
      <c r="K41" s="350">
        <v>0</v>
      </c>
      <c r="L41" s="350">
        <v>0</v>
      </c>
      <c r="M41" s="247"/>
      <c r="N41" s="345"/>
    </row>
    <row r="42" spans="2:14" x14ac:dyDescent="0.3">
      <c r="B42" s="343" t="s">
        <v>2</v>
      </c>
      <c r="C42" s="350">
        <v>0.56366000000000005</v>
      </c>
      <c r="D42" s="350">
        <v>0.37618000000000001</v>
      </c>
      <c r="E42" s="350">
        <v>6.0159999999999998E-2</v>
      </c>
      <c r="F42" s="350">
        <v>0</v>
      </c>
      <c r="G42" s="350">
        <v>0</v>
      </c>
      <c r="H42" s="350">
        <v>0</v>
      </c>
      <c r="I42" s="350">
        <v>0</v>
      </c>
      <c r="J42" s="350">
        <v>0</v>
      </c>
      <c r="K42" s="350">
        <v>0</v>
      </c>
      <c r="L42" s="350">
        <v>0</v>
      </c>
      <c r="M42" s="247"/>
      <c r="N42" s="345"/>
    </row>
    <row r="43" spans="2:14" x14ac:dyDescent="0.3">
      <c r="C43" s="351"/>
      <c r="D43" s="351"/>
      <c r="E43" s="351"/>
      <c r="F43" s="351"/>
      <c r="G43" s="351"/>
      <c r="H43" s="351"/>
      <c r="I43" s="351"/>
      <c r="J43" s="351"/>
      <c r="K43" s="351"/>
      <c r="L43" s="351"/>
      <c r="M43" s="247"/>
      <c r="N43" s="249"/>
    </row>
    <row r="44" spans="2:14" x14ac:dyDescent="0.3">
      <c r="B44" s="346" t="s">
        <v>1</v>
      </c>
      <c r="C44" s="352">
        <v>0.32512999999999997</v>
      </c>
      <c r="D44" s="352">
        <v>0.29064000000000001</v>
      </c>
      <c r="E44" s="352">
        <v>0.20286000000000001</v>
      </c>
      <c r="F44" s="352">
        <v>6.7019999999999996E-2</v>
      </c>
      <c r="G44" s="352">
        <v>4.6989999999999997E-2</v>
      </c>
      <c r="H44" s="352">
        <v>1.7139999999999999E-2</v>
      </c>
      <c r="I44" s="352">
        <v>1.315E-2</v>
      </c>
      <c r="J44" s="352">
        <v>1.022E-2</v>
      </c>
      <c r="K44" s="352">
        <v>7.7999999999999996E-3</v>
      </c>
      <c r="L44" s="352">
        <v>1.9050000000000001E-2</v>
      </c>
      <c r="M44" s="247"/>
      <c r="N44" s="348"/>
    </row>
    <row r="45" spans="2:14" x14ac:dyDescent="0.3">
      <c r="M45" s="247"/>
      <c r="N45" s="249"/>
    </row>
    <row r="46" spans="2:14" x14ac:dyDescent="0.3">
      <c r="M46" s="247"/>
      <c r="N46" s="247"/>
    </row>
    <row r="47" spans="2:14" x14ac:dyDescent="0.3">
      <c r="M47" s="247"/>
      <c r="N47" s="247"/>
    </row>
    <row r="49" spans="2:15" ht="15.6" x14ac:dyDescent="0.3">
      <c r="B49" s="311" t="s">
        <v>1731</v>
      </c>
      <c r="C49" s="283"/>
      <c r="D49" s="283"/>
      <c r="E49" s="283"/>
      <c r="F49" s="283"/>
      <c r="G49" s="283"/>
      <c r="H49" s="283"/>
      <c r="I49" s="283"/>
      <c r="J49" s="283"/>
      <c r="K49" s="283"/>
      <c r="L49" s="283"/>
    </row>
    <row r="50" spans="2:15" ht="3.75" customHeight="1" x14ac:dyDescent="0.3">
      <c r="B50" s="311"/>
      <c r="C50" s="283"/>
      <c r="D50" s="283"/>
      <c r="E50" s="283"/>
      <c r="F50" s="283"/>
      <c r="G50" s="283"/>
      <c r="H50" s="283"/>
      <c r="I50" s="283"/>
      <c r="J50" s="283"/>
      <c r="K50" s="283"/>
      <c r="L50" s="283"/>
    </row>
    <row r="51" spans="2:15" x14ac:dyDescent="0.3">
      <c r="B51" s="349" t="s">
        <v>1524</v>
      </c>
      <c r="C51" s="335"/>
      <c r="D51" s="335"/>
      <c r="E51" s="337"/>
      <c r="F51" s="337"/>
      <c r="G51" s="337"/>
      <c r="H51" s="337"/>
      <c r="I51" s="337"/>
      <c r="J51" s="337"/>
      <c r="K51" s="337"/>
      <c r="L51" s="337"/>
      <c r="M51" s="337"/>
      <c r="N51" s="337"/>
    </row>
    <row r="52" spans="2:15" x14ac:dyDescent="0.3">
      <c r="B52" s="339"/>
      <c r="C52" s="488" t="s">
        <v>1716</v>
      </c>
      <c r="D52" s="488"/>
      <c r="E52" s="488"/>
      <c r="F52" s="488"/>
      <c r="G52" s="488"/>
      <c r="H52" s="488"/>
      <c r="I52" s="488"/>
      <c r="J52" s="488"/>
      <c r="K52" s="488"/>
      <c r="L52" s="488"/>
      <c r="N52" s="339"/>
    </row>
    <row r="53" spans="2:15" x14ac:dyDescent="0.3">
      <c r="B53" s="339"/>
      <c r="C53" s="340" t="s">
        <v>1717</v>
      </c>
      <c r="D53" s="340" t="s">
        <v>1718</v>
      </c>
      <c r="E53" s="340" t="s">
        <v>1719</v>
      </c>
      <c r="F53" s="340" t="s">
        <v>1720</v>
      </c>
      <c r="G53" s="340" t="s">
        <v>1721</v>
      </c>
      <c r="H53" s="340" t="s">
        <v>1722</v>
      </c>
      <c r="I53" s="340" t="s">
        <v>1723</v>
      </c>
      <c r="J53" s="340" t="s">
        <v>1724</v>
      </c>
      <c r="K53" s="340" t="s">
        <v>1725</v>
      </c>
      <c r="L53" s="340" t="s">
        <v>1726</v>
      </c>
      <c r="N53" s="340" t="s">
        <v>1732</v>
      </c>
    </row>
    <row r="54" spans="2:15" x14ac:dyDescent="0.3">
      <c r="C54" s="353"/>
      <c r="D54" s="353"/>
      <c r="E54" s="353"/>
      <c r="F54" s="353"/>
      <c r="G54" s="353"/>
      <c r="H54" s="353"/>
      <c r="I54" s="353"/>
      <c r="J54" s="353"/>
      <c r="K54" s="353"/>
      <c r="L54" s="353"/>
      <c r="M54" s="247"/>
      <c r="N54" s="247"/>
      <c r="O54" s="247"/>
    </row>
    <row r="55" spans="2:15" x14ac:dyDescent="0.3">
      <c r="B55" s="343" t="s">
        <v>1703</v>
      </c>
      <c r="C55" s="344">
        <v>0.40400000000000003</v>
      </c>
      <c r="D55" s="344">
        <v>1.427</v>
      </c>
      <c r="E55" s="344">
        <v>2.327</v>
      </c>
      <c r="F55" s="344">
        <v>1.2849999999999999</v>
      </c>
      <c r="G55" s="344">
        <v>1.286</v>
      </c>
      <c r="H55" s="344">
        <v>0.56599999999999995</v>
      </c>
      <c r="I55" s="344">
        <v>0.59199999999999997</v>
      </c>
      <c r="J55" s="344">
        <v>0.48899999999999999</v>
      </c>
      <c r="K55" s="344">
        <v>0.45500000000000002</v>
      </c>
      <c r="L55" s="344">
        <v>1.651</v>
      </c>
      <c r="M55" s="247"/>
      <c r="N55" s="354">
        <v>0.69799999999999995</v>
      </c>
      <c r="O55" s="247"/>
    </row>
    <row r="56" spans="2:15" x14ac:dyDescent="0.3">
      <c r="B56" s="343" t="s">
        <v>1704</v>
      </c>
      <c r="C56" s="344">
        <v>0.03</v>
      </c>
      <c r="D56" s="344">
        <v>0.112</v>
      </c>
      <c r="E56" s="344">
        <v>0.192</v>
      </c>
      <c r="F56" s="344">
        <v>0.13300000000000001</v>
      </c>
      <c r="G56" s="344">
        <v>9.9000000000000005E-2</v>
      </c>
      <c r="H56" s="344">
        <v>5.2999999999999999E-2</v>
      </c>
      <c r="I56" s="344">
        <v>4.2000000000000003E-2</v>
      </c>
      <c r="J56" s="344">
        <v>5.6000000000000001E-2</v>
      </c>
      <c r="K56" s="344">
        <v>3.5000000000000003E-2</v>
      </c>
      <c r="L56" s="344">
        <v>4.1000000000000002E-2</v>
      </c>
      <c r="M56" s="247"/>
      <c r="N56" s="354">
        <v>0.64200000000000002</v>
      </c>
      <c r="O56" s="247"/>
    </row>
    <row r="57" spans="2:15" x14ac:dyDescent="0.3">
      <c r="B57" s="343" t="s">
        <v>1705</v>
      </c>
      <c r="C57" s="344">
        <v>1.4E-2</v>
      </c>
      <c r="D57" s="344">
        <v>2E-3</v>
      </c>
      <c r="E57" s="344">
        <v>0</v>
      </c>
      <c r="F57" s="344">
        <v>0</v>
      </c>
      <c r="G57" s="344">
        <v>0</v>
      </c>
      <c r="H57" s="344">
        <v>0</v>
      </c>
      <c r="I57" s="344">
        <v>0</v>
      </c>
      <c r="J57" s="344">
        <v>0</v>
      </c>
      <c r="K57" s="344">
        <v>0</v>
      </c>
      <c r="L57" s="344">
        <v>0</v>
      </c>
      <c r="M57" s="247"/>
      <c r="N57" s="354">
        <v>8.7999999999999995E-2</v>
      </c>
      <c r="O57" s="247"/>
    </row>
    <row r="58" spans="2:15" x14ac:dyDescent="0.3">
      <c r="B58" s="343" t="s">
        <v>1706</v>
      </c>
      <c r="C58" s="344">
        <v>3.5000000000000003E-2</v>
      </c>
      <c r="D58" s="344">
        <v>7.2999999999999995E-2</v>
      </c>
      <c r="E58" s="344">
        <v>0.13100000000000001</v>
      </c>
      <c r="F58" s="344">
        <v>4.8000000000000001E-2</v>
      </c>
      <c r="G58" s="344">
        <v>6.8000000000000005E-2</v>
      </c>
      <c r="H58" s="344">
        <v>0.13100000000000001</v>
      </c>
      <c r="I58" s="344">
        <v>6.0999999999999999E-2</v>
      </c>
      <c r="J58" s="344">
        <v>6.8000000000000005E-2</v>
      </c>
      <c r="K58" s="344">
        <v>2.8000000000000001E-2</v>
      </c>
      <c r="L58" s="344">
        <v>0.33900000000000002</v>
      </c>
      <c r="M58" s="247"/>
      <c r="N58" s="354">
        <v>0.80300000000000005</v>
      </c>
      <c r="O58" s="247"/>
    </row>
    <row r="59" spans="2:15" x14ac:dyDescent="0.3">
      <c r="B59" s="343" t="s">
        <v>1707</v>
      </c>
      <c r="C59" s="344">
        <v>8.0000000000000002E-3</v>
      </c>
      <c r="D59" s="344">
        <v>3.5000000000000003E-2</v>
      </c>
      <c r="E59" s="344">
        <v>5.1999999999999998E-2</v>
      </c>
      <c r="F59" s="344">
        <v>2.7E-2</v>
      </c>
      <c r="G59" s="344">
        <v>4.7E-2</v>
      </c>
      <c r="H59" s="344">
        <v>1.4E-2</v>
      </c>
      <c r="I59" s="344">
        <v>8.9999999999999993E-3</v>
      </c>
      <c r="J59" s="344">
        <v>5.0000000000000001E-3</v>
      </c>
      <c r="K59" s="344">
        <v>1E-3</v>
      </c>
      <c r="L59" s="344">
        <v>8.0000000000000002E-3</v>
      </c>
      <c r="M59" s="247"/>
      <c r="N59" s="354">
        <v>0.60399999999999998</v>
      </c>
      <c r="O59" s="247"/>
    </row>
    <row r="60" spans="2:15" ht="28.8" x14ac:dyDescent="0.3">
      <c r="B60" s="343" t="s">
        <v>1708</v>
      </c>
      <c r="C60" s="344">
        <v>2.1000000000000001E-2</v>
      </c>
      <c r="D60" s="344">
        <v>5.8000000000000003E-2</v>
      </c>
      <c r="E60" s="344">
        <v>4.3999999999999997E-2</v>
      </c>
      <c r="F60" s="344">
        <v>1.4999999999999999E-2</v>
      </c>
      <c r="G60" s="344">
        <v>1.4999999999999999E-2</v>
      </c>
      <c r="H60" s="344">
        <v>0</v>
      </c>
      <c r="I60" s="344">
        <v>4.2999999999999997E-2</v>
      </c>
      <c r="J60" s="344">
        <v>1E-3</v>
      </c>
      <c r="K60" s="344">
        <v>0</v>
      </c>
      <c r="L60" s="344">
        <v>1.4E-2</v>
      </c>
      <c r="M60" s="247"/>
      <c r="N60" s="354">
        <v>0.58399999999999996</v>
      </c>
      <c r="O60" s="247"/>
    </row>
    <row r="61" spans="2:15" x14ac:dyDescent="0.3">
      <c r="B61" s="343" t="s">
        <v>1709</v>
      </c>
      <c r="C61" s="344">
        <v>3.7999999999999999E-2</v>
      </c>
      <c r="D61" s="344">
        <v>0.16</v>
      </c>
      <c r="E61" s="344">
        <v>0.11</v>
      </c>
      <c r="F61" s="344">
        <v>4.7E-2</v>
      </c>
      <c r="G61" s="344">
        <v>1E-3</v>
      </c>
      <c r="H61" s="344">
        <v>0</v>
      </c>
      <c r="I61" s="344">
        <v>0</v>
      </c>
      <c r="J61" s="344">
        <v>2.3E-2</v>
      </c>
      <c r="K61" s="344">
        <v>1E-3</v>
      </c>
      <c r="L61" s="344">
        <v>0</v>
      </c>
      <c r="M61" s="247"/>
      <c r="N61" s="354">
        <v>0.42499999999999999</v>
      </c>
      <c r="O61" s="247"/>
    </row>
    <row r="62" spans="2:15" x14ac:dyDescent="0.3">
      <c r="B62" s="343" t="s">
        <v>1727</v>
      </c>
      <c r="C62" s="344">
        <v>0.35</v>
      </c>
      <c r="D62" s="344">
        <v>0.82699999999999996</v>
      </c>
      <c r="E62" s="344">
        <v>0.92300000000000004</v>
      </c>
      <c r="F62" s="344">
        <v>0.35199999999999998</v>
      </c>
      <c r="G62" s="344">
        <v>0.27900000000000003</v>
      </c>
      <c r="H62" s="344">
        <v>4.2999999999999997E-2</v>
      </c>
      <c r="I62" s="344">
        <v>0.05</v>
      </c>
      <c r="J62" s="344">
        <v>6.5000000000000002E-2</v>
      </c>
      <c r="K62" s="344">
        <v>1.2999999999999999E-2</v>
      </c>
      <c r="L62" s="344">
        <v>3.5999999999999997E-2</v>
      </c>
      <c r="M62" s="247"/>
      <c r="N62" s="354">
        <v>0.47199999999999998</v>
      </c>
      <c r="O62" s="247"/>
    </row>
    <row r="63" spans="2:15" ht="28.8" x14ac:dyDescent="0.3">
      <c r="B63" s="343" t="s">
        <v>1728</v>
      </c>
      <c r="C63" s="344">
        <v>5.0000000000000001E-3</v>
      </c>
      <c r="D63" s="344">
        <v>2.5999999999999999E-2</v>
      </c>
      <c r="E63" s="344">
        <v>1.7999999999999999E-2</v>
      </c>
      <c r="F63" s="344">
        <v>2E-3</v>
      </c>
      <c r="G63" s="344">
        <v>0</v>
      </c>
      <c r="H63" s="344">
        <v>0</v>
      </c>
      <c r="I63" s="344">
        <v>0</v>
      </c>
      <c r="J63" s="344">
        <v>0</v>
      </c>
      <c r="K63" s="344">
        <v>0</v>
      </c>
      <c r="L63" s="344">
        <v>0</v>
      </c>
      <c r="M63" s="247"/>
      <c r="N63" s="354">
        <v>0.39700000000000002</v>
      </c>
      <c r="O63" s="247"/>
    </row>
    <row r="64" spans="2:15" x14ac:dyDescent="0.3">
      <c r="B64" s="343" t="s">
        <v>2</v>
      </c>
      <c r="C64" s="344">
        <v>1E-3</v>
      </c>
      <c r="D64" s="344">
        <v>2E-3</v>
      </c>
      <c r="E64" s="344">
        <v>4.0000000000000001E-3</v>
      </c>
      <c r="F64" s="344">
        <v>0</v>
      </c>
      <c r="G64" s="344">
        <v>0</v>
      </c>
      <c r="H64" s="344">
        <v>0</v>
      </c>
      <c r="I64" s="344">
        <v>0</v>
      </c>
      <c r="J64" s="344">
        <v>0</v>
      </c>
      <c r="K64" s="344">
        <v>0</v>
      </c>
      <c r="L64" s="344">
        <v>0</v>
      </c>
      <c r="M64" s="247"/>
      <c r="N64" s="354">
        <v>0.36899999999999999</v>
      </c>
      <c r="O64" s="247"/>
    </row>
    <row r="65" spans="2:15" x14ac:dyDescent="0.3">
      <c r="C65" s="344"/>
      <c r="D65" s="344"/>
      <c r="E65" s="344"/>
      <c r="F65" s="344"/>
      <c r="G65" s="344"/>
      <c r="H65" s="344"/>
      <c r="I65" s="344"/>
      <c r="J65" s="344"/>
      <c r="K65" s="344"/>
      <c r="L65" s="344"/>
      <c r="M65" s="247"/>
      <c r="N65" s="247"/>
      <c r="O65" s="247"/>
    </row>
    <row r="66" spans="2:15" x14ac:dyDescent="0.3">
      <c r="B66" s="346" t="s">
        <v>1</v>
      </c>
      <c r="C66" s="347">
        <v>0.90700000000000003</v>
      </c>
      <c r="D66" s="347">
        <v>2.7229999999999999</v>
      </c>
      <c r="E66" s="347">
        <v>3.8010000000000002</v>
      </c>
      <c r="F66" s="347">
        <v>1.909</v>
      </c>
      <c r="G66" s="347">
        <v>1.7949999999999999</v>
      </c>
      <c r="H66" s="347">
        <v>0.80800000000000005</v>
      </c>
      <c r="I66" s="347">
        <v>0.79600000000000004</v>
      </c>
      <c r="J66" s="347">
        <v>0.70499999999999996</v>
      </c>
      <c r="K66" s="347">
        <v>0.53300000000000003</v>
      </c>
      <c r="L66" s="347">
        <v>2.089</v>
      </c>
      <c r="M66" s="247"/>
      <c r="N66" s="355">
        <v>0.64900000000000002</v>
      </c>
      <c r="O66" s="247"/>
    </row>
    <row r="67" spans="2:15" x14ac:dyDescent="0.3">
      <c r="C67" s="247"/>
      <c r="D67" s="247"/>
      <c r="E67" s="247"/>
      <c r="F67" s="247"/>
      <c r="G67" s="247"/>
      <c r="H67" s="247"/>
      <c r="I67" s="247"/>
      <c r="J67" s="247"/>
      <c r="K67" s="247"/>
      <c r="L67" s="247"/>
      <c r="M67" s="247"/>
      <c r="N67" s="247"/>
      <c r="O67" s="247"/>
    </row>
    <row r="71" spans="2:15" ht="15.6" x14ac:dyDescent="0.3">
      <c r="B71" s="311" t="s">
        <v>1733</v>
      </c>
      <c r="C71" s="283"/>
      <c r="D71" s="283"/>
      <c r="E71" s="283"/>
      <c r="F71" s="283"/>
      <c r="G71" s="283"/>
      <c r="H71" s="283"/>
      <c r="I71" s="283"/>
      <c r="J71" s="283"/>
      <c r="K71" s="283"/>
      <c r="L71" s="283"/>
    </row>
    <row r="72" spans="2:15" ht="3.75" customHeight="1" x14ac:dyDescent="0.3">
      <c r="B72" s="311"/>
      <c r="C72" s="283"/>
      <c r="D72" s="283"/>
      <c r="E72" s="283"/>
      <c r="F72" s="283"/>
      <c r="G72" s="283"/>
      <c r="H72" s="283"/>
      <c r="I72" s="283"/>
      <c r="J72" s="283"/>
      <c r="K72" s="283"/>
      <c r="L72" s="283"/>
    </row>
    <row r="73" spans="2:15" x14ac:dyDescent="0.3">
      <c r="B73" s="349" t="s">
        <v>1734</v>
      </c>
      <c r="C73" s="356"/>
      <c r="D73" s="356"/>
      <c r="E73" s="357"/>
      <c r="F73" s="357"/>
      <c r="G73" s="357"/>
      <c r="H73" s="357"/>
      <c r="I73" s="357"/>
      <c r="J73" s="357"/>
      <c r="K73" s="357"/>
      <c r="L73" s="357"/>
      <c r="M73" s="247"/>
      <c r="N73" s="357"/>
    </row>
    <row r="74" spans="2:15" x14ac:dyDescent="0.3">
      <c r="B74" s="259"/>
      <c r="C74" s="489" t="s">
        <v>1716</v>
      </c>
      <c r="D74" s="489"/>
      <c r="E74" s="489"/>
      <c r="F74" s="489"/>
      <c r="G74" s="489"/>
      <c r="H74" s="489"/>
      <c r="I74" s="489"/>
      <c r="J74" s="489"/>
      <c r="K74" s="489"/>
      <c r="L74" s="489"/>
      <c r="M74" s="247"/>
      <c r="N74" s="259"/>
    </row>
    <row r="75" spans="2:15" x14ac:dyDescent="0.3">
      <c r="B75" s="259"/>
      <c r="C75" s="358" t="s">
        <v>1717</v>
      </c>
      <c r="D75" s="358" t="s">
        <v>1718</v>
      </c>
      <c r="E75" s="358" t="s">
        <v>1719</v>
      </c>
      <c r="F75" s="358" t="s">
        <v>1720</v>
      </c>
      <c r="G75" s="358" t="s">
        <v>1721</v>
      </c>
      <c r="H75" s="358" t="s">
        <v>1722</v>
      </c>
      <c r="I75" s="358" t="s">
        <v>1723</v>
      </c>
      <c r="J75" s="358" t="s">
        <v>1724</v>
      </c>
      <c r="K75" s="358" t="s">
        <v>1725</v>
      </c>
      <c r="L75" s="358" t="s">
        <v>1726</v>
      </c>
      <c r="M75" s="247"/>
      <c r="N75" s="358" t="s">
        <v>1732</v>
      </c>
    </row>
    <row r="76" spans="2:15" x14ac:dyDescent="0.3">
      <c r="B76" s="247"/>
      <c r="C76" s="353"/>
      <c r="D76" s="353"/>
      <c r="E76" s="353"/>
      <c r="F76" s="353"/>
      <c r="G76" s="353"/>
      <c r="H76" s="353"/>
      <c r="I76" s="353"/>
      <c r="J76" s="353"/>
      <c r="K76" s="353"/>
      <c r="L76" s="353"/>
      <c r="M76" s="247"/>
      <c r="N76" s="247"/>
    </row>
    <row r="77" spans="2:15" x14ac:dyDescent="0.3">
      <c r="B77" s="359" t="s">
        <v>1703</v>
      </c>
      <c r="C77" s="350">
        <v>3.8559999999999997E-2</v>
      </c>
      <c r="D77" s="350">
        <v>0.13614999999999999</v>
      </c>
      <c r="E77" s="350">
        <v>0.22195000000000001</v>
      </c>
      <c r="F77" s="350">
        <v>0.12263</v>
      </c>
      <c r="G77" s="350">
        <v>0.12264</v>
      </c>
      <c r="H77" s="350">
        <v>5.4039999999999998E-2</v>
      </c>
      <c r="I77" s="350">
        <v>5.645E-2</v>
      </c>
      <c r="J77" s="350">
        <v>4.6620000000000002E-2</v>
      </c>
      <c r="K77" s="350">
        <v>4.342E-2</v>
      </c>
      <c r="L77" s="350">
        <v>0.15754000000000001</v>
      </c>
      <c r="M77" s="247"/>
      <c r="N77" s="354">
        <v>0.69799999999999995</v>
      </c>
    </row>
    <row r="78" spans="2:15" x14ac:dyDescent="0.3">
      <c r="B78" s="359" t="s">
        <v>1704</v>
      </c>
      <c r="C78" s="350">
        <v>3.7960000000000001E-2</v>
      </c>
      <c r="D78" s="350">
        <v>0.14113999999999999</v>
      </c>
      <c r="E78" s="350">
        <v>0.24195</v>
      </c>
      <c r="F78" s="350">
        <v>0.16744999999999999</v>
      </c>
      <c r="G78" s="350">
        <v>0.12520000000000001</v>
      </c>
      <c r="H78" s="350">
        <v>6.7280000000000006E-2</v>
      </c>
      <c r="I78" s="350">
        <v>5.323E-2</v>
      </c>
      <c r="J78" s="350">
        <v>7.0000000000000007E-2</v>
      </c>
      <c r="K78" s="350">
        <v>4.4470000000000003E-2</v>
      </c>
      <c r="L78" s="350">
        <v>5.1319999999999998E-2</v>
      </c>
      <c r="M78" s="247"/>
      <c r="N78" s="354">
        <v>0.64200000000000002</v>
      </c>
    </row>
    <row r="79" spans="2:15" x14ac:dyDescent="0.3">
      <c r="B79" s="359" t="s">
        <v>1705</v>
      </c>
      <c r="C79" s="350">
        <v>0.89542999999999995</v>
      </c>
      <c r="D79" s="350">
        <v>0.10457</v>
      </c>
      <c r="E79" s="350">
        <v>0</v>
      </c>
      <c r="F79" s="350">
        <v>0</v>
      </c>
      <c r="G79" s="350">
        <v>0</v>
      </c>
      <c r="H79" s="350">
        <v>0</v>
      </c>
      <c r="I79" s="350">
        <v>0</v>
      </c>
      <c r="J79" s="350">
        <v>0</v>
      </c>
      <c r="K79" s="350">
        <v>0</v>
      </c>
      <c r="L79" s="350">
        <v>0</v>
      </c>
      <c r="M79" s="247"/>
      <c r="N79" s="354">
        <v>8.7999999999999995E-2</v>
      </c>
    </row>
    <row r="80" spans="2:15" x14ac:dyDescent="0.3">
      <c r="B80" s="359" t="s">
        <v>1706</v>
      </c>
      <c r="C80" s="350">
        <v>3.5819999999999998E-2</v>
      </c>
      <c r="D80" s="350">
        <v>7.4550000000000005E-2</v>
      </c>
      <c r="E80" s="350">
        <v>0.13367999999999999</v>
      </c>
      <c r="F80" s="350">
        <v>4.8710000000000003E-2</v>
      </c>
      <c r="G80" s="350">
        <v>6.9169999999999995E-2</v>
      </c>
      <c r="H80" s="350">
        <v>0.1333</v>
      </c>
      <c r="I80" s="350">
        <v>6.2129999999999998E-2</v>
      </c>
      <c r="J80" s="350">
        <v>6.8919999999999995E-2</v>
      </c>
      <c r="K80" s="350">
        <v>2.8830000000000001E-2</v>
      </c>
      <c r="L80" s="350">
        <v>0.34488999999999997</v>
      </c>
      <c r="M80" s="247"/>
      <c r="N80" s="354">
        <v>0.80300000000000005</v>
      </c>
    </row>
    <row r="81" spans="2:14" x14ac:dyDescent="0.3">
      <c r="B81" s="359" t="s">
        <v>1707</v>
      </c>
      <c r="C81" s="350">
        <v>4.0280000000000003E-2</v>
      </c>
      <c r="D81" s="350">
        <v>0.17138</v>
      </c>
      <c r="E81" s="350">
        <v>0.25259999999999999</v>
      </c>
      <c r="F81" s="350">
        <v>0.13250999999999999</v>
      </c>
      <c r="G81" s="350">
        <v>0.22692000000000001</v>
      </c>
      <c r="H81" s="350">
        <v>6.9790000000000005E-2</v>
      </c>
      <c r="I81" s="350">
        <v>4.2040000000000001E-2</v>
      </c>
      <c r="J81" s="350">
        <v>2.265E-2</v>
      </c>
      <c r="K81" s="350">
        <v>3.0200000000000001E-3</v>
      </c>
      <c r="L81" s="350">
        <v>3.8800000000000001E-2</v>
      </c>
      <c r="M81" s="247"/>
      <c r="N81" s="354">
        <v>0.60399999999999998</v>
      </c>
    </row>
    <row r="82" spans="2:14" ht="28.8" x14ac:dyDescent="0.3">
      <c r="B82" s="359" t="s">
        <v>1708</v>
      </c>
      <c r="C82" s="350">
        <v>9.7909999999999997E-2</v>
      </c>
      <c r="D82" s="350">
        <v>0.27337</v>
      </c>
      <c r="E82" s="350">
        <v>0.20876</v>
      </c>
      <c r="F82" s="350">
        <v>7.2080000000000005E-2</v>
      </c>
      <c r="G82" s="350">
        <v>7.2510000000000005E-2</v>
      </c>
      <c r="H82" s="350">
        <v>0</v>
      </c>
      <c r="I82" s="350">
        <v>0.20333999999999999</v>
      </c>
      <c r="J82" s="350">
        <v>5.7499999999999999E-3</v>
      </c>
      <c r="K82" s="350">
        <v>0</v>
      </c>
      <c r="L82" s="350">
        <v>6.6280000000000006E-2</v>
      </c>
      <c r="M82" s="247"/>
      <c r="N82" s="354">
        <v>0.58399999999999996</v>
      </c>
    </row>
    <row r="83" spans="2:14" x14ac:dyDescent="0.3">
      <c r="B83" s="359" t="s">
        <v>1709</v>
      </c>
      <c r="C83" s="350">
        <v>0.10141</v>
      </c>
      <c r="D83" s="350">
        <v>0.42085</v>
      </c>
      <c r="E83" s="350">
        <v>0.28958</v>
      </c>
      <c r="F83" s="350">
        <v>0.12280000000000001</v>
      </c>
      <c r="G83" s="350">
        <v>3.2000000000000002E-3</v>
      </c>
      <c r="H83" s="350">
        <v>0</v>
      </c>
      <c r="I83" s="350">
        <v>0</v>
      </c>
      <c r="J83" s="350">
        <v>5.9889999999999999E-2</v>
      </c>
      <c r="K83" s="350">
        <v>1.67E-3</v>
      </c>
      <c r="L83" s="350">
        <v>5.9999999999999995E-4</v>
      </c>
      <c r="M83" s="247"/>
      <c r="N83" s="354">
        <v>0.42499999999999999</v>
      </c>
    </row>
    <row r="84" spans="2:14" x14ac:dyDescent="0.3">
      <c r="B84" s="359" t="s">
        <v>1727</v>
      </c>
      <c r="C84" s="350">
        <v>0.11912</v>
      </c>
      <c r="D84" s="350">
        <v>0.28166999999999998</v>
      </c>
      <c r="E84" s="350">
        <v>0.31431999999999999</v>
      </c>
      <c r="F84" s="350">
        <v>0.11973</v>
      </c>
      <c r="G84" s="350">
        <v>9.5000000000000001E-2</v>
      </c>
      <c r="H84" s="350">
        <v>1.4619999999999999E-2</v>
      </c>
      <c r="I84" s="350">
        <v>1.6920000000000001E-2</v>
      </c>
      <c r="J84" s="350">
        <v>2.198E-2</v>
      </c>
      <c r="K84" s="350">
        <v>4.5500000000000002E-3</v>
      </c>
      <c r="L84" s="350">
        <v>1.21E-2</v>
      </c>
      <c r="M84" s="247"/>
      <c r="N84" s="354">
        <v>0.47199999999999998</v>
      </c>
    </row>
    <row r="85" spans="2:14" ht="28.8" x14ac:dyDescent="0.3">
      <c r="B85" s="359" t="s">
        <v>1728</v>
      </c>
      <c r="C85" s="350">
        <v>9.0219999999999995E-2</v>
      </c>
      <c r="D85" s="350">
        <v>0.51687000000000005</v>
      </c>
      <c r="E85" s="350">
        <v>0.34705000000000003</v>
      </c>
      <c r="F85" s="350">
        <v>4.5859999999999998E-2</v>
      </c>
      <c r="G85" s="350">
        <v>0</v>
      </c>
      <c r="H85" s="350">
        <v>0</v>
      </c>
      <c r="I85" s="350">
        <v>0</v>
      </c>
      <c r="J85" s="350">
        <v>0</v>
      </c>
      <c r="K85" s="350">
        <v>0</v>
      </c>
      <c r="L85" s="350">
        <v>0</v>
      </c>
      <c r="M85" s="247"/>
      <c r="N85" s="354">
        <v>0.39700000000000002</v>
      </c>
    </row>
    <row r="86" spans="2:14" x14ac:dyDescent="0.3">
      <c r="B86" s="359" t="s">
        <v>2</v>
      </c>
      <c r="C86" s="350">
        <v>0.15235000000000001</v>
      </c>
      <c r="D86" s="350">
        <v>0.31929999999999997</v>
      </c>
      <c r="E86" s="350">
        <v>0.52836000000000005</v>
      </c>
      <c r="F86" s="350">
        <v>0</v>
      </c>
      <c r="G86" s="350">
        <v>0</v>
      </c>
      <c r="H86" s="350">
        <v>0</v>
      </c>
      <c r="I86" s="350">
        <v>0</v>
      </c>
      <c r="J86" s="350">
        <v>0</v>
      </c>
      <c r="K86" s="350">
        <v>0</v>
      </c>
      <c r="L86" s="350">
        <v>0</v>
      </c>
      <c r="M86" s="247"/>
      <c r="N86" s="354">
        <v>0.36899999999999999</v>
      </c>
    </row>
    <row r="87" spans="2:14" x14ac:dyDescent="0.3">
      <c r="B87" s="247"/>
      <c r="C87" s="351"/>
      <c r="D87" s="351"/>
      <c r="E87" s="351"/>
      <c r="F87" s="351"/>
      <c r="G87" s="351"/>
      <c r="H87" s="351"/>
      <c r="I87" s="351"/>
      <c r="J87" s="351"/>
      <c r="K87" s="351"/>
      <c r="L87" s="351"/>
      <c r="M87" s="247"/>
      <c r="N87" s="247"/>
    </row>
    <row r="88" spans="2:14" x14ac:dyDescent="0.3">
      <c r="B88" s="317" t="s">
        <v>1</v>
      </c>
      <c r="C88" s="352">
        <v>5.6430000000000001E-2</v>
      </c>
      <c r="D88" s="352">
        <v>0.16947000000000001</v>
      </c>
      <c r="E88" s="352">
        <v>0.23657</v>
      </c>
      <c r="F88" s="352">
        <v>0.11884</v>
      </c>
      <c r="G88" s="352">
        <v>0.11174000000000001</v>
      </c>
      <c r="H88" s="352">
        <v>5.0290000000000001E-2</v>
      </c>
      <c r="I88" s="352">
        <v>4.9570000000000003E-2</v>
      </c>
      <c r="J88" s="352">
        <v>4.3889999999999998E-2</v>
      </c>
      <c r="K88" s="352">
        <v>3.32E-2</v>
      </c>
      <c r="L88" s="352">
        <v>0.13</v>
      </c>
      <c r="M88" s="247"/>
      <c r="N88" s="355">
        <v>0.64900000000000002</v>
      </c>
    </row>
    <row r="92" spans="2:14" x14ac:dyDescent="0.3">
      <c r="N92" s="231" t="s">
        <v>1594</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G33" sqref="G33"/>
    </sheetView>
  </sheetViews>
  <sheetFormatPr defaultColWidth="9.109375" defaultRowHeight="14.4" x14ac:dyDescent="0.3"/>
  <cols>
    <col min="1" max="1" width="4.6640625" style="277" customWidth="1"/>
    <col min="2" max="2" width="30.33203125" style="277" customWidth="1"/>
    <col min="3" max="8" width="27.44140625" style="277" customWidth="1"/>
    <col min="9" max="9" width="25.6640625" style="277" customWidth="1"/>
    <col min="10" max="16384" width="9.109375" style="277"/>
  </cols>
  <sheetData>
    <row r="4" spans="2:10" x14ac:dyDescent="0.3">
      <c r="B4" s="283"/>
      <c r="C4" s="283"/>
      <c r="D4" s="283"/>
      <c r="E4" s="283"/>
      <c r="F4" s="283"/>
      <c r="G4" s="283"/>
      <c r="H4" s="283"/>
      <c r="I4" s="283"/>
      <c r="J4" s="283"/>
    </row>
    <row r="5" spans="2:10" ht="15.6" x14ac:dyDescent="0.3">
      <c r="B5" s="360" t="s">
        <v>1735</v>
      </c>
      <c r="C5" s="283"/>
      <c r="D5" s="283"/>
      <c r="E5" s="283"/>
      <c r="F5" s="283"/>
      <c r="G5" s="283"/>
      <c r="H5" s="283"/>
      <c r="I5" s="283"/>
      <c r="J5" s="283"/>
    </row>
    <row r="6" spans="2:10" ht="3.75" customHeight="1" x14ac:dyDescent="0.3">
      <c r="B6" s="311"/>
      <c r="C6" s="283"/>
      <c r="D6" s="283"/>
      <c r="E6" s="283"/>
      <c r="F6" s="283"/>
      <c r="G6" s="283"/>
      <c r="H6" s="283"/>
      <c r="I6" s="283"/>
    </row>
    <row r="7" spans="2:10" x14ac:dyDescent="0.3">
      <c r="B7" s="361" t="s">
        <v>1528</v>
      </c>
      <c r="C7" s="361"/>
      <c r="D7" s="362"/>
      <c r="E7" s="362"/>
      <c r="F7" s="362"/>
      <c r="G7" s="362"/>
      <c r="H7" s="362"/>
      <c r="I7" s="362"/>
    </row>
    <row r="8" spans="2:10" x14ac:dyDescent="0.3">
      <c r="B8" s="339"/>
      <c r="C8" s="339"/>
      <c r="D8" s="339"/>
      <c r="E8" s="339"/>
      <c r="F8" s="339"/>
      <c r="G8" s="339"/>
      <c r="H8" s="339"/>
      <c r="I8" s="339"/>
    </row>
    <row r="9" spans="2:10" ht="28.8" x14ac:dyDescent="0.3">
      <c r="B9" s="339"/>
      <c r="C9" s="340" t="s">
        <v>1455</v>
      </c>
      <c r="D9" s="340" t="s">
        <v>1736</v>
      </c>
      <c r="E9" s="340" t="s">
        <v>1453</v>
      </c>
      <c r="F9" s="340" t="s">
        <v>1452</v>
      </c>
      <c r="G9" s="340" t="s">
        <v>1451</v>
      </c>
      <c r="H9" s="340" t="s">
        <v>1737</v>
      </c>
      <c r="I9" s="340" t="s">
        <v>1</v>
      </c>
    </row>
    <row r="11" spans="2:10" x14ac:dyDescent="0.3">
      <c r="B11" s="343" t="s">
        <v>1703</v>
      </c>
      <c r="C11" s="363">
        <v>4.6529999999999996</v>
      </c>
      <c r="D11" s="363">
        <v>3.2250000000000001</v>
      </c>
      <c r="E11" s="363">
        <v>0.252</v>
      </c>
      <c r="F11" s="363">
        <v>1.448</v>
      </c>
      <c r="G11" s="363">
        <v>0.90400000000000003</v>
      </c>
      <c r="H11" s="363">
        <v>0</v>
      </c>
      <c r="I11" s="363">
        <f>SUM(C11:H11)</f>
        <v>10.482000000000001</v>
      </c>
    </row>
    <row r="12" spans="2:10" x14ac:dyDescent="0.3">
      <c r="B12" s="343" t="s">
        <v>1704</v>
      </c>
      <c r="C12" s="363">
        <v>0.3</v>
      </c>
      <c r="D12" s="363">
        <v>0.317</v>
      </c>
      <c r="E12" s="363">
        <v>4.2999999999999997E-2</v>
      </c>
      <c r="F12" s="363">
        <v>8.6999999999999994E-2</v>
      </c>
      <c r="G12" s="363">
        <v>4.5999999999999999E-2</v>
      </c>
      <c r="H12" s="363">
        <v>0</v>
      </c>
      <c r="I12" s="363">
        <f t="shared" ref="I12:I20" si="0">SUM(C12:H12)</f>
        <v>0.79300000000000004</v>
      </c>
    </row>
    <row r="13" spans="2:10" x14ac:dyDescent="0.3">
      <c r="B13" s="343" t="s">
        <v>1705</v>
      </c>
      <c r="C13" s="363">
        <v>1.6E-2</v>
      </c>
      <c r="D13" s="363">
        <v>0</v>
      </c>
      <c r="E13" s="363">
        <v>0</v>
      </c>
      <c r="F13" s="363">
        <v>0</v>
      </c>
      <c r="G13" s="363">
        <v>0</v>
      </c>
      <c r="H13" s="363">
        <v>0</v>
      </c>
      <c r="I13" s="363">
        <f t="shared" si="0"/>
        <v>1.6E-2</v>
      </c>
    </row>
    <row r="14" spans="2:10" x14ac:dyDescent="0.3">
      <c r="B14" s="343" t="s">
        <v>1706</v>
      </c>
      <c r="C14" s="363">
        <v>0.34</v>
      </c>
      <c r="D14" s="363">
        <v>0.13300000000000001</v>
      </c>
      <c r="E14" s="363">
        <v>5.3999999999999999E-2</v>
      </c>
      <c r="F14" s="363">
        <v>0.34200000000000003</v>
      </c>
      <c r="G14" s="363">
        <v>0.113</v>
      </c>
      <c r="H14" s="363">
        <v>0</v>
      </c>
      <c r="I14" s="363">
        <f t="shared" si="0"/>
        <v>0.98199999999999998</v>
      </c>
    </row>
    <row r="15" spans="2:10" x14ac:dyDescent="0.3">
      <c r="B15" s="343" t="s">
        <v>1707</v>
      </c>
      <c r="C15" s="363">
        <v>4.2999999999999997E-2</v>
      </c>
      <c r="D15" s="363">
        <v>6.5000000000000002E-2</v>
      </c>
      <c r="E15" s="363">
        <v>5.0000000000000001E-3</v>
      </c>
      <c r="F15" s="363">
        <v>0.04</v>
      </c>
      <c r="G15" s="363">
        <v>5.2999999999999999E-2</v>
      </c>
      <c r="H15" s="363">
        <v>0</v>
      </c>
      <c r="I15" s="363">
        <f t="shared" si="0"/>
        <v>0.20599999999999999</v>
      </c>
    </row>
    <row r="16" spans="2:10" ht="28.8" x14ac:dyDescent="0.3">
      <c r="B16" s="343" t="s">
        <v>1708</v>
      </c>
      <c r="C16" s="363">
        <v>0.01</v>
      </c>
      <c r="D16" s="363">
        <v>1.2999999999999999E-2</v>
      </c>
      <c r="E16" s="363">
        <v>1.4999999999999999E-2</v>
      </c>
      <c r="F16" s="363">
        <v>0.157</v>
      </c>
      <c r="G16" s="363">
        <v>1.6E-2</v>
      </c>
      <c r="H16" s="363">
        <v>0</v>
      </c>
      <c r="I16" s="363">
        <f t="shared" si="0"/>
        <v>0.21100000000000002</v>
      </c>
    </row>
    <row r="17" spans="2:9" x14ac:dyDescent="0.3">
      <c r="B17" s="343" t="s">
        <v>1709</v>
      </c>
      <c r="C17" s="363">
        <v>0.09</v>
      </c>
      <c r="D17" s="363">
        <v>0.11</v>
      </c>
      <c r="E17" s="363">
        <v>5.0000000000000001E-3</v>
      </c>
      <c r="F17" s="363">
        <v>0.11</v>
      </c>
      <c r="G17" s="363">
        <v>6.4000000000000001E-2</v>
      </c>
      <c r="H17" s="363">
        <v>0</v>
      </c>
      <c r="I17" s="363">
        <f t="shared" si="0"/>
        <v>0.379</v>
      </c>
    </row>
    <row r="18" spans="2:9" x14ac:dyDescent="0.3">
      <c r="B18" s="343" t="s">
        <v>1727</v>
      </c>
      <c r="C18" s="363">
        <v>0.104</v>
      </c>
      <c r="D18" s="363">
        <v>0.74</v>
      </c>
      <c r="E18" s="363">
        <v>7.0999999999999994E-2</v>
      </c>
      <c r="F18" s="363">
        <v>1.264</v>
      </c>
      <c r="G18" s="363">
        <v>0.75700000000000001</v>
      </c>
      <c r="H18" s="363">
        <v>0</v>
      </c>
      <c r="I18" s="363">
        <f t="shared" si="0"/>
        <v>2.9359999999999999</v>
      </c>
    </row>
    <row r="19" spans="2:9" ht="28.8" x14ac:dyDescent="0.3">
      <c r="B19" s="343" t="s">
        <v>1728</v>
      </c>
      <c r="C19" s="363">
        <v>3.6999999999999998E-2</v>
      </c>
      <c r="D19" s="363">
        <v>1.2E-2</v>
      </c>
      <c r="E19" s="363">
        <v>1E-3</v>
      </c>
      <c r="F19" s="363">
        <v>0</v>
      </c>
      <c r="G19" s="363">
        <v>1E-3</v>
      </c>
      <c r="H19" s="363">
        <v>0</v>
      </c>
      <c r="I19" s="363">
        <f t="shared" si="0"/>
        <v>5.1000000000000004E-2</v>
      </c>
    </row>
    <row r="20" spans="2:9" x14ac:dyDescent="0.3">
      <c r="B20" s="343" t="s">
        <v>2</v>
      </c>
      <c r="C20" s="363">
        <v>3.0000000000000001E-3</v>
      </c>
      <c r="D20" s="363">
        <v>2E-3</v>
      </c>
      <c r="E20" s="363">
        <v>0</v>
      </c>
      <c r="F20" s="363">
        <v>1E-3</v>
      </c>
      <c r="G20" s="363">
        <v>1E-3</v>
      </c>
      <c r="H20" s="363">
        <v>0</v>
      </c>
      <c r="I20" s="363">
        <f t="shared" si="0"/>
        <v>7.0000000000000001E-3</v>
      </c>
    </row>
    <row r="21" spans="2:9" x14ac:dyDescent="0.3">
      <c r="C21" s="363"/>
      <c r="D21" s="363"/>
      <c r="E21" s="363"/>
      <c r="F21" s="363"/>
      <c r="G21" s="363"/>
      <c r="H21" s="363"/>
      <c r="I21" s="363"/>
    </row>
    <row r="22" spans="2:9" x14ac:dyDescent="0.3">
      <c r="B22" s="364" t="s">
        <v>1</v>
      </c>
      <c r="C22" s="328">
        <f>SUM(C11:C20)</f>
        <v>5.5959999999999992</v>
      </c>
      <c r="D22" s="328">
        <f t="shared" ref="D22:I22" si="1">SUM(D11:D20)</f>
        <v>4.6169999999999991</v>
      </c>
      <c r="E22" s="328">
        <f t="shared" si="1"/>
        <v>0.44600000000000001</v>
      </c>
      <c r="F22" s="328">
        <f t="shared" si="1"/>
        <v>3.4489999999999994</v>
      </c>
      <c r="G22" s="328">
        <f t="shared" si="1"/>
        <v>1.9550000000000001</v>
      </c>
      <c r="H22" s="328">
        <f t="shared" si="1"/>
        <v>0</v>
      </c>
      <c r="I22" s="328">
        <f t="shared" si="1"/>
        <v>16.062999999999999</v>
      </c>
    </row>
    <row r="26" spans="2:9" x14ac:dyDescent="0.3">
      <c r="I26" s="231" t="s">
        <v>1594</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A47" zoomScale="85" zoomScaleNormal="85" workbookViewId="0"/>
  </sheetViews>
  <sheetFormatPr defaultColWidth="9.109375" defaultRowHeight="14.4" x14ac:dyDescent="0.3"/>
  <cols>
    <col min="1" max="1" width="4.6640625" style="277" customWidth="1"/>
    <col min="2" max="2" width="26.33203125" style="277" customWidth="1"/>
    <col min="3" max="12" width="17.6640625" style="277" customWidth="1"/>
    <col min="13" max="13" width="18" style="277" customWidth="1"/>
    <col min="14" max="16384" width="9.109375" style="277"/>
  </cols>
  <sheetData>
    <row r="4" spans="2:13" ht="15" x14ac:dyDescent="0.25">
      <c r="B4" s="283"/>
      <c r="C4" s="283"/>
      <c r="D4" s="283"/>
      <c r="E4" s="283"/>
      <c r="F4" s="283"/>
      <c r="G4" s="283"/>
      <c r="H4" s="283"/>
      <c r="I4" s="283"/>
      <c r="J4" s="283"/>
      <c r="K4" s="283"/>
      <c r="L4" s="283"/>
      <c r="M4" s="283"/>
    </row>
    <row r="5" spans="2:13" ht="15.6" x14ac:dyDescent="0.3">
      <c r="B5" s="311" t="s">
        <v>1751</v>
      </c>
      <c r="C5" s="283"/>
      <c r="D5" s="283"/>
      <c r="E5" s="283"/>
      <c r="F5" s="283"/>
      <c r="G5" s="283"/>
      <c r="H5" s="283"/>
      <c r="I5" s="283"/>
      <c r="J5" s="283"/>
      <c r="K5" s="283"/>
      <c r="L5" s="283"/>
      <c r="M5" s="283"/>
    </row>
    <row r="6" spans="2:13" x14ac:dyDescent="0.3">
      <c r="B6" s="361" t="s">
        <v>1530</v>
      </c>
      <c r="C6" s="362"/>
      <c r="D6" s="362"/>
      <c r="E6" s="362"/>
      <c r="F6" s="362"/>
      <c r="G6" s="362"/>
      <c r="H6" s="362"/>
      <c r="I6" s="362"/>
      <c r="J6" s="362"/>
      <c r="K6" s="362"/>
      <c r="L6" s="362"/>
      <c r="M6" s="362"/>
    </row>
    <row r="7" spans="2:13" ht="15" x14ac:dyDescent="0.25">
      <c r="B7" s="339"/>
      <c r="C7" s="339"/>
      <c r="D7" s="339"/>
      <c r="E7" s="339"/>
      <c r="F7" s="339"/>
      <c r="G7" s="339"/>
      <c r="H7" s="339"/>
      <c r="I7" s="339"/>
      <c r="J7" s="339"/>
      <c r="K7" s="339"/>
      <c r="L7" s="339"/>
      <c r="M7" s="339"/>
    </row>
    <row r="8" spans="2:13" ht="28.8" x14ac:dyDescent="0.3">
      <c r="B8" s="339"/>
      <c r="C8" s="315" t="s">
        <v>1703</v>
      </c>
      <c r="D8" s="315" t="s">
        <v>1704</v>
      </c>
      <c r="E8" s="315" t="s">
        <v>1705</v>
      </c>
      <c r="F8" s="315" t="s">
        <v>1706</v>
      </c>
      <c r="G8" s="315" t="s">
        <v>1707</v>
      </c>
      <c r="H8" s="315" t="s">
        <v>1708</v>
      </c>
      <c r="I8" s="315" t="s">
        <v>1709</v>
      </c>
      <c r="J8" s="315" t="s">
        <v>128</v>
      </c>
      <c r="K8" s="315" t="s">
        <v>1710</v>
      </c>
      <c r="L8" s="315" t="s">
        <v>2</v>
      </c>
      <c r="M8" s="316" t="s">
        <v>1</v>
      </c>
    </row>
    <row r="9" spans="2:13" x14ac:dyDescent="0.3">
      <c r="B9" s="247" t="s">
        <v>1747</v>
      </c>
      <c r="C9" s="363">
        <v>0</v>
      </c>
      <c r="D9" s="363">
        <v>0</v>
      </c>
      <c r="E9" s="363">
        <v>0</v>
      </c>
      <c r="F9" s="363">
        <v>0</v>
      </c>
      <c r="G9" s="363">
        <v>0</v>
      </c>
      <c r="H9" s="363">
        <v>0</v>
      </c>
      <c r="I9" s="363">
        <v>0</v>
      </c>
      <c r="J9" s="363">
        <v>0</v>
      </c>
      <c r="K9" s="363">
        <v>0</v>
      </c>
      <c r="L9" s="363">
        <v>0</v>
      </c>
      <c r="M9" s="363">
        <f t="shared" ref="M9:M19" si="0">SUM(C9:L9)</f>
        <v>0</v>
      </c>
    </row>
    <row r="10" spans="2:13" x14ac:dyDescent="0.3">
      <c r="B10" s="247" t="s">
        <v>1746</v>
      </c>
      <c r="C10" s="363">
        <v>3.149</v>
      </c>
      <c r="D10" s="363">
        <v>0.20200000000000001</v>
      </c>
      <c r="E10" s="363">
        <v>0</v>
      </c>
      <c r="F10" s="363">
        <v>0.88500000000000001</v>
      </c>
      <c r="G10" s="363">
        <v>4.5999999999999999E-2</v>
      </c>
      <c r="H10" s="363">
        <v>0</v>
      </c>
      <c r="I10" s="363">
        <v>5.6000000000000001E-2</v>
      </c>
      <c r="J10" s="363">
        <v>9.5000000000000001E-2</v>
      </c>
      <c r="K10" s="363">
        <v>0</v>
      </c>
      <c r="L10" s="363">
        <v>3.0000000000000001E-3</v>
      </c>
      <c r="M10" s="363">
        <f t="shared" si="0"/>
        <v>4.4359999999999999</v>
      </c>
    </row>
    <row r="11" spans="2:13" ht="30" customHeight="1" x14ac:dyDescent="0.3">
      <c r="B11" s="359" t="s">
        <v>1745</v>
      </c>
      <c r="C11" s="363">
        <f t="shared" ref="C11:L11" si="1">SUM(C12:C15)</f>
        <v>0</v>
      </c>
      <c r="D11" s="363">
        <f t="shared" si="1"/>
        <v>0</v>
      </c>
      <c r="E11" s="363">
        <f t="shared" si="1"/>
        <v>0</v>
      </c>
      <c r="F11" s="363">
        <f t="shared" si="1"/>
        <v>0</v>
      </c>
      <c r="G11" s="363">
        <f t="shared" si="1"/>
        <v>0</v>
      </c>
      <c r="H11" s="363">
        <f t="shared" si="1"/>
        <v>0</v>
      </c>
      <c r="I11" s="363">
        <f t="shared" si="1"/>
        <v>0</v>
      </c>
      <c r="J11" s="363">
        <f t="shared" si="1"/>
        <v>0</v>
      </c>
      <c r="K11" s="363">
        <f t="shared" si="1"/>
        <v>0</v>
      </c>
      <c r="L11" s="363">
        <f t="shared" si="1"/>
        <v>0</v>
      </c>
      <c r="M11" s="363">
        <f t="shared" si="0"/>
        <v>0</v>
      </c>
    </row>
    <row r="12" spans="2:13" x14ac:dyDescent="0.3">
      <c r="B12" s="367" t="s">
        <v>1744</v>
      </c>
      <c r="C12" s="363">
        <v>0</v>
      </c>
      <c r="D12" s="363">
        <v>0</v>
      </c>
      <c r="E12" s="363">
        <v>0</v>
      </c>
      <c r="F12" s="363">
        <v>0</v>
      </c>
      <c r="G12" s="363">
        <v>0</v>
      </c>
      <c r="H12" s="363">
        <v>0</v>
      </c>
      <c r="I12" s="363">
        <v>0</v>
      </c>
      <c r="J12" s="363">
        <v>0</v>
      </c>
      <c r="K12" s="363">
        <v>0</v>
      </c>
      <c r="L12" s="363">
        <v>0</v>
      </c>
      <c r="M12" s="363">
        <f t="shared" si="0"/>
        <v>0</v>
      </c>
    </row>
    <row r="13" spans="2:13" x14ac:dyDescent="0.3">
      <c r="B13" s="367" t="s">
        <v>1743</v>
      </c>
      <c r="C13" s="363">
        <v>0</v>
      </c>
      <c r="D13" s="363">
        <v>0</v>
      </c>
      <c r="E13" s="363">
        <v>0</v>
      </c>
      <c r="F13" s="363">
        <v>0</v>
      </c>
      <c r="G13" s="363">
        <v>0</v>
      </c>
      <c r="H13" s="363">
        <v>0</v>
      </c>
      <c r="I13" s="363">
        <v>0</v>
      </c>
      <c r="J13" s="363">
        <v>0</v>
      </c>
      <c r="K13" s="363">
        <v>0</v>
      </c>
      <c r="L13" s="363">
        <v>0</v>
      </c>
      <c r="M13" s="363">
        <f t="shared" si="0"/>
        <v>0</v>
      </c>
    </row>
    <row r="14" spans="2:13" x14ac:dyDescent="0.3">
      <c r="B14" s="366" t="s">
        <v>1742</v>
      </c>
      <c r="C14" s="363">
        <v>0</v>
      </c>
      <c r="D14" s="363">
        <v>0</v>
      </c>
      <c r="E14" s="363">
        <v>0</v>
      </c>
      <c r="F14" s="363">
        <v>0</v>
      </c>
      <c r="G14" s="363">
        <v>0</v>
      </c>
      <c r="H14" s="363">
        <v>0</v>
      </c>
      <c r="I14" s="363">
        <v>0</v>
      </c>
      <c r="J14" s="363">
        <v>0</v>
      </c>
      <c r="K14" s="363">
        <v>0</v>
      </c>
      <c r="L14" s="363">
        <v>0</v>
      </c>
      <c r="M14" s="363">
        <f t="shared" si="0"/>
        <v>0</v>
      </c>
    </row>
    <row r="15" spans="2:13" x14ac:dyDescent="0.3">
      <c r="B15" s="366" t="s">
        <v>1741</v>
      </c>
      <c r="C15" s="363">
        <v>0</v>
      </c>
      <c r="D15" s="363">
        <v>0</v>
      </c>
      <c r="E15" s="363">
        <v>0</v>
      </c>
      <c r="F15" s="363">
        <v>0</v>
      </c>
      <c r="G15" s="363">
        <v>0</v>
      </c>
      <c r="H15" s="363">
        <v>0</v>
      </c>
      <c r="I15" s="363">
        <v>0</v>
      </c>
      <c r="J15" s="363">
        <v>0</v>
      </c>
      <c r="K15" s="363">
        <v>0</v>
      </c>
      <c r="L15" s="363">
        <v>0</v>
      </c>
      <c r="M15" s="363">
        <f t="shared" si="0"/>
        <v>0</v>
      </c>
    </row>
    <row r="16" spans="2:13" x14ac:dyDescent="0.3">
      <c r="B16" s="247" t="s">
        <v>1740</v>
      </c>
      <c r="C16" s="363">
        <f t="shared" ref="C16:L16" si="2">SUM(C17:C18)</f>
        <v>0.73299999999999998</v>
      </c>
      <c r="D16" s="363">
        <f t="shared" si="2"/>
        <v>4.4999999999999998E-2</v>
      </c>
      <c r="E16" s="363">
        <f t="shared" si="2"/>
        <v>0</v>
      </c>
      <c r="F16" s="363">
        <f t="shared" si="2"/>
        <v>2.4E-2</v>
      </c>
      <c r="G16" s="363">
        <f t="shared" si="2"/>
        <v>4.2000000000000003E-2</v>
      </c>
      <c r="H16" s="363">
        <f t="shared" si="2"/>
        <v>0</v>
      </c>
      <c r="I16" s="363">
        <f t="shared" si="2"/>
        <v>1.2E-2</v>
      </c>
      <c r="J16" s="363">
        <f t="shared" si="2"/>
        <v>1.843</v>
      </c>
      <c r="K16" s="363">
        <f t="shared" si="2"/>
        <v>0</v>
      </c>
      <c r="L16" s="363">
        <f t="shared" si="2"/>
        <v>0</v>
      </c>
      <c r="M16" s="363">
        <f t="shared" si="0"/>
        <v>2.6989999999999998</v>
      </c>
    </row>
    <row r="17" spans="2:13" x14ac:dyDescent="0.3">
      <c r="B17" s="247" t="s">
        <v>1739</v>
      </c>
      <c r="C17" s="363">
        <v>1.0999999999999999E-2</v>
      </c>
      <c r="D17" s="363">
        <v>4.0000000000000001E-3</v>
      </c>
      <c r="E17" s="363">
        <v>0</v>
      </c>
      <c r="F17" s="363">
        <v>3.0000000000000001E-3</v>
      </c>
      <c r="G17" s="363">
        <v>3.3000000000000002E-2</v>
      </c>
      <c r="H17" s="363">
        <v>0</v>
      </c>
      <c r="I17" s="363">
        <v>8.9999999999999993E-3</v>
      </c>
      <c r="J17" s="363">
        <v>1.8109999999999999</v>
      </c>
      <c r="K17" s="363">
        <v>0</v>
      </c>
      <c r="L17" s="363">
        <v>0</v>
      </c>
      <c r="M17" s="363">
        <f t="shared" si="0"/>
        <v>1.871</v>
      </c>
    </row>
    <row r="18" spans="2:13" ht="15" x14ac:dyDescent="0.25">
      <c r="B18" s="277" t="s">
        <v>1738</v>
      </c>
      <c r="C18" s="363">
        <v>0.72199999999999998</v>
      </c>
      <c r="D18" s="363">
        <v>4.1000000000000002E-2</v>
      </c>
      <c r="E18" s="363">
        <v>0</v>
      </c>
      <c r="F18" s="363">
        <v>2.1000000000000001E-2</v>
      </c>
      <c r="G18" s="363">
        <v>8.9999999999999993E-3</v>
      </c>
      <c r="H18" s="363">
        <v>0</v>
      </c>
      <c r="I18" s="363">
        <v>3.0000000000000001E-3</v>
      </c>
      <c r="J18" s="363">
        <v>3.2000000000000001E-2</v>
      </c>
      <c r="K18" s="363">
        <v>0</v>
      </c>
      <c r="L18" s="363">
        <v>0</v>
      </c>
      <c r="M18" s="363">
        <f t="shared" si="0"/>
        <v>0.82800000000000007</v>
      </c>
    </row>
    <row r="19" spans="2:13" ht="15" x14ac:dyDescent="0.25">
      <c r="B19" s="277" t="s">
        <v>2</v>
      </c>
      <c r="C19" s="363">
        <v>0</v>
      </c>
      <c r="D19" s="363">
        <v>0</v>
      </c>
      <c r="E19" s="363">
        <v>0</v>
      </c>
      <c r="F19" s="363">
        <v>0</v>
      </c>
      <c r="G19" s="363">
        <v>0</v>
      </c>
      <c r="H19" s="363">
        <v>0</v>
      </c>
      <c r="I19" s="363">
        <v>0</v>
      </c>
      <c r="J19" s="363">
        <v>0</v>
      </c>
      <c r="K19" s="363">
        <v>0</v>
      </c>
      <c r="L19" s="363">
        <v>0</v>
      </c>
      <c r="M19" s="363">
        <f t="shared" si="0"/>
        <v>0</v>
      </c>
    </row>
    <row r="20" spans="2:13" x14ac:dyDescent="0.3">
      <c r="B20" s="364" t="s">
        <v>1</v>
      </c>
      <c r="C20" s="328">
        <f t="shared" ref="C20:M20" si="3">SUM(C9:C19)-C11-C16</f>
        <v>3.8820000000000001</v>
      </c>
      <c r="D20" s="328">
        <f t="shared" si="3"/>
        <v>0.247</v>
      </c>
      <c r="E20" s="328">
        <f t="shared" si="3"/>
        <v>0</v>
      </c>
      <c r="F20" s="328">
        <f t="shared" si="3"/>
        <v>0.90900000000000003</v>
      </c>
      <c r="G20" s="328">
        <f t="shared" si="3"/>
        <v>8.7999999999999995E-2</v>
      </c>
      <c r="H20" s="328">
        <f t="shared" si="3"/>
        <v>0</v>
      </c>
      <c r="I20" s="328">
        <f t="shared" si="3"/>
        <v>6.8000000000000005E-2</v>
      </c>
      <c r="J20" s="328">
        <f t="shared" si="3"/>
        <v>1.9379999999999997</v>
      </c>
      <c r="K20" s="328">
        <f t="shared" si="3"/>
        <v>0</v>
      </c>
      <c r="L20" s="328">
        <f t="shared" si="3"/>
        <v>3.0000000000000001E-3</v>
      </c>
      <c r="M20" s="328">
        <f t="shared" si="3"/>
        <v>7.1349999999999998</v>
      </c>
    </row>
    <row r="21" spans="2:13" x14ac:dyDescent="0.3">
      <c r="B21" s="368" t="s">
        <v>1750</v>
      </c>
    </row>
    <row r="25" spans="2:13" ht="15.6" x14ac:dyDescent="0.3">
      <c r="B25" s="311" t="s">
        <v>1749</v>
      </c>
      <c r="C25" s="283"/>
      <c r="D25" s="283"/>
      <c r="E25" s="283"/>
      <c r="F25" s="283"/>
      <c r="G25" s="283"/>
      <c r="H25" s="283"/>
      <c r="I25" s="283"/>
      <c r="J25" s="283"/>
      <c r="K25" s="283"/>
      <c r="L25" s="283"/>
      <c r="M25" s="283"/>
    </row>
    <row r="26" spans="2:13" x14ac:dyDescent="0.3">
      <c r="B26" s="361" t="s">
        <v>1532</v>
      </c>
      <c r="C26" s="362"/>
      <c r="D26" s="362"/>
      <c r="E26" s="362"/>
      <c r="F26" s="362"/>
      <c r="G26" s="362"/>
      <c r="H26" s="362"/>
      <c r="I26" s="362"/>
      <c r="J26" s="362"/>
      <c r="K26" s="362"/>
      <c r="L26" s="362"/>
      <c r="M26" s="362"/>
    </row>
    <row r="27" spans="2:13" ht="15" x14ac:dyDescent="0.25">
      <c r="B27" s="339"/>
      <c r="C27" s="339"/>
      <c r="D27" s="339"/>
      <c r="E27" s="339"/>
      <c r="F27" s="339"/>
      <c r="G27" s="339"/>
      <c r="H27" s="339"/>
      <c r="I27" s="339"/>
      <c r="J27" s="339"/>
      <c r="K27" s="339"/>
      <c r="L27" s="339"/>
      <c r="M27" s="339"/>
    </row>
    <row r="28" spans="2:13" ht="28.8" x14ac:dyDescent="0.3">
      <c r="B28" s="339"/>
      <c r="C28" s="315" t="s">
        <v>1703</v>
      </c>
      <c r="D28" s="315" t="s">
        <v>1704</v>
      </c>
      <c r="E28" s="315" t="s">
        <v>1705</v>
      </c>
      <c r="F28" s="315" t="s">
        <v>1706</v>
      </c>
      <c r="G28" s="315" t="s">
        <v>1707</v>
      </c>
      <c r="H28" s="315" t="s">
        <v>1708</v>
      </c>
      <c r="I28" s="315" t="s">
        <v>1709</v>
      </c>
      <c r="J28" s="315" t="s">
        <v>128</v>
      </c>
      <c r="K28" s="315" t="s">
        <v>1710</v>
      </c>
      <c r="L28" s="315" t="s">
        <v>2</v>
      </c>
      <c r="M28" s="316" t="s">
        <v>1</v>
      </c>
    </row>
    <row r="29" spans="2:13" x14ac:dyDescent="0.3">
      <c r="B29" s="247" t="s">
        <v>1747</v>
      </c>
      <c r="C29" s="363">
        <v>0</v>
      </c>
      <c r="D29" s="363">
        <v>0</v>
      </c>
      <c r="E29" s="363">
        <v>0</v>
      </c>
      <c r="F29" s="363">
        <v>0</v>
      </c>
      <c r="G29" s="363">
        <v>0</v>
      </c>
      <c r="H29" s="363">
        <v>0</v>
      </c>
      <c r="I29" s="363">
        <v>0</v>
      </c>
      <c r="J29" s="363">
        <v>0</v>
      </c>
      <c r="K29" s="363">
        <v>0</v>
      </c>
      <c r="L29" s="363">
        <v>0</v>
      </c>
      <c r="M29" s="363">
        <f t="shared" ref="M29:M39" si="4">SUM(C29:L29)</f>
        <v>0</v>
      </c>
    </row>
    <row r="30" spans="2:13" x14ac:dyDescent="0.3">
      <c r="B30" s="247" t="s">
        <v>1746</v>
      </c>
      <c r="C30" s="363">
        <v>5.5860000000000003</v>
      </c>
      <c r="D30" s="363">
        <v>0.48799999999999999</v>
      </c>
      <c r="E30" s="363">
        <v>1.0999999999999999E-2</v>
      </c>
      <c r="F30" s="363">
        <v>2.4E-2</v>
      </c>
      <c r="G30" s="363">
        <v>0.105</v>
      </c>
      <c r="H30" s="363">
        <v>3.4000000000000002E-2</v>
      </c>
      <c r="I30" s="363">
        <v>0.21199999999999999</v>
      </c>
      <c r="J30" s="363">
        <v>0.28899999999999998</v>
      </c>
      <c r="K30" s="363">
        <v>2.9000000000000001E-2</v>
      </c>
      <c r="L30" s="363">
        <v>3.0000000000000001E-3</v>
      </c>
      <c r="M30" s="363">
        <f t="shared" si="4"/>
        <v>6.7809999999999997</v>
      </c>
    </row>
    <row r="31" spans="2:13" ht="28.8" x14ac:dyDescent="0.3">
      <c r="B31" s="359" t="s">
        <v>1745</v>
      </c>
      <c r="C31" s="363">
        <f t="shared" ref="C31:L31" si="5">SUM(C32:C35)</f>
        <v>7.0000000000000001E-3</v>
      </c>
      <c r="D31" s="363">
        <f t="shared" si="5"/>
        <v>0</v>
      </c>
      <c r="E31" s="363">
        <f t="shared" si="5"/>
        <v>0</v>
      </c>
      <c r="F31" s="363">
        <f t="shared" si="5"/>
        <v>1.2999999999999999E-2</v>
      </c>
      <c r="G31" s="363">
        <f t="shared" si="5"/>
        <v>2E-3</v>
      </c>
      <c r="H31" s="363">
        <f t="shared" si="5"/>
        <v>0</v>
      </c>
      <c r="I31" s="363">
        <f t="shared" si="5"/>
        <v>0.03</v>
      </c>
      <c r="J31" s="363">
        <f t="shared" si="5"/>
        <v>4.0000000000000001E-3</v>
      </c>
      <c r="K31" s="363">
        <f t="shared" si="5"/>
        <v>0</v>
      </c>
      <c r="L31" s="363">
        <f t="shared" si="5"/>
        <v>0</v>
      </c>
      <c r="M31" s="363">
        <f t="shared" si="4"/>
        <v>5.5999999999999994E-2</v>
      </c>
    </row>
    <row r="32" spans="2:13" x14ac:dyDescent="0.3">
      <c r="B32" s="367" t="s">
        <v>1744</v>
      </c>
      <c r="C32" s="363">
        <v>0</v>
      </c>
      <c r="D32" s="363">
        <v>0</v>
      </c>
      <c r="E32" s="363">
        <v>0</v>
      </c>
      <c r="F32" s="363">
        <v>0</v>
      </c>
      <c r="G32" s="363">
        <v>0</v>
      </c>
      <c r="H32" s="363">
        <v>0</v>
      </c>
      <c r="I32" s="363">
        <v>0</v>
      </c>
      <c r="J32" s="363">
        <v>0</v>
      </c>
      <c r="K32" s="363">
        <v>0</v>
      </c>
      <c r="L32" s="363">
        <v>0</v>
      </c>
      <c r="M32" s="363">
        <f t="shared" si="4"/>
        <v>0</v>
      </c>
    </row>
    <row r="33" spans="2:13" x14ac:dyDescent="0.3">
      <c r="B33" s="367" t="s">
        <v>1743</v>
      </c>
      <c r="C33" s="363">
        <v>0</v>
      </c>
      <c r="D33" s="363">
        <v>0</v>
      </c>
      <c r="E33" s="363">
        <v>0</v>
      </c>
      <c r="F33" s="363">
        <v>0</v>
      </c>
      <c r="G33" s="363">
        <v>0</v>
      </c>
      <c r="H33" s="363">
        <v>0</v>
      </c>
      <c r="I33" s="363">
        <v>0</v>
      </c>
      <c r="J33" s="363">
        <v>0</v>
      </c>
      <c r="K33" s="363">
        <v>0</v>
      </c>
      <c r="L33" s="363">
        <v>0</v>
      </c>
      <c r="M33" s="363">
        <f t="shared" si="4"/>
        <v>0</v>
      </c>
    </row>
    <row r="34" spans="2:13" x14ac:dyDescent="0.3">
      <c r="B34" s="366" t="s">
        <v>1742</v>
      </c>
      <c r="C34" s="363">
        <v>0</v>
      </c>
      <c r="D34" s="363">
        <v>0</v>
      </c>
      <c r="E34" s="363">
        <v>0</v>
      </c>
      <c r="F34" s="363">
        <v>0</v>
      </c>
      <c r="G34" s="363">
        <v>0</v>
      </c>
      <c r="H34" s="363">
        <v>0</v>
      </c>
      <c r="I34" s="363">
        <v>0</v>
      </c>
      <c r="J34" s="363">
        <v>0</v>
      </c>
      <c r="K34" s="363">
        <v>0</v>
      </c>
      <c r="L34" s="363">
        <v>0</v>
      </c>
      <c r="M34" s="363">
        <f t="shared" si="4"/>
        <v>0</v>
      </c>
    </row>
    <row r="35" spans="2:13" x14ac:dyDescent="0.3">
      <c r="B35" s="366" t="s">
        <v>1741</v>
      </c>
      <c r="C35" s="363">
        <v>7.0000000000000001E-3</v>
      </c>
      <c r="D35" s="363">
        <v>0</v>
      </c>
      <c r="E35" s="363">
        <v>0</v>
      </c>
      <c r="F35" s="363">
        <v>1.2999999999999999E-2</v>
      </c>
      <c r="G35" s="363">
        <v>2E-3</v>
      </c>
      <c r="H35" s="363">
        <v>0</v>
      </c>
      <c r="I35" s="363">
        <v>0.03</v>
      </c>
      <c r="J35" s="363">
        <v>4.0000000000000001E-3</v>
      </c>
      <c r="K35" s="363">
        <v>0</v>
      </c>
      <c r="L35" s="363">
        <v>0</v>
      </c>
      <c r="M35" s="363">
        <f t="shared" si="4"/>
        <v>5.5999999999999994E-2</v>
      </c>
    </row>
    <row r="36" spans="2:13" x14ac:dyDescent="0.3">
      <c r="B36" s="247" t="s">
        <v>1740</v>
      </c>
      <c r="C36" s="363">
        <f t="shared" ref="C36:L36" si="6">SUM(C37:C38)</f>
        <v>1.0079999999999998</v>
      </c>
      <c r="D36" s="363">
        <f t="shared" si="6"/>
        <v>5.8000000000000003E-2</v>
      </c>
      <c r="E36" s="363">
        <f t="shared" si="6"/>
        <v>4.0000000000000001E-3</v>
      </c>
      <c r="F36" s="363">
        <f t="shared" si="6"/>
        <v>3.5999999999999997E-2</v>
      </c>
      <c r="G36" s="363">
        <f t="shared" si="6"/>
        <v>1.2E-2</v>
      </c>
      <c r="H36" s="363">
        <f t="shared" si="6"/>
        <v>0.17799999999999999</v>
      </c>
      <c r="I36" s="363">
        <f t="shared" si="6"/>
        <v>7.0000000000000007E-2</v>
      </c>
      <c r="J36" s="363">
        <f t="shared" si="6"/>
        <v>0.70799999999999996</v>
      </c>
      <c r="K36" s="363">
        <f t="shared" si="6"/>
        <v>2.1999999999999999E-2</v>
      </c>
      <c r="L36" s="363">
        <f t="shared" si="6"/>
        <v>1E-3</v>
      </c>
      <c r="M36" s="363">
        <f t="shared" si="4"/>
        <v>2.0969999999999995</v>
      </c>
    </row>
    <row r="37" spans="2:13" x14ac:dyDescent="0.3">
      <c r="B37" s="247" t="s">
        <v>1739</v>
      </c>
      <c r="C37" s="363">
        <v>1E-3</v>
      </c>
      <c r="D37" s="363">
        <v>0</v>
      </c>
      <c r="E37" s="363">
        <v>0</v>
      </c>
      <c r="F37" s="363">
        <v>0</v>
      </c>
      <c r="G37" s="363">
        <v>4.0000000000000001E-3</v>
      </c>
      <c r="H37" s="363">
        <v>0.17799999999999999</v>
      </c>
      <c r="I37" s="363">
        <v>0.05</v>
      </c>
      <c r="J37" s="363">
        <v>0.64200000000000002</v>
      </c>
      <c r="K37" s="363">
        <v>0</v>
      </c>
      <c r="L37" s="363">
        <v>0</v>
      </c>
      <c r="M37" s="363">
        <f t="shared" si="4"/>
        <v>0.875</v>
      </c>
    </row>
    <row r="38" spans="2:13" x14ac:dyDescent="0.3">
      <c r="B38" s="277" t="s">
        <v>1738</v>
      </c>
      <c r="C38" s="363">
        <v>1.0069999999999999</v>
      </c>
      <c r="D38" s="363">
        <v>5.8000000000000003E-2</v>
      </c>
      <c r="E38" s="363">
        <v>4.0000000000000001E-3</v>
      </c>
      <c r="F38" s="363">
        <v>3.5999999999999997E-2</v>
      </c>
      <c r="G38" s="363">
        <v>8.0000000000000002E-3</v>
      </c>
      <c r="H38" s="363">
        <v>0</v>
      </c>
      <c r="I38" s="363">
        <v>0.02</v>
      </c>
      <c r="J38" s="363">
        <v>6.6000000000000003E-2</v>
      </c>
      <c r="K38" s="363">
        <v>2.1999999999999999E-2</v>
      </c>
      <c r="L38" s="363">
        <v>1E-3</v>
      </c>
      <c r="M38" s="363">
        <f t="shared" si="4"/>
        <v>1.222</v>
      </c>
    </row>
    <row r="39" spans="2:13" x14ac:dyDescent="0.3">
      <c r="B39" s="277" t="s">
        <v>2</v>
      </c>
      <c r="C39" s="363">
        <v>0</v>
      </c>
      <c r="D39" s="363">
        <v>0</v>
      </c>
      <c r="E39" s="363">
        <v>0</v>
      </c>
      <c r="F39" s="363">
        <v>0</v>
      </c>
      <c r="G39" s="363">
        <v>0</v>
      </c>
      <c r="H39" s="363">
        <v>0</v>
      </c>
      <c r="I39" s="363">
        <v>0</v>
      </c>
      <c r="J39" s="363">
        <v>0</v>
      </c>
      <c r="K39" s="363">
        <v>0</v>
      </c>
      <c r="L39" s="363">
        <v>0</v>
      </c>
      <c r="M39" s="363">
        <f t="shared" si="4"/>
        <v>0</v>
      </c>
    </row>
    <row r="40" spans="2:13" x14ac:dyDescent="0.3">
      <c r="B40" s="364" t="s">
        <v>1</v>
      </c>
      <c r="C40" s="328">
        <f t="shared" ref="C40:M40" si="7">SUM(C29:C39)-C31-C36</f>
        <v>6.601</v>
      </c>
      <c r="D40" s="328">
        <f t="shared" si="7"/>
        <v>0.54600000000000004</v>
      </c>
      <c r="E40" s="328">
        <f t="shared" si="7"/>
        <v>1.4999999999999999E-2</v>
      </c>
      <c r="F40" s="328">
        <f t="shared" si="7"/>
        <v>7.3000000000000009E-2</v>
      </c>
      <c r="G40" s="328">
        <f t="shared" si="7"/>
        <v>0.11900000000000001</v>
      </c>
      <c r="H40" s="328">
        <f t="shared" si="7"/>
        <v>0.21200000000000002</v>
      </c>
      <c r="I40" s="328">
        <f t="shared" si="7"/>
        <v>0.312</v>
      </c>
      <c r="J40" s="328">
        <f t="shared" si="7"/>
        <v>1.0009999999999999</v>
      </c>
      <c r="K40" s="328">
        <f t="shared" si="7"/>
        <v>5.1000000000000011E-2</v>
      </c>
      <c r="L40" s="328">
        <f t="shared" si="7"/>
        <v>4.0000000000000001E-3</v>
      </c>
      <c r="M40" s="328">
        <f t="shared" si="7"/>
        <v>8.9339999999999993</v>
      </c>
    </row>
    <row r="45" spans="2:13" ht="15.6" x14ac:dyDescent="0.3">
      <c r="B45" s="311" t="s">
        <v>1748</v>
      </c>
      <c r="C45" s="283"/>
      <c r="D45" s="283"/>
      <c r="E45" s="283"/>
      <c r="F45" s="283"/>
      <c r="G45" s="283"/>
      <c r="H45" s="283"/>
      <c r="I45" s="283"/>
      <c r="J45" s="283"/>
      <c r="K45" s="283"/>
      <c r="L45" s="283"/>
      <c r="M45" s="283"/>
    </row>
    <row r="46" spans="2:13" x14ac:dyDescent="0.3">
      <c r="B46" s="361" t="s">
        <v>1534</v>
      </c>
      <c r="C46" s="362"/>
      <c r="D46" s="362"/>
      <c r="E46" s="362"/>
      <c r="F46" s="362"/>
      <c r="G46" s="362"/>
      <c r="H46" s="362"/>
      <c r="I46" s="362"/>
      <c r="J46" s="362"/>
      <c r="K46" s="362"/>
      <c r="L46" s="362"/>
      <c r="M46" s="362"/>
    </row>
    <row r="47" spans="2:13" x14ac:dyDescent="0.3">
      <c r="B47" s="339"/>
      <c r="C47" s="339"/>
      <c r="D47" s="339"/>
      <c r="E47" s="339"/>
      <c r="F47" s="339"/>
      <c r="G47" s="339"/>
      <c r="H47" s="339"/>
      <c r="I47" s="339"/>
      <c r="J47" s="339"/>
      <c r="K47" s="339"/>
      <c r="L47" s="339"/>
      <c r="M47" s="339"/>
    </row>
    <row r="48" spans="2:13" ht="28.8" x14ac:dyDescent="0.3">
      <c r="B48" s="339"/>
      <c r="C48" s="315" t="s">
        <v>1703</v>
      </c>
      <c r="D48" s="315" t="s">
        <v>1704</v>
      </c>
      <c r="E48" s="315" t="s">
        <v>1705</v>
      </c>
      <c r="F48" s="315" t="s">
        <v>1706</v>
      </c>
      <c r="G48" s="315" t="s">
        <v>1707</v>
      </c>
      <c r="H48" s="315" t="s">
        <v>1708</v>
      </c>
      <c r="I48" s="315" t="s">
        <v>1709</v>
      </c>
      <c r="J48" s="315" t="s">
        <v>128</v>
      </c>
      <c r="K48" s="315" t="s">
        <v>1710</v>
      </c>
      <c r="L48" s="315" t="s">
        <v>2</v>
      </c>
      <c r="M48" s="316" t="s">
        <v>1</v>
      </c>
    </row>
    <row r="49" spans="2:14" x14ac:dyDescent="0.3">
      <c r="B49" s="247" t="s">
        <v>1747</v>
      </c>
      <c r="C49" s="363">
        <v>0</v>
      </c>
      <c r="D49" s="363">
        <v>0</v>
      </c>
      <c r="E49" s="363">
        <v>0</v>
      </c>
      <c r="F49" s="363">
        <v>0</v>
      </c>
      <c r="G49" s="363">
        <v>0</v>
      </c>
      <c r="H49" s="363">
        <v>0</v>
      </c>
      <c r="I49" s="363">
        <v>0</v>
      </c>
      <c r="J49" s="363">
        <v>0</v>
      </c>
      <c r="K49" s="363">
        <v>0</v>
      </c>
      <c r="L49" s="363">
        <v>0</v>
      </c>
      <c r="M49" s="363">
        <f t="shared" ref="M49:M59" si="8">SUM(C49:L49)</f>
        <v>0</v>
      </c>
    </row>
    <row r="50" spans="2:14" x14ac:dyDescent="0.3">
      <c r="B50" s="247" t="s">
        <v>1746</v>
      </c>
      <c r="C50" s="363">
        <v>8.7349999999999994</v>
      </c>
      <c r="D50" s="363">
        <v>0.69</v>
      </c>
      <c r="E50" s="363">
        <v>1.0999999999999999E-2</v>
      </c>
      <c r="F50" s="363">
        <v>0.90900000000000003</v>
      </c>
      <c r="G50" s="363">
        <v>0.151</v>
      </c>
      <c r="H50" s="363">
        <v>3.4000000000000002E-2</v>
      </c>
      <c r="I50" s="363">
        <v>0.26800000000000002</v>
      </c>
      <c r="J50" s="363">
        <v>0.38300000000000001</v>
      </c>
      <c r="K50" s="363">
        <v>2.9000000000000001E-2</v>
      </c>
      <c r="L50" s="363">
        <v>6.0000000000000001E-3</v>
      </c>
      <c r="M50" s="363">
        <f t="shared" si="8"/>
        <v>11.216000000000001</v>
      </c>
    </row>
    <row r="51" spans="2:14" ht="28.8" x14ac:dyDescent="0.3">
      <c r="B51" s="359" t="s">
        <v>1745</v>
      </c>
      <c r="C51" s="363">
        <f t="shared" ref="C51:L51" si="9">SUM(C52:C55)</f>
        <v>7.0000000000000001E-3</v>
      </c>
      <c r="D51" s="363">
        <f t="shared" si="9"/>
        <v>0</v>
      </c>
      <c r="E51" s="363">
        <f t="shared" si="9"/>
        <v>0</v>
      </c>
      <c r="F51" s="363">
        <f t="shared" si="9"/>
        <v>1.2999999999999999E-2</v>
      </c>
      <c r="G51" s="363">
        <f t="shared" si="9"/>
        <v>2E-3</v>
      </c>
      <c r="H51" s="363">
        <f t="shared" si="9"/>
        <v>0</v>
      </c>
      <c r="I51" s="363">
        <f t="shared" si="9"/>
        <v>0.03</v>
      </c>
      <c r="J51" s="363">
        <f t="shared" si="9"/>
        <v>4.0000000000000001E-3</v>
      </c>
      <c r="K51" s="363">
        <f t="shared" si="9"/>
        <v>0</v>
      </c>
      <c r="L51" s="363">
        <f t="shared" si="9"/>
        <v>0</v>
      </c>
      <c r="M51" s="363">
        <f t="shared" si="8"/>
        <v>5.5999999999999994E-2</v>
      </c>
    </row>
    <row r="52" spans="2:14" x14ac:dyDescent="0.3">
      <c r="B52" s="367" t="s">
        <v>1744</v>
      </c>
      <c r="C52" s="363">
        <v>0</v>
      </c>
      <c r="D52" s="363">
        <v>0</v>
      </c>
      <c r="E52" s="363">
        <v>0</v>
      </c>
      <c r="F52" s="363">
        <v>0</v>
      </c>
      <c r="G52" s="363">
        <v>0</v>
      </c>
      <c r="H52" s="363">
        <v>0</v>
      </c>
      <c r="I52" s="363">
        <v>0</v>
      </c>
      <c r="J52" s="363">
        <v>0</v>
      </c>
      <c r="K52" s="363">
        <v>0</v>
      </c>
      <c r="L52" s="363">
        <v>0</v>
      </c>
      <c r="M52" s="363">
        <f t="shared" si="8"/>
        <v>0</v>
      </c>
    </row>
    <row r="53" spans="2:14" x14ac:dyDescent="0.3">
      <c r="B53" s="367" t="s">
        <v>1743</v>
      </c>
      <c r="C53" s="363">
        <v>0</v>
      </c>
      <c r="D53" s="363">
        <v>0</v>
      </c>
      <c r="E53" s="363">
        <v>0</v>
      </c>
      <c r="F53" s="363">
        <v>0</v>
      </c>
      <c r="G53" s="363">
        <v>0</v>
      </c>
      <c r="H53" s="363">
        <v>0</v>
      </c>
      <c r="I53" s="363">
        <v>0</v>
      </c>
      <c r="J53" s="363">
        <v>0</v>
      </c>
      <c r="K53" s="363">
        <v>0</v>
      </c>
      <c r="L53" s="363">
        <v>0</v>
      </c>
      <c r="M53" s="363">
        <f t="shared" si="8"/>
        <v>0</v>
      </c>
    </row>
    <row r="54" spans="2:14" x14ac:dyDescent="0.3">
      <c r="B54" s="366" t="s">
        <v>1742</v>
      </c>
      <c r="C54" s="363">
        <v>0</v>
      </c>
      <c r="D54" s="363">
        <v>0</v>
      </c>
      <c r="E54" s="363">
        <v>0</v>
      </c>
      <c r="F54" s="363">
        <v>0</v>
      </c>
      <c r="G54" s="363">
        <v>0</v>
      </c>
      <c r="H54" s="363">
        <v>0</v>
      </c>
      <c r="I54" s="363">
        <v>0</v>
      </c>
      <c r="J54" s="363">
        <v>0</v>
      </c>
      <c r="K54" s="363">
        <v>0</v>
      </c>
      <c r="L54" s="363">
        <v>0</v>
      </c>
      <c r="M54" s="363">
        <f t="shared" si="8"/>
        <v>0</v>
      </c>
    </row>
    <row r="55" spans="2:14" x14ac:dyDescent="0.3">
      <c r="B55" s="366" t="s">
        <v>1741</v>
      </c>
      <c r="C55" s="363">
        <v>7.0000000000000001E-3</v>
      </c>
      <c r="D55" s="363">
        <v>0</v>
      </c>
      <c r="E55" s="363">
        <v>0</v>
      </c>
      <c r="F55" s="363">
        <v>1.2999999999999999E-2</v>
      </c>
      <c r="G55" s="363">
        <v>2E-3</v>
      </c>
      <c r="H55" s="363">
        <v>0</v>
      </c>
      <c r="I55" s="363">
        <v>0.03</v>
      </c>
      <c r="J55" s="363">
        <v>4.0000000000000001E-3</v>
      </c>
      <c r="K55" s="363">
        <v>0</v>
      </c>
      <c r="L55" s="363">
        <v>0</v>
      </c>
      <c r="M55" s="363">
        <f t="shared" si="8"/>
        <v>5.5999999999999994E-2</v>
      </c>
    </row>
    <row r="56" spans="2:14" x14ac:dyDescent="0.3">
      <c r="B56" s="247" t="s">
        <v>1740</v>
      </c>
      <c r="C56" s="363">
        <f t="shared" ref="C56:L56" si="10">SUM(C57:C58)</f>
        <v>1.7410000000000001</v>
      </c>
      <c r="D56" s="363">
        <f t="shared" si="10"/>
        <v>0.10300000000000001</v>
      </c>
      <c r="E56" s="363">
        <f t="shared" si="10"/>
        <v>4.0000000000000001E-3</v>
      </c>
      <c r="F56" s="363">
        <f t="shared" si="10"/>
        <v>6.0000000000000005E-2</v>
      </c>
      <c r="G56" s="363">
        <f t="shared" si="10"/>
        <v>5.2999999999999999E-2</v>
      </c>
      <c r="H56" s="363">
        <f t="shared" si="10"/>
        <v>0.17799999999999999</v>
      </c>
      <c r="I56" s="363">
        <f t="shared" si="10"/>
        <v>8.1000000000000003E-2</v>
      </c>
      <c r="J56" s="363">
        <f t="shared" si="10"/>
        <v>2.5499999999999998</v>
      </c>
      <c r="K56" s="363">
        <f t="shared" si="10"/>
        <v>2.1999999999999999E-2</v>
      </c>
      <c r="L56" s="363">
        <f t="shared" si="10"/>
        <v>1E-3</v>
      </c>
      <c r="M56" s="363">
        <f t="shared" si="8"/>
        <v>4.7930000000000001</v>
      </c>
    </row>
    <row r="57" spans="2:14" x14ac:dyDescent="0.3">
      <c r="B57" s="277" t="s">
        <v>1739</v>
      </c>
      <c r="C57" s="365">
        <v>1.2E-2</v>
      </c>
      <c r="D57" s="365">
        <v>4.0000000000000001E-3</v>
      </c>
      <c r="E57" s="365">
        <v>0</v>
      </c>
      <c r="F57" s="365">
        <v>3.0000000000000001E-3</v>
      </c>
      <c r="G57" s="365">
        <v>3.6999999999999998E-2</v>
      </c>
      <c r="H57" s="365">
        <v>0.17799999999999999</v>
      </c>
      <c r="I57" s="365">
        <v>5.8000000000000003E-2</v>
      </c>
      <c r="J57" s="365">
        <v>2.452</v>
      </c>
      <c r="K57" s="365">
        <v>0</v>
      </c>
      <c r="L57" s="365">
        <v>0</v>
      </c>
      <c r="M57" s="363">
        <f t="shared" si="8"/>
        <v>2.7439999999999998</v>
      </c>
    </row>
    <row r="58" spans="2:14" x14ac:dyDescent="0.3">
      <c r="B58" s="277" t="s">
        <v>1738</v>
      </c>
      <c r="C58" s="363">
        <v>1.7290000000000001</v>
      </c>
      <c r="D58" s="363">
        <v>9.9000000000000005E-2</v>
      </c>
      <c r="E58" s="363">
        <v>4.0000000000000001E-3</v>
      </c>
      <c r="F58" s="363">
        <v>5.7000000000000002E-2</v>
      </c>
      <c r="G58" s="363">
        <v>1.6E-2</v>
      </c>
      <c r="H58" s="363">
        <v>0</v>
      </c>
      <c r="I58" s="363">
        <v>2.3E-2</v>
      </c>
      <c r="J58" s="363">
        <v>9.8000000000000004E-2</v>
      </c>
      <c r="K58" s="363">
        <v>2.1999999999999999E-2</v>
      </c>
      <c r="L58" s="363">
        <v>1E-3</v>
      </c>
      <c r="M58" s="363">
        <f t="shared" si="8"/>
        <v>2.0489999999999995</v>
      </c>
    </row>
    <row r="59" spans="2:14" x14ac:dyDescent="0.3">
      <c r="B59" s="277" t="s">
        <v>2</v>
      </c>
      <c r="C59" s="363">
        <v>0</v>
      </c>
      <c r="D59" s="363">
        <v>0</v>
      </c>
      <c r="E59" s="363">
        <v>0</v>
      </c>
      <c r="F59" s="363">
        <v>0</v>
      </c>
      <c r="G59" s="363">
        <v>0</v>
      </c>
      <c r="H59" s="363">
        <v>0</v>
      </c>
      <c r="I59" s="363">
        <v>0</v>
      </c>
      <c r="J59" s="363">
        <v>0</v>
      </c>
      <c r="K59" s="363">
        <v>0</v>
      </c>
      <c r="L59" s="363">
        <v>0</v>
      </c>
      <c r="M59" s="363">
        <f t="shared" si="8"/>
        <v>0</v>
      </c>
    </row>
    <row r="60" spans="2:14" x14ac:dyDescent="0.3">
      <c r="B60" s="364" t="s">
        <v>1</v>
      </c>
      <c r="C60" s="328">
        <f t="shared" ref="C60:M60" si="11">SUM(C49:C59)-C51-C56</f>
        <v>10.482999999999999</v>
      </c>
      <c r="D60" s="328">
        <f t="shared" si="11"/>
        <v>0.79299999999999993</v>
      </c>
      <c r="E60" s="328">
        <f t="shared" si="11"/>
        <v>1.4999999999999999E-2</v>
      </c>
      <c r="F60" s="328">
        <f t="shared" si="11"/>
        <v>0.98200000000000021</v>
      </c>
      <c r="G60" s="328">
        <f t="shared" si="11"/>
        <v>0.20600000000000002</v>
      </c>
      <c r="H60" s="328">
        <f t="shared" si="11"/>
        <v>0.21200000000000002</v>
      </c>
      <c r="I60" s="328">
        <f t="shared" si="11"/>
        <v>0.37900000000000006</v>
      </c>
      <c r="J60" s="328">
        <f t="shared" si="11"/>
        <v>2.9370000000000003</v>
      </c>
      <c r="K60" s="328">
        <f t="shared" si="11"/>
        <v>5.1000000000000011E-2</v>
      </c>
      <c r="L60" s="328">
        <f t="shared" si="11"/>
        <v>7.0000000000000001E-3</v>
      </c>
      <c r="M60" s="328">
        <f t="shared" si="11"/>
        <v>16.064999999999998</v>
      </c>
    </row>
    <row r="62" spans="2:14" x14ac:dyDescent="0.3">
      <c r="B62" s="283"/>
      <c r="C62" s="283"/>
      <c r="D62" s="283"/>
      <c r="E62" s="283"/>
      <c r="F62" s="283"/>
      <c r="G62" s="283"/>
      <c r="H62" s="283"/>
      <c r="I62" s="283"/>
      <c r="J62" s="283"/>
      <c r="K62" s="283"/>
      <c r="L62" s="283"/>
      <c r="N62" s="283"/>
    </row>
    <row r="64" spans="2:14" x14ac:dyDescent="0.3">
      <c r="N64" s="231" t="s">
        <v>1594</v>
      </c>
    </row>
    <row r="77" spans="14:14" x14ac:dyDescent="0.3">
      <c r="N77" s="283"/>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48" zoomScale="85" zoomScaleNormal="85" zoomScaleSheetLayoutView="100" workbookViewId="0">
      <selection activeCell="C81" sqref="C81:M81"/>
    </sheetView>
  </sheetViews>
  <sheetFormatPr defaultColWidth="9.109375" defaultRowHeight="14.4" x14ac:dyDescent="0.3"/>
  <cols>
    <col min="1" max="1" width="4.6640625" style="277" customWidth="1"/>
    <col min="2" max="2" width="25.109375" style="277" bestFit="1" customWidth="1"/>
    <col min="3" max="12" width="17.6640625" style="277" customWidth="1"/>
    <col min="13" max="13" width="18.5546875" style="277" bestFit="1" customWidth="1"/>
    <col min="14" max="20" width="9.109375" style="277"/>
    <col min="21" max="21" width="9.109375" style="277" customWidth="1"/>
    <col min="22" max="16384" width="9.109375" style="277"/>
  </cols>
  <sheetData>
    <row r="4" spans="2:13" x14ac:dyDescent="0.3">
      <c r="B4" s="283"/>
      <c r="C4" s="283"/>
      <c r="D4" s="283"/>
      <c r="E4" s="283"/>
      <c r="F4" s="283"/>
      <c r="G4" s="283"/>
      <c r="H4" s="283"/>
      <c r="I4" s="283"/>
      <c r="J4" s="283"/>
      <c r="K4" s="283"/>
      <c r="L4" s="283"/>
      <c r="M4" s="283"/>
    </row>
    <row r="5" spans="2:13" ht="15.6" x14ac:dyDescent="0.3">
      <c r="B5" s="311" t="s">
        <v>1752</v>
      </c>
      <c r="C5" s="283"/>
      <c r="D5" s="283"/>
      <c r="E5" s="283"/>
      <c r="F5" s="283"/>
      <c r="G5" s="283"/>
      <c r="H5" s="283"/>
      <c r="I5" s="283"/>
      <c r="J5" s="283"/>
      <c r="K5" s="283"/>
      <c r="L5" s="283"/>
      <c r="M5" s="283"/>
    </row>
    <row r="6" spans="2:13" x14ac:dyDescent="0.3">
      <c r="B6" s="361" t="s">
        <v>1753</v>
      </c>
      <c r="C6" s="362"/>
      <c r="D6" s="362"/>
      <c r="E6" s="362"/>
      <c r="F6" s="362"/>
      <c r="G6" s="362"/>
      <c r="H6" s="362"/>
      <c r="I6" s="362"/>
      <c r="J6" s="362"/>
      <c r="K6" s="362"/>
      <c r="L6" s="362"/>
      <c r="M6" s="362"/>
    </row>
    <row r="7" spans="2:13" x14ac:dyDescent="0.3">
      <c r="B7" s="339"/>
      <c r="C7" s="339"/>
      <c r="D7" s="339"/>
      <c r="E7" s="339"/>
      <c r="F7" s="339"/>
      <c r="G7" s="339"/>
      <c r="H7" s="339"/>
      <c r="I7" s="339"/>
      <c r="J7" s="339"/>
      <c r="K7" s="339"/>
      <c r="L7" s="339"/>
      <c r="M7" s="339"/>
    </row>
    <row r="8" spans="2:13" ht="28.8" x14ac:dyDescent="0.3">
      <c r="B8" s="339"/>
      <c r="C8" s="315" t="s">
        <v>1703</v>
      </c>
      <c r="D8" s="315" t="s">
        <v>1704</v>
      </c>
      <c r="E8" s="315" t="s">
        <v>1705</v>
      </c>
      <c r="F8" s="315" t="s">
        <v>1706</v>
      </c>
      <c r="G8" s="315" t="s">
        <v>1707</v>
      </c>
      <c r="H8" s="315" t="s">
        <v>1708</v>
      </c>
      <c r="I8" s="315" t="s">
        <v>1709</v>
      </c>
      <c r="J8" s="315" t="s">
        <v>128</v>
      </c>
      <c r="K8" s="315" t="s">
        <v>1710</v>
      </c>
      <c r="L8" s="315" t="s">
        <v>2</v>
      </c>
      <c r="M8" s="316" t="s">
        <v>1</v>
      </c>
    </row>
    <row r="9" spans="2:13" x14ac:dyDescent="0.3">
      <c r="B9" s="277" t="s">
        <v>1754</v>
      </c>
      <c r="C9" s="363">
        <v>0</v>
      </c>
      <c r="D9" s="363">
        <v>0</v>
      </c>
      <c r="E9" s="363">
        <v>0</v>
      </c>
      <c r="F9" s="363">
        <v>0</v>
      </c>
      <c r="G9" s="363">
        <v>0</v>
      </c>
      <c r="H9" s="363">
        <v>0</v>
      </c>
      <c r="I9" s="363">
        <v>0</v>
      </c>
      <c r="J9" s="363">
        <v>0</v>
      </c>
      <c r="K9" s="363">
        <v>0</v>
      </c>
      <c r="L9" s="363">
        <v>0</v>
      </c>
      <c r="M9" s="363">
        <f>SUM(C9:L9)</f>
        <v>0</v>
      </c>
    </row>
    <row r="10" spans="2:13" x14ac:dyDescent="0.3">
      <c r="B10" s="277" t="s">
        <v>18</v>
      </c>
      <c r="C10" s="363">
        <v>0</v>
      </c>
      <c r="D10" s="363">
        <v>0</v>
      </c>
      <c r="E10" s="363">
        <v>0</v>
      </c>
      <c r="F10" s="363">
        <v>0</v>
      </c>
      <c r="G10" s="363">
        <v>0</v>
      </c>
      <c r="H10" s="363">
        <v>0</v>
      </c>
      <c r="I10" s="363">
        <v>0</v>
      </c>
      <c r="J10" s="363">
        <v>0</v>
      </c>
      <c r="K10" s="363">
        <v>0</v>
      </c>
      <c r="L10" s="363">
        <v>0</v>
      </c>
      <c r="M10" s="363">
        <f t="shared" ref="M10:M13" si="0">SUM(C10:L10)</f>
        <v>0</v>
      </c>
    </row>
    <row r="11" spans="2:13" x14ac:dyDescent="0.3">
      <c r="B11" s="277" t="s">
        <v>19</v>
      </c>
      <c r="C11" s="363">
        <v>0</v>
      </c>
      <c r="D11" s="363">
        <v>0</v>
      </c>
      <c r="E11" s="363">
        <v>0</v>
      </c>
      <c r="F11" s="363">
        <v>0</v>
      </c>
      <c r="G11" s="363">
        <v>0</v>
      </c>
      <c r="H11" s="363">
        <v>0</v>
      </c>
      <c r="I11" s="363">
        <v>0</v>
      </c>
      <c r="J11" s="363">
        <v>0</v>
      </c>
      <c r="K11" s="363">
        <v>0</v>
      </c>
      <c r="L11" s="363">
        <v>0</v>
      </c>
      <c r="M11" s="363">
        <f t="shared" si="0"/>
        <v>0</v>
      </c>
    </row>
    <row r="12" spans="2:13" x14ac:dyDescent="0.3">
      <c r="B12" s="277" t="s">
        <v>20</v>
      </c>
      <c r="C12" s="363">
        <v>0</v>
      </c>
      <c r="D12" s="363">
        <v>0</v>
      </c>
      <c r="E12" s="363">
        <v>0</v>
      </c>
      <c r="F12" s="363">
        <v>0</v>
      </c>
      <c r="G12" s="363">
        <v>0</v>
      </c>
      <c r="H12" s="363">
        <v>5.0000000000000001E-3</v>
      </c>
      <c r="I12" s="363">
        <v>0</v>
      </c>
      <c r="J12" s="363">
        <v>0</v>
      </c>
      <c r="K12" s="363">
        <v>0</v>
      </c>
      <c r="L12" s="363">
        <v>0</v>
      </c>
      <c r="M12" s="363">
        <f t="shared" si="0"/>
        <v>5.0000000000000001E-3</v>
      </c>
    </row>
    <row r="13" spans="2:13" x14ac:dyDescent="0.3">
      <c r="B13" s="277" t="s">
        <v>21</v>
      </c>
      <c r="C13" s="363">
        <v>10.481999999999999</v>
      </c>
      <c r="D13" s="363">
        <v>0.79300000000000004</v>
      </c>
      <c r="E13" s="363">
        <v>1.6E-2</v>
      </c>
      <c r="F13" s="363">
        <v>0.98199999999999998</v>
      </c>
      <c r="G13" s="363">
        <v>0.20599999999999999</v>
      </c>
      <c r="H13" s="363">
        <v>0.20699999999999999</v>
      </c>
      <c r="I13" s="363">
        <v>0.379</v>
      </c>
      <c r="J13" s="363">
        <v>2.9369999999999998</v>
      </c>
      <c r="K13" s="363">
        <v>5.0999999999999997E-2</v>
      </c>
      <c r="L13" s="363">
        <v>7.0000000000000001E-3</v>
      </c>
      <c r="M13" s="363">
        <f t="shared" si="0"/>
        <v>16.059999999999999</v>
      </c>
    </row>
    <row r="14" spans="2:13" x14ac:dyDescent="0.3">
      <c r="B14" s="364" t="s">
        <v>1</v>
      </c>
      <c r="C14" s="328">
        <f>SUM(C9:C13)</f>
        <v>10.481999999999999</v>
      </c>
      <c r="D14" s="328">
        <f t="shared" ref="D14:M14" si="1">SUM(D9:D13)</f>
        <v>0.79300000000000004</v>
      </c>
      <c r="E14" s="328">
        <f t="shared" si="1"/>
        <v>1.6E-2</v>
      </c>
      <c r="F14" s="328">
        <f t="shared" si="1"/>
        <v>0.98199999999999998</v>
      </c>
      <c r="G14" s="328">
        <f t="shared" si="1"/>
        <v>0.20599999999999999</v>
      </c>
      <c r="H14" s="328">
        <f t="shared" si="1"/>
        <v>0.21199999999999999</v>
      </c>
      <c r="I14" s="328">
        <f t="shared" si="1"/>
        <v>0.379</v>
      </c>
      <c r="J14" s="328">
        <f t="shared" si="1"/>
        <v>2.9369999999999998</v>
      </c>
      <c r="K14" s="328">
        <f t="shared" si="1"/>
        <v>5.0999999999999997E-2</v>
      </c>
      <c r="L14" s="328">
        <f t="shared" si="1"/>
        <v>7.0000000000000001E-3</v>
      </c>
      <c r="M14" s="328">
        <f t="shared" si="1"/>
        <v>16.064999999999998</v>
      </c>
    </row>
    <row r="15" spans="2:13" x14ac:dyDescent="0.3">
      <c r="C15" s="281"/>
      <c r="D15" s="281"/>
      <c r="E15" s="281"/>
      <c r="F15" s="281"/>
      <c r="G15" s="281"/>
      <c r="H15" s="281"/>
      <c r="I15" s="281"/>
      <c r="J15" s="281"/>
      <c r="K15" s="281"/>
      <c r="L15" s="281"/>
      <c r="M15" s="281"/>
    </row>
    <row r="16" spans="2:13" x14ac:dyDescent="0.3">
      <c r="C16" s="281"/>
      <c r="D16" s="281"/>
      <c r="E16" s="281"/>
      <c r="F16" s="281"/>
      <c r="G16" s="281"/>
      <c r="H16" s="281"/>
      <c r="I16" s="281"/>
      <c r="J16" s="281"/>
      <c r="K16" s="281"/>
      <c r="L16" s="281"/>
      <c r="M16" s="281"/>
    </row>
    <row r="19" spans="2:13" ht="15.6" x14ac:dyDescent="0.3">
      <c r="B19" s="311" t="s">
        <v>1755</v>
      </c>
      <c r="C19" s="283"/>
      <c r="D19" s="283"/>
      <c r="E19" s="283"/>
      <c r="F19" s="283"/>
      <c r="G19" s="283"/>
      <c r="H19" s="283"/>
      <c r="I19" s="283"/>
      <c r="J19" s="283"/>
      <c r="K19" s="283"/>
      <c r="L19" s="283"/>
      <c r="M19" s="283"/>
    </row>
    <row r="20" spans="2:13" x14ac:dyDescent="0.3">
      <c r="B20" s="361" t="s">
        <v>1538</v>
      </c>
      <c r="C20" s="362"/>
      <c r="D20" s="362"/>
      <c r="E20" s="362"/>
      <c r="F20" s="362"/>
      <c r="G20" s="362"/>
      <c r="H20" s="362"/>
      <c r="I20" s="362"/>
      <c r="J20" s="362"/>
      <c r="K20" s="362"/>
      <c r="L20" s="362"/>
      <c r="M20" s="362"/>
    </row>
    <row r="21" spans="2:13" x14ac:dyDescent="0.3">
      <c r="B21" s="339"/>
      <c r="C21" s="339"/>
      <c r="D21" s="339"/>
      <c r="E21" s="339"/>
      <c r="F21" s="339"/>
      <c r="G21" s="339"/>
      <c r="H21" s="339"/>
      <c r="I21" s="339"/>
      <c r="J21" s="339"/>
      <c r="K21" s="339"/>
      <c r="L21" s="339"/>
      <c r="M21" s="339"/>
    </row>
    <row r="22" spans="2:13" ht="28.8" x14ac:dyDescent="0.3">
      <c r="B22" s="339"/>
      <c r="C22" s="315" t="s">
        <v>1703</v>
      </c>
      <c r="D22" s="315" t="s">
        <v>1704</v>
      </c>
      <c r="E22" s="315" t="s">
        <v>1705</v>
      </c>
      <c r="F22" s="315" t="s">
        <v>1706</v>
      </c>
      <c r="G22" s="315" t="s">
        <v>1707</v>
      </c>
      <c r="H22" s="315" t="s">
        <v>1708</v>
      </c>
      <c r="I22" s="315" t="s">
        <v>1709</v>
      </c>
      <c r="J22" s="315" t="s">
        <v>128</v>
      </c>
      <c r="K22" s="315" t="s">
        <v>1710</v>
      </c>
      <c r="L22" s="315" t="s">
        <v>2</v>
      </c>
      <c r="M22" s="316" t="s">
        <v>1</v>
      </c>
    </row>
    <row r="23" spans="2:13" x14ac:dyDescent="0.3">
      <c r="B23" s="277" t="s">
        <v>1756</v>
      </c>
      <c r="C23" s="363">
        <v>2.54</v>
      </c>
      <c r="D23" s="363">
        <v>0.14000000000000001</v>
      </c>
      <c r="E23" s="363">
        <v>1E-3</v>
      </c>
      <c r="F23" s="363">
        <v>0.88500000000000001</v>
      </c>
      <c r="G23" s="363">
        <v>3.5999999999999997E-2</v>
      </c>
      <c r="H23" s="363">
        <v>1.2999999999999999E-2</v>
      </c>
      <c r="I23" s="363">
        <v>5.2999999999999999E-2</v>
      </c>
      <c r="J23" s="363">
        <v>8.5999999999999993E-2</v>
      </c>
      <c r="K23" s="363">
        <v>0</v>
      </c>
      <c r="L23" s="363">
        <v>2E-3</v>
      </c>
      <c r="M23" s="363">
        <f>SUM(C23:L23)</f>
        <v>3.7559999999999993</v>
      </c>
    </row>
    <row r="24" spans="2:13" x14ac:dyDescent="0.3">
      <c r="B24" s="277" t="s">
        <v>1757</v>
      </c>
      <c r="C24" s="363">
        <v>5.7000000000000002E-2</v>
      </c>
      <c r="D24" s="363">
        <v>6.0000000000000001E-3</v>
      </c>
      <c r="E24" s="363">
        <v>5.0000000000000001E-3</v>
      </c>
      <c r="F24" s="363">
        <v>0</v>
      </c>
      <c r="G24" s="363">
        <v>2E-3</v>
      </c>
      <c r="H24" s="363">
        <v>7.0000000000000001E-3</v>
      </c>
      <c r="I24" s="363">
        <v>6.0000000000000001E-3</v>
      </c>
      <c r="J24" s="363">
        <v>1.7000000000000001E-2</v>
      </c>
      <c r="K24" s="363">
        <v>0</v>
      </c>
      <c r="L24" s="363">
        <v>0</v>
      </c>
      <c r="M24" s="363">
        <f t="shared" ref="M24:M28" si="2">SUM(C24:L24)</f>
        <v>0.10000000000000002</v>
      </c>
    </row>
    <row r="25" spans="2:13" x14ac:dyDescent="0.3">
      <c r="B25" s="277" t="s">
        <v>1758</v>
      </c>
      <c r="C25" s="363">
        <v>6.9000000000000006E-2</v>
      </c>
      <c r="D25" s="363">
        <v>0.01</v>
      </c>
      <c r="E25" s="363">
        <v>2E-3</v>
      </c>
      <c r="F25" s="363">
        <v>1E-3</v>
      </c>
      <c r="G25" s="363">
        <v>5.0000000000000001E-3</v>
      </c>
      <c r="H25" s="363">
        <v>4.0000000000000001E-3</v>
      </c>
      <c r="I25" s="363">
        <v>1.2999999999999999E-2</v>
      </c>
      <c r="J25" s="363">
        <v>1.2E-2</v>
      </c>
      <c r="K25" s="363">
        <v>0</v>
      </c>
      <c r="L25" s="363">
        <v>0</v>
      </c>
      <c r="M25" s="363">
        <f t="shared" si="2"/>
        <v>0.11600000000000001</v>
      </c>
    </row>
    <row r="26" spans="2:13" x14ac:dyDescent="0.3">
      <c r="B26" s="277" t="s">
        <v>1759</v>
      </c>
      <c r="C26" s="363">
        <v>0.59799999999999998</v>
      </c>
      <c r="D26" s="363">
        <v>7.3999999999999996E-2</v>
      </c>
      <c r="E26" s="363">
        <v>3.0000000000000001E-3</v>
      </c>
      <c r="F26" s="363">
        <v>2E-3</v>
      </c>
      <c r="G26" s="363">
        <v>2.5999999999999999E-2</v>
      </c>
      <c r="H26" s="363">
        <v>2.7E-2</v>
      </c>
      <c r="I26" s="363">
        <v>0.13300000000000001</v>
      </c>
      <c r="J26" s="363">
        <v>0.09</v>
      </c>
      <c r="K26" s="363">
        <v>0</v>
      </c>
      <c r="L26" s="363">
        <v>2E-3</v>
      </c>
      <c r="M26" s="363">
        <f t="shared" si="2"/>
        <v>0.95499999999999996</v>
      </c>
    </row>
    <row r="27" spans="2:13" x14ac:dyDescent="0.3">
      <c r="B27" s="277" t="s">
        <v>1760</v>
      </c>
      <c r="C27" s="363">
        <v>6.39</v>
      </c>
      <c r="D27" s="363">
        <v>0.49299999999999999</v>
      </c>
      <c r="E27" s="363">
        <v>4.0000000000000001E-3</v>
      </c>
      <c r="F27" s="363">
        <v>8.6999999999999994E-2</v>
      </c>
      <c r="G27" s="363">
        <v>9.4E-2</v>
      </c>
      <c r="H27" s="363">
        <v>0.16</v>
      </c>
      <c r="I27" s="363">
        <v>0.16</v>
      </c>
      <c r="J27" s="363">
        <v>0.47099999999999997</v>
      </c>
      <c r="K27" s="363">
        <v>5.0999999999999997E-2</v>
      </c>
      <c r="L27" s="363">
        <v>2E-3</v>
      </c>
      <c r="M27" s="363">
        <f t="shared" si="2"/>
        <v>7.9119999999999999</v>
      </c>
    </row>
    <row r="28" spans="2:13" x14ac:dyDescent="0.3">
      <c r="B28" s="277" t="s">
        <v>1761</v>
      </c>
      <c r="C28" s="363">
        <v>0.82799999999999996</v>
      </c>
      <c r="D28" s="363">
        <v>6.9000000000000006E-2</v>
      </c>
      <c r="E28" s="363">
        <v>0</v>
      </c>
      <c r="F28" s="363">
        <v>5.0000000000000001E-3</v>
      </c>
      <c r="G28" s="363">
        <v>4.2000000000000003E-2</v>
      </c>
      <c r="H28" s="363">
        <v>0</v>
      </c>
      <c r="I28" s="363">
        <v>1.4E-2</v>
      </c>
      <c r="J28" s="363">
        <v>2.2610000000000001</v>
      </c>
      <c r="K28" s="363">
        <v>0</v>
      </c>
      <c r="L28" s="363">
        <v>1E-3</v>
      </c>
      <c r="M28" s="363">
        <f t="shared" si="2"/>
        <v>3.22</v>
      </c>
    </row>
    <row r="29" spans="2:13" x14ac:dyDescent="0.3">
      <c r="B29" s="364" t="s">
        <v>1</v>
      </c>
      <c r="C29" s="328">
        <f>SUM(C23:C28)</f>
        <v>10.481999999999999</v>
      </c>
      <c r="D29" s="328">
        <f t="shared" ref="D29:M29" si="3">SUM(D23:D28)</f>
        <v>0.79200000000000004</v>
      </c>
      <c r="E29" s="328">
        <f t="shared" si="3"/>
        <v>1.4999999999999999E-2</v>
      </c>
      <c r="F29" s="328">
        <f t="shared" si="3"/>
        <v>0.98</v>
      </c>
      <c r="G29" s="328">
        <f t="shared" si="3"/>
        <v>0.20499999999999999</v>
      </c>
      <c r="H29" s="328">
        <f t="shared" si="3"/>
        <v>0.21100000000000002</v>
      </c>
      <c r="I29" s="328">
        <f t="shared" si="3"/>
        <v>0.379</v>
      </c>
      <c r="J29" s="328">
        <f t="shared" si="3"/>
        <v>2.9370000000000003</v>
      </c>
      <c r="K29" s="328">
        <f t="shared" si="3"/>
        <v>5.0999999999999997E-2</v>
      </c>
      <c r="L29" s="328">
        <f t="shared" si="3"/>
        <v>7.0000000000000001E-3</v>
      </c>
      <c r="M29" s="328">
        <f t="shared" si="3"/>
        <v>16.058999999999997</v>
      </c>
    </row>
    <row r="34" spans="2:13" ht="15.6" x14ac:dyDescent="0.3">
      <c r="B34" s="311" t="s">
        <v>1762</v>
      </c>
      <c r="C34" s="283"/>
      <c r="D34" s="283"/>
      <c r="E34" s="283"/>
      <c r="F34" s="283"/>
      <c r="G34" s="283"/>
      <c r="H34" s="283"/>
      <c r="I34" s="283"/>
      <c r="J34" s="283"/>
      <c r="K34" s="283"/>
      <c r="L34" s="283"/>
      <c r="M34" s="283"/>
    </row>
    <row r="35" spans="2:13" x14ac:dyDescent="0.3">
      <c r="B35" s="369" t="s">
        <v>1763</v>
      </c>
      <c r="C35" s="362"/>
      <c r="D35" s="362"/>
      <c r="E35" s="362"/>
      <c r="F35" s="362"/>
      <c r="G35" s="362"/>
      <c r="H35" s="362"/>
      <c r="I35" s="362"/>
      <c r="J35" s="362"/>
      <c r="K35" s="362"/>
      <c r="L35" s="362"/>
      <c r="M35" s="362"/>
    </row>
    <row r="36" spans="2:13" x14ac:dyDescent="0.3">
      <c r="B36" s="339"/>
      <c r="C36" s="339"/>
      <c r="D36" s="339"/>
      <c r="E36" s="339"/>
      <c r="F36" s="339"/>
      <c r="G36" s="339"/>
      <c r="H36" s="339"/>
      <c r="I36" s="339"/>
      <c r="J36" s="339"/>
      <c r="K36" s="339"/>
      <c r="L36" s="339"/>
      <c r="M36" s="339"/>
    </row>
    <row r="37" spans="2:13" ht="28.8" x14ac:dyDescent="0.3">
      <c r="B37" s="339"/>
      <c r="C37" s="315" t="s">
        <v>1703</v>
      </c>
      <c r="D37" s="315" t="s">
        <v>1704</v>
      </c>
      <c r="E37" s="315" t="s">
        <v>1705</v>
      </c>
      <c r="F37" s="315" t="s">
        <v>1706</v>
      </c>
      <c r="G37" s="315" t="s">
        <v>1707</v>
      </c>
      <c r="H37" s="315" t="s">
        <v>1708</v>
      </c>
      <c r="I37" s="315" t="s">
        <v>1709</v>
      </c>
      <c r="J37" s="315" t="s">
        <v>128</v>
      </c>
      <c r="K37" s="315" t="s">
        <v>1710</v>
      </c>
      <c r="L37" s="315" t="s">
        <v>2</v>
      </c>
      <c r="M37" s="316" t="s">
        <v>1</v>
      </c>
    </row>
    <row r="38" spans="2:13" x14ac:dyDescent="0.3">
      <c r="B38" s="370" t="s">
        <v>1764</v>
      </c>
      <c r="C38" s="371">
        <v>1.24</v>
      </c>
      <c r="D38" s="371">
        <v>3.55</v>
      </c>
      <c r="E38" s="371">
        <v>0</v>
      </c>
      <c r="F38" s="371">
        <v>0</v>
      </c>
      <c r="G38" s="371">
        <v>0.09</v>
      </c>
      <c r="H38" s="371">
        <v>0</v>
      </c>
      <c r="I38" s="371">
        <v>0.38</v>
      </c>
      <c r="J38" s="371">
        <v>1.68</v>
      </c>
      <c r="K38" s="371">
        <v>0</v>
      </c>
      <c r="L38" s="371">
        <v>0</v>
      </c>
      <c r="M38" s="372">
        <v>1.1399999999999999</v>
      </c>
    </row>
    <row r="39" spans="2:13" x14ac:dyDescent="0.3">
      <c r="B39" s="310" t="s">
        <v>1765</v>
      </c>
    </row>
    <row r="40" spans="2:13" x14ac:dyDescent="0.3">
      <c r="J40" s="373"/>
    </row>
    <row r="44" spans="2:13" ht="15.6" x14ac:dyDescent="0.3">
      <c r="B44" s="311" t="s">
        <v>1766</v>
      </c>
      <c r="C44" s="283"/>
      <c r="D44" s="283"/>
      <c r="E44" s="283"/>
      <c r="F44" s="283"/>
      <c r="G44" s="283"/>
      <c r="H44" s="283"/>
      <c r="I44" s="283"/>
      <c r="J44" s="283"/>
      <c r="K44" s="283"/>
      <c r="L44" s="283"/>
      <c r="M44" s="283"/>
    </row>
    <row r="45" spans="2:13" x14ac:dyDescent="0.3">
      <c r="B45" s="369" t="s">
        <v>1542</v>
      </c>
      <c r="C45" s="362"/>
      <c r="D45" s="362"/>
      <c r="E45" s="362"/>
      <c r="F45" s="362"/>
      <c r="G45" s="362"/>
      <c r="H45" s="362"/>
      <c r="I45" s="362"/>
      <c r="J45" s="362"/>
      <c r="K45" s="362"/>
      <c r="L45" s="362"/>
      <c r="M45" s="362"/>
    </row>
    <row r="46" spans="2:13" x14ac:dyDescent="0.3">
      <c r="B46" s="339"/>
      <c r="C46" s="339"/>
      <c r="D46" s="339"/>
      <c r="E46" s="339"/>
      <c r="F46" s="339"/>
      <c r="G46" s="339"/>
      <c r="H46" s="339"/>
      <c r="I46" s="339"/>
      <c r="J46" s="339"/>
      <c r="K46" s="339"/>
      <c r="L46" s="339"/>
      <c r="M46" s="339"/>
    </row>
    <row r="47" spans="2:13" ht="28.8" x14ac:dyDescent="0.3">
      <c r="B47" s="339"/>
      <c r="C47" s="315" t="s">
        <v>1703</v>
      </c>
      <c r="D47" s="315" t="s">
        <v>1704</v>
      </c>
      <c r="E47" s="315" t="s">
        <v>1705</v>
      </c>
      <c r="F47" s="315" t="s">
        <v>1706</v>
      </c>
      <c r="G47" s="315" t="s">
        <v>1707</v>
      </c>
      <c r="H47" s="315" t="s">
        <v>1708</v>
      </c>
      <c r="I47" s="315" t="s">
        <v>1709</v>
      </c>
      <c r="J47" s="315" t="s">
        <v>128</v>
      </c>
      <c r="K47" s="315" t="s">
        <v>1710</v>
      </c>
      <c r="L47" s="315" t="s">
        <v>2</v>
      </c>
      <c r="M47" s="316" t="s">
        <v>1</v>
      </c>
    </row>
    <row r="48" spans="2:13" x14ac:dyDescent="0.3">
      <c r="B48" s="370" t="s">
        <v>1764</v>
      </c>
      <c r="C48" s="374">
        <v>1.28</v>
      </c>
      <c r="D48" s="374">
        <v>1.1000000000000001</v>
      </c>
      <c r="E48" s="374">
        <v>0</v>
      </c>
      <c r="F48" s="374">
        <v>0</v>
      </c>
      <c r="G48" s="374">
        <v>0.39</v>
      </c>
      <c r="H48" s="374">
        <v>0</v>
      </c>
      <c r="I48" s="374">
        <v>1.1499999999999999</v>
      </c>
      <c r="J48" s="374">
        <v>2.29</v>
      </c>
      <c r="K48" s="374">
        <v>0</v>
      </c>
      <c r="L48" s="374">
        <v>0</v>
      </c>
      <c r="M48" s="375">
        <v>1.34</v>
      </c>
    </row>
    <row r="49" spans="2:13" x14ac:dyDescent="0.3">
      <c r="B49" s="310" t="s">
        <v>1767</v>
      </c>
    </row>
    <row r="54" spans="2:13" ht="15.6" x14ac:dyDescent="0.3">
      <c r="B54" s="311" t="s">
        <v>1768</v>
      </c>
      <c r="C54" s="283"/>
      <c r="D54" s="283"/>
      <c r="E54" s="283"/>
      <c r="F54" s="283"/>
      <c r="G54" s="283"/>
      <c r="H54" s="283"/>
      <c r="I54" s="283"/>
      <c r="J54" s="283"/>
      <c r="K54" s="283"/>
      <c r="L54" s="283"/>
      <c r="M54" s="283"/>
    </row>
    <row r="55" spans="2:13" x14ac:dyDescent="0.3">
      <c r="B55" s="369" t="s">
        <v>1544</v>
      </c>
      <c r="C55" s="362"/>
      <c r="D55" s="362"/>
      <c r="E55" s="362"/>
      <c r="F55" s="362"/>
      <c r="G55" s="362"/>
      <c r="H55" s="362"/>
      <c r="I55" s="362"/>
      <c r="J55" s="362"/>
      <c r="K55" s="362"/>
      <c r="L55" s="362"/>
      <c r="M55" s="362"/>
    </row>
    <row r="56" spans="2:13" x14ac:dyDescent="0.3">
      <c r="B56" s="339"/>
      <c r="C56" s="339"/>
      <c r="D56" s="339"/>
      <c r="E56" s="339"/>
      <c r="F56" s="339"/>
      <c r="G56" s="339"/>
      <c r="H56" s="339"/>
      <c r="I56" s="339"/>
      <c r="J56" s="339"/>
      <c r="K56" s="339"/>
      <c r="L56" s="339"/>
      <c r="M56" s="339"/>
    </row>
    <row r="57" spans="2:13" ht="28.8" x14ac:dyDescent="0.3">
      <c r="B57" s="339"/>
      <c r="C57" s="315" t="s">
        <v>1703</v>
      </c>
      <c r="D57" s="315" t="s">
        <v>1704</v>
      </c>
      <c r="E57" s="315" t="s">
        <v>1705</v>
      </c>
      <c r="F57" s="315" t="s">
        <v>1706</v>
      </c>
      <c r="G57" s="315" t="s">
        <v>1707</v>
      </c>
      <c r="H57" s="315" t="s">
        <v>1708</v>
      </c>
      <c r="I57" s="315" t="s">
        <v>1709</v>
      </c>
      <c r="J57" s="315" t="s">
        <v>128</v>
      </c>
      <c r="K57" s="315" t="s">
        <v>1710</v>
      </c>
      <c r="L57" s="315" t="s">
        <v>2</v>
      </c>
      <c r="M57" s="316" t="s">
        <v>1</v>
      </c>
    </row>
    <row r="58" spans="2:13" x14ac:dyDescent="0.3">
      <c r="B58" s="247" t="s">
        <v>1769</v>
      </c>
      <c r="C58" s="376">
        <v>0.89</v>
      </c>
      <c r="D58" s="376">
        <v>0.82</v>
      </c>
      <c r="E58" s="376">
        <v>0</v>
      </c>
      <c r="F58" s="376">
        <v>0</v>
      </c>
      <c r="G58" s="376">
        <v>0.27</v>
      </c>
      <c r="H58" s="376">
        <v>0</v>
      </c>
      <c r="I58" s="376">
        <v>1.1499999999999999</v>
      </c>
      <c r="J58" s="376">
        <v>1.37</v>
      </c>
      <c r="K58" s="376">
        <v>0</v>
      </c>
      <c r="L58" s="376">
        <v>0</v>
      </c>
      <c r="M58" s="377">
        <v>0.9</v>
      </c>
    </row>
    <row r="59" spans="2:13" x14ac:dyDescent="0.3">
      <c r="B59" s="247" t="s">
        <v>1770</v>
      </c>
      <c r="C59" s="376">
        <v>0.11</v>
      </c>
      <c r="D59" s="376">
        <v>0.1</v>
      </c>
      <c r="E59" s="376">
        <v>0</v>
      </c>
      <c r="F59" s="376">
        <v>0</v>
      </c>
      <c r="G59" s="376">
        <v>0.05</v>
      </c>
      <c r="H59" s="376">
        <v>0</v>
      </c>
      <c r="I59" s="376">
        <v>0</v>
      </c>
      <c r="J59" s="376">
        <v>0.48</v>
      </c>
      <c r="K59" s="376">
        <v>0</v>
      </c>
      <c r="L59" s="376">
        <v>0</v>
      </c>
      <c r="M59" s="377">
        <v>0.17</v>
      </c>
    </row>
    <row r="60" spans="2:13" x14ac:dyDescent="0.3">
      <c r="B60" s="247" t="s">
        <v>1771</v>
      </c>
      <c r="C60" s="376">
        <v>0.08</v>
      </c>
      <c r="D60" s="376">
        <v>7.0000000000000007E-2</v>
      </c>
      <c r="E60" s="376">
        <v>0</v>
      </c>
      <c r="F60" s="376">
        <v>0</v>
      </c>
      <c r="G60" s="376">
        <v>0.05</v>
      </c>
      <c r="H60" s="376">
        <v>0</v>
      </c>
      <c r="I60" s="376">
        <v>0</v>
      </c>
      <c r="J60" s="376">
        <v>0.35</v>
      </c>
      <c r="K60" s="376">
        <v>0</v>
      </c>
      <c r="L60" s="376">
        <v>0</v>
      </c>
      <c r="M60" s="377">
        <v>0.12</v>
      </c>
    </row>
    <row r="61" spans="2:13" x14ac:dyDescent="0.3">
      <c r="B61" s="247" t="s">
        <v>1772</v>
      </c>
      <c r="C61" s="376">
        <v>0.06</v>
      </c>
      <c r="D61" s="376">
        <v>7.0000000000000007E-2</v>
      </c>
      <c r="E61" s="376">
        <v>0</v>
      </c>
      <c r="F61" s="376">
        <v>0</v>
      </c>
      <c r="G61" s="376">
        <v>0.02</v>
      </c>
      <c r="H61" s="376">
        <v>0</v>
      </c>
      <c r="I61" s="376">
        <v>0</v>
      </c>
      <c r="J61" s="376">
        <v>0.09</v>
      </c>
      <c r="K61" s="376">
        <v>0</v>
      </c>
      <c r="L61" s="376">
        <v>0</v>
      </c>
      <c r="M61" s="377">
        <v>0.06</v>
      </c>
    </row>
    <row r="62" spans="2:13" x14ac:dyDescent="0.3">
      <c r="B62" s="247" t="s">
        <v>1773</v>
      </c>
      <c r="C62" s="376">
        <v>0.04</v>
      </c>
      <c r="D62" s="376">
        <v>0.03</v>
      </c>
      <c r="E62" s="376">
        <v>0</v>
      </c>
      <c r="F62" s="376">
        <v>0</v>
      </c>
      <c r="G62" s="376">
        <v>0</v>
      </c>
      <c r="H62" s="376">
        <v>0</v>
      </c>
      <c r="I62" s="376">
        <v>0</v>
      </c>
      <c r="J62" s="376">
        <v>0</v>
      </c>
      <c r="K62" s="376">
        <v>0</v>
      </c>
      <c r="L62" s="376">
        <v>0</v>
      </c>
      <c r="M62" s="377">
        <v>0.03</v>
      </c>
    </row>
    <row r="63" spans="2:13" x14ac:dyDescent="0.3">
      <c r="B63" s="259" t="s">
        <v>1774</v>
      </c>
      <c r="C63" s="378">
        <v>0.09</v>
      </c>
      <c r="D63" s="378">
        <v>0.01</v>
      </c>
      <c r="E63" s="378">
        <v>0</v>
      </c>
      <c r="F63" s="378">
        <v>0</v>
      </c>
      <c r="G63" s="378">
        <v>0</v>
      </c>
      <c r="H63" s="378">
        <v>0</v>
      </c>
      <c r="I63" s="378">
        <v>0</v>
      </c>
      <c r="J63" s="378">
        <v>0</v>
      </c>
      <c r="K63" s="378">
        <v>0</v>
      </c>
      <c r="L63" s="378">
        <v>0</v>
      </c>
      <c r="M63" s="379">
        <v>0.06</v>
      </c>
    </row>
    <row r="64" spans="2:13" x14ac:dyDescent="0.3">
      <c r="B64" s="310" t="s">
        <v>1775</v>
      </c>
    </row>
    <row r="68" spans="2:13" ht="15.6" x14ac:dyDescent="0.3">
      <c r="B68" s="311" t="s">
        <v>1776</v>
      </c>
      <c r="C68" s="283"/>
      <c r="D68" s="283"/>
      <c r="E68" s="283"/>
      <c r="F68" s="283"/>
      <c r="G68" s="283"/>
      <c r="H68" s="283"/>
      <c r="I68" s="283"/>
      <c r="J68" s="283"/>
      <c r="K68" s="283"/>
      <c r="L68" s="283"/>
      <c r="M68" s="283"/>
    </row>
    <row r="69" spans="2:13" x14ac:dyDescent="0.3">
      <c r="B69" s="369" t="s">
        <v>1546</v>
      </c>
      <c r="C69" s="362"/>
      <c r="D69" s="362"/>
      <c r="E69" s="362"/>
      <c r="F69" s="362"/>
      <c r="G69" s="362"/>
      <c r="H69" s="362"/>
      <c r="I69" s="362"/>
      <c r="J69" s="362"/>
      <c r="K69" s="362"/>
      <c r="L69" s="362"/>
      <c r="M69" s="362"/>
    </row>
    <row r="70" spans="2:13" x14ac:dyDescent="0.3">
      <c r="B70" s="339"/>
      <c r="C70" s="339"/>
      <c r="D70" s="339"/>
      <c r="E70" s="339"/>
      <c r="F70" s="339"/>
      <c r="G70" s="339"/>
      <c r="H70" s="339"/>
      <c r="I70" s="339"/>
      <c r="J70" s="339"/>
      <c r="K70" s="339"/>
      <c r="L70" s="339"/>
      <c r="M70" s="339"/>
    </row>
    <row r="71" spans="2:13" ht="28.8" x14ac:dyDescent="0.3">
      <c r="B71" s="339"/>
      <c r="C71" s="315" t="s">
        <v>1703</v>
      </c>
      <c r="D71" s="315" t="s">
        <v>1704</v>
      </c>
      <c r="E71" s="315" t="s">
        <v>1705</v>
      </c>
      <c r="F71" s="315" t="s">
        <v>1706</v>
      </c>
      <c r="G71" s="315" t="s">
        <v>1707</v>
      </c>
      <c r="H71" s="315" t="s">
        <v>1708</v>
      </c>
      <c r="I71" s="315" t="s">
        <v>1709</v>
      </c>
      <c r="J71" s="315" t="s">
        <v>128</v>
      </c>
      <c r="K71" s="315" t="s">
        <v>1710</v>
      </c>
      <c r="L71" s="315" t="s">
        <v>2</v>
      </c>
      <c r="M71" s="316" t="s">
        <v>1</v>
      </c>
    </row>
    <row r="72" spans="2:13" x14ac:dyDescent="0.3">
      <c r="B72" s="370" t="s">
        <v>1777</v>
      </c>
      <c r="C72" s="380">
        <v>68</v>
      </c>
      <c r="D72" s="380">
        <v>0.7</v>
      </c>
      <c r="E72" s="380"/>
      <c r="F72" s="380">
        <v>0.46</v>
      </c>
      <c r="G72" s="380"/>
      <c r="H72" s="380"/>
      <c r="I72" s="380">
        <v>2.66</v>
      </c>
      <c r="J72" s="380">
        <v>2.97</v>
      </c>
      <c r="K72" s="380"/>
      <c r="L72" s="380"/>
      <c r="M72" s="381">
        <f>SUM(C72:L72)</f>
        <v>74.789999999999992</v>
      </c>
    </row>
    <row r="73" spans="2:13" x14ac:dyDescent="0.3">
      <c r="B73" s="310" t="s">
        <v>1778</v>
      </c>
    </row>
    <row r="77" spans="2:13" ht="15.6" x14ac:dyDescent="0.3">
      <c r="B77" s="311" t="s">
        <v>1779</v>
      </c>
      <c r="C77" s="283"/>
      <c r="D77" s="283"/>
      <c r="E77" s="283"/>
      <c r="F77" s="283"/>
      <c r="G77" s="283"/>
      <c r="H77" s="283"/>
      <c r="I77" s="283"/>
      <c r="J77" s="283"/>
      <c r="K77" s="283"/>
      <c r="L77" s="283"/>
      <c r="M77" s="283"/>
    </row>
    <row r="78" spans="2:13" x14ac:dyDescent="0.3">
      <c r="B78" s="369" t="s">
        <v>1548</v>
      </c>
      <c r="C78" s="362"/>
      <c r="D78" s="362"/>
      <c r="E78" s="362"/>
      <c r="F78" s="362"/>
      <c r="G78" s="362"/>
      <c r="H78" s="362"/>
      <c r="I78" s="362"/>
      <c r="J78" s="362"/>
      <c r="K78" s="362"/>
      <c r="L78" s="362"/>
      <c r="M78" s="362"/>
    </row>
    <row r="79" spans="2:13" x14ac:dyDescent="0.3">
      <c r="B79" s="339"/>
      <c r="C79" s="339"/>
      <c r="D79" s="339"/>
      <c r="E79" s="339"/>
      <c r="F79" s="339"/>
      <c r="G79" s="339"/>
      <c r="H79" s="339"/>
      <c r="I79" s="339"/>
      <c r="J79" s="339"/>
      <c r="K79" s="339"/>
      <c r="L79" s="339"/>
      <c r="M79" s="339"/>
    </row>
    <row r="80" spans="2:13" ht="28.8" x14ac:dyDescent="0.3">
      <c r="B80" s="339"/>
      <c r="C80" s="315" t="s">
        <v>1703</v>
      </c>
      <c r="D80" s="315" t="s">
        <v>1704</v>
      </c>
      <c r="E80" s="315" t="s">
        <v>1705</v>
      </c>
      <c r="F80" s="315" t="s">
        <v>1706</v>
      </c>
      <c r="G80" s="315" t="s">
        <v>1707</v>
      </c>
      <c r="H80" s="315" t="s">
        <v>1708</v>
      </c>
      <c r="I80" s="315" t="s">
        <v>1709</v>
      </c>
      <c r="J80" s="315" t="s">
        <v>128</v>
      </c>
      <c r="K80" s="315" t="s">
        <v>1710</v>
      </c>
      <c r="L80" s="315" t="s">
        <v>2</v>
      </c>
      <c r="M80" s="316" t="s">
        <v>1</v>
      </c>
    </row>
    <row r="81" spans="2:14" x14ac:dyDescent="0.3">
      <c r="B81" s="370" t="s">
        <v>1780</v>
      </c>
      <c r="C81" s="380">
        <v>0.03</v>
      </c>
      <c r="D81" s="380">
        <v>0.01</v>
      </c>
      <c r="E81" s="380"/>
      <c r="F81" s="380"/>
      <c r="G81" s="380"/>
      <c r="H81" s="380"/>
      <c r="I81" s="380">
        <v>0.01</v>
      </c>
      <c r="J81" s="380">
        <v>0.01</v>
      </c>
      <c r="K81" s="380"/>
      <c r="L81" s="380"/>
      <c r="M81" s="381">
        <v>0.02</v>
      </c>
    </row>
    <row r="82" spans="2:14" x14ac:dyDescent="0.3">
      <c r="B82" s="310" t="s">
        <v>1781</v>
      </c>
    </row>
    <row r="83" spans="2:14" x14ac:dyDescent="0.3">
      <c r="B83" s="310"/>
    </row>
    <row r="85" spans="2:14" x14ac:dyDescent="0.3">
      <c r="N85" s="231" t="s">
        <v>1594</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heetViews>
  <sheetFormatPr defaultColWidth="9.109375" defaultRowHeight="14.4" x14ac:dyDescent="0.3"/>
  <cols>
    <col min="1" max="1" width="4.6640625" style="283" customWidth="1"/>
    <col min="2" max="2" width="71.109375" style="283" customWidth="1"/>
    <col min="3" max="3" width="68.109375" style="283" customWidth="1"/>
    <col min="4" max="4" width="80.33203125" style="283" customWidth="1"/>
    <col min="5" max="16384" width="9.109375" style="283"/>
  </cols>
  <sheetData>
    <row r="7" spans="2:4" ht="15.6" x14ac:dyDescent="0.3">
      <c r="B7" s="382" t="s">
        <v>1782</v>
      </c>
      <c r="C7" s="337"/>
      <c r="D7" s="337"/>
    </row>
    <row r="8" spans="2:4" x14ac:dyDescent="0.3">
      <c r="B8" s="383" t="s">
        <v>1551</v>
      </c>
      <c r="C8" s="384" t="s">
        <v>1783</v>
      </c>
      <c r="D8" s="385" t="s">
        <v>1784</v>
      </c>
    </row>
    <row r="9" spans="2:4" x14ac:dyDescent="0.3">
      <c r="B9" s="386"/>
      <c r="C9" s="387"/>
      <c r="D9" s="388"/>
    </row>
    <row r="10" spans="2:4" x14ac:dyDescent="0.3">
      <c r="B10" s="364" t="s">
        <v>1785</v>
      </c>
      <c r="C10" s="389"/>
      <c r="D10" s="389"/>
    </row>
    <row r="11" spans="2:4" ht="28.8" x14ac:dyDescent="0.3">
      <c r="B11" s="200" t="s">
        <v>1786</v>
      </c>
      <c r="C11" s="200" t="s">
        <v>1457</v>
      </c>
      <c r="D11" s="491"/>
    </row>
    <row r="12" spans="2:4" x14ac:dyDescent="0.3">
      <c r="B12" s="235"/>
      <c r="C12" s="200"/>
      <c r="D12" s="491"/>
    </row>
    <row r="13" spans="2:4" ht="43.2" x14ac:dyDescent="0.3">
      <c r="B13" s="235"/>
      <c r="C13" s="200" t="s">
        <v>1787</v>
      </c>
      <c r="D13" s="491"/>
    </row>
    <row r="14" spans="2:4" ht="28.8" x14ac:dyDescent="0.3">
      <c r="B14" s="218" t="s">
        <v>1788</v>
      </c>
      <c r="C14" s="200" t="s">
        <v>1789</v>
      </c>
      <c r="D14" s="491"/>
    </row>
    <row r="15" spans="2:4" x14ac:dyDescent="0.3">
      <c r="B15" s="218"/>
      <c r="C15" s="390" t="s">
        <v>1790</v>
      </c>
      <c r="D15" s="491"/>
    </row>
    <row r="16" spans="2:4" ht="28.8" x14ac:dyDescent="0.3">
      <c r="B16" s="218" t="s">
        <v>1791</v>
      </c>
      <c r="C16" s="390" t="s">
        <v>1792</v>
      </c>
      <c r="D16" s="491"/>
    </row>
    <row r="17" spans="2:4" x14ac:dyDescent="0.3">
      <c r="B17" s="391"/>
      <c r="C17" s="390" t="s">
        <v>1793</v>
      </c>
      <c r="D17" s="491"/>
    </row>
    <row r="18" spans="2:4" x14ac:dyDescent="0.3">
      <c r="B18" s="391"/>
      <c r="C18" s="390" t="s">
        <v>1794</v>
      </c>
      <c r="D18" s="491"/>
    </row>
    <row r="19" spans="2:4" x14ac:dyDescent="0.3">
      <c r="B19" s="391"/>
      <c r="C19" s="390" t="s">
        <v>1795</v>
      </c>
      <c r="D19" s="491"/>
    </row>
    <row r="20" spans="2:4" x14ac:dyDescent="0.3">
      <c r="B20" s="391"/>
      <c r="C20" s="390" t="s">
        <v>1796</v>
      </c>
      <c r="D20" s="491"/>
    </row>
    <row r="21" spans="2:4" x14ac:dyDescent="0.3">
      <c r="B21" s="391"/>
      <c r="C21" s="390" t="s">
        <v>1797</v>
      </c>
      <c r="D21" s="491"/>
    </row>
    <row r="22" spans="2:4" ht="28.2" x14ac:dyDescent="0.3">
      <c r="B22" s="391"/>
      <c r="C22" s="390" t="s">
        <v>1798</v>
      </c>
      <c r="D22" s="491"/>
    </row>
    <row r="23" spans="2:4" x14ac:dyDescent="0.3">
      <c r="B23" s="391"/>
      <c r="C23" s="390" t="s">
        <v>1799</v>
      </c>
      <c r="D23" s="491"/>
    </row>
    <row r="24" spans="2:4" x14ac:dyDescent="0.3">
      <c r="B24" s="391"/>
      <c r="C24" s="390" t="s">
        <v>1800</v>
      </c>
      <c r="D24" s="491"/>
    </row>
    <row r="25" spans="2:4" x14ac:dyDescent="0.3">
      <c r="B25" s="391"/>
      <c r="C25" s="390" t="s">
        <v>1801</v>
      </c>
      <c r="D25" s="491"/>
    </row>
    <row r="26" spans="2:4" x14ac:dyDescent="0.3">
      <c r="B26" s="391"/>
      <c r="C26" s="390" t="s">
        <v>1802</v>
      </c>
      <c r="D26" s="491"/>
    </row>
    <row r="27" spans="2:4" x14ac:dyDescent="0.3">
      <c r="B27" s="391"/>
      <c r="C27" s="390"/>
      <c r="D27" s="200"/>
    </row>
    <row r="28" spans="2:4" x14ac:dyDescent="0.3">
      <c r="B28" s="364" t="s">
        <v>1803</v>
      </c>
      <c r="C28" s="346"/>
      <c r="D28" s="346"/>
    </row>
    <row r="29" spans="2:4" ht="28.8" x14ac:dyDescent="0.3">
      <c r="B29" s="490" t="s">
        <v>1804</v>
      </c>
      <c r="C29" s="200" t="s">
        <v>1456</v>
      </c>
      <c r="D29" s="491"/>
    </row>
    <row r="30" spans="2:4" x14ac:dyDescent="0.3">
      <c r="B30" s="490"/>
      <c r="C30" s="200"/>
      <c r="D30" s="491"/>
    </row>
    <row r="31" spans="2:4" ht="28.8" x14ac:dyDescent="0.3">
      <c r="B31" s="490"/>
      <c r="C31" s="200" t="s">
        <v>1805</v>
      </c>
      <c r="D31" s="491"/>
    </row>
    <row r="32" spans="2:4" x14ac:dyDescent="0.3">
      <c r="B32" s="490"/>
      <c r="C32" s="305"/>
      <c r="D32" s="491"/>
    </row>
    <row r="33" spans="2:4" x14ac:dyDescent="0.3">
      <c r="B33" s="490"/>
      <c r="C33" s="305" t="s">
        <v>1806</v>
      </c>
      <c r="D33" s="491"/>
    </row>
    <row r="34" spans="2:4" ht="28.8" x14ac:dyDescent="0.3">
      <c r="B34" s="490" t="s">
        <v>1807</v>
      </c>
      <c r="C34" s="200" t="s">
        <v>1808</v>
      </c>
      <c r="D34" s="491"/>
    </row>
    <row r="35" spans="2:4" x14ac:dyDescent="0.3">
      <c r="B35" s="490"/>
      <c r="C35" s="200"/>
      <c r="D35" s="491"/>
    </row>
    <row r="36" spans="2:4" x14ac:dyDescent="0.3">
      <c r="B36" s="490"/>
      <c r="C36" s="305" t="s">
        <v>1809</v>
      </c>
      <c r="D36" s="491"/>
    </row>
    <row r="37" spans="2:4" ht="28.8" x14ac:dyDescent="0.3">
      <c r="B37" s="490" t="s">
        <v>1810</v>
      </c>
      <c r="C37" s="200" t="s">
        <v>1811</v>
      </c>
      <c r="D37" s="491"/>
    </row>
    <row r="38" spans="2:4" x14ac:dyDescent="0.3">
      <c r="B38" s="490"/>
      <c r="C38" s="200"/>
      <c r="D38" s="491"/>
    </row>
    <row r="39" spans="2:4" x14ac:dyDescent="0.3">
      <c r="B39" s="490"/>
      <c r="C39" s="305" t="s">
        <v>1812</v>
      </c>
      <c r="D39" s="491"/>
    </row>
    <row r="40" spans="2:4" ht="28.8" x14ac:dyDescent="0.3">
      <c r="B40" s="490" t="s">
        <v>1813</v>
      </c>
      <c r="C40" s="200" t="s">
        <v>1814</v>
      </c>
      <c r="D40" s="491"/>
    </row>
    <row r="41" spans="2:4" x14ac:dyDescent="0.3">
      <c r="B41" s="490"/>
      <c r="C41" s="200"/>
      <c r="D41" s="491"/>
    </row>
    <row r="42" spans="2:4" ht="28.8" x14ac:dyDescent="0.3">
      <c r="B42" s="490"/>
      <c r="C42" s="305" t="s">
        <v>1815</v>
      </c>
      <c r="D42" s="491"/>
    </row>
    <row r="43" spans="2:4" ht="28.8" x14ac:dyDescent="0.3">
      <c r="B43" s="392" t="s">
        <v>1816</v>
      </c>
      <c r="C43" s="210" t="s">
        <v>1817</v>
      </c>
      <c r="D43" s="210"/>
    </row>
    <row r="44" spans="2:4" x14ac:dyDescent="0.3">
      <c r="B44" s="197"/>
      <c r="C44" s="197"/>
      <c r="D44" s="197"/>
    </row>
    <row r="45" spans="2:4" x14ac:dyDescent="0.3">
      <c r="D45" s="231" t="s">
        <v>1594</v>
      </c>
    </row>
    <row r="56" spans="2:4" ht="15" customHeight="1" x14ac:dyDescent="0.3"/>
    <row r="57" spans="2:4" ht="222.75" customHeight="1" x14ac:dyDescent="0.3"/>
    <row r="58" spans="2:4" ht="203.25" customHeight="1" x14ac:dyDescent="0.3">
      <c r="B58" s="218"/>
      <c r="C58" s="393"/>
      <c r="D58" s="393"/>
    </row>
    <row r="59" spans="2:4" ht="15.6" x14ac:dyDescent="0.3">
      <c r="B59" s="394"/>
      <c r="C59" s="395"/>
      <c r="D59" s="395"/>
    </row>
    <row r="61" spans="2:4" x14ac:dyDescent="0.3">
      <c r="D61" s="23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heetViews>
  <sheetFormatPr defaultRowHeight="14.4" x14ac:dyDescent="0.3"/>
  <cols>
    <col min="1" max="1" width="8.88671875" style="141"/>
    <col min="2" max="2" width="40.33203125" style="141" bestFit="1" customWidth="1"/>
    <col min="3" max="16384" width="8.88671875" style="141"/>
  </cols>
  <sheetData>
    <row r="1" spans="1:21" x14ac:dyDescent="0.3">
      <c r="A1" s="277"/>
      <c r="B1" s="277"/>
      <c r="C1" s="277"/>
      <c r="D1" s="277"/>
      <c r="E1" s="277"/>
      <c r="F1" s="277"/>
      <c r="G1" s="277"/>
      <c r="H1" s="277"/>
      <c r="I1" s="277"/>
      <c r="J1" s="277"/>
      <c r="K1" s="277"/>
      <c r="L1" s="277"/>
      <c r="M1" s="277"/>
      <c r="N1" s="277"/>
      <c r="O1" s="277"/>
      <c r="P1" s="277"/>
      <c r="Q1" s="277"/>
      <c r="R1" s="277"/>
      <c r="S1" s="277"/>
      <c r="T1" s="277"/>
      <c r="U1" s="277"/>
    </row>
    <row r="2" spans="1:21" x14ac:dyDescent="0.3">
      <c r="A2" s="277"/>
      <c r="B2" s="247"/>
      <c r="C2" s="277"/>
      <c r="D2" s="277"/>
      <c r="E2" s="277"/>
      <c r="F2" s="277"/>
      <c r="G2" s="277"/>
      <c r="H2" s="277"/>
      <c r="I2" s="277"/>
      <c r="J2" s="277"/>
      <c r="K2" s="277"/>
      <c r="L2" s="277"/>
      <c r="M2" s="277"/>
      <c r="N2" s="277"/>
      <c r="O2" s="277"/>
      <c r="P2" s="277"/>
      <c r="Q2" s="277"/>
      <c r="R2" s="277"/>
      <c r="S2" s="277"/>
      <c r="T2" s="277"/>
      <c r="U2" s="277"/>
    </row>
    <row r="3" spans="1:21" ht="15.75" customHeight="1" x14ac:dyDescent="0.3">
      <c r="A3" s="277"/>
      <c r="B3" s="396" t="s">
        <v>1818</v>
      </c>
      <c r="C3" s="397"/>
      <c r="D3" s="397"/>
      <c r="E3" s="398"/>
      <c r="F3" s="398"/>
      <c r="G3" s="398"/>
      <c r="H3" s="398"/>
      <c r="I3" s="398"/>
      <c r="J3" s="398"/>
      <c r="K3" s="398"/>
      <c r="L3" s="398"/>
      <c r="M3" s="398"/>
      <c r="N3" s="398"/>
      <c r="O3" s="398"/>
    </row>
    <row r="4" spans="1:21" ht="15" customHeight="1" x14ac:dyDescent="0.3">
      <c r="A4" s="277"/>
      <c r="B4" s="399" t="s">
        <v>1819</v>
      </c>
      <c r="C4" s="493" t="s">
        <v>1820</v>
      </c>
      <c r="D4" s="493"/>
      <c r="E4" s="493"/>
      <c r="F4" s="493"/>
      <c r="G4" s="493"/>
      <c r="H4" s="493"/>
      <c r="I4" s="493"/>
      <c r="J4" s="493"/>
      <c r="K4" s="493"/>
      <c r="L4" s="493"/>
      <c r="M4" s="493"/>
      <c r="N4" s="493"/>
      <c r="O4" s="493"/>
    </row>
    <row r="5" spans="1:21" ht="15" customHeight="1" x14ac:dyDescent="0.3">
      <c r="A5" s="277"/>
      <c r="B5" s="399"/>
      <c r="C5" s="494" t="s">
        <v>1821</v>
      </c>
      <c r="D5" s="494"/>
      <c r="E5" s="494"/>
      <c r="F5" s="494"/>
      <c r="G5" s="494"/>
      <c r="H5" s="494"/>
      <c r="I5" s="494"/>
      <c r="J5" s="494"/>
      <c r="K5" s="494"/>
      <c r="L5" s="494"/>
      <c r="M5" s="494"/>
      <c r="N5" s="494"/>
      <c r="O5" s="494"/>
    </row>
    <row r="6" spans="1:21" ht="15" customHeight="1" x14ac:dyDescent="0.3">
      <c r="A6" s="277"/>
      <c r="B6" s="400"/>
      <c r="C6" s="401"/>
      <c r="D6" s="401"/>
      <c r="E6" s="398"/>
      <c r="F6" s="398"/>
      <c r="G6" s="398"/>
      <c r="H6" s="398"/>
      <c r="I6" s="398"/>
      <c r="J6" s="398"/>
      <c r="K6" s="398"/>
      <c r="L6" s="398"/>
      <c r="M6" s="398"/>
      <c r="N6" s="398"/>
      <c r="O6" s="398"/>
    </row>
    <row r="7" spans="1:21" ht="15" customHeight="1" x14ac:dyDescent="0.3">
      <c r="A7" s="277"/>
      <c r="B7" s="402" t="s">
        <v>1822</v>
      </c>
      <c r="C7" s="346"/>
      <c r="D7" s="346"/>
      <c r="E7" s="346"/>
      <c r="F7" s="346"/>
      <c r="G7" s="346"/>
      <c r="H7" s="346"/>
      <c r="I7" s="346"/>
      <c r="J7" s="346"/>
      <c r="K7" s="346"/>
      <c r="L7" s="346"/>
      <c r="M7" s="346"/>
      <c r="N7" s="346"/>
      <c r="O7" s="346"/>
    </row>
    <row r="8" spans="1:21" ht="15" customHeight="1" x14ac:dyDescent="0.3">
      <c r="A8" s="277"/>
      <c r="B8" s="200" t="s">
        <v>1823</v>
      </c>
      <c r="C8" s="495"/>
      <c r="D8" s="495"/>
      <c r="E8" s="495"/>
      <c r="F8" s="495"/>
      <c r="G8" s="495"/>
      <c r="H8" s="495"/>
      <c r="I8" s="495"/>
      <c r="J8" s="495"/>
      <c r="K8" s="495"/>
      <c r="L8" s="495"/>
      <c r="M8" s="495"/>
      <c r="N8" s="495"/>
      <c r="O8" s="495"/>
    </row>
    <row r="9" spans="1:21" ht="15" customHeight="1" x14ac:dyDescent="0.3">
      <c r="A9" s="277"/>
      <c r="B9" s="218" t="s">
        <v>1824</v>
      </c>
      <c r="C9" s="496"/>
      <c r="D9" s="496"/>
      <c r="E9" s="496"/>
      <c r="F9" s="496"/>
      <c r="G9" s="496"/>
      <c r="H9" s="496"/>
      <c r="I9" s="496"/>
      <c r="J9" s="496"/>
      <c r="K9" s="496"/>
      <c r="L9" s="496"/>
      <c r="M9" s="496"/>
      <c r="N9" s="496"/>
      <c r="O9" s="496"/>
    </row>
    <row r="10" spans="1:21" x14ac:dyDescent="0.3">
      <c r="A10" s="277"/>
      <c r="B10" s="218"/>
      <c r="C10" s="497"/>
      <c r="D10" s="497"/>
      <c r="E10" s="497"/>
      <c r="F10" s="497"/>
      <c r="G10" s="497"/>
      <c r="H10" s="497"/>
      <c r="I10" s="497"/>
      <c r="J10" s="497"/>
      <c r="K10" s="497"/>
      <c r="L10" s="497"/>
      <c r="M10" s="497"/>
      <c r="N10" s="497"/>
      <c r="O10" s="497"/>
    </row>
    <row r="11" spans="1:21" ht="15.75" customHeight="1" x14ac:dyDescent="0.3">
      <c r="A11" s="277"/>
      <c r="B11" s="402" t="s">
        <v>1825</v>
      </c>
      <c r="C11" s="498" t="s">
        <v>1826</v>
      </c>
      <c r="D11" s="498"/>
      <c r="E11" s="498"/>
      <c r="F11" s="498"/>
      <c r="G11" s="498"/>
      <c r="H11" s="498"/>
      <c r="I11" s="498"/>
      <c r="J11" s="498"/>
      <c r="K11" s="498"/>
      <c r="L11" s="498"/>
      <c r="M11" s="498"/>
      <c r="N11" s="498"/>
      <c r="O11" s="498"/>
    </row>
    <row r="12" spans="1:21" ht="226.5" customHeight="1" x14ac:dyDescent="0.3">
      <c r="A12" s="277"/>
      <c r="B12" s="218" t="s">
        <v>1827</v>
      </c>
      <c r="C12" s="499" t="s">
        <v>1828</v>
      </c>
      <c r="D12" s="500"/>
      <c r="E12" s="500"/>
      <c r="F12" s="500"/>
      <c r="G12" s="500"/>
      <c r="H12" s="500"/>
      <c r="I12" s="500"/>
      <c r="J12" s="500"/>
      <c r="K12" s="500"/>
      <c r="L12" s="500"/>
      <c r="M12" s="500"/>
      <c r="N12" s="500"/>
      <c r="O12" s="501"/>
    </row>
    <row r="13" spans="1:21" x14ac:dyDescent="0.3">
      <c r="A13" s="277"/>
      <c r="B13" s="277"/>
      <c r="C13" s="403"/>
      <c r="D13" s="283"/>
      <c r="E13" s="283"/>
      <c r="F13" s="283"/>
      <c r="G13" s="283"/>
      <c r="H13" s="283"/>
      <c r="I13" s="283"/>
      <c r="J13" s="283"/>
      <c r="K13" s="283"/>
      <c r="L13" s="283"/>
      <c r="M13" s="283"/>
      <c r="N13" s="283"/>
      <c r="O13" s="404"/>
    </row>
    <row r="14" spans="1:21" x14ac:dyDescent="0.3">
      <c r="A14" s="277"/>
      <c r="B14" s="277"/>
      <c r="C14" s="403"/>
      <c r="D14" s="283"/>
      <c r="E14" s="283"/>
      <c r="F14" s="283"/>
      <c r="G14" s="283"/>
      <c r="H14" s="283"/>
      <c r="I14" s="283"/>
      <c r="J14" s="283"/>
      <c r="K14" s="283"/>
      <c r="L14" s="283"/>
      <c r="M14" s="283"/>
      <c r="N14" s="283"/>
      <c r="O14" s="404"/>
    </row>
    <row r="15" spans="1:21" ht="28.8" x14ac:dyDescent="0.3">
      <c r="A15" s="277"/>
      <c r="B15" s="218" t="s">
        <v>1829</v>
      </c>
      <c r="C15" s="403" t="s">
        <v>1830</v>
      </c>
      <c r="D15" s="283"/>
      <c r="E15" s="283"/>
      <c r="F15" s="283"/>
      <c r="G15" s="283"/>
      <c r="H15" s="283"/>
      <c r="I15" s="283"/>
      <c r="J15" s="283"/>
      <c r="K15" s="283"/>
      <c r="L15" s="283"/>
      <c r="M15" s="283"/>
      <c r="N15" s="283"/>
      <c r="O15" s="404"/>
    </row>
    <row r="16" spans="1:21" x14ac:dyDescent="0.3">
      <c r="A16" s="277"/>
      <c r="B16" s="277"/>
      <c r="C16" s="405"/>
      <c r="D16" s="283"/>
      <c r="E16" s="406"/>
      <c r="F16" s="407"/>
      <c r="G16" s="283"/>
      <c r="H16" s="283"/>
      <c r="I16" s="283"/>
      <c r="J16" s="283"/>
      <c r="K16" s="283"/>
      <c r="L16" s="283"/>
      <c r="M16" s="283"/>
      <c r="N16" s="283"/>
      <c r="O16" s="404"/>
    </row>
    <row r="17" spans="1:15" x14ac:dyDescent="0.3">
      <c r="A17" s="277"/>
      <c r="B17" s="277"/>
      <c r="C17" s="408" t="s">
        <v>1831</v>
      </c>
      <c r="D17" s="283"/>
      <c r="E17" s="406"/>
      <c r="F17" s="407"/>
      <c r="G17" s="283"/>
      <c r="H17" s="283"/>
      <c r="I17" s="283"/>
      <c r="J17" s="283"/>
      <c r="K17" s="283"/>
      <c r="L17" s="283"/>
      <c r="M17" s="283"/>
      <c r="N17" s="283"/>
      <c r="O17" s="404"/>
    </row>
    <row r="18" spans="1:15" x14ac:dyDescent="0.3">
      <c r="A18" s="277"/>
      <c r="B18" s="277"/>
      <c r="C18" s="403" t="s">
        <v>1832</v>
      </c>
      <c r="D18" s="283"/>
      <c r="E18" s="406"/>
      <c r="F18" s="407"/>
      <c r="G18" s="283"/>
      <c r="H18" s="283"/>
      <c r="I18" s="283"/>
      <c r="J18" s="283"/>
      <c r="K18" s="283"/>
      <c r="L18" s="283"/>
      <c r="M18" s="283"/>
      <c r="N18" s="283"/>
      <c r="O18" s="404"/>
    </row>
    <row r="19" spans="1:15" x14ac:dyDescent="0.3">
      <c r="A19" s="277"/>
      <c r="B19" s="277"/>
      <c r="C19" s="405"/>
      <c r="D19" s="283"/>
      <c r="E19" s="406"/>
      <c r="F19" s="407"/>
      <c r="G19" s="283"/>
      <c r="H19" s="283"/>
      <c r="I19" s="283"/>
      <c r="J19" s="283"/>
      <c r="K19" s="283"/>
      <c r="L19" s="283"/>
      <c r="M19" s="283"/>
      <c r="N19" s="283"/>
      <c r="O19" s="404"/>
    </row>
    <row r="20" spans="1:15" x14ac:dyDescent="0.3">
      <c r="A20" s="277"/>
      <c r="B20" s="277"/>
      <c r="C20" s="403"/>
      <c r="D20" s="492" t="s">
        <v>1833</v>
      </c>
      <c r="E20" s="492"/>
      <c r="F20" s="492"/>
      <c r="G20" s="492"/>
      <c r="H20" s="492"/>
      <c r="I20" s="492"/>
      <c r="J20" s="492"/>
      <c r="K20" s="492"/>
      <c r="L20" s="409"/>
      <c r="M20" s="283"/>
      <c r="N20" s="283"/>
      <c r="O20" s="404"/>
    </row>
    <row r="21" spans="1:15" x14ac:dyDescent="0.3">
      <c r="A21" s="277"/>
      <c r="B21" s="277"/>
      <c r="C21" s="403"/>
      <c r="D21" s="283"/>
      <c r="E21" s="283"/>
      <c r="F21" s="283"/>
      <c r="G21" s="283"/>
      <c r="H21" s="283"/>
      <c r="I21" s="283"/>
      <c r="J21" s="283"/>
      <c r="K21" s="283"/>
      <c r="L21" s="283"/>
      <c r="M21" s="283"/>
      <c r="N21" s="283"/>
      <c r="O21" s="404"/>
    </row>
    <row r="22" spans="1:15" ht="15" thickBot="1" x14ac:dyDescent="0.35">
      <c r="A22" s="277"/>
      <c r="B22" s="277"/>
      <c r="C22" s="410" t="s">
        <v>1834</v>
      </c>
      <c r="D22" s="411" t="s">
        <v>1835</v>
      </c>
      <c r="E22" s="411" t="s">
        <v>1836</v>
      </c>
      <c r="F22" s="411" t="s">
        <v>1837</v>
      </c>
      <c r="G22" s="411" t="s">
        <v>1838</v>
      </c>
      <c r="H22" s="411" t="s">
        <v>1839</v>
      </c>
      <c r="I22" s="411" t="s">
        <v>1840</v>
      </c>
      <c r="J22" s="411" t="s">
        <v>1841</v>
      </c>
      <c r="K22" s="411" t="s">
        <v>1842</v>
      </c>
      <c r="L22" s="411" t="s">
        <v>1843</v>
      </c>
      <c r="M22" s="283"/>
      <c r="N22" s="283"/>
      <c r="O22" s="404"/>
    </row>
    <row r="23" spans="1:15" x14ac:dyDescent="0.3">
      <c r="A23" s="277"/>
      <c r="B23" s="277"/>
      <c r="C23" s="412">
        <v>266666.66666666669</v>
      </c>
      <c r="D23" s="413">
        <v>266666.66666666669</v>
      </c>
      <c r="E23" s="413">
        <v>266666.66666666669</v>
      </c>
      <c r="F23" s="413">
        <v>133333.33333333334</v>
      </c>
      <c r="G23" s="413">
        <v>66666.666666666672</v>
      </c>
      <c r="H23" s="414" t="s">
        <v>1605</v>
      </c>
      <c r="I23" s="414" t="s">
        <v>1605</v>
      </c>
      <c r="J23" s="414" t="s">
        <v>1605</v>
      </c>
      <c r="K23" s="414" t="s">
        <v>1605</v>
      </c>
      <c r="L23" s="414" t="s">
        <v>1605</v>
      </c>
      <c r="M23" s="283"/>
      <c r="N23" s="283"/>
      <c r="O23" s="404"/>
    </row>
    <row r="24" spans="1:15" x14ac:dyDescent="0.3">
      <c r="A24" s="277"/>
      <c r="B24" s="277"/>
      <c r="C24" s="412"/>
      <c r="D24" s="413"/>
      <c r="E24" s="413"/>
      <c r="F24" s="413"/>
      <c r="G24" s="413"/>
      <c r="H24" s="414"/>
      <c r="I24" s="414"/>
      <c r="J24" s="414"/>
      <c r="K24" s="414"/>
      <c r="L24" s="414"/>
      <c r="M24" s="283"/>
      <c r="N24" s="283"/>
      <c r="O24" s="404"/>
    </row>
    <row r="25" spans="1:15" x14ac:dyDescent="0.3">
      <c r="A25" s="277"/>
      <c r="B25" s="277"/>
      <c r="C25" s="412"/>
      <c r="D25" s="413"/>
      <c r="E25" s="413"/>
      <c r="F25" s="413"/>
      <c r="G25" s="413"/>
      <c r="H25" s="414"/>
      <c r="I25" s="414"/>
      <c r="J25" s="414"/>
      <c r="K25" s="414"/>
      <c r="L25" s="414"/>
      <c r="M25" s="283"/>
      <c r="N25" s="283"/>
      <c r="O25" s="404"/>
    </row>
    <row r="26" spans="1:15" x14ac:dyDescent="0.3">
      <c r="A26" s="277"/>
      <c r="B26" s="277"/>
      <c r="C26" s="412"/>
      <c r="D26" s="413"/>
      <c r="E26" s="413"/>
      <c r="F26" s="413"/>
      <c r="G26" s="413"/>
      <c r="H26" s="414"/>
      <c r="I26" s="414"/>
      <c r="J26" s="414"/>
      <c r="K26" s="414"/>
      <c r="L26" s="414"/>
      <c r="M26" s="283"/>
      <c r="N26" s="283"/>
      <c r="O26" s="404"/>
    </row>
    <row r="27" spans="1:15" x14ac:dyDescent="0.3">
      <c r="A27" s="277"/>
      <c r="B27" s="277"/>
      <c r="C27" s="403" t="s">
        <v>1844</v>
      </c>
      <c r="D27" s="413"/>
      <c r="E27" s="413"/>
      <c r="F27" s="413"/>
      <c r="G27" s="413"/>
      <c r="H27" s="414"/>
      <c r="I27" s="414"/>
      <c r="J27" s="414"/>
      <c r="K27" s="414"/>
      <c r="L27" s="414"/>
      <c r="M27" s="283"/>
      <c r="N27" s="283"/>
      <c r="O27" s="404"/>
    </row>
    <row r="28" spans="1:15" x14ac:dyDescent="0.3">
      <c r="A28" s="277"/>
      <c r="B28" s="277"/>
      <c r="C28" s="403"/>
      <c r="D28" s="413"/>
      <c r="E28" s="413"/>
      <c r="F28" s="413"/>
      <c r="G28" s="413"/>
      <c r="H28" s="414"/>
      <c r="I28" s="414"/>
      <c r="J28" s="414"/>
      <c r="K28" s="414"/>
      <c r="L28" s="414"/>
      <c r="M28" s="283"/>
      <c r="N28" s="283"/>
      <c r="O28" s="404"/>
    </row>
    <row r="29" spans="1:15" x14ac:dyDescent="0.3">
      <c r="A29" s="277"/>
      <c r="B29" s="277"/>
      <c r="C29" s="408" t="s">
        <v>1831</v>
      </c>
      <c r="D29" s="283"/>
      <c r="E29" s="283"/>
      <c r="F29" s="283"/>
      <c r="G29" s="283"/>
      <c r="H29" s="283"/>
      <c r="I29" s="283"/>
      <c r="J29" s="283"/>
      <c r="K29" s="283"/>
      <c r="L29" s="283"/>
      <c r="M29" s="283"/>
      <c r="N29" s="283"/>
      <c r="O29" s="404"/>
    </row>
    <row r="30" spans="1:15" x14ac:dyDescent="0.3">
      <c r="A30" s="277"/>
      <c r="B30" s="277"/>
      <c r="C30" s="403" t="s">
        <v>1845</v>
      </c>
      <c r="D30" s="283"/>
      <c r="E30" s="283"/>
      <c r="F30" s="283"/>
      <c r="G30" s="283"/>
      <c r="H30" s="283"/>
      <c r="I30" s="283"/>
      <c r="J30" s="283"/>
      <c r="K30" s="283"/>
      <c r="L30" s="283"/>
      <c r="M30" s="283"/>
      <c r="N30" s="283"/>
      <c r="O30" s="404"/>
    </row>
    <row r="31" spans="1:15" x14ac:dyDescent="0.3">
      <c r="A31" s="277"/>
      <c r="B31" s="277"/>
      <c r="C31" s="403" t="s">
        <v>1846</v>
      </c>
      <c r="D31" s="415"/>
      <c r="E31" s="415"/>
      <c r="F31" s="415"/>
      <c r="G31" s="415"/>
      <c r="H31" s="415"/>
      <c r="I31" s="415"/>
      <c r="J31" s="415"/>
      <c r="K31" s="415"/>
      <c r="L31" s="415"/>
      <c r="M31" s="283"/>
      <c r="N31" s="283"/>
      <c r="O31" s="404"/>
    </row>
    <row r="32" spans="1:15" x14ac:dyDescent="0.3">
      <c r="A32" s="277"/>
      <c r="B32" s="277"/>
      <c r="C32" s="408"/>
      <c r="D32" s="415"/>
      <c r="E32" s="415"/>
      <c r="F32" s="415"/>
      <c r="G32" s="415"/>
      <c r="H32" s="415"/>
      <c r="I32" s="415"/>
      <c r="J32" s="415"/>
      <c r="K32" s="415"/>
      <c r="L32" s="415"/>
      <c r="M32" s="283"/>
      <c r="N32" s="283"/>
      <c r="O32" s="404"/>
    </row>
    <row r="33" spans="1:15" x14ac:dyDescent="0.3">
      <c r="A33" s="277"/>
      <c r="B33" s="277"/>
      <c r="C33" s="403"/>
      <c r="D33" s="492" t="s">
        <v>1833</v>
      </c>
      <c r="E33" s="492"/>
      <c r="F33" s="492"/>
      <c r="G33" s="492"/>
      <c r="H33" s="492"/>
      <c r="I33" s="492"/>
      <c r="J33" s="492"/>
      <c r="K33" s="492"/>
      <c r="L33" s="409"/>
      <c r="M33" s="283"/>
      <c r="N33" s="283"/>
      <c r="O33" s="404"/>
    </row>
    <row r="34" spans="1:15" x14ac:dyDescent="0.3">
      <c r="A34" s="277"/>
      <c r="B34" s="277"/>
      <c r="C34" s="403"/>
      <c r="D34" s="283"/>
      <c r="E34" s="283"/>
      <c r="F34" s="283"/>
      <c r="G34" s="283"/>
      <c r="H34" s="283"/>
      <c r="I34" s="283"/>
      <c r="J34" s="283"/>
      <c r="K34" s="283"/>
      <c r="L34" s="283"/>
      <c r="M34" s="283"/>
      <c r="N34" s="283"/>
      <c r="O34" s="404"/>
    </row>
    <row r="35" spans="1:15" ht="15" thickBot="1" x14ac:dyDescent="0.35">
      <c r="A35" s="277"/>
      <c r="B35" s="277"/>
      <c r="C35" s="410" t="s">
        <v>1834</v>
      </c>
      <c r="D35" s="411" t="s">
        <v>1835</v>
      </c>
      <c r="E35" s="411" t="s">
        <v>1836</v>
      </c>
      <c r="F35" s="411" t="s">
        <v>1837</v>
      </c>
      <c r="G35" s="411" t="s">
        <v>1838</v>
      </c>
      <c r="H35" s="411" t="s">
        <v>1839</v>
      </c>
      <c r="I35" s="411" t="s">
        <v>1840</v>
      </c>
      <c r="J35" s="411" t="s">
        <v>1841</v>
      </c>
      <c r="K35" s="411" t="s">
        <v>1842</v>
      </c>
      <c r="L35" s="411" t="s">
        <v>1843</v>
      </c>
      <c r="M35" s="283"/>
      <c r="N35" s="283"/>
      <c r="O35" s="404"/>
    </row>
    <row r="36" spans="1:15" x14ac:dyDescent="0.3">
      <c r="A36" s="277"/>
      <c r="B36" s="277"/>
      <c r="C36" s="416" t="s">
        <v>1605</v>
      </c>
      <c r="D36" s="414" t="s">
        <v>1605</v>
      </c>
      <c r="E36" s="417">
        <v>571428.57142857148</v>
      </c>
      <c r="F36" s="417">
        <v>285714.28571428574</v>
      </c>
      <c r="G36" s="417">
        <v>142857.14285714287</v>
      </c>
      <c r="H36" s="414" t="s">
        <v>1605</v>
      </c>
      <c r="I36" s="414" t="s">
        <v>1605</v>
      </c>
      <c r="J36" s="414" t="s">
        <v>1605</v>
      </c>
      <c r="K36" s="414" t="s">
        <v>1605</v>
      </c>
      <c r="L36" s="414" t="s">
        <v>1605</v>
      </c>
      <c r="M36" s="283"/>
      <c r="N36" s="283"/>
      <c r="O36" s="404"/>
    </row>
    <row r="37" spans="1:15" x14ac:dyDescent="0.3">
      <c r="A37" s="277"/>
      <c r="B37" s="277"/>
      <c r="C37" s="403"/>
      <c r="D37" s="283"/>
      <c r="E37" s="283"/>
      <c r="F37" s="283"/>
      <c r="G37" s="283"/>
      <c r="H37" s="283"/>
      <c r="I37" s="283"/>
      <c r="J37" s="283"/>
      <c r="K37" s="283"/>
      <c r="L37" s="283"/>
      <c r="M37" s="283"/>
      <c r="N37" s="283"/>
      <c r="O37" s="404"/>
    </row>
    <row r="38" spans="1:15" x14ac:dyDescent="0.3">
      <c r="A38" s="277"/>
      <c r="B38" s="277"/>
      <c r="C38" s="403"/>
      <c r="D38" s="283"/>
      <c r="E38" s="283"/>
      <c r="F38" s="283"/>
      <c r="G38" s="283"/>
      <c r="H38" s="283"/>
      <c r="I38" s="283"/>
      <c r="J38" s="283"/>
      <c r="K38" s="283"/>
      <c r="L38" s="283"/>
      <c r="M38" s="283"/>
      <c r="N38" s="283"/>
      <c r="O38" s="404"/>
    </row>
    <row r="39" spans="1:15" x14ac:dyDescent="0.3">
      <c r="A39" s="277"/>
      <c r="B39" s="277"/>
      <c r="C39" s="403" t="s">
        <v>1847</v>
      </c>
      <c r="D39" s="283"/>
      <c r="E39" s="283"/>
      <c r="F39" s="283"/>
      <c r="G39" s="283"/>
      <c r="H39" s="283"/>
      <c r="I39" s="283"/>
      <c r="J39" s="283"/>
      <c r="K39" s="283"/>
      <c r="L39" s="283"/>
      <c r="M39" s="283"/>
      <c r="N39" s="283"/>
      <c r="O39" s="404"/>
    </row>
    <row r="40" spans="1:15" x14ac:dyDescent="0.3">
      <c r="A40" s="277"/>
      <c r="B40" s="277"/>
      <c r="C40" s="403"/>
      <c r="D40" s="283"/>
      <c r="E40" s="283"/>
      <c r="F40" s="283"/>
      <c r="G40" s="283"/>
      <c r="H40" s="283"/>
      <c r="I40" s="283"/>
      <c r="J40" s="283"/>
      <c r="K40" s="283"/>
      <c r="L40" s="283"/>
      <c r="M40" s="283"/>
      <c r="N40" s="283"/>
      <c r="O40" s="404"/>
    </row>
    <row r="41" spans="1:15" x14ac:dyDescent="0.3">
      <c r="A41" s="277"/>
      <c r="B41" s="277"/>
      <c r="C41" s="408" t="s">
        <v>1831</v>
      </c>
      <c r="D41" s="283"/>
      <c r="E41" s="283"/>
      <c r="F41" s="283"/>
      <c r="G41" s="283"/>
      <c r="H41" s="283"/>
      <c r="I41" s="283"/>
      <c r="J41" s="283"/>
      <c r="K41" s="283"/>
      <c r="L41" s="283"/>
      <c r="M41" s="283"/>
      <c r="N41" s="283"/>
      <c r="O41" s="404"/>
    </row>
    <row r="42" spans="1:15" x14ac:dyDescent="0.3">
      <c r="A42" s="277"/>
      <c r="B42" s="277"/>
      <c r="C42" s="403" t="s">
        <v>1848</v>
      </c>
      <c r="D42" s="283"/>
      <c r="E42" s="283"/>
      <c r="F42" s="283"/>
      <c r="G42" s="283"/>
      <c r="H42" s="283"/>
      <c r="I42" s="283"/>
      <c r="J42" s="283"/>
      <c r="K42" s="283"/>
      <c r="L42" s="283"/>
      <c r="M42" s="283"/>
      <c r="N42" s="283"/>
      <c r="O42" s="404"/>
    </row>
    <row r="43" spans="1:15" x14ac:dyDescent="0.3">
      <c r="A43" s="277"/>
      <c r="B43" s="277"/>
      <c r="C43" s="403" t="s">
        <v>1849</v>
      </c>
      <c r="D43" s="415"/>
      <c r="E43" s="415"/>
      <c r="F43" s="415"/>
      <c r="G43" s="415"/>
      <c r="H43" s="415"/>
      <c r="I43" s="415"/>
      <c r="J43" s="415"/>
      <c r="K43" s="415"/>
      <c r="L43" s="415"/>
      <c r="M43" s="283"/>
      <c r="N43" s="283"/>
      <c r="O43" s="404"/>
    </row>
    <row r="44" spans="1:15" x14ac:dyDescent="0.3">
      <c r="A44" s="277"/>
      <c r="B44" s="277"/>
      <c r="C44" s="403"/>
      <c r="D44" s="415"/>
      <c r="E44" s="415"/>
      <c r="F44" s="415"/>
      <c r="G44" s="415"/>
      <c r="H44" s="415"/>
      <c r="I44" s="415"/>
      <c r="J44" s="415"/>
      <c r="K44" s="415"/>
      <c r="L44" s="415"/>
      <c r="M44" s="283"/>
      <c r="N44" s="283"/>
      <c r="O44" s="404"/>
    </row>
    <row r="45" spans="1:15" x14ac:dyDescent="0.3">
      <c r="A45" s="277"/>
      <c r="B45" s="277"/>
      <c r="C45" s="405"/>
      <c r="D45" s="197"/>
      <c r="E45" s="406"/>
      <c r="F45" s="406"/>
      <c r="G45" s="415"/>
      <c r="H45" s="415"/>
      <c r="I45" s="415"/>
      <c r="J45" s="415"/>
      <c r="K45" s="415"/>
      <c r="L45" s="415"/>
      <c r="M45" s="283"/>
      <c r="N45" s="283"/>
      <c r="O45" s="404"/>
    </row>
    <row r="46" spans="1:15" x14ac:dyDescent="0.3">
      <c r="A46" s="277"/>
      <c r="B46" s="277"/>
      <c r="C46" s="408"/>
      <c r="D46" s="415"/>
      <c r="E46" s="415"/>
      <c r="F46" s="415"/>
      <c r="G46" s="415"/>
      <c r="H46" s="415"/>
      <c r="I46" s="415"/>
      <c r="J46" s="415"/>
      <c r="K46" s="415"/>
      <c r="L46" s="415"/>
      <c r="M46" s="283"/>
      <c r="N46" s="283"/>
      <c r="O46" s="404"/>
    </row>
    <row r="47" spans="1:15" x14ac:dyDescent="0.3">
      <c r="A47" s="277"/>
      <c r="B47" s="277"/>
      <c r="C47" s="403"/>
      <c r="D47" s="492" t="s">
        <v>1850</v>
      </c>
      <c r="E47" s="492"/>
      <c r="F47" s="492"/>
      <c r="G47" s="492"/>
      <c r="H47" s="492"/>
      <c r="I47" s="492"/>
      <c r="J47" s="492"/>
      <c r="K47" s="492"/>
      <c r="L47" s="409"/>
      <c r="M47" s="283"/>
      <c r="N47" s="283"/>
      <c r="O47" s="404"/>
    </row>
    <row r="48" spans="1:15" x14ac:dyDescent="0.3">
      <c r="A48" s="277"/>
      <c r="B48" s="277"/>
      <c r="C48" s="403"/>
      <c r="D48" s="283"/>
      <c r="E48" s="283"/>
      <c r="F48" s="283"/>
      <c r="G48" s="283"/>
      <c r="H48" s="283"/>
      <c r="I48" s="283"/>
      <c r="J48" s="283"/>
      <c r="K48" s="283"/>
      <c r="L48" s="283"/>
      <c r="M48" s="283"/>
      <c r="N48" s="283"/>
      <c r="O48" s="404"/>
    </row>
    <row r="49" spans="1:15" ht="15" thickBot="1" x14ac:dyDescent="0.35">
      <c r="A49" s="277"/>
      <c r="B49" s="277"/>
      <c r="C49" s="410" t="s">
        <v>1834</v>
      </c>
      <c r="D49" s="411" t="s">
        <v>1835</v>
      </c>
      <c r="E49" s="411" t="s">
        <v>1836</v>
      </c>
      <c r="F49" s="411" t="s">
        <v>1837</v>
      </c>
      <c r="G49" s="411" t="s">
        <v>1838</v>
      </c>
      <c r="H49" s="411" t="s">
        <v>1839</v>
      </c>
      <c r="I49" s="411" t="s">
        <v>1840</v>
      </c>
      <c r="J49" s="411" t="s">
        <v>1841</v>
      </c>
      <c r="K49" s="411" t="s">
        <v>1842</v>
      </c>
      <c r="L49" s="411" t="s">
        <v>1843</v>
      </c>
      <c r="M49" s="283"/>
      <c r="N49" s="283"/>
      <c r="O49" s="404"/>
    </row>
    <row r="50" spans="1:15" x14ac:dyDescent="0.3">
      <c r="A50" s="277"/>
      <c r="B50" s="277"/>
      <c r="C50" s="416" t="s">
        <v>1605</v>
      </c>
      <c r="D50" s="414" t="s">
        <v>1605</v>
      </c>
      <c r="E50" s="414" t="s">
        <v>1605</v>
      </c>
      <c r="F50" s="414" t="s">
        <v>1605</v>
      </c>
      <c r="G50" s="407">
        <v>1000000</v>
      </c>
      <c r="H50" s="414" t="s">
        <v>1605</v>
      </c>
      <c r="I50" s="414" t="s">
        <v>1605</v>
      </c>
      <c r="J50" s="414" t="s">
        <v>1605</v>
      </c>
      <c r="K50" s="414" t="s">
        <v>1605</v>
      </c>
      <c r="L50" s="414" t="s">
        <v>1605</v>
      </c>
      <c r="M50" s="283"/>
      <c r="N50" s="283"/>
      <c r="O50" s="404"/>
    </row>
    <row r="51" spans="1:15" x14ac:dyDescent="0.3">
      <c r="A51" s="277"/>
      <c r="B51" s="277"/>
      <c r="C51" s="403"/>
      <c r="D51" s="283"/>
      <c r="E51" s="283"/>
      <c r="F51" s="283"/>
      <c r="G51" s="283"/>
      <c r="H51" s="283"/>
      <c r="I51" s="283"/>
      <c r="J51" s="283"/>
      <c r="K51" s="283"/>
      <c r="L51" s="283"/>
      <c r="M51" s="283"/>
      <c r="N51" s="283"/>
      <c r="O51" s="404"/>
    </row>
    <row r="52" spans="1:15" ht="15" thickBot="1" x14ac:dyDescent="0.35">
      <c r="A52" s="277"/>
      <c r="B52" s="418"/>
      <c r="C52" s="419"/>
      <c r="D52" s="418"/>
      <c r="E52" s="418"/>
      <c r="F52" s="418"/>
      <c r="G52" s="418"/>
      <c r="H52" s="418"/>
      <c r="I52" s="418"/>
      <c r="J52" s="418"/>
      <c r="K52" s="418"/>
      <c r="L52" s="418"/>
      <c r="M52" s="418"/>
      <c r="N52" s="418"/>
      <c r="O52" s="420"/>
    </row>
    <row r="53" spans="1:15" x14ac:dyDescent="0.3">
      <c r="A53" s="277"/>
      <c r="B53" s="277"/>
      <c r="C53" s="277"/>
      <c r="D53" s="277"/>
      <c r="E53" s="277"/>
      <c r="F53" s="277"/>
      <c r="G53" s="277"/>
      <c r="H53" s="277"/>
      <c r="I53" s="277"/>
      <c r="J53" s="277"/>
      <c r="K53" s="277"/>
      <c r="L53" s="277"/>
      <c r="M53" s="277"/>
      <c r="N53" s="277"/>
      <c r="O53" s="277"/>
    </row>
    <row r="54" spans="1:15" x14ac:dyDescent="0.3">
      <c r="A54" s="277"/>
      <c r="B54" s="277"/>
      <c r="C54" s="277"/>
      <c r="D54" s="277"/>
      <c r="E54" s="277"/>
      <c r="F54" s="277"/>
      <c r="G54" s="277"/>
      <c r="H54" s="277"/>
      <c r="I54" s="277"/>
      <c r="J54" s="277"/>
      <c r="K54" s="277"/>
      <c r="L54" s="277"/>
      <c r="M54" s="277"/>
      <c r="N54" s="277"/>
      <c r="O54" s="277"/>
    </row>
    <row r="55" spans="1:15" x14ac:dyDescent="0.3">
      <c r="A55" s="277"/>
      <c r="B55" s="277"/>
      <c r="C55" s="277"/>
      <c r="D55" s="277"/>
      <c r="E55" s="277"/>
      <c r="F55" s="277"/>
      <c r="G55" s="277"/>
      <c r="H55" s="277"/>
      <c r="I55" s="277"/>
      <c r="J55" s="277"/>
      <c r="K55" s="277"/>
      <c r="L55" s="277"/>
      <c r="M55" s="277"/>
      <c r="N55" s="277"/>
      <c r="O55" s="231" t="s">
        <v>1594</v>
      </c>
    </row>
    <row r="56" spans="1:15" x14ac:dyDescent="0.3">
      <c r="A56" s="277"/>
      <c r="B56" s="277"/>
      <c r="C56" s="277"/>
      <c r="D56" s="277"/>
      <c r="E56" s="277"/>
      <c r="F56" s="277"/>
      <c r="G56" s="277"/>
      <c r="H56" s="277"/>
      <c r="I56" s="277"/>
      <c r="J56" s="277"/>
      <c r="K56" s="277"/>
      <c r="L56" s="277"/>
      <c r="M56" s="277"/>
      <c r="N56" s="277"/>
      <c r="O56" s="277"/>
    </row>
    <row r="57" spans="1:15" x14ac:dyDescent="0.3">
      <c r="A57" s="277"/>
      <c r="B57" s="277"/>
      <c r="C57" s="277"/>
      <c r="D57" s="277"/>
      <c r="E57" s="277"/>
      <c r="F57" s="277"/>
      <c r="G57" s="277"/>
      <c r="H57" s="277"/>
      <c r="I57" s="277"/>
      <c r="J57" s="277"/>
      <c r="K57" s="277"/>
      <c r="L57" s="277"/>
      <c r="M57" s="277"/>
      <c r="N57" s="277"/>
      <c r="O57" s="277"/>
    </row>
    <row r="58" spans="1:15" x14ac:dyDescent="0.3">
      <c r="A58" s="277"/>
      <c r="B58" s="277"/>
      <c r="C58" s="277"/>
      <c r="D58" s="277"/>
      <c r="E58" s="277"/>
      <c r="F58" s="277"/>
      <c r="G58" s="277"/>
      <c r="H58" s="277"/>
      <c r="I58" s="277"/>
      <c r="J58" s="277"/>
      <c r="K58" s="277"/>
      <c r="L58" s="277"/>
      <c r="M58" s="277"/>
      <c r="N58" s="277"/>
      <c r="O58" s="277"/>
    </row>
    <row r="59" spans="1:15" x14ac:dyDescent="0.3">
      <c r="A59" s="277"/>
      <c r="B59" s="277"/>
      <c r="C59" s="277"/>
      <c r="D59" s="277"/>
      <c r="E59" s="277"/>
      <c r="F59" s="277"/>
      <c r="G59" s="277"/>
      <c r="H59" s="277"/>
      <c r="I59" s="277"/>
      <c r="J59" s="277"/>
      <c r="K59" s="277"/>
      <c r="L59" s="277"/>
      <c r="M59" s="277"/>
      <c r="N59" s="277"/>
      <c r="O59" s="277"/>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heetViews>
  <sheetFormatPr defaultColWidth="9.109375" defaultRowHeight="14.4" x14ac:dyDescent="0.3"/>
  <cols>
    <col min="1" max="1" width="4.6640625" style="277" customWidth="1"/>
    <col min="2" max="2" width="71.109375" style="277" customWidth="1"/>
    <col min="3" max="3" width="68.109375" style="277" customWidth="1"/>
    <col min="4" max="4" width="80.33203125" style="277" customWidth="1"/>
    <col min="5" max="16384" width="9.109375" style="277"/>
  </cols>
  <sheetData>
    <row r="1" spans="2:4" s="421" customFormat="1" x14ac:dyDescent="0.3"/>
    <row r="2" spans="2:4" s="421" customFormat="1" x14ac:dyDescent="0.3"/>
    <row r="3" spans="2:4" s="421" customFormat="1" x14ac:dyDescent="0.3"/>
    <row r="4" spans="2:4" s="421" customFormat="1" x14ac:dyDescent="0.3"/>
    <row r="5" spans="2:4" s="421" customFormat="1" x14ac:dyDescent="0.3"/>
    <row r="6" spans="2:4" s="421" customFormat="1" ht="16.2" thickBot="1" x14ac:dyDescent="0.35">
      <c r="B6" s="422" t="s">
        <v>1851</v>
      </c>
    </row>
    <row r="7" spans="2:4" s="421" customFormat="1" ht="15" thickBot="1" x14ac:dyDescent="0.35">
      <c r="B7" s="423" t="s">
        <v>1554</v>
      </c>
      <c r="C7" s="508" t="s">
        <v>1783</v>
      </c>
      <c r="D7" s="509"/>
    </row>
    <row r="8" spans="2:4" s="421" customFormat="1" ht="15" thickBot="1" x14ac:dyDescent="0.35">
      <c r="B8" s="424" t="s">
        <v>1852</v>
      </c>
      <c r="C8" s="510"/>
      <c r="D8" s="511"/>
    </row>
    <row r="9" spans="2:4" s="421" customFormat="1" x14ac:dyDescent="0.3">
      <c r="B9" s="425" t="s">
        <v>1562</v>
      </c>
      <c r="C9" s="540" t="s">
        <v>1853</v>
      </c>
      <c r="D9" s="541"/>
    </row>
    <row r="10" spans="2:4" s="421" customFormat="1" x14ac:dyDescent="0.3">
      <c r="B10" s="426" t="s">
        <v>1563</v>
      </c>
      <c r="C10" s="526" t="s">
        <v>1854</v>
      </c>
      <c r="D10" s="527"/>
    </row>
    <row r="11" spans="2:4" s="421" customFormat="1" x14ac:dyDescent="0.3">
      <c r="B11" s="426" t="s">
        <v>1565</v>
      </c>
      <c r="C11" s="526" t="s">
        <v>1855</v>
      </c>
      <c r="D11" s="527"/>
    </row>
    <row r="12" spans="2:4" s="421" customFormat="1" x14ac:dyDescent="0.3">
      <c r="B12" s="426" t="s">
        <v>1566</v>
      </c>
      <c r="C12" s="526" t="s">
        <v>1856</v>
      </c>
      <c r="D12" s="527"/>
    </row>
    <row r="13" spans="2:4" s="421" customFormat="1" x14ac:dyDescent="0.3">
      <c r="B13" s="426" t="s">
        <v>1567</v>
      </c>
      <c r="C13" s="526" t="s">
        <v>1857</v>
      </c>
      <c r="D13" s="527"/>
    </row>
    <row r="14" spans="2:4" s="421" customFormat="1" x14ac:dyDescent="0.3">
      <c r="B14" s="426" t="s">
        <v>1568</v>
      </c>
      <c r="C14" s="526" t="s">
        <v>1858</v>
      </c>
      <c r="D14" s="527"/>
    </row>
    <row r="15" spans="2:4" s="421" customFormat="1" x14ac:dyDescent="0.3">
      <c r="B15" s="426" t="s">
        <v>1569</v>
      </c>
      <c r="C15" s="538" t="s">
        <v>1859</v>
      </c>
      <c r="D15" s="539"/>
    </row>
    <row r="16" spans="2:4" s="421" customFormat="1" x14ac:dyDescent="0.3">
      <c r="B16" s="426" t="s">
        <v>1570</v>
      </c>
      <c r="C16" s="526" t="s">
        <v>1860</v>
      </c>
      <c r="D16" s="527"/>
    </row>
    <row r="17" spans="2:4" s="421" customFormat="1" x14ac:dyDescent="0.3">
      <c r="B17" s="427" t="s">
        <v>1571</v>
      </c>
      <c r="C17" s="526" t="s">
        <v>1861</v>
      </c>
      <c r="D17" s="527"/>
    </row>
    <row r="18" spans="2:4" s="421" customFormat="1" ht="30" customHeight="1" x14ac:dyDescent="0.3">
      <c r="B18" s="426" t="s">
        <v>1572</v>
      </c>
      <c r="C18" s="524" t="s">
        <v>1862</v>
      </c>
      <c r="D18" s="525"/>
    </row>
    <row r="19" spans="2:4" s="421" customFormat="1" x14ac:dyDescent="0.3">
      <c r="B19" s="428" t="s">
        <v>1574</v>
      </c>
      <c r="C19" s="526" t="s">
        <v>1863</v>
      </c>
      <c r="D19" s="527"/>
    </row>
    <row r="20" spans="2:4" s="421" customFormat="1" x14ac:dyDescent="0.3">
      <c r="B20" s="426" t="s">
        <v>1576</v>
      </c>
      <c r="C20" s="526" t="s">
        <v>1864</v>
      </c>
      <c r="D20" s="527"/>
    </row>
    <row r="21" spans="2:4" s="421" customFormat="1" x14ac:dyDescent="0.3">
      <c r="B21" s="426" t="s">
        <v>1592</v>
      </c>
      <c r="C21" s="526" t="s">
        <v>1865</v>
      </c>
      <c r="D21" s="527"/>
    </row>
    <row r="22" spans="2:4" s="421" customFormat="1" ht="29.4" thickBot="1" x14ac:dyDescent="0.35">
      <c r="B22" s="429" t="s">
        <v>1593</v>
      </c>
      <c r="C22" s="530" t="s">
        <v>1866</v>
      </c>
      <c r="D22" s="531"/>
    </row>
    <row r="23" spans="2:4" s="421" customFormat="1" ht="15" thickBot="1" x14ac:dyDescent="0.35">
      <c r="B23" s="430"/>
      <c r="C23" s="431"/>
      <c r="D23" s="432"/>
    </row>
    <row r="24" spans="2:4" s="421" customFormat="1" ht="15" thickBot="1" x14ac:dyDescent="0.35">
      <c r="B24" s="423" t="s">
        <v>1554</v>
      </c>
      <c r="C24" s="532" t="s">
        <v>1783</v>
      </c>
      <c r="D24" s="533"/>
    </row>
    <row r="25" spans="2:4" s="421" customFormat="1" ht="15" thickBot="1" x14ac:dyDescent="0.35">
      <c r="B25" s="424" t="s">
        <v>1867</v>
      </c>
      <c r="C25" s="534"/>
      <c r="D25" s="535"/>
    </row>
    <row r="26" spans="2:4" s="421" customFormat="1" x14ac:dyDescent="0.3">
      <c r="B26" s="433" t="s">
        <v>1597</v>
      </c>
      <c r="C26" s="536" t="s">
        <v>1868</v>
      </c>
      <c r="D26" s="537"/>
    </row>
    <row r="27" spans="2:4" s="421" customFormat="1" ht="36" customHeight="1" x14ac:dyDescent="0.3">
      <c r="B27" s="426" t="s">
        <v>1598</v>
      </c>
      <c r="C27" s="522" t="s">
        <v>1869</v>
      </c>
      <c r="D27" s="523"/>
    </row>
    <row r="28" spans="2:4" s="421" customFormat="1" x14ac:dyDescent="0.3">
      <c r="B28" s="434" t="s">
        <v>1599</v>
      </c>
      <c r="C28" s="522" t="s">
        <v>1870</v>
      </c>
      <c r="D28" s="523"/>
    </row>
    <row r="29" spans="2:4" s="421" customFormat="1" x14ac:dyDescent="0.3">
      <c r="B29" s="434" t="s">
        <v>1871</v>
      </c>
      <c r="C29" s="524" t="s">
        <v>1872</v>
      </c>
      <c r="D29" s="525"/>
    </row>
    <row r="30" spans="2:4" s="421" customFormat="1" x14ac:dyDescent="0.3">
      <c r="B30" s="434" t="s">
        <v>1873</v>
      </c>
      <c r="C30" s="526" t="s">
        <v>1874</v>
      </c>
      <c r="D30" s="527"/>
    </row>
    <row r="31" spans="2:4" s="421" customFormat="1" x14ac:dyDescent="0.3">
      <c r="B31" s="434" t="s">
        <v>1607</v>
      </c>
      <c r="C31" s="522" t="s">
        <v>1875</v>
      </c>
      <c r="D31" s="523"/>
    </row>
    <row r="32" spans="2:4" s="421" customFormat="1" x14ac:dyDescent="0.3">
      <c r="B32" s="434" t="s">
        <v>1608</v>
      </c>
      <c r="C32" s="522" t="s">
        <v>1876</v>
      </c>
      <c r="D32" s="523"/>
    </row>
    <row r="33" spans="1:4" s="421" customFormat="1" ht="15" thickBot="1" x14ac:dyDescent="0.35">
      <c r="B33" s="435" t="s">
        <v>1877</v>
      </c>
      <c r="C33" s="528" t="s">
        <v>1878</v>
      </c>
      <c r="D33" s="529"/>
    </row>
    <row r="34" spans="1:4" s="421" customFormat="1" ht="15" thickBot="1" x14ac:dyDescent="0.35">
      <c r="B34" s="436"/>
      <c r="C34" s="437"/>
      <c r="D34" s="438"/>
    </row>
    <row r="35" spans="1:4" s="421" customFormat="1" ht="15" thickBot="1" x14ac:dyDescent="0.35">
      <c r="A35" s="439"/>
      <c r="B35" s="423" t="s">
        <v>1554</v>
      </c>
      <c r="C35" s="440" t="s">
        <v>1783</v>
      </c>
      <c r="D35" s="441" t="s">
        <v>1879</v>
      </c>
    </row>
    <row r="36" spans="1:4" s="421" customFormat="1" ht="15" thickBot="1" x14ac:dyDescent="0.35">
      <c r="A36" s="439"/>
      <c r="B36" s="424" t="s">
        <v>1880</v>
      </c>
      <c r="C36" s="442"/>
      <c r="D36" s="443" t="s">
        <v>1881</v>
      </c>
    </row>
    <row r="37" spans="1:4" s="421" customFormat="1" ht="90.75" customHeight="1" x14ac:dyDescent="0.3">
      <c r="A37" s="439"/>
      <c r="B37" s="444" t="s">
        <v>1691</v>
      </c>
      <c r="C37" s="445" t="s">
        <v>1882</v>
      </c>
      <c r="D37" s="446"/>
    </row>
    <row r="38" spans="1:4" s="421" customFormat="1" ht="285" customHeight="1" thickBot="1" x14ac:dyDescent="0.35">
      <c r="A38" s="439"/>
      <c r="B38" s="447" t="s">
        <v>1693</v>
      </c>
      <c r="C38" s="448" t="s">
        <v>1883</v>
      </c>
      <c r="D38" s="449"/>
    </row>
    <row r="39" spans="1:4" s="421" customFormat="1" ht="15" thickBot="1" x14ac:dyDescent="0.35">
      <c r="B39" s="450"/>
      <c r="C39" s="438"/>
      <c r="D39" s="438"/>
    </row>
    <row r="40" spans="1:4" s="421" customFormat="1" ht="15" thickBot="1" x14ac:dyDescent="0.35">
      <c r="B40" s="423" t="s">
        <v>1554</v>
      </c>
      <c r="C40" s="508" t="s">
        <v>1783</v>
      </c>
      <c r="D40" s="509"/>
    </row>
    <row r="41" spans="1:4" s="421" customFormat="1" ht="15" thickBot="1" x14ac:dyDescent="0.35">
      <c r="B41" s="424" t="s">
        <v>1884</v>
      </c>
      <c r="C41" s="510"/>
      <c r="D41" s="511"/>
    </row>
    <row r="42" spans="1:4" s="421" customFormat="1" ht="75" customHeight="1" x14ac:dyDescent="0.3">
      <c r="B42" s="451" t="s">
        <v>1696</v>
      </c>
      <c r="C42" s="514" t="s">
        <v>1885</v>
      </c>
      <c r="D42" s="515"/>
    </row>
    <row r="43" spans="1:4" s="421" customFormat="1" ht="32.25" customHeight="1" x14ac:dyDescent="0.3">
      <c r="B43" s="452" t="s">
        <v>1698</v>
      </c>
      <c r="C43" s="504" t="s">
        <v>1886</v>
      </c>
      <c r="D43" s="505"/>
    </row>
    <row r="44" spans="1:4" s="421" customFormat="1" ht="15" thickBot="1" x14ac:dyDescent="0.35">
      <c r="B44" s="447" t="s">
        <v>1699</v>
      </c>
      <c r="C44" s="506" t="s">
        <v>1887</v>
      </c>
      <c r="D44" s="507"/>
    </row>
    <row r="45" spans="1:4" s="421" customFormat="1" ht="15" thickBot="1" x14ac:dyDescent="0.35">
      <c r="B45" s="453"/>
      <c r="C45" s="454"/>
      <c r="D45" s="438"/>
    </row>
    <row r="46" spans="1:4" s="421" customFormat="1" ht="15" thickBot="1" x14ac:dyDescent="0.35">
      <c r="B46" s="423" t="s">
        <v>1554</v>
      </c>
      <c r="C46" s="508" t="s">
        <v>1783</v>
      </c>
      <c r="D46" s="509"/>
    </row>
    <row r="47" spans="1:4" s="421" customFormat="1" ht="15" thickBot="1" x14ac:dyDescent="0.35">
      <c r="B47" s="424" t="s">
        <v>1888</v>
      </c>
      <c r="C47" s="520"/>
      <c r="D47" s="521"/>
    </row>
    <row r="48" spans="1:4" s="421" customFormat="1" x14ac:dyDescent="0.3">
      <c r="B48" s="455" t="s">
        <v>1703</v>
      </c>
      <c r="C48" s="518" t="s">
        <v>1889</v>
      </c>
      <c r="D48" s="519"/>
    </row>
    <row r="49" spans="2:4" s="421" customFormat="1" x14ac:dyDescent="0.3">
      <c r="B49" s="456" t="s">
        <v>1704</v>
      </c>
      <c r="C49" s="504" t="s">
        <v>1890</v>
      </c>
      <c r="D49" s="505"/>
    </row>
    <row r="50" spans="2:4" s="421" customFormat="1" x14ac:dyDescent="0.3">
      <c r="B50" s="452" t="s">
        <v>1705</v>
      </c>
      <c r="C50" s="518" t="s">
        <v>1891</v>
      </c>
      <c r="D50" s="519"/>
    </row>
    <row r="51" spans="2:4" s="421" customFormat="1" x14ac:dyDescent="0.3">
      <c r="B51" s="452" t="s">
        <v>1706</v>
      </c>
      <c r="C51" s="504" t="s">
        <v>1892</v>
      </c>
      <c r="D51" s="505"/>
    </row>
    <row r="52" spans="2:4" s="421" customFormat="1" x14ac:dyDescent="0.3">
      <c r="B52" s="452" t="s">
        <v>1707</v>
      </c>
      <c r="C52" s="504" t="s">
        <v>1893</v>
      </c>
      <c r="D52" s="505"/>
    </row>
    <row r="53" spans="2:4" s="421" customFormat="1" x14ac:dyDescent="0.3">
      <c r="B53" s="452" t="s">
        <v>1708</v>
      </c>
      <c r="C53" s="504" t="s">
        <v>1894</v>
      </c>
      <c r="D53" s="505"/>
    </row>
    <row r="54" spans="2:4" s="421" customFormat="1" x14ac:dyDescent="0.3">
      <c r="B54" s="452" t="s">
        <v>1709</v>
      </c>
      <c r="C54" s="504" t="s">
        <v>1895</v>
      </c>
      <c r="D54" s="505"/>
    </row>
    <row r="55" spans="2:4" s="421" customFormat="1" x14ac:dyDescent="0.3">
      <c r="B55" s="452" t="s">
        <v>128</v>
      </c>
      <c r="C55" s="504" t="s">
        <v>1896</v>
      </c>
      <c r="D55" s="505"/>
    </row>
    <row r="56" spans="2:4" s="421" customFormat="1" x14ac:dyDescent="0.3">
      <c r="B56" s="452" t="s">
        <v>1710</v>
      </c>
      <c r="C56" s="504" t="s">
        <v>1897</v>
      </c>
      <c r="D56" s="505"/>
    </row>
    <row r="57" spans="2:4" s="421" customFormat="1" ht="15" thickBot="1" x14ac:dyDescent="0.35">
      <c r="B57" s="457" t="s">
        <v>2</v>
      </c>
      <c r="C57" s="506" t="s">
        <v>1898</v>
      </c>
      <c r="D57" s="507"/>
    </row>
    <row r="58" spans="2:4" s="421" customFormat="1" ht="15" thickBot="1" x14ac:dyDescent="0.35"/>
    <row r="59" spans="2:4" s="421" customFormat="1" ht="15" thickBot="1" x14ac:dyDescent="0.35">
      <c r="B59" s="458" t="s">
        <v>1554</v>
      </c>
      <c r="C59" s="459" t="s">
        <v>1783</v>
      </c>
      <c r="D59" s="460"/>
    </row>
    <row r="60" spans="2:4" s="421" customFormat="1" ht="15" thickBot="1" x14ac:dyDescent="0.35">
      <c r="B60" s="423" t="s">
        <v>1899</v>
      </c>
      <c r="C60" s="461"/>
      <c r="D60" s="462"/>
    </row>
    <row r="61" spans="2:4" s="421" customFormat="1" x14ac:dyDescent="0.3">
      <c r="B61" s="463" t="s">
        <v>1747</v>
      </c>
      <c r="C61" s="514" t="s">
        <v>1900</v>
      </c>
      <c r="D61" s="515"/>
    </row>
    <row r="62" spans="2:4" s="421" customFormat="1" x14ac:dyDescent="0.3">
      <c r="B62" s="464" t="s">
        <v>1901</v>
      </c>
      <c r="C62" s="516" t="s">
        <v>1902</v>
      </c>
      <c r="D62" s="517"/>
    </row>
    <row r="63" spans="2:4" s="421" customFormat="1" x14ac:dyDescent="0.3">
      <c r="B63" s="464" t="s">
        <v>1903</v>
      </c>
      <c r="C63" s="504" t="s">
        <v>1904</v>
      </c>
      <c r="D63" s="505"/>
    </row>
    <row r="64" spans="2:4" s="421" customFormat="1" ht="15" customHeight="1" x14ac:dyDescent="0.3">
      <c r="B64" s="464" t="s">
        <v>1740</v>
      </c>
      <c r="C64" s="504" t="s">
        <v>1905</v>
      </c>
      <c r="D64" s="505"/>
    </row>
    <row r="65" spans="1:4" s="421" customFormat="1" ht="15" customHeight="1" x14ac:dyDescent="0.3">
      <c r="B65" s="464" t="s">
        <v>1739</v>
      </c>
      <c r="C65" s="504" t="s">
        <v>1906</v>
      </c>
      <c r="D65" s="505"/>
    </row>
    <row r="66" spans="1:4" s="421" customFormat="1" x14ac:dyDescent="0.3">
      <c r="B66" s="464" t="s">
        <v>1738</v>
      </c>
      <c r="C66" s="504" t="s">
        <v>1907</v>
      </c>
      <c r="D66" s="505"/>
    </row>
    <row r="67" spans="1:4" s="421" customFormat="1" ht="15" thickBot="1" x14ac:dyDescent="0.35">
      <c r="B67" s="457" t="s">
        <v>2</v>
      </c>
      <c r="C67" s="506" t="s">
        <v>1908</v>
      </c>
      <c r="D67" s="507"/>
    </row>
    <row r="68" spans="1:4" s="421" customFormat="1" ht="15" thickBot="1" x14ac:dyDescent="0.35"/>
    <row r="69" spans="1:4" s="421" customFormat="1" ht="15" thickBot="1" x14ac:dyDescent="0.35">
      <c r="B69" s="423" t="s">
        <v>1554</v>
      </c>
      <c r="C69" s="508" t="s">
        <v>1783</v>
      </c>
      <c r="D69" s="509"/>
    </row>
    <row r="70" spans="1:4" s="421" customFormat="1" ht="15" thickBot="1" x14ac:dyDescent="0.35">
      <c r="B70" s="424" t="s">
        <v>1909</v>
      </c>
      <c r="C70" s="510"/>
      <c r="D70" s="511"/>
    </row>
    <row r="71" spans="1:4" s="421" customFormat="1" ht="15" thickBot="1" x14ac:dyDescent="0.35">
      <c r="B71" s="465" t="s">
        <v>1910</v>
      </c>
      <c r="C71" s="512" t="s">
        <v>1911</v>
      </c>
      <c r="D71" s="513"/>
    </row>
    <row r="72" spans="1:4" s="421" customFormat="1" ht="15" thickBot="1" x14ac:dyDescent="0.35">
      <c r="B72" s="453"/>
      <c r="C72" s="438"/>
      <c r="D72" s="438"/>
    </row>
    <row r="73" spans="1:4" s="421" customFormat="1" ht="15" thickBot="1" x14ac:dyDescent="0.35">
      <c r="A73" s="439"/>
      <c r="B73" s="423" t="s">
        <v>1912</v>
      </c>
      <c r="C73" s="502" t="s">
        <v>1913</v>
      </c>
      <c r="D73" s="503"/>
    </row>
    <row r="74" spans="1:4" s="421" customFormat="1" ht="29.4" thickBot="1" x14ac:dyDescent="0.35">
      <c r="A74" s="439"/>
      <c r="B74" s="466" t="s">
        <v>1914</v>
      </c>
      <c r="C74" s="467" t="s">
        <v>1915</v>
      </c>
      <c r="D74" s="468"/>
    </row>
    <row r="75" spans="1:4" x14ac:dyDescent="0.3">
      <c r="A75" s="283"/>
      <c r="B75" s="283"/>
      <c r="C75" s="283"/>
      <c r="D75" s="469" t="s">
        <v>1916</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FAQ!Udskriftsområde</vt:lpstr>
      <vt:lpstr>Frontpage!Udskriftsområde</vt:lpstr>
      <vt:lpstr>'G1-G4 - Cover pool inform.'!Udskriftsområde</vt:lpstr>
      <vt:lpstr>Introduction!Udskriftsområde</vt:lpstr>
      <vt:lpstr>'Table 4 - LTV'!Udskriftsområde</vt:lpstr>
      <vt:lpstr>'Table 9-12 - Lending'!Udskriftsområde</vt:lpstr>
      <vt:lpstr>'X1 Key Concepts'!Udskriftsområde</vt:lpstr>
      <vt:lpstr>FAQ!Udskriftstitler</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2016-09-02T06:03:01Z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