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autoCompressPictures="0" defaultThemeVersion="124226"/>
  <bookViews>
    <workbookView xWindow="0" yWindow="120" windowWidth="19296" windowHeight="11832" tabRatio="948"/>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F174" i="25" l="1"/>
  <c r="L29" i="38" l="1"/>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14" i="38" s="1"/>
  <c r="J60" i="37"/>
  <c r="F60" i="37"/>
  <c r="M59" i="37"/>
  <c r="M58" i="37"/>
  <c r="M57" i="37"/>
  <c r="L56" i="37"/>
  <c r="K56" i="37"/>
  <c r="J56" i="37"/>
  <c r="I56" i="37"/>
  <c r="H56" i="37"/>
  <c r="G56" i="37"/>
  <c r="F56" i="37"/>
  <c r="E56" i="37"/>
  <c r="D56" i="37"/>
  <c r="C56" i="37"/>
  <c r="M56" i="37" s="1"/>
  <c r="M55" i="37"/>
  <c r="M54" i="37"/>
  <c r="M53" i="37"/>
  <c r="M52" i="37"/>
  <c r="L51" i="37"/>
  <c r="L60" i="37" s="1"/>
  <c r="K51" i="37"/>
  <c r="K60" i="37" s="1"/>
  <c r="J51" i="37"/>
  <c r="I51" i="37"/>
  <c r="I60" i="37" s="1"/>
  <c r="H51" i="37"/>
  <c r="H60" i="37" s="1"/>
  <c r="G51" i="37"/>
  <c r="G60" i="37" s="1"/>
  <c r="F51" i="37"/>
  <c r="E51" i="37"/>
  <c r="E60" i="37" s="1"/>
  <c r="D51" i="37"/>
  <c r="D60" i="37" s="1"/>
  <c r="C51" i="37"/>
  <c r="M51" i="37" s="1"/>
  <c r="M60" i="37" s="1"/>
  <c r="M50" i="37"/>
  <c r="M49" i="37"/>
  <c r="L40" i="37"/>
  <c r="H40" i="37"/>
  <c r="D40" i="37"/>
  <c r="M39" i="37"/>
  <c r="M38" i="37"/>
  <c r="M37" i="37"/>
  <c r="L36" i="37"/>
  <c r="K36" i="37"/>
  <c r="J36" i="37"/>
  <c r="I36" i="37"/>
  <c r="H36" i="37"/>
  <c r="G36" i="37"/>
  <c r="F36" i="37"/>
  <c r="E36" i="37"/>
  <c r="D36" i="37"/>
  <c r="C36" i="37"/>
  <c r="M36" i="37" s="1"/>
  <c r="M35" i="37"/>
  <c r="M34" i="37"/>
  <c r="M33" i="37"/>
  <c r="M32" i="37"/>
  <c r="L31" i="37"/>
  <c r="K31" i="37"/>
  <c r="K40" i="37" s="1"/>
  <c r="J31" i="37"/>
  <c r="J40" i="37" s="1"/>
  <c r="I31" i="37"/>
  <c r="I40" i="37" s="1"/>
  <c r="H31" i="37"/>
  <c r="G31" i="37"/>
  <c r="G40" i="37" s="1"/>
  <c r="F31" i="37"/>
  <c r="F40" i="37" s="1"/>
  <c r="E31" i="37"/>
  <c r="E40" i="37" s="1"/>
  <c r="D31" i="37"/>
  <c r="C31" i="37"/>
  <c r="C40" i="37" s="1"/>
  <c r="M30" i="37"/>
  <c r="M29" i="37"/>
  <c r="J20" i="37"/>
  <c r="F20" i="37"/>
  <c r="M19" i="37"/>
  <c r="M18" i="37"/>
  <c r="M17" i="37"/>
  <c r="L16" i="37"/>
  <c r="K16" i="37"/>
  <c r="J16" i="37"/>
  <c r="I16" i="37"/>
  <c r="H16" i="37"/>
  <c r="G16" i="37"/>
  <c r="F16" i="37"/>
  <c r="E16" i="37"/>
  <c r="D16" i="37"/>
  <c r="C16" i="37"/>
  <c r="M16" i="37" s="1"/>
  <c r="M15" i="37"/>
  <c r="M14" i="37"/>
  <c r="M13" i="37"/>
  <c r="M12" i="37"/>
  <c r="L11" i="37"/>
  <c r="L20" i="37" s="1"/>
  <c r="K11" i="37"/>
  <c r="K20" i="37" s="1"/>
  <c r="J11" i="37"/>
  <c r="I11" i="37"/>
  <c r="I20" i="37" s="1"/>
  <c r="H11" i="37"/>
  <c r="H20" i="37" s="1"/>
  <c r="G11" i="37"/>
  <c r="G20" i="37" s="1"/>
  <c r="F11" i="37"/>
  <c r="E11" i="37"/>
  <c r="E20" i="37" s="1"/>
  <c r="D11" i="37"/>
  <c r="D20" i="37" s="1"/>
  <c r="C11" i="37"/>
  <c r="M11" i="37" s="1"/>
  <c r="M10" i="37"/>
  <c r="M9" i="37"/>
  <c r="H22" i="36"/>
  <c r="G22" i="36"/>
  <c r="F22" i="36"/>
  <c r="E22" i="36"/>
  <c r="D22" i="36"/>
  <c r="C22" i="36"/>
  <c r="I20" i="36"/>
  <c r="I19" i="36"/>
  <c r="I18" i="36"/>
  <c r="I17" i="36"/>
  <c r="I16" i="36"/>
  <c r="I15" i="36"/>
  <c r="I14" i="36"/>
  <c r="I13" i="36"/>
  <c r="I12" i="36"/>
  <c r="I11" i="36"/>
  <c r="I22" i="36" s="1"/>
  <c r="I27" i="34"/>
  <c r="E27" i="34"/>
  <c r="I26" i="34"/>
  <c r="H27" i="34" s="1"/>
  <c r="M19" i="34"/>
  <c r="I19" i="34"/>
  <c r="E19" i="34"/>
  <c r="M18" i="34"/>
  <c r="L19" i="34" s="1"/>
  <c r="M12" i="34"/>
  <c r="I12" i="34"/>
  <c r="E12" i="34"/>
  <c r="M11" i="34"/>
  <c r="L12" i="34" s="1"/>
  <c r="E83" i="33"/>
  <c r="D83" i="33"/>
  <c r="C83" i="33"/>
  <c r="F82" i="33"/>
  <c r="F83" i="33" s="1"/>
  <c r="F81" i="33"/>
  <c r="F80" i="33"/>
  <c r="F79" i="33"/>
  <c r="K75" i="33"/>
  <c r="I75" i="33"/>
  <c r="H75" i="33"/>
  <c r="G75" i="33"/>
  <c r="F75" i="33"/>
  <c r="E75" i="33"/>
  <c r="D75" i="33"/>
  <c r="C75" i="33"/>
  <c r="K67" i="33"/>
  <c r="I67" i="33"/>
  <c r="H67" i="33"/>
  <c r="G67" i="33"/>
  <c r="F67" i="33"/>
  <c r="E67" i="33"/>
  <c r="D67" i="33"/>
  <c r="C67" i="33"/>
  <c r="F26" i="33"/>
  <c r="M20" i="37" l="1"/>
  <c r="M31" i="37"/>
  <c r="M40" i="37" s="1"/>
  <c r="F12" i="34"/>
  <c r="J12" i="34"/>
  <c r="F19" i="34"/>
  <c r="J19" i="34"/>
  <c r="F27" i="34"/>
  <c r="C20" i="37"/>
  <c r="C60" i="37"/>
  <c r="C12" i="34"/>
  <c r="G12" i="34"/>
  <c r="K12" i="34"/>
  <c r="C19" i="34"/>
  <c r="G19" i="34"/>
  <c r="K19" i="34"/>
  <c r="C27" i="34"/>
  <c r="G27" i="34"/>
  <c r="D12" i="34"/>
  <c r="H12" i="34"/>
  <c r="D19" i="34"/>
  <c r="H19" i="34"/>
  <c r="D27" i="34"/>
  <c r="C350" i="9"/>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7" i="9"/>
  <c r="F16"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<sst xmlns="http://schemas.openxmlformats.org/spreadsheetml/2006/main" count="3488" uniqueCount="1916">
  <si>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</si>
  <si>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</si>
  <si>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</si>
  <si>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</si>
  <si>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</si>
  <si>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</si>
  <si>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</si>
  <si>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</si>
  <si>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</si>
  <si>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</si>
  <si>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</si>
  <si>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</si>
  <si>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</si>
  <si>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</si>
  <si>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</si>
  <si>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</si>
  <si>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</si>
  <si>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</si>
  <si>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</si>
  <si>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</si>
  <si>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</si>
  <si>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</si>
  <si>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</si>
  <si>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</si>
  <si>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</si>
  <si>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</si>
  <si>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</si>
  <si>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</si>
  <si>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</si>
  <si>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</si>
  <si>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</si>
  <si>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</si>
  <si>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</si>
  <si>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</si>
  <si>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</si>
  <si>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</si>
  <si>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</si>
  <si>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</si>
  <si>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</si>
  <si>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</si>
  <si>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</si>
  <si>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</si>
  <si>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</si>
  <si>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</si>
  <si>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</si>
  <si>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</si>
  <si>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</si>
  <si>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</si>
  <si>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</si>
  <si>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</si>
  <si>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</si>
  <si>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</si>
  <si>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</si>
  <si>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</si>
  <si>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</si>
  <si>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</si>
  <si>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</si>
  <si>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</si>
  <si>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</si>
  <si>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</si>
  <si>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</si>
  <si>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</si>
  <si>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</si>
  <si>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</si>
  <si>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</si>
  <si>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</si>
  <si>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</si>
  <si>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</si>
  <si>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</si>
  <si>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</si>
  <si>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</si>
  <si>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</si>
  <si>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</si>
  <si>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</si>
  <si>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</si>
  <si>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</si>
  <si>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</si>
  <si>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</si>
  <si>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</si>
  <si>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</si>
  <si>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</si>
  <si>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</si>
  <si>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</si>
  <si>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</si>
  <si>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</si>
  <si>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</si>
  <si>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</si>
  <si>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</si>
  <si>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</si>
  <si>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</si>
  <si>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</si>
  <si>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</si>
  <si>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</si>
  <si>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</si>
  <si>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</si>
  <si>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</si>
  <si>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</si>
  <si>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</si>
  <si>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</si>
  <si>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</si>
  <si>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</si>
  <si>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</si>
  <si>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</si>
  <si>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</si>
  <si>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</si>
  <si>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</si>
  <si>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</si>
  <si>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</si>
  <si>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</si>
  <si>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</si>
  <si>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</si>
  <si>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</si>
  <si>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</si>
  <si>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</si>
  <si>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</si>
  <si>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</si>
  <si>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</si>
  <si>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</si>
  <si>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</si>
  <si>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</si>
  <si>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</si>
  <si>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</si>
  <si>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</si>
  <si>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</si>
  <si>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</si>
  <si>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</si>
  <si>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</si>
  <si>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</si>
  <si>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</si>
  <si>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</si>
  <si>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</si>
  <si>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</si>
  <si>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</si>
  <si>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</si>
  <si>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</si>
  <si>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</si>
  <si>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</si>
  <si>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</si>
  <si>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</si>
  <si>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</si>
  <si>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</si>
  <si>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</si>
  <si>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</si>
  <si>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</si>
  <si>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</si>
  <si>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</si>
  <si>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</si>
  <si>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</si>
  <si>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</si>
  <si>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</si>
  <si>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</si>
  <si>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</si>
  <si>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</si>
  <si>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</si>
  <si>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</si>
  <si>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</si>
  <si>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</si>
  <si>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</si>
  <si>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</si>
  <si>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</si>
  <si>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</si>
  <si>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</si>
  <si>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</si>
  <si>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</si>
  <si>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</si>
  <si>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</si>
  <si>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</si>
  <si>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</si>
  <si>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</si>
  <si>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</si>
  <si>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</si>
  <si>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</si>
  <si>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</si>
  <si>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</si>
  <si>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</si>
  <si>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</si>
  <si>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</si>
  <si>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</si>
  <si>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</si>
  <si>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</si>
  <si>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</si>
  <si>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</si>
  <si>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</si>
  <si>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</si>
  <si>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</si>
  <si>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</si>
  <si>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</si>
  <si>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</si>
  <si>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</si>
  <si>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</si>
  <si>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</si>
  <si>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</si>
  <si>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</si>
  <si>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</si>
  <si>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</si>
  <si>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</si>
  <si>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</si>
  <si>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</si>
  <si>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</si>
  <si>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</si>
  <si>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</si>
  <si>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</si>
  <si>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</si>
  <si>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</si>
  <si>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</si>
  <si>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</si>
  <si>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</si>
  <si>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</si>
  <si>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</si>
  <si>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</si>
  <si>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</si>
  <si>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</si>
  <si>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</si>
  <si>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</si>
  <si>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</si>
  <si>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</si>
  <si>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</si>
  <si>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</si>
  <si>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</si>
  <si>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</si>
  <si>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</si>
  <si>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</si>
  <si>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</si>
  <si>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</si>
  <si>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</si>
  <si>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</si>
  <si>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</si>
  <si>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</si>
  <si>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</si>
  <si>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</si>
  <si>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</si>
  <si>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</si>
  <si>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</si>
  <si>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</si>
  <si>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</si>
  <si>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</si>
  <si>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</si>
  <si>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</si>
  <si>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</si>
  <si>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</si>
  <si>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</si>
  <si>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</si>
  <si>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</si>
  <si>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</si>
  <si>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</si>
  <si>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</si>
  <si>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</si>
  <si>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</si>
  <si>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</si>
  <si>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</si>
  <si>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</si>
  <si>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</si>
  <si>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</si>
  <si>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</si>
  <si>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</si>
  <si>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</si>
  <si>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</si>
  <si>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</si>
  <si>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</si>
  <si>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</si>
  <si>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</si>
  <si>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</si>
  <si>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</si>
  <si>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</si>
  <si>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</si>
  <si>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</si>
  <si>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</si>
  <si>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</si>
  <si>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</si>
  <si>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</si>
  <si>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</si>
  <si>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</si>
  <si>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</si>
  <si>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</si>
  <si>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</si>
  <si>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</si>
  <si>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</si>
  <si>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</si>
  <si>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</si>
  <si>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</si>
  <si>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</si>
  <si>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</si>
  <si>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</si>
  <si>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</si>
  <si>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</si>
  <si>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</si>
  <si>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</si>
  <si>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</si>
  <si>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</si>
  <si>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</si>
  <si>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</si>
  <si>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</si>
  <si>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</si>
  <si>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</si>
  <si>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</si>
  <si>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</si>
  <si>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</si>
  <si>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</si>
  <si>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</si>
  <si>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</si>
  <si>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</si>
  <si>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</si>
  <si>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</si>
  <si>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</si>
  <si>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</si>
  <si>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</si>
  <si>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</si>
  <si>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</si>
  <si>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</si>
  <si>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</si>
  <si>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</si>
  <si>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</si>
  <si>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</si>
  <si>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</si>
  <si>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</si>
  <si>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</si>
  <si>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</si>
  <si>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</si>
  <si>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</si>
  <si>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</si>
  <si>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</si>
  <si>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</si>
  <si>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</si>
  <si>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</si>
  <si>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</si>
  <si>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</si>
  <si>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</si>
  <si>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</si>
  <si>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</si>
  <si>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</si>
  <si>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</si>
  <si>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</si>
  <si>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</si>
  <si>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</si>
  <si>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</si>
  <si>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</si>
  <si>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</si>
  <si>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</si>
  <si>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</si>
  <si>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</si>
  <si>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</si>
  <si>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</si>
  <si>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</si>
  <si>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</si>
  <si>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</si>
  <si>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</si>
  <si>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</si>
  <si>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</si>
  <si>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</si>
  <si>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</si>
  <si>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</si>
  <si>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</si>
  <si>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</si>
  <si>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</si>
  <si>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</si>
  <si>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</si>
  <si>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</si>
  <si>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</si>
  <si>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</si>
  <si>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</si>
  <si>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</si>
  <si>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</si>
  <si>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</si>
  <si>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</si>
  <si>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</si>
  <si>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</si>
  <si>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</si>
  <si>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</si>
  <si>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</si>
  <si>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</si>
  <si>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</si>
  <si>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</si>
  <si>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</si>
  <si>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</si>
  <si>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</si>
  <si>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</si>
  <si>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</si>
  <si>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</si>
  <si>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</si>
  <si>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</si>
  <si>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</si>
  <si>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</si>
  <si>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</si>
  <si>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</si>
  <si>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</si>
  <si>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</si>
  <si>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</si>
  <si>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</si>
  <si>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</si>
  <si>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</si>
  <si>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</si>
  <si>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</si>
  <si>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</si>
  <si>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</si>
  <si>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</si>
  <si>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</si>
  <si>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</si>
  <si>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</si>
  <si>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</si>
  <si>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</si>
  <si>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</si>
  <si>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</si>
  <si>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</si>
  <si>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</si>
  <si>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</si>
  <si>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</si>
  <si>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</si>
  <si>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</si>
  <si>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</si>
  <si>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</si>
  <si>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</si>
  <si>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</si>
  <si>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</si>
  <si>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</si>
  <si>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</si>
  <si>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</si>
  <si>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</si>
  <si>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</si>
  <si>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</si>
  <si>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</si>
  <si>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</si>
  <si>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</si>
  <si>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</si>
  <si>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</si>
  <si>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</si>
  <si>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</si>
  <si>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</si>
  <si>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</si>
  <si>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</si>
  <si>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</si>
  <si>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</si>
  <si>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</si>
  <si>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</si>
  <si>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</si>
  <si>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</si>
  <si>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</si>
  <si>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</si>
  <si>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</si>
  <si>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</si>
  <si>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</si>
  <si>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</si>
  <si>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</si>
  <si>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</si>
  <si>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</si>
  <si>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</si>
  <si>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</si>
  <si>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</si>
  <si>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</si>
  <si>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</si>
  <si>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</si>
  <si>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</si>
  <si>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</si>
  <si>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</si>
  <si>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</si>
  <si>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</si>
  <si>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</si>
  <si>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</si>
  <si>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</si>
  <si>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</si>
  <si>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</si>
  <si>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</si>
  <si>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</si>
  <si>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</si>
  <si>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</si>
  <si>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</si>
  <si>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</si>
  <si>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</si>
  <si>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</si>
  <si>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</si>
  <si>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</si>
  <si>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</si>
  <si>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</si>
  <si>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</si>
  <si>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</si>
  <si>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</si>
  <si>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</si>
  <si>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</si>
  <si>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</si>
  <si>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</si>
  <si>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</si>
  <si>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</si>
  <si>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</si>
  <si>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</si>
  <si>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</si>
  <si>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</si>
  <si>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</si>
  <si>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</si>
  <si>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</si>
  <si>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</si>
  <si>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</si>
  <si>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</si>
  <si>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</si>
  <si>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</si>
  <si>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</si>
  <si>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</si>
  <si>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</si>
  <si>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</si>
  <si>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</si>
  <si>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</si>
  <si>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</si>
  <si>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</si>
  <si>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</si>
  <si>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</si>
  <si>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</si>
  <si>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</si>
  <si>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</si>
  <si>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</si>
  <si>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</si>
  <si>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</si>
  <si>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</si>
  <si>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</si>
  <si>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</si>
  <si>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</si>
  <si>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</si>
  <si>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</si>
  <si>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</si>
  <si>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</si>
  <si>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</si>
  <si>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</si>
  <si>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</si>
  <si>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</si>
  <si>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</si>
  <si>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</si>
  <si>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</si>
  <si>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</si>
  <si>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</si>
  <si>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</si>
  <si>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</si>
  <si>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</si>
  <si>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</si>
  <si>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</si>
  <si>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</si>
  <si>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</si>
  <si>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</si>
  <si>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</si>
  <si>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</si>
  <si>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</si>
  <si>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</si>
  <si>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</si>
  <si>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</si>
  <si>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</si>
  <si>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</si>
  <si>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</si>
  <si>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</si>
  <si>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</si>
  <si>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</si>
  <si>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</si>
  <si>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</si>
  <si>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</si>
  <si>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</si>
  <si>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</si>
  <si>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</si>
  <si>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</si>
  <si>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</si>
  <si>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</si>
  <si>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</si>
  <si>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</si>
  <si>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</si>
  <si>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</si>
  <si>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</si>
  <si>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</si>
  <si>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</si>
  <si>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</si>
  <si>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</si>
  <si>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</si>
  <si>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</si>
  <si>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</si>
  <si>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</si>
  <si>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</si>
  <si>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</si>
  <si>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</si>
  <si>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</si>
  <si>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</si>
  <si>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</si>
  <si>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</si>
  <si>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</si>
  <si>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</si>
  <si>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</si>
  <si>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</si>
  <si>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</si>
  <si>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</si>
  <si>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</si>
  <si>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</si>
  <si>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</si>
  <si>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</si>
  <si>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</si>
  <si>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</si>
  <si>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</si>
  <si>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</si>
  <si>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</si>
  <si>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</si>
  <si>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</si>
  <si>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</si>
  <si>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</si>
  <si>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</si>
  <si>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</si>
  <si>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</si>
  <si>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</si>
  <si>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</si>
  <si>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</si>
  <si>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</si>
  <si>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</si>
  <si>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</si>
  <si>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</si>
  <si>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</si>
  <si>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</si>
  <si>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</si>
  <si>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</si>
  <si>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</si>
  <si>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</si>
  <si>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</si>
  <si>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</si>
  <si>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</si>
  <si>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</si>
  <si>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</si>
  <si>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</si>
  <si>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</si>
  <si>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</si>
  <si>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</si>
  <si>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</si>
  <si>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</si>
  <si>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</si>
  <si>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</si>
  <si>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</si>
  <si>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</si>
  <si>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</si>
  <si>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</si>
  <si>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</si>
  <si>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</si>
  <si>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</si>
  <si>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</si>
  <si>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</si>
  <si>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</si>
  <si>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</si>
  <si>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</si>
  <si>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</si>
  <si>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</si>
  <si>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</si>
  <si>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</si>
  <si>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</si>
  <si>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</si>
  <si>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</si>
  <si>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</si>
  <si>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</si>
  <si>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</si>
  <si>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</si>
  <si>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</si>
  <si>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</si>
  <si>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</si>
  <si>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</si>
  <si>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</si>
  <si>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</si>
  <si>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</si>
  <si>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</si>
  <si>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</si>
  <si>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</si>
  <si>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</si>
  <si>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</si>
  <si>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</si>
  <si>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</si>
  <si>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</si>
  <si>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</si>
  <si>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</si>
  <si>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</si>
  <si>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</si>
  <si>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</si>
  <si>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</si>
  <si>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</si>
  <si>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</si>
  <si>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</si>
  <si>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</si>
  <si>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</si>
  <si>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</si>
  <si>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</si>
  <si>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</si>
  <si>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</si>
  <si>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</si>
  <si>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</si>
  <si>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</si>
  <si>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</si>
  <si>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</si>
  <si>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</si>
  <si>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</si>
  <si>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</si>
  <si>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</si>
  <si>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</si>
  <si>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</si>
  <si>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</si>
  <si>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</si>
  <si>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</si>
  <si>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</si>
  <si>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</si>
  <si>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</si>
  <si>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</si>
  <si>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</si>
  <si>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</si>
  <si>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</si>
  <si>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</si>
  <si>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</si>
  <si>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</si>
  <si>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</si>
  <si>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</si>
  <si>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</si>
  <si>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</si>
  <si>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</si>
  <si>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</si>
  <si>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</si>
  <si>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</si>
  <si>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</si>
  <si>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</si>
  <si>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</si>
  <si>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</si>
  <si>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</si>
  <si>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</si>
  <si>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</si>
  <si>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</si>
  <si>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</si>
  <si>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</si>
  <si>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</si>
  <si>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</si>
  <si>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</si>
  <si>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</si>
  <si>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</si>
  <si>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</si>
  <si>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</si>
  <si>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</si>
  <si>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</si>
  <si>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</si>
  <si>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</si>
  <si>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</si>
  <si>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</si>
  <si>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</si>
  <si>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</si>
  <si>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</si>
  <si>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</si>
  <si>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</si>
  <si>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</si>
  <si>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</si>
  <si>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</si>
  <si>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</si>
  <si>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</si>
  <si>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</si>
  <si>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</si>
  <si>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</si>
  <si>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</si>
  <si>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</si>
  <si>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</si>
  <si>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</si>
  <si>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</si>
  <si>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</si>
  <si>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</si>
  <si>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</si>
  <si>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</si>
  <si>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</si>
  <si>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</si>
  <si>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</si>
  <si>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</si>
  <si>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</si>
  <si>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</si>
  <si>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</si>
  <si>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</si>
  <si>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</si>
  <si>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</si>
  <si>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</si>
  <si>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</si>
  <si>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</si>
  <si>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</si>
  <si>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</si>
  <si>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</si>
  <si>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</si>
  <si>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</si>
  <si>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</si>
  <si>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</si>
  <si>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</si>
  <si>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</si>
  <si>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</si>
  <si>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</si>
  <si>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</si>
  <si>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</si>
  <si>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</si>
  <si>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</si>
  <si>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</si>
  <si>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</si>
  <si>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</si>
  <si>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</si>
  <si>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</si>
  <si>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</si>
  <si>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</si>
  <si>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</si>
  <si>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</si>
  <si>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</si>
  <si>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</si>
  <si>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</si>
  <si>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</si>
  <si>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</si>
  <si>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</si>
  <si>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</si>
  <si>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</si>
  <si>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</si>
  <si>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</si>
  <si>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</si>
  <si>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</si>
  <si>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</si>
  <si>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</si>
  <si>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</si>
  <si>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</si>
  <si>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</si>
  <si>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</si>
  <si>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</si>
  <si>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</si>
  <si>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</si>
  <si>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</si>
  <si>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</si>
  <si>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</si>
  <si>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</si>
  <si>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</si>
  <si>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</si>
  <si>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</si>
  <si>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</si>
  <si>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</si>
  <si>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</si>
  <si>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</si>
  <si>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</si>
  <si>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</si>
  <si>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</si>
  <si>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</si>
  <si>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</si>
  <si>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</si>
  <si>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</si>
  <si>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</si>
  <si>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</si>
  <si>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</si>
  <si>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</si>
  <si>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</si>
  <si>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</si>
  <si>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</si>
  <si>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</si>
  <si>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</si>
  <si>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</si>
  <si>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</si>
  <si>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</si>
  <si>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</si>
  <si>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</si>
  <si>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</si>
  <si>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</si>
  <si>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</si>
  <si>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</si>
  <si>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</si>
  <si>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</si>
  <si>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</si>
  <si>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</si>
  <si>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</si>
  <si>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</si>
  <si>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</si>
  <si>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</si>
  <si>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</si>
  <si>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</si>
  <si>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</si>
  <si>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</si>
  <si>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</si>
  <si>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</si>
  <si>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</si>
  <si>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</si>
  <si>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</si>
  <si>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</si>
  <si>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</si>
  <si>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</si>
  <si>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</si>
  <si>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</si>
  <si>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</si>
  <si>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</si>
  <si>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</si>
  <si>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</si>
  <si>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</si>
  <si>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</si>
  <si>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</si>
  <si>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</si>
  <si>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</si>
  <si>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</si>
  <si>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</si>
  <si>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</si>
  <si>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</si>
  <si>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</si>
  <si>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</si>
  <si>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</si>
  <si>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</si>
  <si>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</si>
  <si>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</si>
  <si>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</si>
  <si>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</si>
  <si>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</si>
  <si>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</si>
  <si>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</si>
  <si>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</si>
  <si>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</si>
  <si>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</si>
  <si>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</si>
  <si>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</si>
  <si>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</si>
  <si>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</si>
  <si>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</si>
  <si>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</si>
  <si>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</si>
  <si>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</si>
  <si>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</si>
  <si>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</si>
  <si>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</si>
  <si>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</si>
  <si>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</si>
  <si>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</si>
  <si>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</si>
  <si>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</si>
  <si>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</si>
  <si>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</si>
  <si>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</si>
  <si>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</si>
  <si>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</si>
  <si>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</si>
  <si>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</si>
  <si>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</si>
  <si>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</si>
  <si>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</si>
  <si>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</si>
  <si>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</si>
  <si>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</si>
  <si>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</si>
  <si>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</si>
  <si>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</si>
  <si>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</si>
  <si>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</si>
  <si>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</si>
  <si>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</si>
  <si>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</si>
  <si>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</si>
  <si>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</si>
  <si>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</si>
  <si>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</si>
  <si>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</si>
  <si>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</si>
  <si>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</si>
  <si>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</si>
  <si>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</si>
  <si>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</si>
  <si>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</si>
  <si>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</si>
  <si>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</si>
  <si>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</si>
  <si>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</si>
  <si>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</si>
  <si>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</si>
  <si>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</si>
  <si>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</si>
  <si>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</si>
  <si>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</si>
  <si>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</si>
  <si>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</si>
  <si>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</si>
  <si>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</si>
  <si>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</si>
  <si>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</si>
  <si>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</si>
  <si>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</si>
  <si>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</si>
  <si>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</si>
  <si>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</si>
  <si>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</si>
  <si>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</si>
  <si>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</si>
  <si>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</si>
  <si>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</si>
  <si>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</si>
  <si>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</si>
  <si>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</si>
  <si>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</si>
  <si>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</si>
  <si>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</si>
  <si>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</si>
  <si>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</si>
  <si>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</si>
  <si>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</si>
  <si>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</si>
  <si>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</si>
  <si>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</si>
  <si>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</si>
  <si>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</si>
  <si>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</si>
  <si>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</si>
  <si>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</si>
  <si>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</si>
  <si>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</si>
  <si>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</si>
  <si>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</si>
  <si>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</si>
  <si>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</si>
  <si>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</si>
  <si>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</si>
  <si>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</si>
  <si>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</si>
  <si>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</si>
  <si>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</si>
  <si>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</si>
  <si>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</si>
  <si>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</si>
  <si>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</si>
  <si>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</si>
  <si>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</si>
  <si>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</si>
  <si>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</si>
  <si>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</si>
  <si>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</si>
  <si>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</si>
  <si>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</si>
  <si>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</si>
  <si>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</si>
  <si>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</si>
  <si>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</si>
  <si>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</si>
  <si>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</si>
  <si>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</si>
  <si>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</si>
  <si>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</si>
  <si>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</si>
  <si>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</si>
  <si>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</si>
  <si>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</si>
  <si>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</si>
  <si>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</si>
  <si>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</si>
  <si>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</si>
  <si>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</si>
  <si>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</si>
  <si>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</si>
  <si>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</si>
  <si>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</si>
  <si>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</si>
  <si>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</si>
  <si>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</si>
  <si>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</si>
  <si>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</si>
  <si>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</si>
  <si>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</si>
  <si>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</si>
  <si>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</si>
  <si>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</si>
  <si>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</si>
  <si>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</si>
  <si>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</si>
  <si>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</si>
  <si>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</si>
  <si>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</si>
  <si>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</si>
  <si>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</si>
  <si>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</si>
  <si>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</si>
  <si>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</si>
  <si>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</si>
  <si>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</si>
  <si>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</si>
  <si>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</si>
  <si>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</si>
  <si>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</si>
  <si>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</si>
  <si>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</si>
  <si>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</si>
  <si>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</si>
  <si>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</si>
  <si>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</si>
  <si>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</si>
  <si>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</si>
  <si>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</si>
  <si>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</si>
  <si>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</si>
  <si>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</si>
  <si>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</si>
  <si>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</si>
  <si>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</si>
  <si>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</si>
  <si>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</si>
  <si>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</si>
  <si>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</si>
  <si>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</si>
  <si>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</si>
  <si>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</si>
  <si>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</si>
  <si>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</si>
  <si>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</si>
  <si>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</si>
  <si>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</si>
  <si>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</si>
  <si>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</si>
  <si>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</si>
  <si>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</si>
  <si>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</si>
  <si>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</si>
  <si>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</si>
  <si>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</si>
  <si>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</si>
  <si>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</si>
  <si>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</si>
  <si>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</si>
  <si>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</si>
  <si>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</si>
  <si>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</si>
  <si>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</si>
  <si>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</si>
  <si>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</si>
  <si>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</si>
  <si>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</si>
  <si>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</si>
  <si>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</si>
  <si>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</si>
  <si>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</si>
  <si>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</si>
  <si>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</si>
  <si>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</si>
  <si>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</si>
  <si>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</si>
  <si>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</si>
  <si>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</si>
  <si>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</si>
  <si>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</si>
  <si>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</si>
  <si>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</si>
  <si>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</si>
  <si>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</si>
  <si>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</si>
  <si>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</si>
  <si>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</si>
  <si>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</si>
  <si>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</si>
  <si>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</si>
  <si>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</si>
  <si>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</si>
  <si>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</si>
  <si>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</si>
  <si>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</si>
  <si>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</si>
  <si>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</si>
  <si>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</si>
  <si>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</si>
  <si>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</si>
  <si>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</si>
  <si>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</si>
  <si>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</si>
  <si>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</si>
  <si>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</si>
  <si>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</si>
  <si>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</si>
  <si>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</si>
  <si>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</si>
  <si>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</si>
  <si>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</si>
  <si>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</si>
  <si>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</si>
  <si>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</si>
  <si>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</si>
  <si>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</si>
  <si>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</si>
  <si>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</si>
  <si>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</si>
  <si>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</si>
  <si>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</si>
  <si>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</si>
  <si>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</si>
  <si>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</si>
  <si>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</si>
  <si>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</si>
  <si>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</si>
  <si>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</si>
  <si>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</si>
  <si>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</si>
  <si>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</si>
  <si>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</si>
  <si>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</si>
  <si>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</si>
  <si>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</si>
  <si>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</si>
  <si>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</si>
  <si>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</si>
  <si>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</si>
  <si>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</si>
  <si>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</si>
  <si>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</si>
  <si>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</si>
  <si>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</si>
  <si>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</si>
  <si>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</si>
  <si>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</si>
  <si>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</si>
  <si>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</si>
  <si>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</si>
  <si>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</si>
  <si>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</si>
  <si>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</si>
  <si>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</si>
  <si>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</si>
  <si>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</si>
  <si>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</si>
  <si>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</si>
  <si>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</si>
  <si>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</si>
  <si>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</si>
  <si>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</si>
  <si>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</si>
  <si>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</si>
  <si>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</si>
  <si>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</si>
  <si>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</si>
  <si>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</si>
  <si>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</si>
  <si>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</si>
  <si>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</si>
  <si>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</si>
  <si>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</si>
  <si>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</si>
  <si>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</si>
  <si>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</si>
  <si>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</si>
  <si>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</si>
  <si>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</si>
  <si>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</si>
  <si>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</si>
  <si>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</si>
  <si>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</si>
  <si>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</si>
  <si>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</si>
  <si>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</si>
  <si>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</si>
  <si>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</si>
  <si>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</si>
  <si>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</si>
  <si>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</si>
  <si>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</si>
  <si>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</si>
  <si>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</si>
  <si>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</si>
  <si>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</si>
  <si>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</si>
  <si>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</si>
  <si>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</si>
  <si>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</si>
  <si>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</si>
  <si>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</si>
  <si>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</si>
  <si>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</si>
  <si>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</si>
  <si>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</si>
  <si>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</si>
  <si>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</si>
  <si>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</si>
  <si>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</si>
  <si>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</si>
  <si>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</si>
  <si>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</si>
  <si>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</si>
  <si>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</si>
  <si>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</si>
  <si>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</si>
  <si>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</si>
  <si>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</si>
  <si>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</si>
  <si>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</si>
  <si>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</si>
  <si>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</si>
  <si>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</si>
  <si>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</si>
  <si>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</si>
  <si>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</si>
  <si>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</si>
  <si>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</si>
  <si>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</si>
  <si>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</si>
  <si>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</si>
  <si>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</si>
  <si>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</si>
  <si>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</si>
  <si>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</si>
  <si>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</si>
  <si>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</si>
  <si>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</si>
  <si>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</si>
  <si>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</si>
  <si>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</si>
  <si>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</si>
  <si>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</si>
  <si>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</si>
  <si>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</si>
  <si>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</si>
  <si>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</si>
  <si>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</si>
  <si>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</si>
  <si>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</si>
  <si>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</si>
  <si>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</si>
  <si>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</si>
  <si>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</si>
  <si>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</si>
  <si>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</si>
  <si>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</si>
  <si>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</si>
  <si>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</si>
  <si>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</si>
  <si>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</si>
  <si>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</si>
  <si>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</si>
  <si>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</si>
  <si>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</si>
  <si>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</si>
  <si>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</si>
  <si>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</si>
  <si>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</si>
  <si>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</si>
  <si>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</si>
  <si>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</si>
  <si>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</si>
  <si>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</si>
  <si>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</si>
  <si>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</si>
  <si>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</si>
  <si>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</si>
  <si>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</si>
  <si>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</si>
  <si>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</si>
  <si>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</si>
  <si>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</si>
  <si>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</si>
  <si>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</si>
  <si>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</si>
  <si>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</si>
  <si>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</si>
  <si>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</si>
  <si>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</si>
  <si>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</si>
  <si>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</si>
  <si>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</si>
  <si>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</si>
  <si>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</si>
  <si>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</si>
  <si>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</si>
  <si>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</si>
  <si>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</si>
  <si>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</si>
  <si>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</si>
  <si>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</si>
  <si>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</si>
  <si>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</si>
  <si>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</si>
  <si>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</si>
  <si>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</si>
  <si>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</si>
  <si>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</si>
  <si>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</si>
  <si>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</si>
  <si>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</si>
  <si>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</si>
  <si>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</si>
  <si>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</si>
  <si>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</si>
  <si>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</si>
  <si>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</si>
  <si>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</si>
  <si>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</si>
  <si>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</si>
  <si>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</si>
  <si>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</si>
  <si>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</si>
  <si>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</si>
  <si>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</si>
  <si>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</si>
  <si>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</si>
  <si>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</si>
  <si>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</si>
  <si>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</si>
  <si>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</si>
  <si>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</si>
  <si>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</si>
  <si>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</si>
  <si>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</si>
  <si>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</si>
  <si>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</si>
  <si>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</si>
  <si>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</si>
  <si>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</si>
  <si>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</si>
  <si>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</si>
  <si>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</si>
  <si>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</si>
  <si>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</si>
  <si>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</si>
  <si>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</si>
  <si>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</si>
  <si>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</si>
  <si>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</si>
  <si>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</si>
  <si>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</si>
  <si>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</si>
  <si>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</si>
  <si>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</si>
  <si>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</si>
  <si>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</si>
  <si>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</si>
  <si>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</si>
  <si>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</si>
  <si>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</si>
  <si>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</si>
  <si>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</si>
  <si>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</si>
  <si>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</si>
  <si>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</si>
  <si>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</si>
  <si>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</si>
  <si>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</si>
  <si>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</si>
  <si>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</si>
  <si>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</si>
  <si>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</si>
  <si>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</si>
  <si>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</si>
  <si>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</si>
  <si>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</si>
  <si>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</si>
  <si>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</si>
  <si>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</si>
  <si>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</si>
  <si>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</si>
  <si>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</si>
  <si>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</si>
  <si>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</si>
  <si>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</si>
  <si>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</si>
  <si>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</si>
  <si>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</si>
  <si>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</si>
  <si>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</si>
  <si>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</si>
  <si>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</si>
  <si>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</si>
  <si>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</si>
  <si>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</si>
  <si>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</si>
  <si>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</si>
  <si>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</si>
  <si>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</si>
  <si>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</si>
  <si>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</si>
  <si>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</si>
  <si>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</si>
  <si>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</si>
  <si>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</si>
  <si>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</si>
  <si>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</si>
  <si>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</si>
  <si>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</si>
  <si>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</si>
  <si>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</si>
  <si>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</si>
  <si>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</si>
  <si>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</si>
  <si>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</si>
  <si>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</si>
  <si>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</si>
  <si>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</si>
  <si>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</si>
  <si>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</si>
  <si>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</si>
  <si>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</si>
  <si>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</si>
  <si>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</si>
  <si>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</si>
  <si>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</si>
  <si>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</si>
  <si>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</si>
  <si>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</si>
  <si>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</si>
  <si>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</si>
  <si>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</si>
  <si>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</si>
  <si>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</si>
  <si>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</si>
  <si>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</si>
  <si>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</si>
  <si>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</si>
  <si>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</si>
  <si>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</si>
  <si>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</si>
  <si>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</si>
  <si>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</si>
  <si>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</si>
  <si>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</si>
  <si>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</si>
  <si>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</si>
  <si>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 xml:space="preserve">        </t>
  </si>
  <si>
    <t>Nordea Kredit Realkreditaktieselskab Capital Centre 2</t>
  </si>
  <si>
    <t>ECBC Label Template : Contents</t>
  </si>
  <si>
    <t>As of</t>
  </si>
  <si>
    <t>30-09-2016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</si>
  <si>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</si>
  <si>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</si>
  <si>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</si>
  <si>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</si>
  <si>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</si>
  <si>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</si>
  <si>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</si>
  <si>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</si>
  <si>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</si>
  <si>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</si>
  <si>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</si>
  <si>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</si>
  <si>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</si>
  <si>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</si>
  <si>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</si>
  <si>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</si>
  <si>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</si>
  <si>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</si>
  <si>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</si>
  <si>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</si>
  <si>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</si>
  <si>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</si>
  <si>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</si>
  <si>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</si>
  <si>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</si>
  <si>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</si>
  <si>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</si>
  <si>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</si>
  <si>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</si>
  <si>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</si>
  <si>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</si>
  <si>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</si>
  <si>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</si>
  <si>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</si>
  <si>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</si>
  <si>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</si>
  <si>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</si>
  <si>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</si>
  <si>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</si>
  <si>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</si>
  <si>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</si>
  <si>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</si>
  <si>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</si>
  <si>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</si>
  <si>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</si>
  <si>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</si>
  <si>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</si>
  <si>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</si>
  <si>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</si>
  <si>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</si>
  <si>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</si>
  <si>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</si>
  <si>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</si>
  <si>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</si>
  <si>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</si>
  <si>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</si>
  <si>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</si>
  <si>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</si>
  <si>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</si>
  <si>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</si>
  <si>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</si>
  <si>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2016</t>
  </si>
  <si>
    <t>Q2 2016</t>
  </si>
  <si>
    <t>Q1 2016</t>
  </si>
  <si>
    <t>Q4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</si>
  <si>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</si>
  <si>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</si>
  <si>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</si>
  <si>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</si>
  <si>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</si>
  <si>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</si>
  <si>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</si>
  <si>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</si>
  <si>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</si>
  <si>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</si>
  <si>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</si>
  <si>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</si>
  <si>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</si>
  <si>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</si>
  <si>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</si>
  <si>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</si>
  <si>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</si>
  <si>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</si>
  <si>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</si>
  <si>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</si>
  <si>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</si>
  <si>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</si>
  <si>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</si>
  <si>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</si>
  <si>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</si>
  <si>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</si>
  <si>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</si>
  <si>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</si>
  <si>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</si>
  <si>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</si>
  <si>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</si>
  <si>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</si>
  <si>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</si>
  <si>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</si>
  <si>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</si>
  <si>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</si>
  <si>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</si>
  <si>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</si>
  <si>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</si>
  <si>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</si>
  <si>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</si>
  <si>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</si>
  <si>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</si>
  <si>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</si>
  <si>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</si>
  <si>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</si>
  <si>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</si>
  <si>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</si>
  <si>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</si>
  <si>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</si>
  <si>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</si>
  <si>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</si>
  <si>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</si>
  <si>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</si>
  <si>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</si>
  <si>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</si>
  <si>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</si>
  <si>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</si>
  <si>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</si>
  <si>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</si>
  <si>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</si>
  <si>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</si>
  <si>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</si>
  <si>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</si>
  <si>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</si>
  <si>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</si>
  <si>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</si>
  <si>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</si>
  <si>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</si>
  <si>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</si>
  <si>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</si>
  <si>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 xml:space="preserve">                                  -  </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</si>
  <si>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</si>
  <si>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</si>
  <si>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</si>
  <si>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</si>
  <si>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</si>
  <si>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</si>
  <si>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</si>
  <si>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</si>
  <si>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</si>
  <si>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</si>
  <si>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</si>
  <si>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</si>
  <si>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</si>
  <si>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</si>
  <si>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</si>
  <si>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</si>
  <si>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</si>
  <si>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</si>
  <si>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</si>
  <si>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</si>
  <si>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</si>
  <si>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</si>
  <si>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</si>
  <si>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</si>
  <si>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</si>
  <si>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</si>
  <si>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</si>
  <si>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</si>
  <si>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</si>
  <si>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</si>
  <si>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</si>
  <si>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</si>
  <si>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</si>
  <si>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</si>
  <si>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</si>
  <si>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</si>
  <si>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</si>
  <si>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</si>
  <si>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</si>
  <si>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</si>
  <si>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</si>
  <si>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378,68 bn.DKK.</t>
  </si>
  <si>
    <t>Match funded (without interest and/or currency risk)</t>
  </si>
  <si>
    <t>xx %</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</si>
  <si>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</si>
  <si>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</si>
  <si>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</si>
  <si>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</si>
  <si>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</si>
  <si>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</si>
  <si>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</si>
  <si>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</si>
  <si>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</si>
  <si>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</si>
  <si>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</si>
  <si>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</si>
  <si>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</si>
  <si>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</si>
  <si>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</si>
  <si>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</si>
  <si>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</si>
  <si>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</si>
  <si>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</si>
  <si>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</si>
  <si>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</si>
  <si>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</si>
  <si>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</si>
  <si>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</si>
  <si>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</si>
  <si>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</si>
  <si>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</si>
  <si>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</si>
  <si>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</si>
  <si>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</si>
  <si>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</si>
  <si>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</si>
  <si>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</si>
  <si>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</si>
  <si>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</si>
  <si>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</si>
  <si>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</si>
  <si>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</si>
  <si>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</si>
  <si>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</si>
  <si>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</si>
  <si>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</si>
  <si>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</si>
  <si>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</si>
  <si>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</si>
  <si>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</si>
  <si>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</si>
  <si>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</si>
  <si>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</si>
  <si>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</si>
  <si>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</si>
  <si>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</si>
  <si>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</si>
  <si>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</si>
  <si>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</si>
  <si>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</si>
  <si>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</si>
  <si>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</si>
  <si>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</si>
  <si>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</si>
  <si>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</si>
  <si>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</si>
  <si>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</si>
  <si>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</si>
  <si>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</si>
  <si>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</si>
  <si>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</si>
  <si>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</si>
  <si>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</si>
  <si>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</si>
  <si>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</si>
  <si>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</si>
  <si>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</si>
  <si>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</si>
  <si>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</si>
  <si>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</si>
  <si>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</si>
  <si>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</si>
  <si>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</si>
  <si>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</si>
  <si>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</si>
  <si>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</si>
  <si>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</si>
  <si>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</si>
  <si>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</si>
  <si>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</si>
  <si>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</si>
  <si>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</si>
  <si>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</si>
  <si>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</si>
  <si>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</si>
  <si>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</si>
  <si>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</si>
  <si>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</si>
  <si>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</si>
  <si>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</si>
  <si>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</si>
  <si>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</si>
  <si>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</si>
  <si>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</si>
  <si>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</si>
  <si>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</si>
  <si>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</si>
  <si>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</si>
  <si>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</si>
  <si>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</si>
  <si>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</si>
  <si>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</si>
  <si>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</si>
  <si>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</si>
  <si>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</si>
  <si>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</si>
  <si>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</si>
  <si>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</si>
  <si>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</si>
  <si>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</si>
  <si>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</si>
  <si>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</si>
  <si>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</si>
  <si>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</si>
  <si>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</si>
  <si>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</si>
  <si>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</si>
  <si>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</si>
  <si>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</si>
  <si>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</si>
  <si>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</si>
  <si>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</si>
  <si>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</si>
  <si>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</si>
  <si>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</si>
  <si>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</si>
  <si>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</si>
  <si>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</si>
  <si>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</si>
  <si>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</si>
  <si>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</si>
  <si>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</si>
  <si>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</si>
  <si>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</si>
  <si>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</si>
  <si>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</si>
  <si>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</si>
  <si>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</si>
  <si>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</si>
  <si>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</si>
  <si>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</si>
  <si>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</si>
  <si>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</si>
  <si>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</si>
  <si>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</si>
  <si>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</si>
  <si>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</si>
  <si>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</si>
  <si>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</si>
  <si>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</si>
  <si>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</si>
  <si>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</si>
  <si>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</si>
  <si>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</si>
  <si>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</si>
  <si>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</si>
  <si>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</si>
  <si>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</si>
  <si>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</si>
  <si>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</si>
  <si>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</si>
  <si>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</si>
  <si>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</si>
  <si>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</si>
  <si>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</si>
  <si>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</si>
  <si>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</si>
  <si>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</si>
  <si>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</si>
  <si>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</si>
  <si>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</si>
  <si>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</si>
  <si>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</si>
  <si>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</si>
  <si>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</si>
  <si>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</si>
  <si>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</si>
  <si>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</si>
  <si>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</si>
  <si>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</si>
  <si>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</si>
  <si>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</si>
  <si>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</si>
  <si>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</si>
  <si>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</si>
  <si>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</si>
  <si>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</si>
  <si>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</si>
  <si>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</si>
  <si>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</si>
  <si>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</si>
  <si>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</si>
  <si>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</si>
  <si>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</si>
  <si>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</si>
  <si>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</si>
  <si>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</si>
  <si>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</si>
  <si>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</si>
  <si>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</si>
  <si>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</si>
  <si>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</si>
  <si>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</si>
  <si>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</si>
  <si>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</si>
  <si>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</si>
  <si>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</si>
  <si>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</si>
  <si>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</si>
  <si>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</si>
  <si>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</si>
  <si>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</si>
  <si>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</si>
  <si>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</si>
  <si>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</si>
  <si>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</si>
  <si>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</si>
  <si>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</si>
  <si>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</si>
  <si>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</si>
  <si>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</si>
  <si>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</si>
  <si>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</si>
  <si>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</si>
  <si>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</si>
  <si>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</si>
  <si>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Aaa</t>
  </si>
  <si>
    <t>Note: 90-days arrears. Payments for Q2, 2016 in arrears as per Q3, 2016 as a share of scheduled payments for the Q2,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</si>
  <si>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</si>
  <si>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</si>
  <si>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</si>
  <si>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</si>
  <si>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September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</si>
</sst>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dd/mmm/yyyy"/>
    <numFmt numFmtId="166" formatCode="0.0%"/>
    <numFmt numFmtId="167" formatCode="_ * #,##0.0_ ;_ * \-#,##0.0_ ;_ * &quot;-&quot;??_ ;_ @_ "/>
    <numFmt numFmtId="168" formatCode="_ * #,##0_ ;_ * \-#,##0_ ;_ * &quot;-&quot;??_ ;_ @_ "/>
    <numFmt numFmtId="169" formatCode="_(* #,##0.00_);_(* \(#,##0.00\);_(* &quot;-&quot;??_);_(@_)"/>
  </numFmts>
  <fonts count="9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11"/>
      <color rgb="FF000000"/>
      <name val="Calibri"/>
      <family val="2"/>
      <scheme val="minor"/>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
      <b/>
      <sz val="10"/>
      <color indexed="10"/>
      <name val="Arial"/>
      <family val="2"/>
    </font>
    <font>
      <u/>
      <sz val="7.5"/>
      <color indexed="12"/>
      <name val="Arial"/>
      <family val="2"/>
    </font>
    <font>
      <sz val="9.5"/>
      <color rgb="FF000000"/>
      <name val="Arial"/>
      <family val="2"/>
    </font>
  </fonts>
  <fills count="45">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69">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23" applyNumberFormat="0" applyAlignment="0" applyProtection="0"/>
    <xf numFmtId="0" fontId="47" fillId="13" borderId="24" applyNumberFormat="0" applyAlignment="0" applyProtection="0"/>
    <xf numFmtId="0" fontId="48" fillId="13" borderId="23" applyNumberFormat="0" applyAlignment="0" applyProtection="0"/>
    <xf numFmtId="0" fontId="49" fillId="0" borderId="25" applyNumberFormat="0" applyFill="0" applyAlignment="0" applyProtection="0"/>
    <xf numFmtId="0" fontId="5" fillId="14" borderId="26" applyNumberFormat="0" applyAlignment="0" applyProtection="0"/>
    <xf numFmtId="0" fontId="50" fillId="0" borderId="0" applyNumberFormat="0" applyFill="0" applyBorder="0" applyAlignment="0" applyProtection="0"/>
    <xf numFmtId="0" fontId="1" fillId="15" borderId="27" applyNumberFormat="0" applyFont="0" applyAlignment="0" applyProtection="0"/>
    <xf numFmtId="0" fontId="51"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0" fontId="22"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27" applyNumberFormat="0" applyFont="0" applyAlignment="0" applyProtection="0"/>
    <xf numFmtId="0" fontId="1" fillId="15" borderId="27" applyNumberFormat="0" applyFont="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0" fontId="9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1" fillId="0" borderId="0"/>
    <xf numFmtId="0" fontId="2" fillId="0" borderId="0">
      <alignment horizontal="left" wrapText="1"/>
    </xf>
    <xf numFmtId="0" fontId="1" fillId="0" borderId="0"/>
    <xf numFmtId="0" fontId="1" fillId="0" borderId="0"/>
    <xf numFmtId="0" fontId="1" fillId="0" borderId="0"/>
    <xf numFmtId="0" fontId="97" fillId="0" borderId="0"/>
    <xf numFmtId="0" fontId="1" fillId="0" borderId="0"/>
    <xf numFmtId="0" fontId="2" fillId="0" borderId="0">
      <alignment horizontal="left" wrapText="1"/>
    </xf>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27" applyNumberFormat="0" applyFont="0" applyAlignment="0" applyProtection="0"/>
    <xf numFmtId="0" fontId="1" fillId="15" borderId="27" applyNumberFormat="0" applyFont="0" applyAlignment="0" applyProtection="0"/>
    <xf numFmtId="0" fontId="1" fillId="15" borderId="2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164" fontId="36" fillId="7" borderId="0" xfId="0" applyNumberFormat="1" applyFont="1" applyFill="1" applyBorder="1" applyAlignment="1">
      <alignment vertical="center"/>
    </xf>
    <xf numFmtId="164" fontId="0" fillId="7" borderId="0" xfId="0" applyNumberFormat="1" applyFont="1" applyFill="1" applyBorder="1" applyAlignment="1">
      <alignment vertical="center"/>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63" fillId="7" borderId="0" xfId="118" applyFont="1" applyFill="1" applyBorder="1" applyAlignment="1" applyProtection="1"/>
    <xf numFmtId="164" fontId="8" fillId="0" borderId="0" xfId="0" applyNumberFormat="1" applyFont="1" applyFill="1" applyBorder="1" applyAlignment="1">
      <alignment horizontal="center" vertical="center" wrapText="1"/>
    </xf>
    <xf numFmtId="0" fontId="6" fillId="7" borderId="0" xfId="0" applyFont="1" applyFill="1"/>
    <xf numFmtId="0" fontId="64" fillId="7" borderId="0" xfId="0" applyFont="1" applyFill="1" applyBorder="1" applyAlignment="1">
      <alignment vertical="center"/>
    </xf>
    <xf numFmtId="0" fontId="60" fillId="7" borderId="0" xfId="0" applyFont="1" applyFill="1" applyBorder="1"/>
    <xf numFmtId="0" fontId="36" fillId="7" borderId="0" xfId="0" applyFont="1" applyFill="1" applyBorder="1" applyAlignment="1">
      <alignment vertical="center" wrapText="1"/>
    </xf>
    <xf numFmtId="0" fontId="36" fillId="7" borderId="29" xfId="0" applyFont="1" applyFill="1" applyBorder="1" applyAlignment="1">
      <alignment vertical="center" wrapText="1"/>
    </xf>
    <xf numFmtId="0" fontId="52" fillId="7" borderId="0" xfId="0" applyFont="1" applyFill="1" applyBorder="1" applyAlignment="1">
      <alignment horizontal="justify" vertical="center"/>
    </xf>
    <xf numFmtId="0" fontId="52" fillId="7" borderId="0" xfId="0" applyFont="1" applyFill="1" applyBorder="1" applyAlignment="1">
      <alignment horizontal="justify" vertical="center" wrapText="1"/>
    </xf>
    <xf numFmtId="0" fontId="62" fillId="7" borderId="0" xfId="0" applyFont="1" applyFill="1" applyBorder="1" applyAlignment="1">
      <alignment horizontal="left"/>
    </xf>
    <xf numFmtId="0" fontId="54" fillId="7" borderId="0" xfId="0" applyFont="1" applyFill="1" applyBorder="1" applyAlignment="1">
      <alignment horizontal="center" vertical="center" wrapText="1"/>
    </xf>
    <xf numFmtId="0" fontId="0" fillId="7" borderId="0" xfId="0" applyFont="1" applyFill="1" applyBorder="1"/>
    <xf numFmtId="166" fontId="36" fillId="7" borderId="30" xfId="1" applyNumberFormat="1" applyFont="1" applyFill="1" applyBorder="1" applyAlignment="1">
      <alignment vertical="center" wrapText="1"/>
    </xf>
    <xf numFmtId="0" fontId="66" fillId="41" borderId="0" xfId="0" applyFont="1" applyFill="1" applyBorder="1" applyAlignment="1">
      <alignment vertical="center"/>
    </xf>
    <xf numFmtId="0" fontId="67" fillId="7" borderId="0" xfId="0" applyFont="1" applyFill="1" applyBorder="1" applyAlignment="1">
      <alignment vertical="center"/>
    </xf>
    <xf numFmtId="0" fontId="36" fillId="7" borderId="16" xfId="0" applyFont="1" applyFill="1" applyBorder="1" applyAlignment="1">
      <alignment vertical="center" wrapText="1"/>
    </xf>
    <xf numFmtId="0" fontId="36" fillId="7" borderId="30" xfId="0" applyFont="1" applyFill="1" applyBorder="1" applyAlignment="1">
      <alignment vertical="center" wrapText="1"/>
    </xf>
    <xf numFmtId="0" fontId="58" fillId="7" borderId="0" xfId="0" applyFont="1" applyFill="1" applyAlignment="1">
      <alignment horizontal="right"/>
    </xf>
    <xf numFmtId="166" fontId="0" fillId="7" borderId="0" xfId="1" applyNumberFormat="1" applyFont="1" applyFill="1" applyBorder="1" applyAlignment="1">
      <alignment vertical="top" wrapText="1"/>
    </xf>
    <xf numFmtId="0" fontId="66" fillId="7" borderId="0" xfId="0" applyFont="1" applyFill="1" applyBorder="1" applyAlignment="1">
      <alignment horizontal="justify" vertical="center" wrapText="1"/>
    </xf>
    <xf numFmtId="165" fontId="22" fillId="40" borderId="0" xfId="161" applyNumberFormat="1" applyFont="1" applyFill="1" applyBorder="1" applyAlignment="1">
      <alignment horizontal="center"/>
    </xf>
    <xf numFmtId="0" fontId="58" fillId="7" borderId="0" xfId="0" applyFont="1" applyFill="1"/>
    <xf numFmtId="0" fontId="61" fillId="7" borderId="0" xfId="0" applyFont="1" applyFill="1" applyBorder="1" applyAlignment="1"/>
    <xf numFmtId="0" fontId="61" fillId="7" borderId="0" xfId="0" applyFont="1" applyFill="1" applyBorder="1" applyAlignment="1">
      <alignment horizontal="left"/>
    </xf>
    <xf numFmtId="15" fontId="59" fillId="7" borderId="0" xfId="0" quotePrefix="1" applyNumberFormat="1" applyFont="1" applyFill="1"/>
    <xf numFmtId="0" fontId="35" fillId="7" borderId="0" xfId="118" quotePrefix="1" applyFill="1" applyBorder="1" applyAlignment="1" applyProtection="1"/>
    <xf numFmtId="0" fontId="61" fillId="7" borderId="0" xfId="0" applyFont="1" applyFill="1" applyBorder="1"/>
    <xf numFmtId="0" fontId="52" fillId="7" borderId="0" xfId="0" applyFont="1" applyFill="1" applyBorder="1" applyAlignment="1">
      <alignment horizontal="left" vertical="center"/>
    </xf>
    <xf numFmtId="0" fontId="56" fillId="7" borderId="0" xfId="0" applyFont="1" applyFill="1" applyBorder="1" applyAlignment="1">
      <alignment horizontal="center" vertical="center"/>
    </xf>
    <xf numFmtId="0" fontId="65" fillId="7" borderId="0" xfId="0" applyFont="1" applyFill="1" applyBorder="1" applyAlignment="1"/>
    <xf numFmtId="0" fontId="60" fillId="7" borderId="0" xfId="0" applyFont="1" applyFill="1"/>
    <xf numFmtId="0" fontId="53" fillId="40" borderId="0" xfId="161" applyFont="1" applyFill="1" applyBorder="1"/>
    <xf numFmtId="0" fontId="55" fillId="7" borderId="0" xfId="0" applyFont="1" applyFill="1" applyBorder="1" applyAlignment="1">
      <alignment horizontal="left" vertical="top"/>
    </xf>
    <xf numFmtId="0" fontId="68" fillId="41" borderId="0" xfId="0" applyFont="1" applyFill="1" applyBorder="1" applyAlignment="1">
      <alignment horizontal="right" vertical="center" wrapText="1"/>
    </xf>
    <xf numFmtId="0" fontId="36" fillId="7" borderId="29" xfId="0" applyFont="1" applyFill="1" applyBorder="1" applyAlignment="1">
      <alignment horizontal="left" vertical="center" wrapText="1" indent="3"/>
    </xf>
    <xf numFmtId="0" fontId="61" fillId="7" borderId="0" xfId="0" applyFont="1" applyFill="1"/>
    <xf numFmtId="164" fontId="36" fillId="7" borderId="29" xfId="0" applyNumberFormat="1" applyFont="1" applyFill="1" applyBorder="1" applyAlignment="1">
      <alignment vertical="center" wrapText="1"/>
    </xf>
    <xf numFmtId="164" fontId="36" fillId="7" borderId="0" xfId="0" applyNumberFormat="1" applyFont="1" applyFill="1" applyBorder="1" applyAlignment="1">
      <alignment vertical="center" wrapText="1"/>
    </xf>
    <xf numFmtId="0" fontId="0" fillId="0" borderId="0" xfId="0"/>
    <xf numFmtId="164" fontId="36"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0" fontId="69" fillId="7" borderId="0" xfId="0" applyFont="1" applyFill="1" applyBorder="1" applyAlignment="1">
      <alignment horizontal="justify" vertical="center" wrapText="1"/>
    </xf>
    <xf numFmtId="0" fontId="70" fillId="41" borderId="0" xfId="0" applyFont="1" applyFill="1" applyBorder="1" applyAlignment="1">
      <alignment horizontal="justify" vertical="center" wrapText="1"/>
    </xf>
    <xf numFmtId="0" fontId="36" fillId="41" borderId="0" xfId="0" applyFont="1" applyFill="1" applyBorder="1" applyAlignment="1">
      <alignment vertical="center" wrapText="1"/>
    </xf>
    <xf numFmtId="0" fontId="36" fillId="7" borderId="0" xfId="0" applyFont="1" applyFill="1" applyBorder="1" applyAlignment="1">
      <alignment horizontal="justify" vertical="center" wrapText="1"/>
    </xf>
    <xf numFmtId="164" fontId="0" fillId="7" borderId="0" xfId="0" applyNumberFormat="1" applyFont="1" applyFill="1" applyBorder="1" applyAlignment="1">
      <alignment vertical="top" wrapText="1"/>
    </xf>
    <xf numFmtId="0" fontId="67" fillId="41" borderId="0" xfId="0" applyFont="1" applyFill="1" applyBorder="1" applyAlignment="1">
      <alignment horizontal="justify" vertical="center" wrapText="1"/>
    </xf>
    <xf numFmtId="0" fontId="36" fillId="7" borderId="0" xfId="0" applyFont="1" applyFill="1" applyBorder="1" applyAlignment="1">
      <alignment horizontal="left" vertical="center" wrapText="1" indent="6"/>
    </xf>
    <xf numFmtId="167" fontId="0" fillId="7" borderId="0" xfId="119" applyNumberFormat="1" applyFont="1" applyFill="1" applyBorder="1" applyAlignment="1">
      <alignment vertical="top" wrapText="1"/>
    </xf>
    <xf numFmtId="167" fontId="0" fillId="7" borderId="0" xfId="119" applyNumberFormat="1" applyFont="1" applyFill="1" applyBorder="1" applyAlignment="1">
      <alignment horizontal="center" vertical="top" wrapText="1"/>
    </xf>
    <xf numFmtId="168" fontId="36" fillId="7" borderId="29" xfId="0" applyNumberFormat="1" applyFont="1" applyFill="1" applyBorder="1" applyAlignment="1">
      <alignment vertical="center" wrapText="1"/>
    </xf>
    <xf numFmtId="168" fontId="0" fillId="7" borderId="0" xfId="119" applyNumberFormat="1" applyFont="1" applyFill="1" applyBorder="1" applyAlignment="1">
      <alignment horizontal="right" vertical="top" wrapText="1"/>
    </xf>
    <xf numFmtId="167" fontId="0" fillId="7" borderId="29" xfId="119" applyNumberFormat="1" applyFont="1" applyFill="1" applyBorder="1" applyAlignment="1">
      <alignment vertical="top" wrapText="1"/>
    </xf>
    <xf numFmtId="43" fontId="36" fillId="7" borderId="0" xfId="0" applyNumberFormat="1" applyFont="1" applyFill="1" applyBorder="1" applyAlignment="1">
      <alignment vertical="center" wrapText="1"/>
    </xf>
    <xf numFmtId="43" fontId="36" fillId="7" borderId="29"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70" fillId="41" borderId="0" xfId="0" applyFont="1" applyFill="1" applyBorder="1" applyAlignment="1">
      <alignment horizontal="left" vertical="center" wrapText="1"/>
    </xf>
    <xf numFmtId="0" fontId="68" fillId="41" borderId="0" xfId="0" applyFont="1" applyFill="1" applyBorder="1" applyAlignment="1">
      <alignment horizontal="center" vertical="center" wrapText="1"/>
    </xf>
    <xf numFmtId="0" fontId="36" fillId="7" borderId="0" xfId="0" applyFont="1" applyFill="1" applyBorder="1" applyAlignment="1">
      <alignment vertical="center"/>
    </xf>
    <xf numFmtId="164" fontId="0" fillId="7" borderId="0" xfId="0" applyNumberFormat="1" applyFont="1" applyFill="1" applyBorder="1" applyAlignment="1">
      <alignment vertical="center" wrapText="1"/>
    </xf>
    <xf numFmtId="0" fontId="0" fillId="7" borderId="29" xfId="0" applyFont="1" applyFill="1" applyBorder="1"/>
    <xf numFmtId="0" fontId="36" fillId="7" borderId="29" xfId="0" applyFont="1" applyFill="1" applyBorder="1" applyAlignment="1">
      <alignment vertical="center"/>
    </xf>
    <xf numFmtId="166" fontId="0" fillId="7" borderId="29" xfId="1" applyNumberFormat="1" applyFont="1" applyFill="1" applyBorder="1" applyAlignment="1">
      <alignment vertical="center"/>
    </xf>
    <xf numFmtId="166" fontId="0" fillId="7" borderId="29" xfId="1" applyNumberFormat="1" applyFont="1" applyFill="1" applyBorder="1" applyAlignment="1">
      <alignment vertical="center" wrapText="1"/>
    </xf>
    <xf numFmtId="164" fontId="0" fillId="7" borderId="0" xfId="0" applyNumberFormat="1" applyFont="1" applyFill="1"/>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50" fillId="7" borderId="0" xfId="0" applyFont="1" applyFill="1" applyBorder="1"/>
    <xf numFmtId="1" fontId="50"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0" fontId="8" fillId="7" borderId="29" xfId="0" applyFont="1" applyFill="1" applyBorder="1" applyAlignment="1">
      <alignment horizontal="left" vertical="center"/>
    </xf>
    <xf numFmtId="0" fontId="8" fillId="7" borderId="29" xfId="0" applyFont="1" applyFill="1" applyBorder="1"/>
    <xf numFmtId="0" fontId="50" fillId="7" borderId="29" xfId="0" applyFont="1" applyFill="1" applyBorder="1"/>
    <xf numFmtId="1" fontId="50"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7" fontId="8" fillId="7" borderId="0" xfId="119" applyNumberFormat="1" applyFont="1" applyFill="1" applyBorder="1" applyAlignment="1">
      <alignment vertical="center"/>
    </xf>
    <xf numFmtId="167" fontId="8" fillId="7" borderId="0" xfId="119" applyNumberFormat="1" applyFont="1" applyFill="1" applyBorder="1"/>
    <xf numFmtId="167" fontId="8" fillId="7" borderId="0" xfId="119" applyNumberFormat="1" applyFont="1" applyFill="1" applyBorder="1" applyAlignment="1">
      <alignment horizontal="right"/>
    </xf>
    <xf numFmtId="166" fontId="8" fillId="7" borderId="0" xfId="1" applyNumberFormat="1" applyFont="1" applyFill="1" applyBorder="1" applyAlignment="1">
      <alignment vertical="center"/>
    </xf>
    <xf numFmtId="166" fontId="8" fillId="7" borderId="0" xfId="119" applyNumberFormat="1" applyFont="1" applyFill="1" applyBorder="1" applyAlignment="1">
      <alignment vertical="center"/>
    </xf>
    <xf numFmtId="166" fontId="0" fillId="7" borderId="0" xfId="1" applyNumberFormat="1" applyFont="1" applyFill="1" applyBorder="1" applyAlignment="1">
      <alignment vertical="center"/>
    </xf>
    <xf numFmtId="167" fontId="0" fillId="7" borderId="0" xfId="119" applyNumberFormat="1" applyFont="1" applyFill="1" applyBorder="1" applyAlignment="1">
      <alignment vertical="center"/>
    </xf>
    <xf numFmtId="168" fontId="0" fillId="7" borderId="0" xfId="119" applyNumberFormat="1" applyFont="1" applyFill="1" applyBorder="1" applyAlignment="1">
      <alignment vertical="center"/>
    </xf>
    <xf numFmtId="9" fontId="36" fillId="7" borderId="0" xfId="0" applyNumberFormat="1" applyFont="1" applyFill="1" applyBorder="1" applyAlignment="1">
      <alignment horizontal="right" vertical="center"/>
    </xf>
    <xf numFmtId="0" fontId="36" fillId="7" borderId="0" xfId="0" applyFont="1" applyFill="1" applyBorder="1" applyAlignment="1">
      <alignment horizontal="right" vertical="center"/>
    </xf>
    <xf numFmtId="0" fontId="36" fillId="7" borderId="0" xfId="0" applyFont="1" applyFill="1" applyBorder="1" applyAlignment="1">
      <alignment horizontal="right" vertical="center" wrapText="1"/>
    </xf>
    <xf numFmtId="0" fontId="52" fillId="41"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19" applyFont="1" applyFill="1" applyBorder="1"/>
    <xf numFmtId="43" fontId="0" fillId="7" borderId="0" xfId="119" applyFont="1" applyFill="1"/>
    <xf numFmtId="0" fontId="8" fillId="7" borderId="17" xfId="0" applyFont="1" applyFill="1" applyBorder="1"/>
    <xf numFmtId="0" fontId="0" fillId="7" borderId="0" xfId="0" applyFill="1" applyBorder="1"/>
    <xf numFmtId="43" fontId="0" fillId="7" borderId="0" xfId="119" applyFont="1" applyFill="1" applyBorder="1"/>
    <xf numFmtId="0" fontId="74"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19" applyFont="1" applyFill="1"/>
    <xf numFmtId="43" fontId="8" fillId="7" borderId="17" xfId="119" applyFont="1" applyFill="1" applyBorder="1"/>
    <xf numFmtId="43" fontId="8" fillId="7" borderId="0" xfId="119" applyFont="1" applyFill="1" applyBorder="1"/>
    <xf numFmtId="0" fontId="70" fillId="41" borderId="0" xfId="0" applyFont="1" applyFill="1" applyBorder="1" applyAlignment="1">
      <alignment vertical="center" wrapText="1"/>
    </xf>
    <xf numFmtId="0" fontId="70"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4" fillId="7" borderId="0" xfId="0" applyFont="1" applyFill="1" applyBorder="1" applyAlignment="1">
      <alignment vertical="center"/>
    </xf>
    <xf numFmtId="0" fontId="77" fillId="7" borderId="0" xfId="0" applyFont="1" applyFill="1" applyBorder="1" applyAlignment="1">
      <alignment vertical="center"/>
    </xf>
    <xf numFmtId="0" fontId="70"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8"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1" fillId="7" borderId="0" xfId="0" applyFont="1" applyFill="1" applyBorder="1"/>
    <xf numFmtId="0" fontId="79" fillId="41" borderId="29" xfId="0" applyFont="1" applyFill="1" applyBorder="1"/>
    <xf numFmtId="0" fontId="0" fillId="41"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8" fontId="8" fillId="7" borderId="16" xfId="119" applyNumberFormat="1" applyFont="1" applyFill="1" applyBorder="1"/>
    <xf numFmtId="168" fontId="0" fillId="7" borderId="16" xfId="119" applyNumberFormat="1" applyFont="1" applyFill="1" applyBorder="1"/>
    <xf numFmtId="168" fontId="6" fillId="7" borderId="16" xfId="119" applyNumberFormat="1" applyFont="1" applyFill="1" applyBorder="1"/>
    <xf numFmtId="0" fontId="21" fillId="7" borderId="16" xfId="0" applyFont="1" applyFill="1" applyBorder="1"/>
    <xf numFmtId="9" fontId="21" fillId="7" borderId="16" xfId="1" applyFont="1" applyFill="1" applyBorder="1"/>
    <xf numFmtId="0" fontId="80" fillId="7" borderId="0" xfId="0" applyFont="1" applyFill="1" applyBorder="1"/>
    <xf numFmtId="0" fontId="18" fillId="41" borderId="29" xfId="0" applyFont="1" applyFill="1" applyBorder="1"/>
    <xf numFmtId="0" fontId="8" fillId="41" borderId="29" xfId="0" applyFont="1" applyFill="1" applyBorder="1"/>
    <xf numFmtId="167" fontId="8" fillId="7" borderId="16" xfId="119" applyNumberFormat="1" applyFont="1" applyFill="1" applyBorder="1"/>
    <xf numFmtId="167" fontId="0" fillId="7" borderId="16" xfId="119" applyNumberFormat="1" applyFont="1" applyFill="1" applyBorder="1"/>
    <xf numFmtId="167" fontId="6" fillId="7" borderId="16" xfId="119"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1" fillId="7" borderId="0" xfId="1" applyFont="1" applyFill="1" applyBorder="1"/>
    <xf numFmtId="9" fontId="82" fillId="7" borderId="0" xfId="1" applyFont="1" applyFill="1" applyBorder="1"/>
    <xf numFmtId="0" fontId="79" fillId="41" borderId="0" xfId="0" applyFont="1" applyFill="1" applyBorder="1" applyAlignment="1">
      <alignment horizontal="left"/>
    </xf>
    <xf numFmtId="0" fontId="79" fillId="41" borderId="0" xfId="0" applyFont="1" applyFill="1" applyBorder="1" applyAlignment="1">
      <alignment horizontal="right"/>
    </xf>
    <xf numFmtId="0" fontId="0" fillId="41" borderId="0" xfId="0" applyFill="1" applyBorder="1" applyAlignment="1">
      <alignment horizontal="left"/>
    </xf>
    <xf numFmtId="0" fontId="0" fillId="41"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7" fontId="8" fillId="7" borderId="0" xfId="119"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7" fontId="10" fillId="7" borderId="16" xfId="119" applyNumberFormat="1" applyFont="1" applyFill="1" applyBorder="1" applyAlignment="1">
      <alignment horizontal="center"/>
    </xf>
    <xf numFmtId="167" fontId="10" fillId="7" borderId="0" xfId="119" applyNumberFormat="1" applyFont="1" applyFill="1" applyBorder="1" applyAlignment="1">
      <alignment horizontal="center"/>
    </xf>
    <xf numFmtId="0" fontId="18" fillId="41" borderId="0" xfId="0" applyFont="1" applyFill="1" applyBorder="1" applyAlignment="1">
      <alignment horizontal="left"/>
    </xf>
    <xf numFmtId="166" fontId="8" fillId="7" borderId="0" xfId="1" applyNumberFormat="1" applyFont="1" applyFill="1" applyAlignment="1">
      <alignment horizontal="right"/>
    </xf>
    <xf numFmtId="167" fontId="8" fillId="7" borderId="0" xfId="119" applyNumberFormat="1" applyFont="1" applyFill="1" applyAlignment="1">
      <alignment horizontal="right"/>
    </xf>
    <xf numFmtId="166" fontId="10" fillId="7" borderId="16" xfId="1" applyNumberFormat="1" applyFont="1" applyFill="1" applyBorder="1" applyAlignment="1">
      <alignment horizontal="right"/>
    </xf>
    <xf numFmtId="0" fontId="8" fillId="7" borderId="0" xfId="0" applyFont="1" applyFill="1" applyAlignment="1">
      <alignment horizontal="center"/>
    </xf>
    <xf numFmtId="166" fontId="8" fillId="7" borderId="0" xfId="0" applyNumberFormat="1" applyFont="1" applyFill="1" applyAlignment="1">
      <alignment horizontal="center"/>
    </xf>
    <xf numFmtId="166" fontId="10" fillId="7" borderId="16" xfId="119" applyNumberFormat="1" applyFont="1" applyFill="1" applyBorder="1" applyAlignment="1">
      <alignment horizontal="center"/>
    </xf>
    <xf numFmtId="0" fontId="18" fillId="41" borderId="0" xfId="0" applyFont="1" applyFill="1" applyBorder="1" applyAlignment="1">
      <alignment horizontal="right"/>
    </xf>
    <xf numFmtId="0" fontId="8" fillId="41"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71" fillId="0" borderId="0" xfId="0" applyFont="1" applyFill="1" applyBorder="1"/>
    <xf numFmtId="0" fontId="79" fillId="41" borderId="0" xfId="0" applyFont="1" applyFill="1" applyAlignment="1">
      <alignment horizontal="left"/>
    </xf>
    <xf numFmtId="0" fontId="6" fillId="41" borderId="0" xfId="0" applyFont="1" applyFill="1"/>
    <xf numFmtId="167" fontId="0" fillId="7" borderId="0" xfId="119"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8" fillId="7" borderId="0" xfId="0" applyFont="1" applyFill="1"/>
    <xf numFmtId="167" fontId="0" fillId="7" borderId="0" xfId="0" applyNumberFormat="1" applyFill="1"/>
    <xf numFmtId="0" fontId="18" fillId="41" borderId="0" xfId="0" applyFont="1" applyFill="1" applyAlignment="1">
      <alignment horizontal="left"/>
    </xf>
    <xf numFmtId="0" fontId="0" fillId="7" borderId="16" xfId="0" applyFont="1" applyFill="1" applyBorder="1"/>
    <xf numFmtId="43" fontId="1" fillId="7" borderId="16" xfId="119" applyFont="1" applyFill="1" applyBorder="1"/>
    <xf numFmtId="43" fontId="6" fillId="7" borderId="16" xfId="119" applyFont="1" applyFill="1" applyBorder="1"/>
    <xf numFmtId="0" fontId="84" fillId="7" borderId="0" xfId="0" applyFont="1" applyFill="1"/>
    <xf numFmtId="43" fontId="8" fillId="7" borderId="16" xfId="119" applyFont="1" applyFill="1" applyBorder="1" applyAlignment="1">
      <alignment horizontal="right"/>
    </xf>
    <xf numFmtId="43" fontId="10" fillId="7" borderId="16" xfId="119"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0" fontId="71" fillId="41" borderId="0" xfId="0" applyFont="1" applyFill="1" applyBorder="1"/>
    <xf numFmtId="0" fontId="68" fillId="41" borderId="0" xfId="0" applyFont="1" applyFill="1" applyBorder="1" applyAlignment="1">
      <alignment horizontal="left" vertical="center" wrapText="1" indent="1"/>
    </xf>
    <xf numFmtId="0" fontId="68" fillId="41" borderId="0" xfId="0" applyFont="1" applyFill="1" applyBorder="1" applyAlignment="1">
      <alignment vertical="center" wrapText="1"/>
    </xf>
    <xf numFmtId="0" fontId="85" fillId="41" borderId="0" xfId="0" applyFont="1" applyFill="1" applyBorder="1" applyAlignment="1">
      <alignment horizontal="justify" vertical="center" wrapText="1"/>
    </xf>
    <xf numFmtId="0" fontId="68" fillId="7" borderId="0" xfId="0" applyFont="1" applyFill="1" applyBorder="1" applyAlignment="1">
      <alignment horizontal="left" vertical="center" wrapText="1" indent="1"/>
    </xf>
    <xf numFmtId="0" fontId="68" fillId="7" borderId="0" xfId="0" applyFont="1" applyFill="1" applyBorder="1" applyAlignment="1">
      <alignment vertical="center" wrapText="1"/>
    </xf>
    <xf numFmtId="0" fontId="85" fillId="7" borderId="0" xfId="0" applyFont="1" applyFill="1" applyBorder="1" applyAlignment="1">
      <alignment horizontal="justify" vertical="center" wrapText="1"/>
    </xf>
    <xf numFmtId="0" fontId="0" fillId="7" borderId="16" xfId="0" applyFill="1" applyBorder="1" applyAlignment="1">
      <alignment horizontal="right" wrapText="1"/>
    </xf>
    <xf numFmtId="0" fontId="36"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36"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6" fillId="7" borderId="0" xfId="0" applyFont="1" applyFill="1" applyBorder="1" applyAlignment="1">
      <alignment vertical="center"/>
    </xf>
    <xf numFmtId="0" fontId="58" fillId="7" borderId="0" xfId="0" applyFont="1" applyFill="1" applyBorder="1" applyAlignment="1">
      <alignment horizontal="left" vertical="top" wrapText="1"/>
    </xf>
    <xf numFmtId="0" fontId="71" fillId="41" borderId="0" xfId="0" applyFont="1" applyFill="1" applyBorder="1" applyAlignment="1"/>
    <xf numFmtId="0" fontId="0" fillId="41" borderId="0" xfId="0" applyFill="1" applyBorder="1" applyAlignment="1"/>
    <xf numFmtId="0" fontId="0" fillId="41" borderId="0" xfId="0" applyFill="1"/>
    <xf numFmtId="0" fontId="87" fillId="41" borderId="0" xfId="0" applyFont="1" applyFill="1" applyBorder="1" applyAlignment="1">
      <alignment vertical="center"/>
    </xf>
    <xf numFmtId="0" fontId="87" fillId="41" borderId="0" xfId="0" applyFont="1" applyFill="1" applyBorder="1" applyAlignment="1">
      <alignment horizontal="left" vertical="center"/>
    </xf>
    <xf numFmtId="0" fontId="88" fillId="41" borderId="0" xfId="0" applyFont="1" applyFill="1" applyBorder="1" applyAlignment="1">
      <alignment horizontal="center" vertical="center"/>
    </xf>
    <xf numFmtId="0" fontId="67"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3" fillId="7" borderId="4" xfId="0" applyFont="1" applyFill="1" applyBorder="1"/>
    <xf numFmtId="0" fontId="73"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3" fillId="7" borderId="0" xfId="0" applyFont="1" applyFill="1" applyBorder="1"/>
    <xf numFmtId="0" fontId="0" fillId="7" borderId="4" xfId="0" applyFill="1" applyBorder="1" applyAlignment="1">
      <alignment horizontal="center"/>
    </xf>
    <xf numFmtId="168" fontId="0" fillId="7" borderId="0" xfId="119"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9" fillId="42" borderId="0" xfId="0" applyFont="1" applyFill="1" applyBorder="1"/>
    <xf numFmtId="0" fontId="90" fillId="42" borderId="0" xfId="0" applyFont="1" applyFill="1" applyBorder="1"/>
    <xf numFmtId="0" fontId="91" fillId="43" borderId="33" xfId="0" applyFont="1" applyFill="1" applyBorder="1" applyAlignment="1">
      <alignment horizontal="left" vertical="center" wrapText="1" indent="1"/>
    </xf>
    <xf numFmtId="0" fontId="91" fillId="43" borderId="34" xfId="0" applyFont="1" applyFill="1" applyBorder="1" applyAlignment="1">
      <alignment horizontal="left" vertical="center" wrapText="1" indent="1"/>
    </xf>
    <xf numFmtId="0" fontId="92" fillId="42" borderId="35" xfId="0" applyFont="1" applyFill="1" applyBorder="1" applyAlignment="1">
      <alignment vertical="center" wrapText="1"/>
    </xf>
    <xf numFmtId="0" fontId="92" fillId="42" borderId="38" xfId="0" applyFont="1" applyFill="1" applyBorder="1" applyAlignment="1">
      <alignment vertical="center" wrapText="1"/>
    </xf>
    <xf numFmtId="0" fontId="89" fillId="42" borderId="38" xfId="0" applyFont="1" applyFill="1" applyBorder="1" applyAlignment="1">
      <alignment vertical="center" wrapText="1"/>
    </xf>
    <xf numFmtId="0" fontId="92" fillId="42" borderId="38" xfId="0" applyFont="1" applyFill="1" applyBorder="1" applyAlignment="1">
      <alignment horizontal="justify" vertical="center" wrapText="1"/>
    </xf>
    <xf numFmtId="0" fontId="92" fillId="42" borderId="41" xfId="0" applyFont="1" applyFill="1" applyBorder="1" applyAlignment="1">
      <alignment vertical="center" wrapText="1"/>
    </xf>
    <xf numFmtId="0" fontId="89" fillId="42" borderId="0" xfId="0" applyFont="1" applyFill="1" applyBorder="1" applyAlignment="1">
      <alignment vertical="top" wrapText="1"/>
    </xf>
    <xf numFmtId="0" fontId="92" fillId="42" borderId="0" xfId="0" applyFont="1" applyFill="1" applyBorder="1" applyAlignment="1">
      <alignment horizontal="left" vertical="top" wrapText="1" indent="5"/>
    </xf>
    <xf numFmtId="0" fontId="92" fillId="42" borderId="0" xfId="0" applyFont="1" applyFill="1" applyBorder="1" applyAlignment="1">
      <alignment horizontal="left" vertical="top" wrapText="1"/>
    </xf>
    <xf numFmtId="0" fontId="92" fillId="42" borderId="35" xfId="0" applyFont="1" applyFill="1" applyBorder="1" applyAlignment="1">
      <alignment vertical="center"/>
    </xf>
    <xf numFmtId="0" fontId="92" fillId="42" borderId="38" xfId="0" applyFont="1" applyFill="1" applyBorder="1" applyAlignment="1">
      <alignment vertical="center"/>
    </xf>
    <xf numFmtId="0" fontId="92" fillId="42" borderId="41" xfId="0" applyFont="1" applyFill="1" applyBorder="1" applyAlignment="1">
      <alignment vertical="center"/>
    </xf>
    <xf numFmtId="0" fontId="92" fillId="42" borderId="0" xfId="0" applyFont="1" applyFill="1" applyBorder="1" applyAlignment="1">
      <alignment horizontal="justify" vertical="center" wrapText="1"/>
    </xf>
    <xf numFmtId="0" fontId="89" fillId="42" borderId="0" xfId="0" applyFont="1" applyFill="1" applyBorder="1" applyAlignment="1">
      <alignment vertical="center" wrapText="1"/>
    </xf>
    <xf numFmtId="0" fontId="92" fillId="42" borderId="0" xfId="0" applyFont="1" applyFill="1" applyBorder="1" applyAlignment="1">
      <alignment vertical="center" wrapText="1"/>
    </xf>
    <xf numFmtId="0" fontId="89" fillId="44" borderId="0" xfId="0" applyFont="1" applyFill="1" applyBorder="1"/>
    <xf numFmtId="0" fontId="91" fillId="43" borderId="1" xfId="0" applyFont="1" applyFill="1" applyBorder="1" applyAlignment="1">
      <alignment vertical="center" wrapText="1"/>
    </xf>
    <xf numFmtId="0" fontId="91" fillId="43" borderId="44" xfId="0" applyFont="1" applyFill="1" applyBorder="1" applyAlignment="1">
      <alignment vertical="center" wrapText="1"/>
    </xf>
    <xf numFmtId="0" fontId="91" fillId="43" borderId="6" xfId="0" applyFont="1" applyFill="1" applyBorder="1" applyAlignment="1">
      <alignment vertical="center" wrapText="1"/>
    </xf>
    <xf numFmtId="0" fontId="92" fillId="43" borderId="45" xfId="0" applyFont="1" applyFill="1" applyBorder="1" applyAlignment="1">
      <alignment vertical="center" wrapText="1"/>
    </xf>
    <xf numFmtId="0" fontId="89" fillId="42" borderId="35" xfId="0" applyFont="1" applyFill="1" applyBorder="1" applyAlignment="1">
      <alignment vertical="center"/>
    </xf>
    <xf numFmtId="0" fontId="92" fillId="42" borderId="36" xfId="0" applyFont="1" applyFill="1" applyBorder="1" applyAlignment="1">
      <alignment vertical="center" wrapText="1"/>
    </xf>
    <xf numFmtId="0" fontId="92" fillId="42" borderId="46" xfId="0" applyFont="1" applyFill="1" applyBorder="1" applyAlignment="1">
      <alignment vertical="center" wrapText="1"/>
    </xf>
    <xf numFmtId="0" fontId="89" fillId="42" borderId="41" xfId="0" applyFont="1" applyFill="1" applyBorder="1" applyAlignment="1">
      <alignment vertical="center"/>
    </xf>
    <xf numFmtId="0" fontId="92" fillId="42" borderId="47" xfId="0" applyFont="1" applyFill="1" applyBorder="1" applyAlignment="1">
      <alignment vertical="center" wrapText="1"/>
    </xf>
    <xf numFmtId="0" fontId="92" fillId="42" borderId="43" xfId="0" applyFont="1" applyFill="1" applyBorder="1" applyAlignment="1">
      <alignment vertical="center" wrapText="1"/>
    </xf>
    <xf numFmtId="0" fontId="92" fillId="42" borderId="0" xfId="0" applyFont="1" applyFill="1" applyBorder="1" applyAlignment="1">
      <alignment vertical="center"/>
    </xf>
    <xf numFmtId="0" fontId="89" fillId="42" borderId="35" xfId="0" applyFont="1" applyFill="1" applyBorder="1" applyAlignment="1">
      <alignment vertical="center" wrapText="1"/>
    </xf>
    <xf numFmtId="0" fontId="89" fillId="42" borderId="38" xfId="0" applyFont="1" applyFill="1" applyBorder="1" applyAlignment="1">
      <alignment vertical="center"/>
    </xf>
    <xf numFmtId="0" fontId="89" fillId="42" borderId="0" xfId="0" applyFont="1" applyFill="1" applyBorder="1" applyAlignment="1">
      <alignment vertical="center"/>
    </xf>
    <xf numFmtId="0" fontId="92" fillId="42" borderId="0" xfId="0" applyFont="1" applyFill="1" applyBorder="1" applyAlignment="1">
      <alignment horizontal="left" vertical="center" wrapText="1" indent="5"/>
    </xf>
    <xf numFmtId="0" fontId="89" fillId="42" borderId="49" xfId="0" applyFont="1" applyFill="1" applyBorder="1" applyAlignment="1">
      <alignment vertical="center" wrapText="1"/>
    </xf>
    <xf numFmtId="0" fontId="89" fillId="42" borderId="52" xfId="0" applyFont="1" applyFill="1" applyBorder="1" applyAlignment="1">
      <alignment vertical="center"/>
    </xf>
    <xf numFmtId="0" fontId="89" fillId="42" borderId="41" xfId="0" applyFont="1" applyFill="1" applyBorder="1"/>
    <xf numFmtId="0" fontId="91" fillId="43" borderId="53" xfId="0" applyFont="1" applyFill="1" applyBorder="1" applyAlignment="1">
      <alignment horizontal="left" vertical="center" wrapText="1" indent="1"/>
    </xf>
    <xf numFmtId="0" fontId="91" fillId="43" borderId="53" xfId="0" applyFont="1" applyFill="1" applyBorder="1" applyAlignment="1">
      <alignment vertical="center" wrapText="1"/>
    </xf>
    <xf numFmtId="0" fontId="92" fillId="43" borderId="54" xfId="0" applyFont="1" applyFill="1" applyBorder="1" applyAlignment="1">
      <alignment horizontal="justify" vertical="center" wrapText="1"/>
    </xf>
    <xf numFmtId="0" fontId="91" fillId="43" borderId="0" xfId="0" applyFont="1" applyFill="1" applyBorder="1" applyAlignment="1">
      <alignment vertical="center" wrapText="1"/>
    </xf>
    <xf numFmtId="0" fontId="92" fillId="43" borderId="5" xfId="0" applyFont="1" applyFill="1" applyBorder="1" applyAlignment="1">
      <alignment horizontal="justify" vertical="center" wrapText="1"/>
    </xf>
    <xf numFmtId="0" fontId="89" fillId="42" borderId="35" xfId="0" applyFont="1" applyFill="1" applyBorder="1"/>
    <xf numFmtId="0" fontId="89" fillId="42" borderId="38" xfId="0" applyFont="1" applyFill="1" applyBorder="1"/>
    <xf numFmtId="0" fontId="89" fillId="42" borderId="55" xfId="0" applyFont="1" applyFill="1" applyBorder="1" applyAlignment="1">
      <alignment vertical="center"/>
    </xf>
    <xf numFmtId="0" fontId="92" fillId="42" borderId="53" xfId="0" applyFont="1" applyFill="1" applyBorder="1" applyAlignment="1">
      <alignment vertical="top" wrapText="1"/>
    </xf>
    <xf numFmtId="0" fontId="93" fillId="7" borderId="56" xfId="118" applyFont="1" applyFill="1" applyBorder="1" applyAlignment="1" applyProtection="1"/>
    <xf numFmtId="0" fontId="89" fillId="42" borderId="54" xfId="0" applyFont="1" applyFill="1" applyBorder="1"/>
    <xf numFmtId="0" fontId="94" fillId="42" borderId="0" xfId="118" applyFont="1" applyFill="1" applyBorder="1" applyAlignment="1" applyProtection="1">
      <alignment horizontal="right"/>
    </xf>
    <xf numFmtId="1" fontId="8" fillId="7" borderId="0" xfId="0" applyNumberFormat="1" applyFont="1" applyFill="1" applyBorder="1" applyAlignment="1">
      <alignment horizontal="right" vertical="center"/>
    </xf>
    <xf numFmtId="1" fontId="8" fillId="0" borderId="29" xfId="0" applyNumberFormat="1" applyFont="1" applyFill="1" applyBorder="1" applyAlignment="1">
      <alignment horizontal="right" vertical="center"/>
    </xf>
    <xf numFmtId="1" fontId="8" fillId="7" borderId="29" xfId="0" applyNumberFormat="1" applyFont="1" applyFill="1" applyBorder="1" applyAlignment="1">
      <alignment horizontal="right" vertical="center"/>
    </xf>
    <xf numFmtId="164" fontId="36" fillId="7" borderId="0" xfId="0" applyNumberFormat="1" applyFont="1" applyFill="1" applyBorder="1" applyAlignment="1">
      <alignment horizontal="right" vertical="center"/>
    </xf>
    <xf numFmtId="164" fontId="36" fillId="0" borderId="0" xfId="0" applyNumberFormat="1" applyFont="1" applyFill="1" applyBorder="1" applyAlignment="1">
      <alignment vertical="center" wrapText="1"/>
    </xf>
    <xf numFmtId="166" fontId="36" fillId="0" borderId="30" xfId="1" applyNumberFormat="1" applyFont="1" applyFill="1" applyBorder="1" applyAlignment="1">
      <alignment vertical="center" wrapText="1"/>
    </xf>
    <xf numFmtId="166" fontId="0" fillId="0" borderId="0" xfId="1" applyNumberFormat="1" applyFont="1" applyFill="1" applyBorder="1" applyAlignment="1">
      <alignment vertical="top" wrapText="1"/>
    </xf>
    <xf numFmtId="164" fontId="36" fillId="0" borderId="16" xfId="0" applyNumberFormat="1" applyFont="1" applyFill="1" applyBorder="1" applyAlignment="1">
      <alignment vertical="center" wrapText="1"/>
    </xf>
    <xf numFmtId="43" fontId="36" fillId="0" borderId="29" xfId="0" applyNumberFormat="1" applyFont="1" applyFill="1" applyBorder="1" applyAlignment="1">
      <alignment vertical="center" wrapText="1"/>
    </xf>
    <xf numFmtId="164" fontId="36" fillId="0" borderId="0" xfId="0" applyNumberFormat="1" applyFont="1" applyFill="1" applyBorder="1" applyAlignment="1">
      <alignment vertical="center"/>
    </xf>
    <xf numFmtId="43" fontId="8" fillId="0" borderId="16" xfId="119" applyFont="1" applyFill="1" applyBorder="1" applyAlignment="1">
      <alignment horizontal="right"/>
    </xf>
    <xf numFmtId="43" fontId="10" fillId="0" borderId="16" xfId="119" applyFont="1" applyFill="1" applyBorder="1" applyAlignment="1">
      <alignment horizontal="right"/>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165" fontId="22" fillId="40" borderId="0" xfId="161" applyNumberFormat="1" applyFont="1" applyFill="1" applyBorder="1" applyAlignment="1">
      <alignment horizontal="center"/>
    </xf>
    <xf numFmtId="0" fontId="57" fillId="7" borderId="0" xfId="0" applyFont="1" applyFill="1" applyBorder="1" applyAlignment="1">
      <alignment horizontal="left" wrapText="1"/>
    </xf>
    <xf numFmtId="0" fontId="52" fillId="7" borderId="0" xfId="0" applyFont="1" applyFill="1" applyBorder="1" applyAlignment="1">
      <alignment horizontal="center" vertical="center" wrapText="1"/>
    </xf>
    <xf numFmtId="0" fontId="70" fillId="41" borderId="0" xfId="0" applyFont="1" applyFill="1" applyBorder="1" applyAlignment="1">
      <alignment horizontal="center" vertical="center" wrapText="1"/>
    </xf>
    <xf numFmtId="0" fontId="6" fillId="7" borderId="0" xfId="0" applyFont="1" applyFill="1" applyBorder="1" applyAlignment="1">
      <alignment vertical="center"/>
    </xf>
    <xf numFmtId="0" fontId="52"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52" fillId="7" borderId="0" xfId="0" applyFont="1" applyFill="1" applyBorder="1" applyAlignment="1">
      <alignment horizontal="left" vertical="center"/>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68" fillId="7" borderId="0" xfId="0" applyFont="1" applyFill="1" applyBorder="1" applyAlignment="1">
      <alignment horizontal="center" vertical="center" wrapText="1"/>
    </xf>
    <xf numFmtId="0" fontId="9" fillId="7" borderId="29" xfId="0" applyFont="1" applyFill="1" applyBorder="1" applyAlignment="1">
      <alignment horizontal="center"/>
    </xf>
    <xf numFmtId="0" fontId="21" fillId="7" borderId="29" xfId="0" applyFont="1" applyFill="1" applyBorder="1" applyAlignment="1">
      <alignment horizontal="center"/>
    </xf>
    <xf numFmtId="0" fontId="36" fillId="7" borderId="0" xfId="0" applyFont="1" applyFill="1" applyBorder="1" applyAlignment="1">
      <alignment horizontal="justify" vertical="center" wrapText="1"/>
    </xf>
    <xf numFmtId="0" fontId="36" fillId="7" borderId="0" xfId="0" applyFont="1" applyFill="1" applyBorder="1" applyAlignment="1">
      <alignment vertical="center" wrapText="1"/>
    </xf>
    <xf numFmtId="0" fontId="73" fillId="7" borderId="0" xfId="0" applyFont="1" applyFill="1" applyBorder="1" applyAlignment="1">
      <alignment horizontal="center" wrapText="1"/>
    </xf>
    <xf numFmtId="0" fontId="87" fillId="41" borderId="0" xfId="0" applyFont="1" applyFill="1" applyBorder="1" applyAlignment="1">
      <alignment horizontal="center" vertical="center" wrapText="1"/>
    </xf>
    <xf numFmtId="0" fontId="88" fillId="41"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8"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92" fillId="44" borderId="17" xfId="0" applyFont="1" applyFill="1" applyBorder="1" applyAlignment="1">
      <alignment horizontal="left" vertical="top"/>
    </xf>
    <xf numFmtId="0" fontId="92" fillId="44" borderId="39" xfId="0" applyFont="1" applyFill="1" applyBorder="1" applyAlignment="1">
      <alignment horizontal="left" vertical="top"/>
    </xf>
    <xf numFmtId="0" fontId="91" fillId="43" borderId="1" xfId="0" applyFont="1" applyFill="1" applyBorder="1" applyAlignment="1">
      <alignment horizontal="left" vertical="center" wrapText="1"/>
    </xf>
    <xf numFmtId="0" fontId="91" fillId="43" borderId="3" xfId="0" applyFont="1" applyFill="1" applyBorder="1" applyAlignment="1">
      <alignment horizontal="left" vertical="center" wrapText="1"/>
    </xf>
    <xf numFmtId="0" fontId="91" fillId="43" borderId="4" xfId="0" applyFont="1" applyFill="1" applyBorder="1" applyAlignment="1">
      <alignment horizontal="left" vertical="center" wrapText="1"/>
    </xf>
    <xf numFmtId="0" fontId="91" fillId="43" borderId="5" xfId="0" applyFont="1" applyFill="1" applyBorder="1" applyAlignment="1">
      <alignment horizontal="left" vertical="center" wrapText="1"/>
    </xf>
    <xf numFmtId="0" fontId="92" fillId="44" borderId="36" xfId="0" applyFont="1" applyFill="1" applyBorder="1" applyAlignment="1">
      <alignment horizontal="left" vertical="top"/>
    </xf>
    <xf numFmtId="0" fontId="92" fillId="44" borderId="37" xfId="0" applyFont="1" applyFill="1" applyBorder="1" applyAlignment="1">
      <alignment horizontal="left" vertical="top"/>
    </xf>
    <xf numFmtId="0" fontId="92" fillId="44" borderId="17" xfId="0" applyFont="1" applyFill="1" applyBorder="1" applyAlignment="1">
      <alignment horizontal="left" vertical="top" wrapText="1"/>
    </xf>
    <xf numFmtId="0" fontId="92" fillId="44" borderId="39" xfId="0" applyFont="1" applyFill="1" applyBorder="1" applyAlignment="1">
      <alignment horizontal="left" vertical="top" wrapText="1"/>
    </xf>
    <xf numFmtId="0" fontId="92" fillId="44" borderId="14" xfId="0" applyFont="1" applyFill="1" applyBorder="1" applyAlignment="1">
      <alignment horizontal="left" vertical="top"/>
    </xf>
    <xf numFmtId="0" fontId="92" fillId="44" borderId="40" xfId="0" applyFont="1" applyFill="1" applyBorder="1" applyAlignment="1">
      <alignment horizontal="left" vertical="top"/>
    </xf>
    <xf numFmtId="0" fontId="92" fillId="44" borderId="14" xfId="0" applyFont="1" applyFill="1" applyBorder="1" applyAlignment="1">
      <alignment horizontal="left" vertical="top" wrapText="1"/>
    </xf>
    <xf numFmtId="0" fontId="92" fillId="44" borderId="40" xfId="0" applyFont="1" applyFill="1" applyBorder="1" applyAlignment="1">
      <alignment horizontal="left" vertical="top" wrapText="1"/>
    </xf>
    <xf numFmtId="0" fontId="92" fillId="44" borderId="42" xfId="0" applyFont="1" applyFill="1" applyBorder="1" applyAlignment="1">
      <alignment horizontal="left" vertical="top"/>
    </xf>
    <xf numFmtId="0" fontId="92" fillId="44" borderId="43" xfId="0" applyFont="1" applyFill="1" applyBorder="1" applyAlignment="1">
      <alignment horizontal="left" vertical="top"/>
    </xf>
    <xf numFmtId="0" fontId="91" fillId="43" borderId="1" xfId="0" applyFont="1" applyFill="1" applyBorder="1" applyAlignment="1">
      <alignment horizontal="left" vertical="top" wrapText="1"/>
    </xf>
    <xf numFmtId="0" fontId="91" fillId="43" borderId="3" xfId="0" applyFont="1" applyFill="1" applyBorder="1" applyAlignment="1">
      <alignment horizontal="left" vertical="top" wrapText="1"/>
    </xf>
    <xf numFmtId="0" fontId="91" fillId="43" borderId="4" xfId="0" applyFont="1" applyFill="1" applyBorder="1" applyAlignment="1">
      <alignment horizontal="left" vertical="top" wrapText="1"/>
    </xf>
    <xf numFmtId="0" fontId="91" fillId="43" borderId="5" xfId="0" applyFont="1" applyFill="1" applyBorder="1" applyAlignment="1">
      <alignment horizontal="left" vertical="top" wrapText="1"/>
    </xf>
    <xf numFmtId="0" fontId="92" fillId="44" borderId="36" xfId="0" applyFont="1" applyFill="1" applyBorder="1" applyAlignment="1">
      <alignment horizontal="left" vertical="top" wrapText="1"/>
    </xf>
    <xf numFmtId="0" fontId="92" fillId="44" borderId="37" xfId="0" applyFont="1" applyFill="1" applyBorder="1" applyAlignment="1">
      <alignment horizontal="left" vertical="top" wrapText="1"/>
    </xf>
    <xf numFmtId="0" fontId="92" fillId="42" borderId="50" xfId="0" applyFont="1" applyFill="1" applyBorder="1" applyAlignment="1">
      <alignment horizontal="left" vertical="center" wrapText="1"/>
    </xf>
    <xf numFmtId="0" fontId="92" fillId="42" borderId="51" xfId="0" applyFont="1" applyFill="1" applyBorder="1" applyAlignment="1">
      <alignment horizontal="left" vertical="center" wrapText="1"/>
    </xf>
    <xf numFmtId="0" fontId="92" fillId="44" borderId="42" xfId="0" applyFont="1" applyFill="1" applyBorder="1" applyAlignment="1">
      <alignment horizontal="left" vertical="top" wrapText="1"/>
    </xf>
    <xf numFmtId="0" fontId="92" fillId="44" borderId="43" xfId="0" applyFont="1" applyFill="1" applyBorder="1" applyAlignment="1">
      <alignment horizontal="left" vertical="top" wrapText="1"/>
    </xf>
    <xf numFmtId="0" fontId="92" fillId="42" borderId="48" xfId="0" applyFont="1" applyFill="1" applyBorder="1" applyAlignment="1">
      <alignment horizontal="left" vertical="center" wrapText="1"/>
    </xf>
    <xf numFmtId="0" fontId="92" fillId="42" borderId="46" xfId="0" applyFont="1" applyFill="1" applyBorder="1" applyAlignment="1">
      <alignment horizontal="left" vertical="center" wrapText="1"/>
    </xf>
    <xf numFmtId="0" fontId="92" fillId="42" borderId="17" xfId="0" applyFont="1" applyFill="1" applyBorder="1" applyAlignment="1">
      <alignment horizontal="left" vertical="center" wrapText="1"/>
    </xf>
    <xf numFmtId="0" fontId="92" fillId="42" borderId="39" xfId="0" applyFont="1" applyFill="1" applyBorder="1" applyAlignment="1">
      <alignment horizontal="left" vertical="center" wrapText="1"/>
    </xf>
    <xf numFmtId="0" fontId="92" fillId="42" borderId="42" xfId="0" applyFont="1" applyFill="1" applyBorder="1" applyAlignment="1">
      <alignment horizontal="left" vertical="center" wrapText="1"/>
    </xf>
    <xf numFmtId="0" fontId="92" fillId="42" borderId="43" xfId="0" applyFont="1" applyFill="1" applyBorder="1" applyAlignment="1">
      <alignment horizontal="left" vertical="center" wrapText="1"/>
    </xf>
    <xf numFmtId="0" fontId="91" fillId="43" borderId="6" xfId="0" applyFont="1" applyFill="1" applyBorder="1" applyAlignment="1">
      <alignment horizontal="left" vertical="center" wrapText="1"/>
    </xf>
    <xf numFmtId="0" fontId="91" fillId="43" borderId="8" xfId="0" applyFont="1" applyFill="1" applyBorder="1" applyAlignment="1">
      <alignment horizontal="left" vertical="center" wrapText="1"/>
    </xf>
    <xf numFmtId="0" fontId="92" fillId="42" borderId="14" xfId="0" applyFont="1" applyFill="1" applyBorder="1" applyAlignment="1">
      <alignment horizontal="left" vertical="center" wrapText="1"/>
    </xf>
    <xf numFmtId="0" fontId="92" fillId="42" borderId="40" xfId="0" applyFont="1" applyFill="1" applyBorder="1" applyAlignment="1">
      <alignment horizontal="left" vertical="center" wrapText="1"/>
    </xf>
    <xf numFmtId="0" fontId="91" fillId="43" borderId="53" xfId="0" applyFont="1" applyFill="1" applyBorder="1" applyAlignment="1">
      <alignment horizontal="left" vertical="center" wrapText="1"/>
    </xf>
    <xf numFmtId="0" fontId="91" fillId="43" borderId="54" xfId="0" applyFont="1" applyFill="1" applyBorder="1" applyAlignment="1">
      <alignment horizontal="left" vertical="center" wrapText="1"/>
    </xf>
    <xf numFmtId="0" fontId="92" fillId="42" borderId="56" xfId="0" applyFont="1" applyFill="1" applyBorder="1" applyAlignment="1">
      <alignment horizontal="left" vertical="center" wrapText="1"/>
    </xf>
    <xf numFmtId="0" fontId="92" fillId="42" borderId="54" xfId="0" applyFont="1" applyFill="1" applyBorder="1" applyAlignment="1">
      <alignment horizontal="left" vertical="center" wrapText="1"/>
    </xf>
  </cellXfs>
  <cellStyles count="369">
    <cellStyle name="20 % - Markeringsfarve1" xfId="138" builtinId="30" customBuiltin="1"/>
    <cellStyle name="20 % - Markeringsfarve1 2" xfId="162"/>
    <cellStyle name="20 % - Markeringsfarve2" xfId="142" builtinId="34" customBuiltin="1"/>
    <cellStyle name="20 % - Markeringsfarve2 2" xfId="163"/>
    <cellStyle name="20 % - Markeringsfarve3" xfId="146" builtinId="38" customBuiltin="1"/>
    <cellStyle name="20 % - Markeringsfarve3 2" xfId="164"/>
    <cellStyle name="20 % - Markeringsfarve4" xfId="150" builtinId="42" customBuiltin="1"/>
    <cellStyle name="20 % - Markeringsfarve4 2" xfId="165"/>
    <cellStyle name="20 % - Markeringsfarve5" xfId="154" builtinId="46" customBuiltin="1"/>
    <cellStyle name="20 % - Markeringsfarve5 2" xfId="166"/>
    <cellStyle name="20 % - Markeringsfarve6" xfId="158" builtinId="50" customBuiltin="1"/>
    <cellStyle name="20 % - Markeringsfarve6 2" xfId="167"/>
    <cellStyle name="20% - Accent1 2" xfId="168"/>
    <cellStyle name="20% - Accent1 3" xfId="169"/>
    <cellStyle name="20% - Accent2 2" xfId="170"/>
    <cellStyle name="20% - Accent2 3" xfId="171"/>
    <cellStyle name="20% - Accent3 2" xfId="172"/>
    <cellStyle name="20% - Accent3 3" xfId="173"/>
    <cellStyle name="20% - Accent4 2" xfId="174"/>
    <cellStyle name="20% - Accent4 3" xfId="175"/>
    <cellStyle name="20% - Accent5 2" xfId="176"/>
    <cellStyle name="20% - Accent5 3" xfId="177"/>
    <cellStyle name="20% - Accent6 2" xfId="178"/>
    <cellStyle name="20% - Accent6 3" xfId="179"/>
    <cellStyle name="40 % - Markeringsfarve1" xfId="139" builtinId="31" customBuiltin="1"/>
    <cellStyle name="40 % - Markeringsfarve1 2" xfId="180"/>
    <cellStyle name="40 % - Markeringsfarve2" xfId="143" builtinId="35" customBuiltin="1"/>
    <cellStyle name="40 % - Markeringsfarve2 2" xfId="181"/>
    <cellStyle name="40 % - Markeringsfarve3" xfId="147" builtinId="39" customBuiltin="1"/>
    <cellStyle name="40 % - Markeringsfarve3 2" xfId="182"/>
    <cellStyle name="40 % - Markeringsfarve4" xfId="151" builtinId="43" customBuiltin="1"/>
    <cellStyle name="40 % - Markeringsfarve4 2" xfId="183"/>
    <cellStyle name="40 % - Markeringsfarve5" xfId="155" builtinId="47" customBuiltin="1"/>
    <cellStyle name="40 % - Markeringsfarve5 2" xfId="184"/>
    <cellStyle name="40 % - Markeringsfarve6" xfId="159" builtinId="51" customBuiltin="1"/>
    <cellStyle name="40 % - Markeringsfarve6 2" xfId="185"/>
    <cellStyle name="40% - Accent1 2" xfId="186"/>
    <cellStyle name="40% - Accent1 3" xfId="187"/>
    <cellStyle name="40% - Accent2 2" xfId="188"/>
    <cellStyle name="40% - Accent2 3" xfId="189"/>
    <cellStyle name="40% - Accent3 2" xfId="190"/>
    <cellStyle name="40% - Accent3 3" xfId="191"/>
    <cellStyle name="40% - Accent4 2" xfId="192"/>
    <cellStyle name="40% - Accent4 3" xfId="193"/>
    <cellStyle name="40% - Accent5 2" xfId="194"/>
    <cellStyle name="40% - Accent5 3" xfId="195"/>
    <cellStyle name="40% - Accent6 2" xfId="196"/>
    <cellStyle name="40% - Accent6 3" xfId="197"/>
    <cellStyle name="60 % - Markeringsfarve1" xfId="140" builtinId="32" customBuiltin="1"/>
    <cellStyle name="60 % - Markeringsfarve2" xfId="144" builtinId="36" customBuiltin="1"/>
    <cellStyle name="60 % - Markeringsfarve3" xfId="148" builtinId="40" customBuiltin="1"/>
    <cellStyle name="60 % - Markeringsfarve4" xfId="152" builtinId="44" customBuiltin="1"/>
    <cellStyle name="60 % - Markeringsfarve5" xfId="156" builtinId="48" customBuiltin="1"/>
    <cellStyle name="60 % - Markeringsfarve6" xfId="160" builtinId="52" customBuiltin="1"/>
    <cellStyle name="Advarselstekst" xfId="133" builtinId="11" customBuiltin="1"/>
    <cellStyle name="Bemærk!" xfId="134" builtinId="10" customBuiltin="1"/>
    <cellStyle name="Bemærk! 2" xfId="198"/>
    <cellStyle name="Bemærk! 3" xfId="199"/>
    <cellStyle name="Beregning" xfId="130" builtinId="22" customBuiltin="1"/>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2" xfId="200"/>
    <cellStyle name="Besøgt link 3" xfId="201"/>
    <cellStyle name="Comma 2" xfId="113"/>
    <cellStyle name="Comma 2 2" xfId="202"/>
    <cellStyle name="Comma 2 2 2" xfId="203"/>
    <cellStyle name="Comma 2 2 3" xfId="204"/>
    <cellStyle name="Comma 2 2 4" xfId="205"/>
    <cellStyle name="Comma 2 3" xfId="206"/>
    <cellStyle name="Comma 2 4" xfId="207"/>
    <cellStyle name="Comma 2 4 2" xfId="208"/>
    <cellStyle name="Comma 2 5" xfId="209"/>
    <cellStyle name="Comma 3" xfId="210"/>
    <cellStyle name="Followed Hyperlink 2" xfId="211"/>
    <cellStyle name="Forklarende tekst" xfId="135" builtinId="53" customBuiltin="1"/>
    <cellStyle name="God" xfId="125" builtinId="26" customBuiltin="1"/>
    <cellStyle name="Hyperlink 2" xfId="117"/>
    <cellStyle name="Hyperlink_PbP" xfId="212"/>
    <cellStyle name="Input" xfId="128" builtinId="20" customBuiltin="1"/>
    <cellStyle name="Komma" xfId="119" builtinId="3"/>
    <cellStyle name="Komma 2" xfId="213"/>
    <cellStyle name="Komma 2 2" xfId="214"/>
    <cellStyle name="Komma 3" xfId="215"/>
    <cellStyle name="Komma 3 2" xfId="216"/>
    <cellStyle name="Komma 3 2 2" xfId="217"/>
    <cellStyle name="Komma 3 2 3" xfId="218"/>
    <cellStyle name="Komma 4" xfId="219"/>
    <cellStyle name="Komma 5" xfId="220"/>
    <cellStyle name="Komma 6" xfId="221"/>
    <cellStyle name="Kontroller celle" xfId="132" builtinId="23" customBuiltin="1"/>
    <cellStyle name="Link" xfId="116" builtinId="8"/>
    <cellStyle name="Link 2" xfId="118"/>
    <cellStyle name="Link 3" xfId="222"/>
    <cellStyle name="Link 4" xfId="223"/>
    <cellStyle name="Markeringsfarve1" xfId="137" builtinId="29" customBuiltin="1"/>
    <cellStyle name="Markeringsfarve2" xfId="141" builtinId="33" customBuiltin="1"/>
    <cellStyle name="Markeringsfarve3" xfId="145" builtinId="37" customBuiltin="1"/>
    <cellStyle name="Markeringsfarve4" xfId="149" builtinId="41" customBuiltin="1"/>
    <cellStyle name="Markeringsfarve5" xfId="153" builtinId="45" customBuiltin="1"/>
    <cellStyle name="Markeringsfarve6" xfId="157" builtinId="49" customBuiltin="1"/>
    <cellStyle name="Neutral" xfId="127" builtinId="28" customBuiltin="1"/>
    <cellStyle name="Normal" xfId="0" builtinId="0"/>
    <cellStyle name="Normal 10" xfId="224"/>
    <cellStyle name="Normal 11" xfId="225"/>
    <cellStyle name="Normal 11 2" xfId="226"/>
    <cellStyle name="Normal 11 3" xfId="227"/>
    <cellStyle name="Normal 11 4" xfId="228"/>
    <cellStyle name="Normal 12" xfId="229"/>
    <cellStyle name="Normal 12 2" xfId="230"/>
    <cellStyle name="Normal 12 3" xfId="231"/>
    <cellStyle name="Normal 13" xfId="232"/>
    <cellStyle name="Normal 13 2" xfId="233"/>
    <cellStyle name="Normal 13 3" xfId="234"/>
    <cellStyle name="Normal 14" xfId="235"/>
    <cellStyle name="Normal 14 2" xfId="236"/>
    <cellStyle name="Normal 15" xfId="237"/>
    <cellStyle name="Normal 15 2" xfId="238"/>
    <cellStyle name="Normal 16" xfId="239"/>
    <cellStyle name="Normal 16 2" xfId="240"/>
    <cellStyle name="Normal 17" xfId="241"/>
    <cellStyle name="Normal 17 2" xfId="242"/>
    <cellStyle name="Normal 18" xfId="243"/>
    <cellStyle name="Normal 18 2" xfId="244"/>
    <cellStyle name="Normal 19" xfId="245"/>
    <cellStyle name="Normal 19 2" xfId="246"/>
    <cellStyle name="Normal 2" xfId="114"/>
    <cellStyle name="Normal 2 2" xfId="247"/>
    <cellStyle name="Normal 2 2 2" xfId="248"/>
    <cellStyle name="Normal 2 2 2 2" xfId="249"/>
    <cellStyle name="Normal 2 2 3" xfId="250"/>
    <cellStyle name="Normal 2 2 4" xfId="251"/>
    <cellStyle name="Normal 2 3" xfId="252"/>
    <cellStyle name="Normal 2 3 2" xfId="253"/>
    <cellStyle name="Normal 2 3 3" xfId="254"/>
    <cellStyle name="Normal 2 4" xfId="255"/>
    <cellStyle name="Normal 2 4 2" xfId="256"/>
    <cellStyle name="Normal 2 5" xfId="257"/>
    <cellStyle name="Normal 2 6" xfId="258"/>
    <cellStyle name="Normal 2 7" xfId="259"/>
    <cellStyle name="Normal 2 8" xfId="260"/>
    <cellStyle name="Normal 20" xfId="261"/>
    <cellStyle name="Normal 20 2" xfId="262"/>
    <cellStyle name="Normal 21" xfId="263"/>
    <cellStyle name="Normal 21 2" xfId="264"/>
    <cellStyle name="Normal 22" xfId="265"/>
    <cellStyle name="Normal 22 2" xfId="266"/>
    <cellStyle name="Normal 23" xfId="267"/>
    <cellStyle name="Normal 23 2" xfId="268"/>
    <cellStyle name="Normal 24" xfId="269"/>
    <cellStyle name="Normal 24 2" xfId="270"/>
    <cellStyle name="Normal 25" xfId="271"/>
    <cellStyle name="Normal 25 2" xfId="272"/>
    <cellStyle name="Normal 26" xfId="273"/>
    <cellStyle name="Normal 26 2" xfId="274"/>
    <cellStyle name="Normal 27" xfId="275"/>
    <cellStyle name="Normal 27 2" xfId="276"/>
    <cellStyle name="Normal 27 2 2" xfId="277"/>
    <cellStyle name="Normal 27 2 3" xfId="278"/>
    <cellStyle name="Normal 27 3" xfId="279"/>
    <cellStyle name="Normal 28" xfId="280"/>
    <cellStyle name="Normal 28 2" xfId="281"/>
    <cellStyle name="Normal 28 2 2" xfId="282"/>
    <cellStyle name="Normal 28 3" xfId="283"/>
    <cellStyle name="Normal 29" xfId="284"/>
    <cellStyle name="Normal 3" xfId="3"/>
    <cellStyle name="Normal 3 2" xfId="285"/>
    <cellStyle name="Normal 3 2 2" xfId="286"/>
    <cellStyle name="Normal 3 2 2 2" xfId="287"/>
    <cellStyle name="Normal 3 2 2 3" xfId="288"/>
    <cellStyle name="Normal 3 2 3" xfId="289"/>
    <cellStyle name="Normal 3 2 3 2" xfId="290"/>
    <cellStyle name="Normal 3 2 4" xfId="291"/>
    <cellStyle name="Normal 3 2 5" xfId="292"/>
    <cellStyle name="Normal 3 2 6" xfId="293"/>
    <cellStyle name="Normal 3 3" xfId="294"/>
    <cellStyle name="Normal 3 3 2" xfId="295"/>
    <cellStyle name="Normal 3 4" xfId="296"/>
    <cellStyle name="Normal 3 4 2" xfId="297"/>
    <cellStyle name="Normal 3 5" xfId="298"/>
    <cellStyle name="Normal 3 6" xfId="299"/>
    <cellStyle name="Normal 3 6 2" xfId="300"/>
    <cellStyle name="Normal 3 7" xfId="301"/>
    <cellStyle name="Normal 30" xfId="302"/>
    <cellStyle name="Normal 31" xfId="303"/>
    <cellStyle name="Normal 32" xfId="304"/>
    <cellStyle name="Normal 4" xfId="2"/>
    <cellStyle name="Normal 4 2" xfId="305"/>
    <cellStyle name="Normal 4 2 2" xfId="306"/>
    <cellStyle name="Normal 4 2 2 2" xfId="307"/>
    <cellStyle name="Normal 4 2 3" xfId="308"/>
    <cellStyle name="Normal 4 3" xfId="309"/>
    <cellStyle name="Normal 4 3 2" xfId="310"/>
    <cellStyle name="Normal 4 3 3" xfId="311"/>
    <cellStyle name="Normal 4 4" xfId="312"/>
    <cellStyle name="Normal 4 4 2" xfId="313"/>
    <cellStyle name="Normal 4 5" xfId="314"/>
    <cellStyle name="Normal 5" xfId="315"/>
    <cellStyle name="Normal 5 2" xfId="316"/>
    <cellStyle name="Normal 5 2 2" xfId="317"/>
    <cellStyle name="Normal 5 2 2 2" xfId="318"/>
    <cellStyle name="Normal 5 2 3" xfId="319"/>
    <cellStyle name="Normal 5 3" xfId="320"/>
    <cellStyle name="Normal 5 3 2" xfId="321"/>
    <cellStyle name="Normal 5 3 3" xfId="322"/>
    <cellStyle name="Normal 5 3 4" xfId="323"/>
    <cellStyle name="Normal 5 4" xfId="324"/>
    <cellStyle name="Normal 5 4 2" xfId="325"/>
    <cellStyle name="Normal 5 5" xfId="326"/>
    <cellStyle name="Normal 5 6" xfId="327"/>
    <cellStyle name="Normal 6" xfId="328"/>
    <cellStyle name="Normal 6 2" xfId="329"/>
    <cellStyle name="Normal 6 2 2" xfId="330"/>
    <cellStyle name="Normal 6 2 2 2" xfId="331"/>
    <cellStyle name="Normal 6 2 3" xfId="332"/>
    <cellStyle name="Normal 6 3" xfId="333"/>
    <cellStyle name="Normal 6 3 2" xfId="334"/>
    <cellStyle name="Normal 6 3 3" xfId="335"/>
    <cellStyle name="Normal 6 4" xfId="336"/>
    <cellStyle name="Normal 6 4 2" xfId="337"/>
    <cellStyle name="Normal 6 5" xfId="338"/>
    <cellStyle name="Normal 7" xfId="115"/>
    <cellStyle name="Normal 7 2" xfId="339"/>
    <cellStyle name="Normal 7 2 2" xfId="340"/>
    <cellStyle name="Normal 7 2 3" xfId="341"/>
    <cellStyle name="Normal 7 3" xfId="342"/>
    <cellStyle name="Normal 7 3 2" xfId="343"/>
    <cellStyle name="Normal 7 4" xfId="344"/>
    <cellStyle name="Normal 7 5" xfId="345"/>
    <cellStyle name="Normal 7 5 2" xfId="346"/>
    <cellStyle name="Normal 7 6" xfId="347"/>
    <cellStyle name="Normal 8" xfId="348"/>
    <cellStyle name="Normal 8 2" xfId="349"/>
    <cellStyle name="Normal 8 2 2" xfId="350"/>
    <cellStyle name="Normal 8 3" xfId="351"/>
    <cellStyle name="Normal 8 4" xfId="352"/>
    <cellStyle name="Normal 9" xfId="353"/>
    <cellStyle name="Normal 9 2" xfId="354"/>
    <cellStyle name="Normal 9 3" xfId="355"/>
    <cellStyle name="Normal 9 4" xfId="356"/>
    <cellStyle name="Normal_porteføljerapport skabelon v4.3 - q1-2010 26apr2010" xfId="161"/>
    <cellStyle name="Note 2" xfId="357"/>
    <cellStyle name="Note 3" xfId="358"/>
    <cellStyle name="Note 4" xfId="359"/>
    <cellStyle name="Output" xfId="129" builtinId="21" customBuiltin="1"/>
    <cellStyle name="Overskrift 1" xfId="121" builtinId="16" customBuiltin="1"/>
    <cellStyle name="Overskrift 2" xfId="122" builtinId="17" customBuiltin="1"/>
    <cellStyle name="Overskrift 3" xfId="123" builtinId="18" customBuiltin="1"/>
    <cellStyle name="Overskrift 4" xfId="124" builtinId="19" customBuiltin="1"/>
    <cellStyle name="Percent 2" xfId="360"/>
    <cellStyle name="Percent 2 2" xfId="361"/>
    <cellStyle name="Percent 2 3" xfId="362"/>
    <cellStyle name="Percent 3" xfId="363"/>
    <cellStyle name="Procent" xfId="1" builtinId="5"/>
    <cellStyle name="Procent 2" xfId="364"/>
    <cellStyle name="Procent 3" xfId="365"/>
    <cellStyle name="Procent 4" xfId="366"/>
    <cellStyle name="Procent 4 2" xfId="367"/>
    <cellStyle name="Procent 5" xfId="368"/>
    <cellStyle name="Sammenkædet celle" xfId="131" builtinId="24" customBuiltin="1"/>
    <cellStyle name="Standard 3" xfId="112"/>
    <cellStyle name="Titel" xfId="120" builtinId="15" customBuiltin="1"/>
    <cellStyle name="Total" xfId="136" builtinId="25" customBuiltin="1"/>
    <cellStyle name="Ugyldig" xfId="126" builtinId="27"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2"/>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30-09-2016</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5496"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F11" sqref="F11"/>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1476</v>
      </c>
      <c r="G9" s="27"/>
      <c r="H9" s="27"/>
      <c r="I9" s="27"/>
      <c r="J9" s="28"/>
      <c r="K9" s="16"/>
      <c r="L9" s="16"/>
      <c r="M9" s="16"/>
      <c r="N9" s="16"/>
      <c r="O9" s="16"/>
      <c r="P9" s="16"/>
      <c r="Q9" s="16"/>
      <c r="R9" s="16"/>
    </row>
    <row r="10" spans="1:18" ht="21" x14ac:dyDescent="0.3">
      <c r="B10" s="26"/>
      <c r="C10" s="27"/>
      <c r="D10" s="27"/>
      <c r="E10" s="27"/>
      <c r="F10" s="134" t="s">
        <v>1915</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71" t="s">
        <v>274</v>
      </c>
      <c r="E24" s="472" t="s">
        <v>50</v>
      </c>
      <c r="F24" s="472"/>
      <c r="G24" s="472"/>
      <c r="H24" s="472"/>
      <c r="I24" s="27"/>
      <c r="J24" s="28"/>
    </row>
    <row r="25" spans="1:18" x14ac:dyDescent="0.3">
      <c r="B25" s="26"/>
      <c r="C25" s="27"/>
      <c r="D25" s="27"/>
      <c r="E25" s="35"/>
      <c r="F25" s="35"/>
      <c r="G25" s="35"/>
      <c r="H25" s="27"/>
      <c r="I25" s="27"/>
      <c r="J25" s="28"/>
    </row>
    <row r="26" spans="1:18" x14ac:dyDescent="0.3">
      <c r="B26" s="26"/>
      <c r="C26" s="27"/>
      <c r="D26" s="471" t="s">
        <v>331</v>
      </c>
      <c r="E26" s="472"/>
      <c r="F26" s="472"/>
      <c r="G26" s="472"/>
      <c r="H26" s="472"/>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71" t="s">
        <v>332</v>
      </c>
      <c r="E28" s="472" t="s">
        <v>50</v>
      </c>
      <c r="F28" s="472"/>
      <c r="G28" s="472"/>
      <c r="H28" s="472"/>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71" t="s">
        <v>348</v>
      </c>
      <c r="E30" s="472" t="s">
        <v>50</v>
      </c>
      <c r="F30" s="472"/>
      <c r="G30" s="472"/>
      <c r="H30" s="472"/>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71" t="s">
        <v>333</v>
      </c>
      <c r="E32" s="472" t="s">
        <v>50</v>
      </c>
      <c r="F32" s="472"/>
      <c r="G32" s="472"/>
      <c r="H32" s="472"/>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71" t="s">
        <v>356</v>
      </c>
      <c r="E34" s="472" t="s">
        <v>50</v>
      </c>
      <c r="F34" s="472"/>
      <c r="G34" s="472"/>
      <c r="H34" s="472"/>
      <c r="I34" s="27"/>
      <c r="J34" s="28"/>
    </row>
    <row r="35" spans="2:10" x14ac:dyDescent="0.3">
      <c r="B35" s="26"/>
      <c r="C35" s="27"/>
      <c r="D35" s="27"/>
      <c r="E35" s="27"/>
      <c r="F35" s="27"/>
      <c r="G35" s="27"/>
      <c r="H35" s="27"/>
      <c r="I35" s="27"/>
      <c r="J35" s="28"/>
    </row>
    <row r="36" spans="2:10" x14ac:dyDescent="0.3">
      <c r="B36" s="26"/>
      <c r="C36" s="27"/>
      <c r="D36" s="473" t="s">
        <v>1458</v>
      </c>
      <c r="E36" s="474"/>
      <c r="F36" s="474"/>
      <c r="G36" s="474"/>
      <c r="H36" s="474"/>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75" t="s">
        <v>238</v>
      </c>
      <c r="B1" s="476"/>
      <c r="C1" s="476"/>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50" zoomScale="90" zoomScaleNormal="90" zoomScalePageLayoutView="80" workbookViewId="0">
      <selection activeCell="D180" sqref="D180"/>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1477</v>
      </c>
      <c r="E16" s="4"/>
      <c r="F16" s="4"/>
      <c r="H16" s="69"/>
      <c r="L16" s="69"/>
      <c r="M16" s="69"/>
    </row>
    <row r="17" spans="1:13" ht="15" x14ac:dyDescent="0.25">
      <c r="A17" s="147" t="s">
        <v>360</v>
      </c>
      <c r="B17" s="59" t="s">
        <v>293</v>
      </c>
      <c r="C17" s="178">
        <v>42643</v>
      </c>
      <c r="E17" s="4"/>
      <c r="F17" s="4"/>
      <c r="H17" s="69"/>
      <c r="L17" s="69"/>
      <c r="M17" s="69"/>
    </row>
    <row r="18" spans="1:13" outlineLevel="1" x14ac:dyDescent="0.3">
      <c r="A18" s="147" t="s">
        <v>361</v>
      </c>
      <c r="B18" s="66" t="s">
        <v>223</v>
      </c>
      <c r="C18" s="86" t="s">
        <v>1478</v>
      </c>
      <c r="E18" s="4"/>
      <c r="F18" s="4"/>
      <c r="H18" s="69"/>
      <c r="L18" s="69"/>
      <c r="M18" s="69"/>
    </row>
    <row r="19" spans="1:13" outlineLevel="1" x14ac:dyDescent="0.3">
      <c r="A19" s="147" t="s">
        <v>362</v>
      </c>
      <c r="B19" s="66" t="s">
        <v>224</v>
      </c>
      <c r="C19" s="70" t="s">
        <v>1479</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1480</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ht="15" x14ac:dyDescent="0.25">
      <c r="A38" s="70" t="s">
        <v>378</v>
      </c>
      <c r="B38" s="71" t="s">
        <v>133</v>
      </c>
      <c r="C38" s="72">
        <v>436338</v>
      </c>
      <c r="F38" s="71"/>
      <c r="H38" s="69"/>
      <c r="L38" s="69"/>
      <c r="M38" s="69"/>
    </row>
    <row r="39" spans="1:13" ht="15" x14ac:dyDescent="0.25">
      <c r="A39" s="147" t="s">
        <v>379</v>
      </c>
      <c r="B39" s="71" t="s">
        <v>134</v>
      </c>
      <c r="C39" s="72">
        <v>400663</v>
      </c>
      <c r="F39" s="71"/>
      <c r="H39" s="69"/>
      <c r="L39" s="69"/>
      <c r="M39" s="69"/>
    </row>
    <row r="40" spans="1:13" ht="15" outlineLevel="1" x14ac:dyDescent="0.25">
      <c r="A40" s="147" t="s">
        <v>380</v>
      </c>
      <c r="B40" s="98" t="s">
        <v>294</v>
      </c>
      <c r="C40" s="142" t="s">
        <v>188</v>
      </c>
      <c r="F40" s="71"/>
      <c r="H40" s="69"/>
      <c r="L40" s="69"/>
      <c r="M40" s="69"/>
    </row>
    <row r="41" spans="1:13" ht="15" outlineLevel="1" x14ac:dyDescent="0.25">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ht="15" x14ac:dyDescent="0.25">
      <c r="A45" s="147" t="s">
        <v>384</v>
      </c>
      <c r="B45" s="162" t="s">
        <v>296</v>
      </c>
      <c r="C45" s="177" t="s">
        <v>188</v>
      </c>
      <c r="D45" s="182">
        <v>8.9</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ht="15" x14ac:dyDescent="0.25">
      <c r="A53" s="147" t="s">
        <v>391</v>
      </c>
      <c r="B53" s="71" t="s">
        <v>33</v>
      </c>
      <c r="C53" s="72">
        <v>372755</v>
      </c>
      <c r="E53" s="72"/>
      <c r="F53" s="63">
        <f>IF($C$58=0,"",IF(C53="[for completion]","",C53/$C$58))</f>
        <v>0.85428039730667515</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ht="15" x14ac:dyDescent="0.25">
      <c r="A56" s="147" t="s">
        <v>394</v>
      </c>
      <c r="B56" s="71" t="s">
        <v>53</v>
      </c>
      <c r="C56" s="72">
        <v>63583</v>
      </c>
      <c r="E56" s="72"/>
      <c r="F56" s="63">
        <f>IF($C$58=0,"",IF(C56="[for completion]","",C56/$C$58))</f>
        <v>0.1457196026933249</v>
      </c>
      <c r="G56" s="63"/>
      <c r="H56" s="69"/>
      <c r="L56" s="69"/>
      <c r="M56" s="69"/>
    </row>
    <row r="57" spans="1:13" ht="15" x14ac:dyDescent="0.25">
      <c r="A57" s="147" t="s">
        <v>395</v>
      </c>
      <c r="B57" s="70" t="s">
        <v>2</v>
      </c>
      <c r="C57" s="70" t="s">
        <v>54</v>
      </c>
      <c r="E57" s="72"/>
      <c r="F57" s="63" t="str">
        <f>IF($C$58=0,"",IF(C57="[for completion]","",C57/$C$58))</f>
        <v/>
      </c>
      <c r="G57" s="63"/>
      <c r="H57" s="69"/>
      <c r="L57" s="69"/>
      <c r="M57" s="69"/>
    </row>
    <row r="58" spans="1:13" ht="15" x14ac:dyDescent="0.25">
      <c r="A58" s="147" t="s">
        <v>396</v>
      </c>
      <c r="B58" s="73" t="s">
        <v>1</v>
      </c>
      <c r="C58" s="72">
        <f>SUM(C53:C57)</f>
        <v>436338</v>
      </c>
      <c r="D58" s="72"/>
      <c r="E58" s="72"/>
      <c r="F58" s="65">
        <f>SUM(F53:F57)</f>
        <v>1</v>
      </c>
      <c r="G58" s="63"/>
      <c r="H58" s="69"/>
      <c r="L58" s="69"/>
      <c r="M58" s="69"/>
    </row>
    <row r="59" spans="1:13" ht="15" outlineLevel="1" x14ac:dyDescent="0.25">
      <c r="A59" s="147" t="s">
        <v>397</v>
      </c>
      <c r="B59" s="94"/>
      <c r="C59" s="147"/>
      <c r="E59" s="72"/>
      <c r="F59" s="63">
        <f>IF($C$58=0,"",IF(C59="[for completion]","",C59/$C$58))</f>
        <v>0</v>
      </c>
      <c r="G59" s="63"/>
      <c r="H59" s="69"/>
      <c r="L59" s="69"/>
      <c r="M59" s="69"/>
    </row>
    <row r="60" spans="1:13" ht="15" outlineLevel="1" x14ac:dyDescent="0.25">
      <c r="A60" s="147" t="s">
        <v>398</v>
      </c>
      <c r="B60" s="94"/>
      <c r="E60" s="72"/>
      <c r="F60" s="63">
        <f t="shared" ref="F60:F64" si="0">IF($C$58=0,"",IF(C60="[for completion]","",C60/$C$58))</f>
        <v>0</v>
      </c>
      <c r="G60" s="63"/>
      <c r="H60" s="69"/>
      <c r="L60" s="69"/>
      <c r="M60" s="69"/>
    </row>
    <row r="61" spans="1:13" ht="15" outlineLevel="1" x14ac:dyDescent="0.25">
      <c r="A61" s="147" t="s">
        <v>399</v>
      </c>
      <c r="B61" s="94"/>
      <c r="E61" s="72"/>
      <c r="F61" s="63">
        <f t="shared" si="0"/>
        <v>0</v>
      </c>
      <c r="G61" s="63"/>
      <c r="H61" s="69"/>
      <c r="L61" s="69"/>
      <c r="M61" s="69"/>
    </row>
    <row r="62" spans="1:13" ht="15" outlineLevel="1" x14ac:dyDescent="0.25">
      <c r="A62" s="147" t="s">
        <v>400</v>
      </c>
      <c r="B62" s="94"/>
      <c r="E62" s="72"/>
      <c r="F62" s="63">
        <f t="shared" si="0"/>
        <v>0</v>
      </c>
      <c r="G62" s="63"/>
      <c r="H62" s="69"/>
      <c r="L62" s="69"/>
      <c r="M62" s="69"/>
    </row>
    <row r="63" spans="1:13" ht="15" outlineLevel="1" x14ac:dyDescent="0.25">
      <c r="A63" s="147" t="s">
        <v>401</v>
      </c>
      <c r="B63" s="94"/>
      <c r="E63" s="72"/>
      <c r="F63" s="63">
        <f t="shared" si="0"/>
        <v>0</v>
      </c>
      <c r="G63" s="63"/>
      <c r="H63" s="69"/>
      <c r="L63" s="69"/>
      <c r="M63" s="69"/>
    </row>
    <row r="64" spans="1:13" ht="15" outlineLevel="1" x14ac:dyDescent="0.25">
      <c r="A64" s="147" t="s">
        <v>402</v>
      </c>
      <c r="B64" s="94"/>
      <c r="C64" s="68"/>
      <c r="D64" s="68"/>
      <c r="E64" s="68"/>
      <c r="F64" s="63">
        <f t="shared" si="0"/>
        <v>0</v>
      </c>
      <c r="G64" s="65"/>
      <c r="H64" s="69"/>
      <c r="L64" s="69"/>
      <c r="M64" s="69"/>
    </row>
    <row r="65" spans="1:13" ht="15" customHeight="1" x14ac:dyDescent="0.25">
      <c r="A65" s="76"/>
      <c r="B65" s="78" t="s">
        <v>686</v>
      </c>
      <c r="C65" s="78" t="s">
        <v>1438</v>
      </c>
      <c r="D65" s="76" t="s">
        <v>1439</v>
      </c>
      <c r="E65" s="61"/>
      <c r="F65" s="77" t="s">
        <v>1440</v>
      </c>
      <c r="G65" s="163" t="s">
        <v>1441</v>
      </c>
      <c r="H65" s="69"/>
      <c r="L65" s="69"/>
      <c r="M65" s="69"/>
    </row>
    <row r="66" spans="1:13" ht="15" x14ac:dyDescent="0.25">
      <c r="A66" s="147" t="s">
        <v>403</v>
      </c>
      <c r="B66" s="71" t="s">
        <v>81</v>
      </c>
      <c r="C66" s="70">
        <v>13.96</v>
      </c>
      <c r="D66" s="70" t="s">
        <v>290</v>
      </c>
      <c r="E66" s="59"/>
      <c r="F66" s="52"/>
      <c r="G66" s="50"/>
      <c r="H66" s="69"/>
      <c r="L66" s="69"/>
      <c r="M66" s="69"/>
    </row>
    <row r="67" spans="1:13" ht="15" x14ac:dyDescent="0.25">
      <c r="B67" s="71"/>
      <c r="C67" s="59"/>
      <c r="D67" s="59"/>
      <c r="E67" s="59"/>
      <c r="F67" s="50"/>
      <c r="G67" s="50"/>
      <c r="H67" s="69"/>
      <c r="L67" s="69"/>
      <c r="M67" s="69"/>
    </row>
    <row r="68" spans="1:13" ht="15" x14ac:dyDescent="0.25">
      <c r="B68" s="71" t="s">
        <v>78</v>
      </c>
      <c r="E68" s="59"/>
      <c r="F68" s="50"/>
      <c r="G68" s="50"/>
      <c r="H68" s="69"/>
      <c r="L68" s="69"/>
      <c r="M68" s="69"/>
    </row>
    <row r="69" spans="1:13" ht="15" x14ac:dyDescent="0.25">
      <c r="A69" s="147" t="s">
        <v>404</v>
      </c>
      <c r="B69" s="9" t="s">
        <v>11</v>
      </c>
      <c r="C69" s="72">
        <v>2027</v>
      </c>
      <c r="D69" s="70" t="s">
        <v>290</v>
      </c>
      <c r="E69" s="9"/>
      <c r="F69" s="63">
        <f t="shared" ref="F69:F75" si="1">IF($C$76=0,"",IF(C69="[for completion]","",C69/$C$76))</f>
        <v>5.4392744056244299E-3</v>
      </c>
      <c r="G69" s="63" t="str">
        <f>IF($D$76=0,"",IF(D69="[Mark as ND1 if not relevant]","",D69/$D$76))</f>
        <v/>
      </c>
      <c r="H69" s="69"/>
      <c r="L69" s="69"/>
      <c r="M69" s="69"/>
    </row>
    <row r="70" spans="1:13" ht="15" x14ac:dyDescent="0.25">
      <c r="A70" s="147" t="s">
        <v>405</v>
      </c>
      <c r="B70" s="9" t="s">
        <v>5</v>
      </c>
      <c r="C70" s="72">
        <v>11877</v>
      </c>
      <c r="D70" s="70" t="s">
        <v>290</v>
      </c>
      <c r="E70" s="9"/>
      <c r="F70" s="63">
        <f t="shared" si="1"/>
        <v>3.1870874255353406E-2</v>
      </c>
      <c r="G70" s="63" t="str">
        <f t="shared" ref="G70:G75" si="2">IF($D$76=0,"",IF(D70="[Mark as ND1 if not relevant]","",D70/$D$76))</f>
        <v/>
      </c>
      <c r="H70" s="69"/>
      <c r="L70" s="69"/>
      <c r="M70" s="69"/>
    </row>
    <row r="71" spans="1:13" ht="15" x14ac:dyDescent="0.25">
      <c r="A71" s="147" t="s">
        <v>406</v>
      </c>
      <c r="B71" s="9" t="s">
        <v>6</v>
      </c>
      <c r="C71" s="72">
        <v>10428</v>
      </c>
      <c r="D71" s="70" t="s">
        <v>290</v>
      </c>
      <c r="E71" s="9"/>
      <c r="F71" s="63">
        <f t="shared" si="1"/>
        <v>2.7982611495733375E-2</v>
      </c>
      <c r="G71" s="63" t="str">
        <f t="shared" si="2"/>
        <v/>
      </c>
      <c r="H71" s="69"/>
      <c r="L71" s="69"/>
      <c r="M71" s="69"/>
    </row>
    <row r="72" spans="1:13" ht="15" x14ac:dyDescent="0.25">
      <c r="A72" s="147" t="s">
        <v>407</v>
      </c>
      <c r="B72" s="9" t="s">
        <v>7</v>
      </c>
      <c r="C72" s="72">
        <v>11157</v>
      </c>
      <c r="D72" s="70" t="s">
        <v>290</v>
      </c>
      <c r="E72" s="9"/>
      <c r="F72" s="63">
        <f t="shared" si="1"/>
        <v>2.9938818225728546E-2</v>
      </c>
      <c r="G72" s="63" t="str">
        <f t="shared" si="2"/>
        <v/>
      </c>
      <c r="H72" s="69"/>
      <c r="L72" s="69"/>
      <c r="M72" s="69"/>
    </row>
    <row r="73" spans="1:13" ht="15" x14ac:dyDescent="0.25">
      <c r="A73" s="147" t="s">
        <v>408</v>
      </c>
      <c r="B73" s="9" t="s">
        <v>8</v>
      </c>
      <c r="C73" s="72">
        <v>11892</v>
      </c>
      <c r="D73" s="70" t="s">
        <v>290</v>
      </c>
      <c r="E73" s="9"/>
      <c r="F73" s="63">
        <f t="shared" si="1"/>
        <v>3.1911125422637257E-2</v>
      </c>
      <c r="G73" s="63" t="str">
        <f t="shared" si="2"/>
        <v/>
      </c>
      <c r="H73" s="69"/>
      <c r="L73" s="69"/>
      <c r="M73" s="69"/>
    </row>
    <row r="74" spans="1:13" ht="15" x14ac:dyDescent="0.25">
      <c r="A74" s="147" t="s">
        <v>409</v>
      </c>
      <c r="B74" s="9" t="s">
        <v>9</v>
      </c>
      <c r="C74" s="72">
        <v>67274</v>
      </c>
      <c r="D74" s="70" t="s">
        <v>290</v>
      </c>
      <c r="E74" s="9"/>
      <c r="F74" s="63">
        <f t="shared" si="1"/>
        <v>0.18052380185692052</v>
      </c>
      <c r="G74" s="63" t="str">
        <f t="shared" si="2"/>
        <v/>
      </c>
      <c r="H74" s="69"/>
      <c r="L74" s="69"/>
      <c r="M74" s="69"/>
    </row>
    <row r="75" spans="1:13" ht="15" x14ac:dyDescent="0.25">
      <c r="A75" s="147" t="s">
        <v>410</v>
      </c>
      <c r="B75" s="9" t="s">
        <v>10</v>
      </c>
      <c r="C75" s="72">
        <v>258005</v>
      </c>
      <c r="D75" s="70" t="s">
        <v>290</v>
      </c>
      <c r="E75" s="9"/>
      <c r="F75" s="63">
        <f t="shared" si="1"/>
        <v>0.69233349433800251</v>
      </c>
      <c r="G75" s="63" t="str">
        <f t="shared" si="2"/>
        <v/>
      </c>
      <c r="H75" s="69"/>
      <c r="L75" s="69"/>
      <c r="M75" s="69"/>
    </row>
    <row r="76" spans="1:13" ht="15" x14ac:dyDescent="0.25">
      <c r="A76" s="147" t="s">
        <v>411</v>
      </c>
      <c r="B76" s="10" t="s">
        <v>1</v>
      </c>
      <c r="C76" s="72">
        <f>SUM(C69:C75)</f>
        <v>372660</v>
      </c>
      <c r="D76" s="72">
        <f>SUM(D69:D75)</f>
        <v>0</v>
      </c>
      <c r="E76" s="71"/>
      <c r="F76" s="65">
        <f t="shared" ref="F76" si="3">SUM(F69:F75)</f>
        <v>1</v>
      </c>
      <c r="G76" s="65">
        <f>SUM(G69:G75)</f>
        <v>0</v>
      </c>
      <c r="H76" s="69"/>
      <c r="L76" s="69"/>
      <c r="M76" s="69"/>
    </row>
    <row r="77" spans="1:13" ht="15" outlineLevel="1" x14ac:dyDescent="0.25">
      <c r="A77" s="147" t="s">
        <v>412</v>
      </c>
      <c r="B77" s="92"/>
      <c r="C77" s="72"/>
      <c r="D77" s="72"/>
      <c r="E77" s="71"/>
      <c r="F77" s="63">
        <f>IF($C$76=0,"",IF(C77="[for completion]","",C77/$C$76))</f>
        <v>0</v>
      </c>
      <c r="G77" s="63" t="str">
        <f t="shared" ref="G77:G86" si="4">IF($D$76=0,"",IF(D77="[for completion]","",D77/$D$76))</f>
        <v/>
      </c>
      <c r="H77" s="69"/>
      <c r="L77" s="69"/>
      <c r="M77" s="69"/>
    </row>
    <row r="78" spans="1:13" ht="15" outlineLevel="1" x14ac:dyDescent="0.25">
      <c r="A78" s="147" t="s">
        <v>413</v>
      </c>
      <c r="B78" s="92"/>
      <c r="C78" s="166"/>
      <c r="D78" s="72"/>
      <c r="E78" s="71"/>
      <c r="F78" s="63">
        <f t="shared" ref="F78:F86" si="5">IF($C$76=0,"",IF(C78="[for completion]","",C78/$C$76))</f>
        <v>0</v>
      </c>
      <c r="G78" s="63" t="str">
        <f t="shared" si="4"/>
        <v/>
      </c>
      <c r="H78" s="69"/>
      <c r="L78" s="69"/>
      <c r="M78" s="69"/>
    </row>
    <row r="79" spans="1:13" ht="15" outlineLevel="1" x14ac:dyDescent="0.25">
      <c r="A79" s="147" t="s">
        <v>414</v>
      </c>
      <c r="B79" s="92"/>
      <c r="C79" s="72"/>
      <c r="D79" s="72"/>
      <c r="E79" s="71"/>
      <c r="F79" s="63">
        <f t="shared" si="5"/>
        <v>0</v>
      </c>
      <c r="G79" s="63" t="str">
        <f t="shared" si="4"/>
        <v/>
      </c>
      <c r="H79" s="69"/>
      <c r="L79" s="69"/>
      <c r="M79" s="69"/>
    </row>
    <row r="80" spans="1:13" ht="15" outlineLevel="1" x14ac:dyDescent="0.25">
      <c r="A80" s="147" t="s">
        <v>415</v>
      </c>
      <c r="B80" s="92"/>
      <c r="C80" s="72"/>
      <c r="D80" s="72"/>
      <c r="E80" s="71"/>
      <c r="F80" s="63">
        <f t="shared" si="5"/>
        <v>0</v>
      </c>
      <c r="G80" s="63" t="str">
        <f t="shared" si="4"/>
        <v/>
      </c>
      <c r="H80" s="69"/>
      <c r="L80" s="69"/>
      <c r="M80" s="69"/>
    </row>
    <row r="81" spans="1:13" ht="15" outlineLevel="1" x14ac:dyDescent="0.25">
      <c r="A81" s="147" t="s">
        <v>416</v>
      </c>
      <c r="B81" s="92"/>
      <c r="C81" s="72"/>
      <c r="D81" s="72"/>
      <c r="E81" s="71"/>
      <c r="F81" s="63">
        <f t="shared" si="5"/>
        <v>0</v>
      </c>
      <c r="G81" s="63" t="str">
        <f t="shared" si="4"/>
        <v/>
      </c>
      <c r="H81" s="69"/>
      <c r="L81" s="69"/>
      <c r="M81" s="69"/>
    </row>
    <row r="82" spans="1:13" ht="15" outlineLevel="1" x14ac:dyDescent="0.25">
      <c r="A82" s="147" t="s">
        <v>417</v>
      </c>
      <c r="B82" s="92"/>
      <c r="C82" s="72"/>
      <c r="D82" s="72"/>
      <c r="E82" s="71"/>
      <c r="F82" s="63"/>
      <c r="G82" s="63"/>
      <c r="H82" s="69"/>
      <c r="L82" s="69"/>
      <c r="M82" s="69"/>
    </row>
    <row r="83" spans="1:13" ht="15" outlineLevel="1" x14ac:dyDescent="0.25">
      <c r="A83" s="147" t="s">
        <v>418</v>
      </c>
      <c r="B83" s="92"/>
      <c r="C83" s="72"/>
      <c r="D83" s="72"/>
      <c r="E83" s="71"/>
      <c r="F83" s="63"/>
      <c r="G83" s="63"/>
      <c r="H83" s="69"/>
      <c r="L83" s="69"/>
      <c r="M83" s="69"/>
    </row>
    <row r="84" spans="1:13" ht="15" outlineLevel="1" x14ac:dyDescent="0.25">
      <c r="A84" s="147" t="s">
        <v>419</v>
      </c>
      <c r="B84" s="92"/>
      <c r="C84" s="72"/>
      <c r="D84" s="72"/>
      <c r="E84" s="71"/>
      <c r="F84" s="63"/>
      <c r="G84" s="63"/>
      <c r="H84" s="69"/>
      <c r="L84" s="69"/>
      <c r="M84" s="69"/>
    </row>
    <row r="85" spans="1:13" ht="15" outlineLevel="1" x14ac:dyDescent="0.25">
      <c r="A85" s="147" t="s">
        <v>420</v>
      </c>
      <c r="B85" s="10"/>
      <c r="C85" s="72"/>
      <c r="D85" s="72"/>
      <c r="E85" s="71"/>
      <c r="F85" s="63">
        <f t="shared" si="5"/>
        <v>0</v>
      </c>
      <c r="G85" s="63" t="str">
        <f t="shared" si="4"/>
        <v/>
      </c>
      <c r="H85" s="69"/>
      <c r="L85" s="69"/>
      <c r="M85" s="69"/>
    </row>
    <row r="86" spans="1:13" ht="15" outlineLevel="1" x14ac:dyDescent="0.25">
      <c r="A86" s="147" t="s">
        <v>421</v>
      </c>
      <c r="B86" s="92"/>
      <c r="C86" s="72"/>
      <c r="D86" s="72"/>
      <c r="E86" s="71"/>
      <c r="F86" s="63">
        <f t="shared" si="5"/>
        <v>0</v>
      </c>
      <c r="G86" s="63" t="str">
        <f t="shared" si="4"/>
        <v/>
      </c>
      <c r="H86" s="69"/>
      <c r="L86" s="69"/>
      <c r="M86" s="69"/>
    </row>
    <row r="87" spans="1:13" ht="15" customHeight="1" x14ac:dyDescent="0.25">
      <c r="A87" s="76"/>
      <c r="B87" s="78" t="s">
        <v>687</v>
      </c>
      <c r="C87" s="76" t="s">
        <v>1442</v>
      </c>
      <c r="D87" s="76" t="s">
        <v>1436</v>
      </c>
      <c r="E87" s="61"/>
      <c r="F87" s="77" t="s">
        <v>1443</v>
      </c>
      <c r="G87" s="76" t="s">
        <v>1437</v>
      </c>
      <c r="H87" s="69"/>
      <c r="L87" s="69"/>
      <c r="M87" s="69"/>
    </row>
    <row r="88" spans="1:13" ht="15" x14ac:dyDescent="0.25">
      <c r="A88" s="147" t="s">
        <v>422</v>
      </c>
      <c r="B88" s="71" t="s">
        <v>81</v>
      </c>
      <c r="C88" s="177">
        <v>11.41</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72">
        <v>77536</v>
      </c>
      <c r="D91" s="70" t="s">
        <v>290</v>
      </c>
      <c r="E91" s="9"/>
      <c r="F91" s="63">
        <f>IF($C$98=0,"",IF(C91="[for completion]","",C91/$C$98))</f>
        <v>0.19351875886029191</v>
      </c>
      <c r="G91" s="63" t="str">
        <f>IF($D$98=0,"",IF(D91="[Mark as ND1 if not relevant]","",D91/$D$98))</f>
        <v/>
      </c>
      <c r="H91" s="69"/>
      <c r="L91" s="69"/>
      <c r="M91" s="69"/>
    </row>
    <row r="92" spans="1:13" x14ac:dyDescent="0.3">
      <c r="A92" s="147" t="s">
        <v>425</v>
      </c>
      <c r="B92" s="9" t="s">
        <v>5</v>
      </c>
      <c r="C92" s="72">
        <v>95757</v>
      </c>
      <c r="D92" s="70" t="s">
        <v>290</v>
      </c>
      <c r="E92" s="9"/>
      <c r="F92" s="63">
        <f t="shared" ref="F92:F108" si="6">IF($C$98=0,"",IF(C92="[for completion]","",C92/$C$98))</f>
        <v>0.23899576702673561</v>
      </c>
      <c r="G92" s="63" t="str">
        <f t="shared" ref="G92:G97" si="7">IF($D$98=0,"",IF(D92="[Mark as ND1 if not relevant]","",D92/$D$98))</f>
        <v/>
      </c>
      <c r="H92" s="69"/>
      <c r="L92" s="69"/>
      <c r="M92" s="69"/>
    </row>
    <row r="93" spans="1:13" x14ac:dyDescent="0.3">
      <c r="A93" s="147" t="s">
        <v>426</v>
      </c>
      <c r="B93" s="9" t="s">
        <v>6</v>
      </c>
      <c r="C93" s="72">
        <v>53530</v>
      </c>
      <c r="D93" s="70" t="s">
        <v>290</v>
      </c>
      <c r="E93" s="9"/>
      <c r="F93" s="63">
        <f t="shared" si="6"/>
        <v>0.13360321865702934</v>
      </c>
      <c r="G93" s="63" t="str">
        <f t="shared" si="7"/>
        <v/>
      </c>
      <c r="H93" s="69"/>
      <c r="L93" s="69"/>
      <c r="M93" s="69"/>
    </row>
    <row r="94" spans="1:13" x14ac:dyDescent="0.3">
      <c r="A94" s="147" t="s">
        <v>427</v>
      </c>
      <c r="B94" s="9" t="s">
        <v>7</v>
      </c>
      <c r="C94" s="72">
        <v>12546</v>
      </c>
      <c r="D94" s="70" t="s">
        <v>290</v>
      </c>
      <c r="E94" s="9"/>
      <c r="F94" s="63">
        <f t="shared" si="6"/>
        <v>3.1313020386158977E-2</v>
      </c>
      <c r="G94" s="63" t="str">
        <f t="shared" si="7"/>
        <v/>
      </c>
      <c r="H94" s="69"/>
      <c r="L94" s="69"/>
      <c r="M94" s="69"/>
    </row>
    <row r="95" spans="1:13" x14ac:dyDescent="0.3">
      <c r="A95" s="147" t="s">
        <v>428</v>
      </c>
      <c r="B95" s="9" t="s">
        <v>8</v>
      </c>
      <c r="C95" s="72">
        <v>10124</v>
      </c>
      <c r="D95" s="70" t="s">
        <v>290</v>
      </c>
      <c r="E95" s="9"/>
      <c r="F95" s="63">
        <f t="shared" si="6"/>
        <v>2.5268055028652436E-2</v>
      </c>
      <c r="G95" s="63" t="str">
        <f t="shared" si="7"/>
        <v/>
      </c>
      <c r="H95" s="69"/>
      <c r="L95" s="69"/>
      <c r="M95" s="69"/>
    </row>
    <row r="96" spans="1:13" x14ac:dyDescent="0.3">
      <c r="A96" s="147" t="s">
        <v>429</v>
      </c>
      <c r="B96" s="9" t="s">
        <v>9</v>
      </c>
      <c r="C96" s="72">
        <v>1474</v>
      </c>
      <c r="D96" s="70" t="s">
        <v>290</v>
      </c>
      <c r="E96" s="9"/>
      <c r="F96" s="63">
        <f t="shared" si="6"/>
        <v>3.6788930375576544E-3</v>
      </c>
      <c r="G96" s="63" t="str">
        <f t="shared" si="7"/>
        <v/>
      </c>
      <c r="H96" s="69"/>
      <c r="L96" s="69"/>
      <c r="M96" s="69"/>
    </row>
    <row r="97" spans="1:14" x14ac:dyDescent="0.3">
      <c r="A97" s="147" t="s">
        <v>430</v>
      </c>
      <c r="B97" s="9" t="s">
        <v>10</v>
      </c>
      <c r="C97" s="72">
        <v>149697</v>
      </c>
      <c r="D97" s="70" t="s">
        <v>290</v>
      </c>
      <c r="E97" s="9"/>
      <c r="F97" s="63">
        <f t="shared" si="6"/>
        <v>0.37362228700357408</v>
      </c>
      <c r="G97" s="63" t="str">
        <f t="shared" si="7"/>
        <v/>
      </c>
      <c r="H97" s="69"/>
      <c r="L97" s="69"/>
      <c r="M97" s="69"/>
    </row>
    <row r="98" spans="1:14" x14ac:dyDescent="0.3">
      <c r="A98" s="147" t="s">
        <v>431</v>
      </c>
      <c r="B98" s="10" t="s">
        <v>1</v>
      </c>
      <c r="C98" s="72">
        <f>SUM(C91:C97)</f>
        <v>400664</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13291</v>
      </c>
      <c r="D110" s="70" t="s">
        <v>54</v>
      </c>
      <c r="E110" s="63"/>
      <c r="F110" s="63">
        <f t="shared" ref="F110:F115" si="10">IF($C$125=0,"",IF(C110="[for completion]","",C110/$C$125))</f>
        <v>3.5665313329343987E-2</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359368</v>
      </c>
      <c r="D119" s="70" t="s">
        <v>54</v>
      </c>
      <c r="E119" s="71"/>
      <c r="F119" s="63">
        <f t="shared" si="12"/>
        <v>0.96433468667065603</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372659</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14805</v>
      </c>
      <c r="D136" s="70" t="s">
        <v>54</v>
      </c>
      <c r="E136" s="63"/>
      <c r="F136" s="63">
        <f>IF($C$151=0,"",IF(C136="[for completion]","",C136/$C$151))</f>
        <v>3.695125329765913E-2</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385858</v>
      </c>
      <c r="D145" s="70" t="s">
        <v>54</v>
      </c>
      <c r="E145" s="71"/>
      <c r="F145" s="63">
        <f t="shared" si="18"/>
        <v>0.96304874670234086</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400663</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308413</v>
      </c>
      <c r="E162" s="11"/>
      <c r="F162" s="11">
        <f>IF($C$165=0,"",IF(C162="[for completion]","",C162/$C$165))</f>
        <v>0.76975470718607109</v>
      </c>
      <c r="G162" s="9"/>
      <c r="H162" s="69"/>
      <c r="L162" s="69"/>
      <c r="M162" s="69"/>
    </row>
    <row r="163" spans="1:13" x14ac:dyDescent="0.3">
      <c r="A163" s="147" t="s">
        <v>493</v>
      </c>
      <c r="B163" s="69" t="s">
        <v>17</v>
      </c>
      <c r="C163" s="70">
        <v>92251</v>
      </c>
      <c r="E163" s="11"/>
      <c r="F163" s="11">
        <f t="shared" ref="F163:F164" si="24">IF($C$165=0,"",IF(C163="[for completion]","",C163/$C$165))</f>
        <v>0.23024529281392889</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400664</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961</v>
      </c>
      <c r="D172" s="59"/>
      <c r="E172" s="4"/>
      <c r="F172" s="63">
        <f>IF($C$177=0,"",IF(C172="[for completion]","",C172/$C$177))</f>
        <v>1.5114340536629864E-2</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v>17565</v>
      </c>
      <c r="E174" s="65"/>
      <c r="F174" s="168">
        <f t="shared" ref="F174:F185" si="25">IF($C$177=0,"",IF(C174="[for completion]","",C174/$C$177))</f>
        <v>0.27625743134849484</v>
      </c>
      <c r="G174" s="63"/>
      <c r="H174" s="69"/>
      <c r="L174" s="69"/>
      <c r="M174" s="69"/>
    </row>
    <row r="175" spans="1:13" x14ac:dyDescent="0.3">
      <c r="A175" s="147" t="s">
        <v>504</v>
      </c>
      <c r="B175" s="71" t="s">
        <v>132</v>
      </c>
      <c r="C175" s="177">
        <v>45056</v>
      </c>
      <c r="E175" s="65"/>
      <c r="F175" s="63">
        <f t="shared" si="25"/>
        <v>0.70862822811487525</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63582</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63583</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63583</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63583</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63583</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1480</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1481</v>
      </c>
      <c r="E229" s="71"/>
      <c r="H229" s="69"/>
      <c r="L229" s="69"/>
      <c r="M229" s="69"/>
    </row>
    <row r="230" spans="1:14" x14ac:dyDescent="0.3">
      <c r="A230" s="147" t="s">
        <v>555</v>
      </c>
      <c r="B230" s="152" t="s">
        <v>297</v>
      </c>
      <c r="C230" s="70" t="s">
        <v>1481</v>
      </c>
      <c r="E230" s="71"/>
      <c r="H230" s="69"/>
      <c r="L230" s="69"/>
      <c r="M230" s="69"/>
    </row>
    <row r="231" spans="1:14" x14ac:dyDescent="0.3">
      <c r="A231" s="147" t="s">
        <v>556</v>
      </c>
      <c r="B231" s="152" t="s">
        <v>298</v>
      </c>
      <c r="C231" s="70" t="s">
        <v>1481</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335" zoomScale="80" zoomScaleNormal="80" zoomScaleSheetLayoutView="80" zoomScalePageLayoutView="80" workbookViewId="0">
      <selection activeCell="D259" sqref="D259"/>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285423</v>
      </c>
      <c r="F12" s="41">
        <f>IF($C$15=0,"",IF(C12="[for completion]","",C12/$C$15))</f>
        <v>0.75373138269779238</v>
      </c>
      <c r="G12" s="3" t="s">
        <v>1488</v>
      </c>
    </row>
    <row r="13" spans="1:7" ht="15" x14ac:dyDescent="0.25">
      <c r="A13" s="147" t="s">
        <v>698</v>
      </c>
      <c r="B13" s="5" t="s">
        <v>4</v>
      </c>
      <c r="C13" s="5">
        <v>93257</v>
      </c>
      <c r="F13" s="63">
        <f>IF($C$15=0,"",IF(C13="[for completion]","",C13/$C$15))</f>
        <v>0.24626861730220767</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378680</v>
      </c>
      <c r="D15" s="5"/>
      <c r="E15" s="5"/>
      <c r="F15" s="75">
        <f>SUM(F12:F14)</f>
        <v>1</v>
      </c>
      <c r="G15" s="69"/>
    </row>
    <row r="16" spans="1:7" s="68" customFormat="1" ht="15" outlineLevel="1" x14ac:dyDescent="0.25">
      <c r="A16" s="147" t="s">
        <v>701</v>
      </c>
      <c r="B16" s="179" t="s">
        <v>1482</v>
      </c>
      <c r="C16" s="68">
        <v>243896</v>
      </c>
      <c r="D16" s="70"/>
      <c r="E16" s="70"/>
      <c r="F16" s="168">
        <f t="shared" ref="F16:F26" si="0">IF($C$15=0,"",IF(C16="[for completion]","",C16/$C$15))</f>
        <v>0.64406887081440789</v>
      </c>
      <c r="G16" s="69"/>
    </row>
    <row r="17" spans="1:7" s="68" customFormat="1" ht="15" outlineLevel="1" x14ac:dyDescent="0.25">
      <c r="A17" s="147" t="s">
        <v>702</v>
      </c>
      <c r="B17" s="179" t="s">
        <v>1483</v>
      </c>
      <c r="C17" s="68">
        <v>11921</v>
      </c>
      <c r="D17" s="70"/>
      <c r="E17" s="70"/>
      <c r="F17" s="168">
        <f t="shared" si="0"/>
        <v>3.1480405619520438E-2</v>
      </c>
      <c r="G17" s="69"/>
    </row>
    <row r="18" spans="1:7" s="68" customFormat="1" ht="15" outlineLevel="1" x14ac:dyDescent="0.25">
      <c r="A18" s="147" t="s">
        <v>703</v>
      </c>
      <c r="B18" s="179" t="s">
        <v>1484</v>
      </c>
      <c r="C18" s="70">
        <v>158</v>
      </c>
      <c r="D18" s="70"/>
      <c r="E18" s="70"/>
      <c r="F18" s="63">
        <f t="shared" si="0"/>
        <v>4.1723882961867541E-4</v>
      </c>
      <c r="G18" s="69"/>
    </row>
    <row r="19" spans="1:7" s="68" customFormat="1" ht="15" outlineLevel="1" x14ac:dyDescent="0.25">
      <c r="A19" s="147" t="s">
        <v>704</v>
      </c>
      <c r="B19" s="179" t="s">
        <v>1465</v>
      </c>
      <c r="C19" s="70">
        <v>15161</v>
      </c>
      <c r="D19" s="70"/>
      <c r="E19" s="70"/>
      <c r="F19" s="63">
        <f t="shared" si="0"/>
        <v>4.0036442378789477E-2</v>
      </c>
      <c r="G19" s="69"/>
    </row>
    <row r="20" spans="1:7" s="68" customFormat="1" ht="15" outlineLevel="1" x14ac:dyDescent="0.25">
      <c r="A20" s="147" t="s">
        <v>705</v>
      </c>
      <c r="B20" s="179" t="s">
        <v>162</v>
      </c>
      <c r="C20" s="70">
        <v>14286</v>
      </c>
      <c r="D20" s="70"/>
      <c r="E20" s="70"/>
      <c r="F20" s="63">
        <f t="shared" si="0"/>
        <v>3.7725784303369599E-2</v>
      </c>
      <c r="G20" s="69"/>
    </row>
    <row r="21" spans="1:7" s="68" customFormat="1" ht="15" outlineLevel="1" x14ac:dyDescent="0.25">
      <c r="A21" s="147" t="s">
        <v>706</v>
      </c>
      <c r="B21" s="179" t="s">
        <v>1466</v>
      </c>
      <c r="C21" s="70">
        <v>10154</v>
      </c>
      <c r="D21" s="70"/>
      <c r="E21" s="70"/>
      <c r="F21" s="63">
        <f t="shared" si="0"/>
        <v>2.6814196683215379E-2</v>
      </c>
      <c r="G21" s="69"/>
    </row>
    <row r="22" spans="1:7" s="68" customFormat="1" ht="15" outlineLevel="1" x14ac:dyDescent="0.25">
      <c r="A22" s="147" t="s">
        <v>707</v>
      </c>
      <c r="B22" s="179" t="s">
        <v>1467</v>
      </c>
      <c r="C22" s="70">
        <v>34632</v>
      </c>
      <c r="D22" s="70"/>
      <c r="E22" s="70"/>
      <c r="F22" s="63">
        <f t="shared" si="0"/>
        <v>9.145452624907574E-2</v>
      </c>
      <c r="G22" s="69"/>
    </row>
    <row r="23" spans="1:7" s="68" customFormat="1" ht="15" outlineLevel="1" x14ac:dyDescent="0.25">
      <c r="A23" s="147" t="s">
        <v>708</v>
      </c>
      <c r="B23" s="179" t="s">
        <v>1468</v>
      </c>
      <c r="C23" s="70">
        <v>44987</v>
      </c>
      <c r="D23" s="70"/>
      <c r="E23" s="70"/>
      <c r="F23" s="63">
        <f t="shared" si="0"/>
        <v>0.11879951410161614</v>
      </c>
      <c r="G23" s="69"/>
    </row>
    <row r="24" spans="1:7" s="68" customFormat="1" ht="15" outlineLevel="1" x14ac:dyDescent="0.25">
      <c r="A24" s="147" t="s">
        <v>709</v>
      </c>
      <c r="B24" s="179" t="s">
        <v>1485</v>
      </c>
      <c r="C24" s="70">
        <v>2379</v>
      </c>
      <c r="D24" s="70"/>
      <c r="E24" s="70"/>
      <c r="F24" s="63">
        <f t="shared" si="0"/>
        <v>6.2823492130558781E-3</v>
      </c>
      <c r="G24" s="69"/>
    </row>
    <row r="25" spans="1:7" s="68" customFormat="1" ht="15" outlineLevel="1" x14ac:dyDescent="0.25">
      <c r="A25" s="147" t="s">
        <v>710</v>
      </c>
      <c r="B25" s="94" t="s">
        <v>1486</v>
      </c>
      <c r="C25" s="70">
        <v>1105</v>
      </c>
      <c r="D25" s="70"/>
      <c r="E25" s="70"/>
      <c r="F25" s="63">
        <f t="shared" si="0"/>
        <v>2.9180310552445335E-3</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213268</v>
      </c>
      <c r="D28" s="70">
        <v>19528</v>
      </c>
      <c r="E28" s="70"/>
      <c r="F28" s="70">
        <f>SUM(C28+D28)</f>
        <v>232796</v>
      </c>
      <c r="G28" s="3" t="s">
        <v>1487</v>
      </c>
    </row>
    <row r="29" spans="1:7" s="68" customFormat="1" ht="15" outlineLevel="1" x14ac:dyDescent="0.25">
      <c r="A29" s="147" t="s">
        <v>713</v>
      </c>
      <c r="B29" s="66" t="s">
        <v>194</v>
      </c>
      <c r="C29" s="70"/>
      <c r="D29" s="70"/>
      <c r="E29" s="70"/>
      <c r="F29" s="70"/>
      <c r="G29" s="69"/>
    </row>
    <row r="30" spans="1:7" s="68" customFormat="1" ht="15" outlineLevel="1" x14ac:dyDescent="0.25">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0.61</v>
      </c>
      <c r="D36" s="56">
        <v>6.09</v>
      </c>
      <c r="F36" s="70">
        <v>1.96</v>
      </c>
    </row>
    <row r="37" spans="1:7" ht="15" outlineLevel="1" x14ac:dyDescent="0.25">
      <c r="A37" s="147" t="s">
        <v>720</v>
      </c>
      <c r="D37" s="56"/>
      <c r="F37" s="70"/>
    </row>
    <row r="38" spans="1:7" s="68" customFormat="1" ht="15" outlineLevel="1" x14ac:dyDescent="0.25">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ht="15" x14ac:dyDescent="0.25">
      <c r="A55" s="147" t="s">
        <v>737</v>
      </c>
      <c r="B55" s="70" t="s">
        <v>14</v>
      </c>
      <c r="C55" s="70" t="s">
        <v>54</v>
      </c>
      <c r="D55" s="70" t="s">
        <v>54</v>
      </c>
      <c r="E55" s="70"/>
      <c r="F55" s="70" t="s">
        <v>54</v>
      </c>
      <c r="G55" s="56"/>
    </row>
    <row r="56" spans="1:7" s="55" customFormat="1" ht="15" x14ac:dyDescent="0.25">
      <c r="A56" s="147" t="s">
        <v>738</v>
      </c>
      <c r="B56" s="70" t="s">
        <v>97</v>
      </c>
      <c r="C56" s="70" t="s">
        <v>54</v>
      </c>
      <c r="D56" s="70" t="s">
        <v>54</v>
      </c>
      <c r="E56" s="70"/>
      <c r="F56" s="70" t="s">
        <v>54</v>
      </c>
      <c r="G56" s="56"/>
    </row>
    <row r="57" spans="1:7" s="55" customFormat="1" ht="15" x14ac:dyDescent="0.25">
      <c r="A57" s="147" t="s">
        <v>739</v>
      </c>
      <c r="B57" s="70" t="s">
        <v>355</v>
      </c>
      <c r="C57" s="70" t="s">
        <v>54</v>
      </c>
      <c r="D57" s="70" t="s">
        <v>54</v>
      </c>
      <c r="E57" s="70"/>
      <c r="F57" s="70" t="s">
        <v>54</v>
      </c>
      <c r="G57" s="56"/>
    </row>
    <row r="58" spans="1:7" s="55" customFormat="1" ht="15" x14ac:dyDescent="0.25">
      <c r="A58" s="147" t="s">
        <v>740</v>
      </c>
      <c r="B58" s="70" t="s">
        <v>112</v>
      </c>
      <c r="C58" s="70" t="s">
        <v>54</v>
      </c>
      <c r="D58" s="70" t="s">
        <v>54</v>
      </c>
      <c r="E58" s="70"/>
      <c r="F58" s="70" t="s">
        <v>54</v>
      </c>
      <c r="G58" s="56"/>
    </row>
    <row r="59" spans="1:7" s="55" customFormat="1" ht="15" x14ac:dyDescent="0.25">
      <c r="A59" s="147" t="s">
        <v>741</v>
      </c>
      <c r="B59" s="70" t="s">
        <v>98</v>
      </c>
      <c r="C59" s="70" t="s">
        <v>54</v>
      </c>
      <c r="D59" s="70" t="s">
        <v>54</v>
      </c>
      <c r="E59" s="70"/>
      <c r="F59" s="70" t="s">
        <v>54</v>
      </c>
      <c r="G59" s="56"/>
    </row>
    <row r="60" spans="1:7" s="55" customFormat="1" ht="15" x14ac:dyDescent="0.25">
      <c r="A60" s="147" t="s">
        <v>742</v>
      </c>
      <c r="B60" s="70" t="s">
        <v>99</v>
      </c>
      <c r="C60" s="70" t="s">
        <v>54</v>
      </c>
      <c r="D60" s="70" t="s">
        <v>54</v>
      </c>
      <c r="E60" s="70"/>
      <c r="F60" s="70" t="s">
        <v>54</v>
      </c>
      <c r="G60" s="56"/>
    </row>
    <row r="61" spans="1:7" s="55" customFormat="1" ht="15" x14ac:dyDescent="0.25">
      <c r="A61" s="147" t="s">
        <v>743</v>
      </c>
      <c r="B61" s="70" t="s">
        <v>100</v>
      </c>
      <c r="C61" s="70" t="s">
        <v>54</v>
      </c>
      <c r="D61" s="70" t="s">
        <v>54</v>
      </c>
      <c r="E61" s="70"/>
      <c r="F61" s="70" t="s">
        <v>54</v>
      </c>
      <c r="G61" s="56"/>
    </row>
    <row r="62" spans="1:7" s="55" customFormat="1" ht="15" x14ac:dyDescent="0.25">
      <c r="A62" s="147" t="s">
        <v>744</v>
      </c>
      <c r="B62" s="70" t="s">
        <v>101</v>
      </c>
      <c r="C62" s="70" t="s">
        <v>54</v>
      </c>
      <c r="D62" s="70" t="s">
        <v>54</v>
      </c>
      <c r="E62" s="70"/>
      <c r="F62" s="70" t="s">
        <v>54</v>
      </c>
      <c r="G62" s="56"/>
    </row>
    <row r="63" spans="1:7" s="55" customFormat="1" ht="15" x14ac:dyDescent="0.25">
      <c r="A63" s="147" t="s">
        <v>745</v>
      </c>
      <c r="B63" s="70" t="s">
        <v>102</v>
      </c>
      <c r="C63" s="70" t="s">
        <v>54</v>
      </c>
      <c r="D63" s="70" t="s">
        <v>54</v>
      </c>
      <c r="E63" s="70"/>
      <c r="F63" s="70" t="s">
        <v>54</v>
      </c>
      <c r="G63" s="56"/>
    </row>
    <row r="64" spans="1:7" s="55" customFormat="1" ht="15" x14ac:dyDescent="0.25">
      <c r="A64" s="147" t="s">
        <v>746</v>
      </c>
      <c r="B64" s="70" t="s">
        <v>103</v>
      </c>
      <c r="C64" s="70" t="s">
        <v>54</v>
      </c>
      <c r="D64" s="70" t="s">
        <v>54</v>
      </c>
      <c r="E64" s="70"/>
      <c r="F64" s="70" t="s">
        <v>54</v>
      </c>
      <c r="G64" s="56"/>
    </row>
    <row r="65" spans="1:7" s="55" customFormat="1" ht="15" x14ac:dyDescent="0.25">
      <c r="A65" s="147" t="s">
        <v>747</v>
      </c>
      <c r="B65" s="70" t="s">
        <v>105</v>
      </c>
      <c r="C65" s="70" t="s">
        <v>54</v>
      </c>
      <c r="D65" s="70" t="s">
        <v>54</v>
      </c>
      <c r="E65" s="70"/>
      <c r="F65" s="70" t="s">
        <v>54</v>
      </c>
      <c r="G65" s="56"/>
    </row>
    <row r="66" spans="1:7" s="55" customFormat="1" ht="15" x14ac:dyDescent="0.25">
      <c r="A66" s="147" t="s">
        <v>748</v>
      </c>
      <c r="B66" s="70" t="s">
        <v>106</v>
      </c>
      <c r="C66" s="70" t="s">
        <v>54</v>
      </c>
      <c r="D66" s="70" t="s">
        <v>54</v>
      </c>
      <c r="E66" s="70"/>
      <c r="F66" s="70" t="s">
        <v>54</v>
      </c>
      <c r="G66" s="56"/>
    </row>
    <row r="67" spans="1:7" s="55" customFormat="1" ht="15" x14ac:dyDescent="0.25">
      <c r="A67" s="147" t="s">
        <v>749</v>
      </c>
      <c r="B67" s="70" t="s">
        <v>107</v>
      </c>
      <c r="C67" s="70" t="s">
        <v>54</v>
      </c>
      <c r="D67" s="70" t="s">
        <v>54</v>
      </c>
      <c r="E67" s="70"/>
      <c r="F67" s="70" t="s">
        <v>54</v>
      </c>
      <c r="G67" s="56"/>
    </row>
    <row r="68" spans="1:7" s="55" customFormat="1" ht="15" x14ac:dyDescent="0.25">
      <c r="A68" s="147" t="s">
        <v>750</v>
      </c>
      <c r="B68" s="70" t="s">
        <v>109</v>
      </c>
      <c r="C68" s="70" t="s">
        <v>54</v>
      </c>
      <c r="D68" s="70" t="s">
        <v>54</v>
      </c>
      <c r="E68" s="70"/>
      <c r="F68" s="70" t="s">
        <v>54</v>
      </c>
      <c r="G68" s="56"/>
    </row>
    <row r="69" spans="1:7" s="55" customFormat="1" ht="15" x14ac:dyDescent="0.25">
      <c r="A69" s="147" t="s">
        <v>751</v>
      </c>
      <c r="B69" s="70" t="s">
        <v>110</v>
      </c>
      <c r="C69" s="70" t="s">
        <v>54</v>
      </c>
      <c r="D69" s="70" t="s">
        <v>54</v>
      </c>
      <c r="E69" s="70"/>
      <c r="F69" s="70" t="s">
        <v>54</v>
      </c>
      <c r="G69" s="56"/>
    </row>
    <row r="70" spans="1:7" s="55" customFormat="1" ht="15" x14ac:dyDescent="0.25">
      <c r="A70" s="147" t="s">
        <v>752</v>
      </c>
      <c r="B70" s="70" t="s">
        <v>15</v>
      </c>
      <c r="C70" s="70" t="s">
        <v>54</v>
      </c>
      <c r="D70" s="70" t="s">
        <v>54</v>
      </c>
      <c r="E70" s="70"/>
      <c r="F70" s="70" t="s">
        <v>54</v>
      </c>
      <c r="G70" s="56"/>
    </row>
    <row r="71" spans="1:7" s="55" customFormat="1" ht="15" x14ac:dyDescent="0.25">
      <c r="A71" s="147" t="s">
        <v>753</v>
      </c>
      <c r="B71" s="70" t="s">
        <v>108</v>
      </c>
      <c r="C71" s="70" t="s">
        <v>54</v>
      </c>
      <c r="D71" s="70" t="s">
        <v>54</v>
      </c>
      <c r="E71" s="70"/>
      <c r="F71" s="70" t="s">
        <v>54</v>
      </c>
      <c r="G71" s="56"/>
    </row>
    <row r="72" spans="1:7" s="55" customFormat="1" ht="15" x14ac:dyDescent="0.25">
      <c r="A72" s="147" t="s">
        <v>754</v>
      </c>
      <c r="B72" s="70" t="s">
        <v>113</v>
      </c>
      <c r="C72" s="70" t="s">
        <v>54</v>
      </c>
      <c r="D72" s="70" t="s">
        <v>54</v>
      </c>
      <c r="E72" s="70"/>
      <c r="F72" s="70" t="s">
        <v>54</v>
      </c>
      <c r="G72" s="56"/>
    </row>
    <row r="73" spans="1:7" ht="15" x14ac:dyDescent="0.25">
      <c r="A73" s="147" t="s">
        <v>755</v>
      </c>
      <c r="B73" s="97" t="s">
        <v>115</v>
      </c>
      <c r="C73" s="97">
        <f>SUM(C74:C76)</f>
        <v>0</v>
      </c>
      <c r="D73" s="97">
        <f>SUM(D74:D76)</f>
        <v>0</v>
      </c>
      <c r="E73" s="70"/>
      <c r="F73" s="97">
        <f>SUM(F74:F76)</f>
        <v>0</v>
      </c>
      <c r="G73" s="5"/>
    </row>
    <row r="74" spans="1:7" ht="15" x14ac:dyDescent="0.25">
      <c r="A74" s="147" t="s">
        <v>756</v>
      </c>
      <c r="B74" s="70" t="s">
        <v>116</v>
      </c>
      <c r="C74" s="70" t="s">
        <v>54</v>
      </c>
      <c r="D74" s="70" t="s">
        <v>54</v>
      </c>
      <c r="E74" s="70"/>
      <c r="F74" s="70" t="s">
        <v>54</v>
      </c>
      <c r="G74" s="5"/>
    </row>
    <row r="75" spans="1:7" ht="15" x14ac:dyDescent="0.25">
      <c r="A75" s="147" t="s">
        <v>757</v>
      </c>
      <c r="B75" s="70" t="s">
        <v>117</v>
      </c>
      <c r="C75" s="70" t="s">
        <v>54</v>
      </c>
      <c r="D75" s="70" t="s">
        <v>54</v>
      </c>
      <c r="E75" s="70"/>
      <c r="F75" s="70" t="s">
        <v>54</v>
      </c>
      <c r="G75" s="5"/>
    </row>
    <row r="76" spans="1:7" ht="15" x14ac:dyDescent="0.25">
      <c r="A76" s="147" t="s">
        <v>758</v>
      </c>
      <c r="B76" s="70" t="s">
        <v>118</v>
      </c>
      <c r="C76" s="70" t="s">
        <v>54</v>
      </c>
      <c r="D76" s="70" t="s">
        <v>54</v>
      </c>
      <c r="E76" s="70"/>
      <c r="F76" s="70" t="s">
        <v>54</v>
      </c>
      <c r="G76" s="5"/>
    </row>
    <row r="77" spans="1:7" ht="15" x14ac:dyDescent="0.25">
      <c r="A77" s="147" t="s">
        <v>759</v>
      </c>
      <c r="B77" s="97" t="s">
        <v>2</v>
      </c>
      <c r="C77" s="97">
        <f>SUM(C78:C87)</f>
        <v>0</v>
      </c>
      <c r="D77" s="97">
        <f>SUM(D78:D87)</f>
        <v>0</v>
      </c>
      <c r="E77" s="70"/>
      <c r="F77" s="97">
        <f>SUM(F78:F87)</f>
        <v>0</v>
      </c>
      <c r="G77" s="5"/>
    </row>
    <row r="78" spans="1:7" ht="15" x14ac:dyDescent="0.25">
      <c r="A78" s="147" t="s">
        <v>760</v>
      </c>
      <c r="B78" s="71" t="s">
        <v>119</v>
      </c>
      <c r="C78" s="70" t="s">
        <v>54</v>
      </c>
      <c r="D78" s="70" t="s">
        <v>54</v>
      </c>
      <c r="E78" s="70"/>
      <c r="F78" s="70" t="s">
        <v>54</v>
      </c>
      <c r="G78" s="5"/>
    </row>
    <row r="79" spans="1:7" ht="15" x14ac:dyDescent="0.25">
      <c r="A79" s="147" t="s">
        <v>761</v>
      </c>
      <c r="B79" s="71" t="s">
        <v>120</v>
      </c>
      <c r="C79" s="70" t="s">
        <v>54</v>
      </c>
      <c r="D79" s="70" t="s">
        <v>54</v>
      </c>
      <c r="E79" s="70"/>
      <c r="F79" s="70" t="s">
        <v>54</v>
      </c>
      <c r="G79" s="5"/>
    </row>
    <row r="80" spans="1:7" s="68" customFormat="1" ht="15" x14ac:dyDescent="0.25">
      <c r="A80" s="147" t="s">
        <v>762</v>
      </c>
      <c r="B80" s="71" t="s">
        <v>141</v>
      </c>
      <c r="C80" s="70" t="s">
        <v>54</v>
      </c>
      <c r="D80" s="70" t="s">
        <v>54</v>
      </c>
      <c r="E80" s="70"/>
      <c r="F80" s="70" t="s">
        <v>54</v>
      </c>
      <c r="G80" s="70"/>
    </row>
    <row r="81" spans="1:7" ht="15" x14ac:dyDescent="0.25">
      <c r="A81" s="147" t="s">
        <v>763</v>
      </c>
      <c r="B81" s="71" t="s">
        <v>121</v>
      </c>
      <c r="C81" s="70" t="s">
        <v>54</v>
      </c>
      <c r="D81" s="70" t="s">
        <v>54</v>
      </c>
      <c r="E81" s="70"/>
      <c r="F81" s="70" t="s">
        <v>54</v>
      </c>
      <c r="G81" s="5"/>
    </row>
    <row r="82" spans="1:7" ht="15" x14ac:dyDescent="0.25">
      <c r="A82" s="147" t="s">
        <v>764</v>
      </c>
      <c r="B82" s="71" t="s">
        <v>122</v>
      </c>
      <c r="C82" s="70" t="s">
        <v>54</v>
      </c>
      <c r="D82" s="70" t="s">
        <v>54</v>
      </c>
      <c r="E82" s="70"/>
      <c r="F82" s="70" t="s">
        <v>54</v>
      </c>
      <c r="G82" s="5"/>
    </row>
    <row r="83" spans="1:7" ht="15" x14ac:dyDescent="0.25">
      <c r="A83" s="147" t="s">
        <v>765</v>
      </c>
      <c r="B83" s="71" t="s">
        <v>123</v>
      </c>
      <c r="C83" s="70" t="s">
        <v>54</v>
      </c>
      <c r="D83" s="70" t="s">
        <v>54</v>
      </c>
      <c r="E83" s="70"/>
      <c r="F83" s="70" t="s">
        <v>54</v>
      </c>
      <c r="G83" s="5"/>
    </row>
    <row r="84" spans="1:7" ht="15" x14ac:dyDescent="0.25">
      <c r="A84" s="147" t="s">
        <v>766</v>
      </c>
      <c r="B84" s="71" t="s">
        <v>124</v>
      </c>
      <c r="C84" s="70" t="s">
        <v>54</v>
      </c>
      <c r="D84" s="70" t="s">
        <v>54</v>
      </c>
      <c r="E84" s="70"/>
      <c r="F84" s="70" t="s">
        <v>54</v>
      </c>
      <c r="G84" s="5"/>
    </row>
    <row r="85" spans="1:7" ht="15" x14ac:dyDescent="0.25">
      <c r="A85" s="147" t="s">
        <v>767</v>
      </c>
      <c r="B85" s="71" t="s">
        <v>127</v>
      </c>
      <c r="C85" s="70" t="s">
        <v>54</v>
      </c>
      <c r="D85" s="70" t="s">
        <v>54</v>
      </c>
      <c r="E85" s="70"/>
      <c r="F85" s="70" t="s">
        <v>54</v>
      </c>
      <c r="G85" s="5"/>
    </row>
    <row r="86" spans="1:7" ht="15" x14ac:dyDescent="0.25">
      <c r="A86" s="147" t="s">
        <v>768</v>
      </c>
      <c r="B86" s="71" t="s">
        <v>125</v>
      </c>
      <c r="C86" s="70" t="s">
        <v>54</v>
      </c>
      <c r="D86" s="70" t="s">
        <v>54</v>
      </c>
      <c r="E86" s="70"/>
      <c r="F86" s="70" t="s">
        <v>54</v>
      </c>
      <c r="G86" s="5"/>
    </row>
    <row r="87" spans="1:7" ht="15" x14ac:dyDescent="0.25">
      <c r="A87" s="147" t="s">
        <v>769</v>
      </c>
      <c r="B87" s="71" t="s">
        <v>2</v>
      </c>
      <c r="C87" s="70" t="s">
        <v>54</v>
      </c>
      <c r="D87" s="70" t="s">
        <v>54</v>
      </c>
      <c r="E87" s="70"/>
      <c r="F87" s="70" t="s">
        <v>54</v>
      </c>
      <c r="G87" s="5"/>
    </row>
    <row r="88" spans="1:7" s="68" customFormat="1" ht="15" outlineLevel="1" x14ac:dyDescent="0.25">
      <c r="A88" s="147" t="s">
        <v>770</v>
      </c>
      <c r="B88" s="94" t="s">
        <v>1459</v>
      </c>
      <c r="C88" s="70">
        <v>0</v>
      </c>
      <c r="D88" s="177">
        <v>0</v>
      </c>
      <c r="E88" s="70"/>
      <c r="F88" s="177">
        <v>0</v>
      </c>
      <c r="G88" s="70"/>
    </row>
    <row r="89" spans="1:7" s="68" customFormat="1" ht="15" outlineLevel="1" x14ac:dyDescent="0.25">
      <c r="A89" s="147" t="s">
        <v>771</v>
      </c>
      <c r="B89" s="94" t="s">
        <v>1460</v>
      </c>
      <c r="C89" s="70">
        <v>0</v>
      </c>
      <c r="D89" s="177">
        <v>0</v>
      </c>
      <c r="E89" s="70"/>
      <c r="F89" s="177">
        <v>0</v>
      </c>
      <c r="G89" s="70"/>
    </row>
    <row r="90" spans="1:7" s="68" customFormat="1" ht="15" outlineLevel="1" x14ac:dyDescent="0.25">
      <c r="A90" s="147" t="s">
        <v>772</v>
      </c>
      <c r="B90" s="94"/>
      <c r="C90" s="70"/>
      <c r="D90" s="70"/>
      <c r="E90" s="70"/>
      <c r="F90" s="70"/>
      <c r="G90" s="70"/>
    </row>
    <row r="91" spans="1:7" s="68" customFormat="1" ht="15" outlineLevel="1" x14ac:dyDescent="0.25">
      <c r="A91" s="147" t="s">
        <v>773</v>
      </c>
      <c r="B91" s="94"/>
      <c r="C91" s="70"/>
      <c r="D91" s="70"/>
      <c r="E91" s="70"/>
      <c r="F91" s="70"/>
      <c r="G91" s="70"/>
    </row>
    <row r="92" spans="1:7" s="68" customFormat="1" ht="15" outlineLevel="1" x14ac:dyDescent="0.25">
      <c r="A92" s="147" t="s">
        <v>774</v>
      </c>
      <c r="B92" s="94"/>
      <c r="C92" s="70"/>
      <c r="D92" s="70"/>
      <c r="E92" s="70"/>
      <c r="F92" s="70"/>
      <c r="G92" s="70"/>
    </row>
    <row r="93" spans="1:7" s="68" customFormat="1" ht="15" outlineLevel="1" x14ac:dyDescent="0.25">
      <c r="A93" s="147" t="s">
        <v>775</v>
      </c>
      <c r="B93" s="94"/>
      <c r="C93" s="70"/>
      <c r="D93" s="70"/>
      <c r="E93" s="70"/>
      <c r="F93" s="70"/>
      <c r="G93" s="70"/>
    </row>
    <row r="94" spans="1:7" s="68" customFormat="1" ht="15" outlineLevel="1" x14ac:dyDescent="0.25">
      <c r="A94" s="147" t="s">
        <v>776</v>
      </c>
      <c r="B94" s="94"/>
      <c r="C94" s="70"/>
      <c r="D94" s="70"/>
      <c r="E94" s="70"/>
      <c r="F94" s="70"/>
      <c r="G94" s="70"/>
    </row>
    <row r="95" spans="1:7" s="68" customFormat="1" ht="15" outlineLevel="1" x14ac:dyDescent="0.25">
      <c r="A95" s="147" t="s">
        <v>777</v>
      </c>
      <c r="B95" s="94"/>
      <c r="C95" s="70"/>
      <c r="D95" s="70"/>
      <c r="E95" s="70"/>
      <c r="F95" s="70"/>
      <c r="G95" s="70"/>
    </row>
    <row r="96" spans="1:7" s="68" customFormat="1" ht="15" outlineLevel="1" x14ac:dyDescent="0.25">
      <c r="A96" s="147" t="s">
        <v>778</v>
      </c>
      <c r="B96" s="94"/>
      <c r="C96" s="70"/>
      <c r="D96" s="70"/>
      <c r="E96" s="70"/>
      <c r="F96" s="70"/>
      <c r="G96" s="70"/>
    </row>
    <row r="97" spans="1:7" s="68" customFormat="1" ht="15" outlineLevel="1" x14ac:dyDescent="0.25">
      <c r="A97" s="147" t="s">
        <v>779</v>
      </c>
      <c r="B97" s="94"/>
      <c r="C97" s="70"/>
      <c r="D97" s="70"/>
      <c r="E97" s="70"/>
      <c r="F97" s="70"/>
      <c r="G97" s="70"/>
    </row>
    <row r="98" spans="1:7" s="55" customFormat="1" ht="15" customHeight="1" x14ac:dyDescent="0.25">
      <c r="A98" s="76"/>
      <c r="B98" s="78" t="s">
        <v>1026</v>
      </c>
      <c r="C98" s="76" t="s">
        <v>144</v>
      </c>
      <c r="D98" s="76" t="s">
        <v>145</v>
      </c>
      <c r="E98" s="61"/>
      <c r="F98" s="77" t="s">
        <v>148</v>
      </c>
      <c r="G98" s="64"/>
    </row>
    <row r="99" spans="1:7" s="55" customFormat="1" ht="15" x14ac:dyDescent="0.25">
      <c r="A99" s="147" t="s">
        <v>780</v>
      </c>
      <c r="B99" s="171" t="s">
        <v>1455</v>
      </c>
      <c r="C99" s="177">
        <v>42.64</v>
      </c>
      <c r="D99" s="177">
        <v>26.84</v>
      </c>
      <c r="E99" s="70" t="s">
        <v>1491</v>
      </c>
      <c r="F99" s="70">
        <v>38.75</v>
      </c>
      <c r="G99" s="56"/>
    </row>
    <row r="100" spans="1:7" s="55" customFormat="1" x14ac:dyDescent="0.3">
      <c r="A100" s="147" t="s">
        <v>781</v>
      </c>
      <c r="B100" s="171" t="s">
        <v>1454</v>
      </c>
      <c r="C100" s="177">
        <v>17.98</v>
      </c>
      <c r="D100" s="177">
        <v>19.489999999999998</v>
      </c>
      <c r="E100" s="70" t="s">
        <v>1491</v>
      </c>
      <c r="F100" s="70">
        <v>18.350000000000001</v>
      </c>
      <c r="G100" s="56"/>
    </row>
    <row r="101" spans="1:7" s="55" customFormat="1" ht="15" x14ac:dyDescent="0.25">
      <c r="A101" s="147" t="s">
        <v>782</v>
      </c>
      <c r="B101" s="171" t="s">
        <v>1453</v>
      </c>
      <c r="C101" s="177">
        <v>3.85</v>
      </c>
      <c r="D101" s="177">
        <v>6.22</v>
      </c>
      <c r="E101" s="70" t="s">
        <v>1491</v>
      </c>
      <c r="F101" s="70">
        <v>4.43</v>
      </c>
      <c r="G101" s="56"/>
    </row>
    <row r="102" spans="1:7" s="55" customFormat="1" ht="15" x14ac:dyDescent="0.25">
      <c r="A102" s="147" t="s">
        <v>783</v>
      </c>
      <c r="B102" s="171" t="s">
        <v>1452</v>
      </c>
      <c r="C102" s="177">
        <v>21.95</v>
      </c>
      <c r="D102" s="177">
        <v>25.24</v>
      </c>
      <c r="E102" s="70" t="s">
        <v>1491</v>
      </c>
      <c r="F102" s="70">
        <v>22.76</v>
      </c>
      <c r="G102" s="56"/>
    </row>
    <row r="103" spans="1:7" s="55" customFormat="1" ht="15" x14ac:dyDescent="0.25">
      <c r="A103" s="147" t="s">
        <v>784</v>
      </c>
      <c r="B103" s="171" t="s">
        <v>1451</v>
      </c>
      <c r="C103" s="177">
        <v>13.59</v>
      </c>
      <c r="D103" s="177">
        <v>22.2</v>
      </c>
      <c r="E103" s="70" t="s">
        <v>1491</v>
      </c>
      <c r="F103" s="70">
        <v>15.71</v>
      </c>
      <c r="G103" s="56"/>
    </row>
    <row r="104" spans="1:7" s="55" customFormat="1" ht="15" x14ac:dyDescent="0.25">
      <c r="A104" s="147" t="s">
        <v>785</v>
      </c>
      <c r="B104" s="171"/>
      <c r="C104" s="177"/>
      <c r="D104" s="177"/>
      <c r="E104" s="177"/>
      <c r="F104" s="177"/>
      <c r="G104" s="56"/>
    </row>
    <row r="105" spans="1:7" s="55" customFormat="1" ht="15" x14ac:dyDescent="0.25">
      <c r="A105" s="147" t="s">
        <v>786</v>
      </c>
      <c r="B105" s="171"/>
      <c r="C105" s="177"/>
      <c r="D105" s="177"/>
      <c r="E105" s="177"/>
      <c r="F105" s="177"/>
      <c r="G105" s="56"/>
    </row>
    <row r="106" spans="1:7" s="55" customFormat="1" ht="15" x14ac:dyDescent="0.25">
      <c r="A106" s="147" t="s">
        <v>787</v>
      </c>
      <c r="B106" s="171"/>
      <c r="C106" s="177"/>
      <c r="D106" s="177"/>
      <c r="E106" s="177"/>
      <c r="F106" s="177"/>
      <c r="G106" s="56"/>
    </row>
    <row r="107" spans="1:7" s="55" customFormat="1" ht="15" x14ac:dyDescent="0.25">
      <c r="A107" s="147" t="s">
        <v>788</v>
      </c>
      <c r="B107" s="171"/>
      <c r="C107" s="177"/>
      <c r="D107" s="177"/>
      <c r="E107" s="177"/>
      <c r="F107" s="177"/>
      <c r="G107" s="56"/>
    </row>
    <row r="108" spans="1:7" s="55" customFormat="1" ht="15" x14ac:dyDescent="0.25">
      <c r="A108" s="147" t="s">
        <v>789</v>
      </c>
      <c r="B108" s="171"/>
      <c r="C108" s="177"/>
      <c r="D108" s="177"/>
      <c r="E108" s="177"/>
      <c r="F108" s="177"/>
      <c r="G108" s="56"/>
    </row>
    <row r="109" spans="1:7" s="55" customFormat="1" ht="15" x14ac:dyDescent="0.25">
      <c r="A109" s="147" t="s">
        <v>790</v>
      </c>
      <c r="B109" s="171"/>
      <c r="C109" s="177"/>
      <c r="D109" s="177"/>
      <c r="E109" s="177"/>
      <c r="F109" s="177"/>
      <c r="G109" s="56"/>
    </row>
    <row r="110" spans="1:7" s="55" customFormat="1" ht="15" x14ac:dyDescent="0.25">
      <c r="A110" s="147" t="s">
        <v>791</v>
      </c>
      <c r="B110" s="171"/>
      <c r="C110" s="177"/>
      <c r="D110" s="177"/>
      <c r="E110" s="177"/>
      <c r="F110" s="177"/>
      <c r="G110" s="56"/>
    </row>
    <row r="111" spans="1:7" s="55" customFormat="1" ht="15" x14ac:dyDescent="0.25">
      <c r="A111" s="147" t="s">
        <v>792</v>
      </c>
      <c r="B111" s="171"/>
      <c r="C111" s="177"/>
      <c r="D111" s="177"/>
      <c r="E111" s="177"/>
      <c r="F111" s="177"/>
      <c r="G111" s="56"/>
    </row>
    <row r="112" spans="1:7" s="55" customFormat="1" ht="15" x14ac:dyDescent="0.25">
      <c r="A112" s="147" t="s">
        <v>793</v>
      </c>
      <c r="B112" s="171"/>
      <c r="C112" s="177"/>
      <c r="D112" s="177"/>
      <c r="E112" s="177"/>
      <c r="F112" s="177"/>
      <c r="G112" s="56"/>
    </row>
    <row r="113" spans="1:7" s="55" customFormat="1" ht="15" x14ac:dyDescent="0.25">
      <c r="A113" s="147" t="s">
        <v>794</v>
      </c>
      <c r="B113" s="171"/>
      <c r="C113" s="177"/>
      <c r="D113" s="177"/>
      <c r="E113" s="177"/>
      <c r="F113" s="177"/>
      <c r="G113" s="56"/>
    </row>
    <row r="114" spans="1:7" s="55" customFormat="1" ht="15" x14ac:dyDescent="0.25">
      <c r="A114" s="147" t="s">
        <v>795</v>
      </c>
      <c r="B114" s="171"/>
      <c r="C114" s="177"/>
      <c r="D114" s="177"/>
      <c r="E114" s="177"/>
      <c r="F114" s="177"/>
      <c r="G114" s="56"/>
    </row>
    <row r="115" spans="1:7" s="55" customFormat="1" ht="15" x14ac:dyDescent="0.25">
      <c r="A115" s="147" t="s">
        <v>796</v>
      </c>
      <c r="B115" s="171"/>
      <c r="C115" s="177"/>
      <c r="D115" s="177"/>
      <c r="E115" s="177"/>
      <c r="F115" s="177"/>
      <c r="G115" s="56"/>
    </row>
    <row r="116" spans="1:7" s="55" customFormat="1" ht="15" x14ac:dyDescent="0.25">
      <c r="A116" s="147" t="s">
        <v>797</v>
      </c>
      <c r="B116" s="171"/>
      <c r="C116" s="177"/>
      <c r="D116" s="177"/>
      <c r="E116" s="177"/>
      <c r="F116" s="177"/>
      <c r="G116" s="56"/>
    </row>
    <row r="117" spans="1:7" s="55" customFormat="1" ht="15" x14ac:dyDescent="0.25">
      <c r="A117" s="147" t="s">
        <v>798</v>
      </c>
      <c r="B117" s="171"/>
      <c r="C117" s="177"/>
      <c r="D117" s="177"/>
      <c r="E117" s="177"/>
      <c r="F117" s="177"/>
      <c r="G117" s="56"/>
    </row>
    <row r="118" spans="1:7" s="55" customFormat="1" ht="15" x14ac:dyDescent="0.25">
      <c r="A118" s="147" t="s">
        <v>799</v>
      </c>
      <c r="B118" s="171"/>
      <c r="C118" s="177"/>
      <c r="D118" s="177"/>
      <c r="E118" s="177"/>
      <c r="F118" s="177"/>
      <c r="G118" s="56"/>
    </row>
    <row r="119" spans="1:7" s="55" customFormat="1" ht="15" x14ac:dyDescent="0.25">
      <c r="A119" s="147" t="s">
        <v>800</v>
      </c>
      <c r="B119" s="171"/>
      <c r="C119" s="177"/>
      <c r="D119" s="177"/>
      <c r="E119" s="177"/>
      <c r="F119" s="177"/>
      <c r="G119" s="56"/>
    </row>
    <row r="120" spans="1:7" s="55" customFormat="1" ht="15" x14ac:dyDescent="0.25">
      <c r="A120" s="147" t="s">
        <v>801</v>
      </c>
      <c r="B120" s="171"/>
      <c r="C120" s="177"/>
      <c r="D120" s="177"/>
      <c r="E120" s="177"/>
      <c r="F120" s="177"/>
      <c r="G120" s="56"/>
    </row>
    <row r="121" spans="1:7" s="55" customFormat="1" ht="15" x14ac:dyDescent="0.25">
      <c r="A121" s="147" t="s">
        <v>802</v>
      </c>
      <c r="B121" s="171"/>
      <c r="C121" s="177"/>
      <c r="D121" s="177"/>
      <c r="E121" s="177"/>
      <c r="F121" s="177"/>
      <c r="G121" s="56"/>
    </row>
    <row r="122" spans="1:7" s="55" customFormat="1" ht="15" x14ac:dyDescent="0.25">
      <c r="A122" s="147" t="s">
        <v>803</v>
      </c>
      <c r="B122" s="171"/>
      <c r="C122" s="177"/>
      <c r="D122" s="177"/>
      <c r="E122" s="177"/>
      <c r="F122" s="177"/>
      <c r="G122" s="56"/>
    </row>
    <row r="123" spans="1:7" s="55" customFormat="1" ht="15" x14ac:dyDescent="0.25">
      <c r="A123" s="147" t="s">
        <v>804</v>
      </c>
      <c r="B123" s="171"/>
      <c r="C123" s="177"/>
      <c r="D123" s="177"/>
      <c r="E123" s="177"/>
      <c r="F123" s="177"/>
      <c r="G123" s="56"/>
    </row>
    <row r="124" spans="1:7" s="55" customFormat="1" ht="15" x14ac:dyDescent="0.25">
      <c r="A124" s="147" t="s">
        <v>805</v>
      </c>
      <c r="B124" s="171"/>
      <c r="C124" s="177"/>
      <c r="D124" s="177"/>
      <c r="E124" s="177"/>
      <c r="F124" s="177"/>
      <c r="G124" s="56"/>
    </row>
    <row r="125" spans="1:7" s="55" customFormat="1" ht="15" x14ac:dyDescent="0.25">
      <c r="A125" s="147" t="s">
        <v>806</v>
      </c>
      <c r="B125" s="171"/>
      <c r="C125" s="177"/>
      <c r="D125" s="177"/>
      <c r="E125" s="177"/>
      <c r="F125" s="177"/>
      <c r="G125" s="56"/>
    </row>
    <row r="126" spans="1:7" s="55" customFormat="1" ht="15" x14ac:dyDescent="0.25">
      <c r="A126" s="147" t="s">
        <v>807</v>
      </c>
      <c r="B126" s="171"/>
      <c r="C126" s="177"/>
      <c r="D126" s="177"/>
      <c r="E126" s="177"/>
      <c r="F126" s="177"/>
      <c r="G126" s="56"/>
    </row>
    <row r="127" spans="1:7" s="68" customFormat="1" ht="15" x14ac:dyDescent="0.25">
      <c r="A127" s="147" t="s">
        <v>808</v>
      </c>
      <c r="B127" s="171"/>
      <c r="C127" s="177"/>
      <c r="D127" s="177"/>
      <c r="E127" s="177"/>
      <c r="F127" s="177"/>
      <c r="G127" s="70"/>
    </row>
    <row r="128" spans="1:7" s="68" customFormat="1" ht="15" x14ac:dyDescent="0.25">
      <c r="A128" s="147" t="s">
        <v>809</v>
      </c>
      <c r="B128" s="171"/>
      <c r="C128" s="177"/>
      <c r="D128" s="177"/>
      <c r="E128" s="177"/>
      <c r="F128" s="177"/>
      <c r="G128" s="70"/>
    </row>
    <row r="129" spans="1:7" s="55" customFormat="1" ht="15" x14ac:dyDescent="0.25">
      <c r="A129" s="147" t="s">
        <v>810</v>
      </c>
      <c r="B129" s="171"/>
      <c r="C129" s="177"/>
      <c r="D129" s="177"/>
      <c r="E129" s="177"/>
      <c r="F129" s="177"/>
      <c r="G129" s="56"/>
    </row>
    <row r="130" spans="1:7" ht="15" customHeight="1" x14ac:dyDescent="0.25">
      <c r="A130" s="76"/>
      <c r="B130" s="78" t="s">
        <v>1027</v>
      </c>
      <c r="C130" s="76" t="s">
        <v>144</v>
      </c>
      <c r="D130" s="76" t="s">
        <v>145</v>
      </c>
      <c r="E130" s="39"/>
      <c r="F130" s="77" t="s">
        <v>148</v>
      </c>
      <c r="G130" s="42"/>
    </row>
    <row r="131" spans="1:7" ht="15" x14ac:dyDescent="0.25">
      <c r="A131" s="147" t="s">
        <v>811</v>
      </c>
      <c r="B131" s="5" t="s">
        <v>34</v>
      </c>
      <c r="C131" s="177">
        <v>47.94</v>
      </c>
      <c r="D131" s="56">
        <v>15.32</v>
      </c>
      <c r="E131" s="3" t="s">
        <v>1491</v>
      </c>
      <c r="F131" s="70">
        <v>39.909999999999997</v>
      </c>
    </row>
    <row r="132" spans="1:7" ht="15" x14ac:dyDescent="0.25">
      <c r="A132" s="147" t="s">
        <v>812</v>
      </c>
      <c r="B132" s="5" t="s">
        <v>35</v>
      </c>
      <c r="C132" s="5">
        <v>52.06</v>
      </c>
      <c r="D132" s="56">
        <v>84.68</v>
      </c>
      <c r="E132" s="3" t="s">
        <v>1491</v>
      </c>
      <c r="F132" s="70">
        <v>60.09</v>
      </c>
    </row>
    <row r="133" spans="1:7" ht="15" x14ac:dyDescent="0.25">
      <c r="A133" s="147" t="s">
        <v>813</v>
      </c>
      <c r="B133" s="5" t="s">
        <v>2</v>
      </c>
      <c r="C133" s="5" t="s">
        <v>54</v>
      </c>
      <c r="D133" s="56" t="s">
        <v>54</v>
      </c>
      <c r="E133" s="3"/>
      <c r="F133" s="70" t="s">
        <v>54</v>
      </c>
    </row>
    <row r="134" spans="1:7" s="68" customFormat="1" ht="15" outlineLevel="1" x14ac:dyDescent="0.25">
      <c r="A134" s="147" t="s">
        <v>814</v>
      </c>
      <c r="B134" s="177" t="s">
        <v>1461</v>
      </c>
      <c r="C134" s="177"/>
      <c r="D134" s="70"/>
      <c r="E134" s="69"/>
      <c r="F134" s="70"/>
      <c r="G134" s="69"/>
    </row>
    <row r="135" spans="1:7" s="68" customFormat="1" ht="15" outlineLevel="1" x14ac:dyDescent="0.25">
      <c r="A135" s="147" t="s">
        <v>815</v>
      </c>
      <c r="B135" s="177" t="s">
        <v>1462</v>
      </c>
      <c r="C135" s="177">
        <v>37.58</v>
      </c>
      <c r="D135" s="177">
        <v>30.21</v>
      </c>
      <c r="E135" s="177" t="s">
        <v>1491</v>
      </c>
      <c r="F135" s="177">
        <v>35.76</v>
      </c>
      <c r="G135" s="69"/>
    </row>
    <row r="136" spans="1:7" s="68" customFormat="1" ht="15" outlineLevel="1" x14ac:dyDescent="0.25">
      <c r="A136" s="147" t="s">
        <v>816</v>
      </c>
      <c r="B136" s="177" t="s">
        <v>1463</v>
      </c>
      <c r="C136" s="177">
        <v>1.1100000000000001</v>
      </c>
      <c r="D136" s="177">
        <v>0.11</v>
      </c>
      <c r="E136" s="177" t="s">
        <v>1491</v>
      </c>
      <c r="F136" s="177">
        <v>0.86</v>
      </c>
      <c r="G136" s="69"/>
    </row>
    <row r="137" spans="1:7" s="68" customFormat="1" ht="15" outlineLevel="1" x14ac:dyDescent="0.25">
      <c r="A137" s="147" t="s">
        <v>817</v>
      </c>
      <c r="B137" s="177" t="s">
        <v>1464</v>
      </c>
      <c r="C137" s="177">
        <v>13.38</v>
      </c>
      <c r="D137" s="177">
        <v>54.37</v>
      </c>
      <c r="E137" s="177" t="s">
        <v>1491</v>
      </c>
      <c r="F137" s="177">
        <v>23.47</v>
      </c>
      <c r="G137" s="69"/>
    </row>
    <row r="138" spans="1:7" s="68" customFormat="1" ht="15" outlineLevel="1" x14ac:dyDescent="0.25">
      <c r="A138" s="147" t="s">
        <v>818</v>
      </c>
      <c r="B138" s="177"/>
      <c r="C138" s="177"/>
      <c r="D138" s="70"/>
      <c r="E138" s="69"/>
      <c r="F138" s="70"/>
      <c r="G138" s="69"/>
    </row>
    <row r="139" spans="1:7" s="68" customFormat="1" ht="15" outlineLevel="1" x14ac:dyDescent="0.25">
      <c r="A139" s="147" t="s">
        <v>819</v>
      </c>
      <c r="B139" s="70"/>
      <c r="C139" s="70"/>
      <c r="D139" s="70"/>
      <c r="E139" s="69"/>
      <c r="F139" s="70"/>
      <c r="G139" s="69"/>
    </row>
    <row r="140" spans="1:7" ht="15" customHeight="1" x14ac:dyDescent="0.25">
      <c r="A140" s="76"/>
      <c r="B140" s="78" t="s">
        <v>1028</v>
      </c>
      <c r="C140" s="76" t="s">
        <v>144</v>
      </c>
      <c r="D140" s="76" t="s">
        <v>145</v>
      </c>
      <c r="E140" s="39"/>
      <c r="F140" s="77" t="s">
        <v>148</v>
      </c>
      <c r="G140" s="42"/>
    </row>
    <row r="141" spans="1:7" ht="15" x14ac:dyDescent="0.25">
      <c r="A141" s="147" t="s">
        <v>820</v>
      </c>
      <c r="B141" s="70" t="s">
        <v>38</v>
      </c>
      <c r="C141" s="5">
        <v>50.51</v>
      </c>
      <c r="D141" s="56">
        <v>45.75</v>
      </c>
      <c r="E141" s="3" t="s">
        <v>1491</v>
      </c>
      <c r="F141" s="70">
        <v>49.33</v>
      </c>
    </row>
    <row r="142" spans="1:7" ht="15" x14ac:dyDescent="0.25">
      <c r="A142" s="147" t="s">
        <v>821</v>
      </c>
      <c r="B142" s="70" t="s">
        <v>13</v>
      </c>
      <c r="C142" s="5">
        <v>49.49</v>
      </c>
      <c r="D142" s="56">
        <v>54.25</v>
      </c>
      <c r="E142" s="3" t="s">
        <v>1491</v>
      </c>
      <c r="F142" s="70">
        <v>50.67</v>
      </c>
    </row>
    <row r="143" spans="1:7" ht="15" x14ac:dyDescent="0.25">
      <c r="A143" s="147" t="s">
        <v>822</v>
      </c>
      <c r="B143" s="70" t="s">
        <v>2</v>
      </c>
      <c r="C143" s="5" t="s">
        <v>54</v>
      </c>
      <c r="D143" s="56" t="s">
        <v>54</v>
      </c>
      <c r="E143" s="3"/>
      <c r="F143" s="70" t="s">
        <v>54</v>
      </c>
    </row>
    <row r="144" spans="1:7" ht="15" outlineLevel="1" x14ac:dyDescent="0.25">
      <c r="A144" s="147" t="s">
        <v>823</v>
      </c>
      <c r="C144" s="5" t="s">
        <v>54</v>
      </c>
      <c r="D144" s="56" t="s">
        <v>54</v>
      </c>
      <c r="E144" s="3"/>
      <c r="F144" s="70" t="s">
        <v>54</v>
      </c>
    </row>
    <row r="145" spans="1:7" s="68" customFormat="1" ht="15" outlineLevel="1" x14ac:dyDescent="0.25">
      <c r="A145" s="147" t="s">
        <v>824</v>
      </c>
      <c r="B145" s="70"/>
      <c r="C145" s="70"/>
      <c r="D145" s="70"/>
      <c r="E145" s="69"/>
      <c r="F145" s="70"/>
      <c r="G145" s="69"/>
    </row>
    <row r="146" spans="1:7" s="68" customFormat="1" ht="15" outlineLevel="1" x14ac:dyDescent="0.25">
      <c r="A146" s="147" t="s">
        <v>825</v>
      </c>
      <c r="B146" s="70"/>
      <c r="C146" s="70"/>
      <c r="D146" s="70"/>
      <c r="E146" s="69"/>
      <c r="F146" s="70"/>
      <c r="G146" s="69"/>
    </row>
    <row r="147" spans="1:7" s="68" customFormat="1" ht="15" outlineLevel="1" x14ac:dyDescent="0.25">
      <c r="A147" s="147" t="s">
        <v>826</v>
      </c>
      <c r="B147" s="70"/>
      <c r="C147" s="70"/>
      <c r="D147" s="70"/>
      <c r="E147" s="69"/>
      <c r="F147" s="70"/>
      <c r="G147" s="69"/>
    </row>
    <row r="148" spans="1:7" s="68" customFormat="1" ht="15" outlineLevel="1" x14ac:dyDescent="0.25">
      <c r="A148" s="147" t="s">
        <v>827</v>
      </c>
      <c r="B148" s="70"/>
      <c r="C148" s="70"/>
      <c r="D148" s="70"/>
      <c r="E148" s="69"/>
      <c r="F148" s="70"/>
      <c r="G148" s="69"/>
    </row>
    <row r="149" spans="1:7" s="68" customFormat="1" ht="15" outlineLevel="1" x14ac:dyDescent="0.25">
      <c r="A149" s="147" t="s">
        <v>828</v>
      </c>
      <c r="B149" s="70"/>
      <c r="C149" s="70"/>
      <c r="D149" s="70"/>
      <c r="E149" s="69"/>
      <c r="F149" s="70"/>
      <c r="G149" s="69"/>
    </row>
    <row r="150" spans="1:7" ht="15" customHeight="1" x14ac:dyDescent="0.25">
      <c r="A150" s="76"/>
      <c r="B150" s="78" t="s">
        <v>1029</v>
      </c>
      <c r="C150" s="76" t="s">
        <v>144</v>
      </c>
      <c r="D150" s="76" t="s">
        <v>145</v>
      </c>
      <c r="E150" s="39"/>
      <c r="F150" s="77" t="s">
        <v>148</v>
      </c>
      <c r="G150" s="42"/>
    </row>
    <row r="151" spans="1:7" ht="15" x14ac:dyDescent="0.25">
      <c r="A151" s="147" t="s">
        <v>829</v>
      </c>
      <c r="B151" s="9" t="s">
        <v>61</v>
      </c>
      <c r="C151" s="5">
        <v>5.49</v>
      </c>
      <c r="D151" s="70">
        <v>3.19</v>
      </c>
      <c r="E151" s="3" t="s">
        <v>1491</v>
      </c>
      <c r="F151" s="70">
        <v>4.92</v>
      </c>
    </row>
    <row r="152" spans="1:7" x14ac:dyDescent="0.3">
      <c r="A152" s="147" t="s">
        <v>830</v>
      </c>
      <c r="B152" s="9" t="s">
        <v>18</v>
      </c>
      <c r="C152" s="5">
        <v>6.06</v>
      </c>
      <c r="D152" s="70">
        <v>5.0599999999999996</v>
      </c>
      <c r="E152" s="3" t="s">
        <v>1491</v>
      </c>
      <c r="F152" s="70">
        <v>5.82</v>
      </c>
    </row>
    <row r="153" spans="1:7" x14ac:dyDescent="0.3">
      <c r="A153" s="147" t="s">
        <v>831</v>
      </c>
      <c r="B153" s="9" t="s">
        <v>19</v>
      </c>
      <c r="C153" s="5">
        <v>4.45</v>
      </c>
      <c r="D153" s="70">
        <v>4.71</v>
      </c>
      <c r="E153" s="5" t="s">
        <v>1491</v>
      </c>
      <c r="F153" s="70">
        <v>4.51</v>
      </c>
    </row>
    <row r="154" spans="1:7" x14ac:dyDescent="0.3">
      <c r="A154" s="147" t="s">
        <v>832</v>
      </c>
      <c r="B154" s="9" t="s">
        <v>20</v>
      </c>
      <c r="C154" s="5">
        <v>9.3699999999999992</v>
      </c>
      <c r="D154" s="70">
        <v>7.61</v>
      </c>
      <c r="E154" s="5" t="s">
        <v>1491</v>
      </c>
      <c r="F154" s="70">
        <v>8.93</v>
      </c>
    </row>
    <row r="155" spans="1:7" x14ac:dyDescent="0.3">
      <c r="A155" s="147" t="s">
        <v>833</v>
      </c>
      <c r="B155" s="9" t="s">
        <v>21</v>
      </c>
      <c r="C155" s="5">
        <v>74.64</v>
      </c>
      <c r="D155" s="70">
        <v>79.430000000000007</v>
      </c>
      <c r="E155" s="5" t="s">
        <v>1491</v>
      </c>
      <c r="F155" s="70">
        <v>75.819999999999993</v>
      </c>
    </row>
    <row r="156" spans="1:7" s="68" customFormat="1" ht="15" outlineLevel="1" x14ac:dyDescent="0.25">
      <c r="A156" s="147" t="s">
        <v>834</v>
      </c>
      <c r="B156" s="9"/>
      <c r="C156" s="70"/>
      <c r="D156" s="70"/>
      <c r="E156" s="70"/>
      <c r="F156" s="70"/>
      <c r="G156" s="69"/>
    </row>
    <row r="157" spans="1:7" s="68" customFormat="1" ht="15" outlineLevel="1" x14ac:dyDescent="0.25">
      <c r="A157" s="147" t="s">
        <v>835</v>
      </c>
      <c r="B157" s="9"/>
      <c r="C157" s="70"/>
      <c r="D157" s="70"/>
      <c r="E157" s="70"/>
      <c r="F157" s="70"/>
      <c r="G157" s="69"/>
    </row>
    <row r="158" spans="1:7" s="68" customFormat="1" ht="15" outlineLevel="1" x14ac:dyDescent="0.25">
      <c r="A158" s="147" t="s">
        <v>836</v>
      </c>
      <c r="B158" s="9"/>
      <c r="C158" s="70"/>
      <c r="D158" s="70"/>
      <c r="E158" s="70"/>
      <c r="F158" s="70"/>
      <c r="G158" s="69"/>
    </row>
    <row r="159" spans="1:7" s="68" customFormat="1" ht="15" outlineLevel="1" x14ac:dyDescent="0.25">
      <c r="A159" s="147" t="s">
        <v>837</v>
      </c>
      <c r="B159" s="9"/>
      <c r="C159" s="70"/>
      <c r="D159" s="70"/>
      <c r="E159" s="70"/>
      <c r="F159" s="70"/>
      <c r="G159" s="69"/>
    </row>
    <row r="160" spans="1:7" ht="15" customHeight="1" x14ac:dyDescent="0.25">
      <c r="A160" s="76"/>
      <c r="B160" s="78" t="s">
        <v>1030</v>
      </c>
      <c r="C160" s="76" t="s">
        <v>144</v>
      </c>
      <c r="D160" s="76" t="s">
        <v>145</v>
      </c>
      <c r="E160" s="39"/>
      <c r="F160" s="77" t="s">
        <v>148</v>
      </c>
      <c r="G160" s="42"/>
    </row>
    <row r="161" spans="1:7" ht="15" x14ac:dyDescent="0.25">
      <c r="A161" s="147" t="s">
        <v>838</v>
      </c>
      <c r="B161" s="5" t="s">
        <v>88</v>
      </c>
      <c r="C161" s="5">
        <v>0.17</v>
      </c>
      <c r="D161" s="56">
        <v>0.7</v>
      </c>
      <c r="E161" s="3" t="s">
        <v>1491</v>
      </c>
      <c r="F161" s="70">
        <v>0.3</v>
      </c>
    </row>
    <row r="162" spans="1:7" s="68" customFormat="1" ht="15" outlineLevel="1" x14ac:dyDescent="0.25">
      <c r="A162" s="147" t="s">
        <v>839</v>
      </c>
      <c r="B162" s="70"/>
      <c r="C162" s="70"/>
      <c r="D162" s="70"/>
      <c r="E162" s="69"/>
      <c r="F162" s="70"/>
      <c r="G162" s="69"/>
    </row>
    <row r="163" spans="1:7" s="68" customFormat="1" ht="15" outlineLevel="1" x14ac:dyDescent="0.25">
      <c r="A163" s="147" t="s">
        <v>840</v>
      </c>
      <c r="B163" s="70"/>
      <c r="C163" s="70"/>
      <c r="D163" s="70"/>
      <c r="E163" s="69"/>
      <c r="F163" s="70"/>
      <c r="G163" s="69"/>
    </row>
    <row r="164" spans="1:7" s="68" customFormat="1" ht="15" outlineLevel="1" x14ac:dyDescent="0.25">
      <c r="A164" s="147" t="s">
        <v>841</v>
      </c>
      <c r="B164" s="70"/>
      <c r="C164" s="70"/>
      <c r="D164" s="70"/>
      <c r="E164" s="69"/>
      <c r="F164" s="70"/>
      <c r="G164" s="69"/>
    </row>
    <row r="165" spans="1:7" s="68" customFormat="1" ht="15" outlineLevel="1" x14ac:dyDescent="0.25">
      <c r="A165" s="147" t="s">
        <v>842</v>
      </c>
      <c r="B165" s="70"/>
      <c r="C165" s="70"/>
      <c r="D165" s="70"/>
      <c r="E165" s="69"/>
      <c r="F165" s="70"/>
      <c r="G165" s="69"/>
    </row>
    <row r="166" spans="1:7" s="68" customFormat="1" ht="18.75" x14ac:dyDescent="0.25">
      <c r="A166" s="45"/>
      <c r="B166" s="48" t="s">
        <v>233</v>
      </c>
      <c r="C166" s="45"/>
      <c r="D166" s="45"/>
      <c r="E166" s="45"/>
      <c r="F166" s="46"/>
      <c r="G166" s="46"/>
    </row>
    <row r="167" spans="1:7" s="68" customFormat="1" ht="15" customHeight="1" x14ac:dyDescent="0.25">
      <c r="A167" s="76"/>
      <c r="B167" s="78" t="s">
        <v>1031</v>
      </c>
      <c r="C167" s="76" t="s">
        <v>152</v>
      </c>
      <c r="D167" s="76" t="s">
        <v>57</v>
      </c>
      <c r="E167" s="61"/>
      <c r="F167" s="76" t="s">
        <v>144</v>
      </c>
      <c r="G167" s="76" t="s">
        <v>150</v>
      </c>
    </row>
    <row r="168" spans="1:7" ht="15" x14ac:dyDescent="0.25">
      <c r="A168" s="147" t="s">
        <v>843</v>
      </c>
      <c r="B168" s="143" t="s">
        <v>89</v>
      </c>
      <c r="C168" s="147">
        <v>1338</v>
      </c>
      <c r="D168" s="59">
        <v>213268</v>
      </c>
      <c r="E168" s="13"/>
      <c r="F168" s="50"/>
      <c r="G168" s="50"/>
    </row>
    <row r="169" spans="1:7" ht="15" x14ac:dyDescent="0.25">
      <c r="A169" s="59"/>
      <c r="B169" s="51"/>
      <c r="C169" s="13" t="s">
        <v>1491</v>
      </c>
      <c r="D169" s="13" t="s">
        <v>1491</v>
      </c>
      <c r="E169" s="13"/>
      <c r="F169" s="50"/>
      <c r="G169" s="50"/>
    </row>
    <row r="170" spans="1:7" ht="15" x14ac:dyDescent="0.25">
      <c r="B170" s="143" t="s">
        <v>153</v>
      </c>
      <c r="C170" s="13" t="s">
        <v>1491</v>
      </c>
      <c r="D170" s="13" t="s">
        <v>1491</v>
      </c>
      <c r="E170" s="13"/>
      <c r="F170" s="50"/>
      <c r="G170" s="50"/>
    </row>
    <row r="171" spans="1:7" ht="15" x14ac:dyDescent="0.25">
      <c r="A171" s="147" t="s">
        <v>844</v>
      </c>
      <c r="B171" s="171" t="s">
        <v>1450</v>
      </c>
      <c r="C171" s="177">
        <v>175715</v>
      </c>
      <c r="D171" s="177">
        <v>180133</v>
      </c>
      <c r="E171" s="13"/>
      <c r="F171" s="63">
        <f t="shared" ref="F171:F194" si="1">IF($C$195=0,"",IF(C171="[for completion]","",C171/$C$195))</f>
        <v>0.61563013492255358</v>
      </c>
      <c r="G171" s="63">
        <f t="shared" ref="G171:G194" si="2">IF($D$195=0,"",IF(D171="[for completion]","",D171/$D$195))</f>
        <v>0.84463210608248773</v>
      </c>
    </row>
    <row r="172" spans="1:7" ht="15" x14ac:dyDescent="0.25">
      <c r="A172" s="147" t="s">
        <v>845</v>
      </c>
      <c r="B172" s="171" t="s">
        <v>1449</v>
      </c>
      <c r="C172" s="177">
        <v>82534</v>
      </c>
      <c r="D172" s="177">
        <v>30766</v>
      </c>
      <c r="E172" s="13"/>
      <c r="F172" s="63">
        <f t="shared" si="1"/>
        <v>0.28916380249664531</v>
      </c>
      <c r="G172" s="63">
        <f t="shared" si="2"/>
        <v>0.14425980456514809</v>
      </c>
    </row>
    <row r="173" spans="1:7" ht="15" x14ac:dyDescent="0.25">
      <c r="A173" s="147" t="s">
        <v>846</v>
      </c>
      <c r="B173" s="171" t="s">
        <v>1448</v>
      </c>
      <c r="C173" s="177">
        <v>17533</v>
      </c>
      <c r="D173" s="177">
        <v>2131</v>
      </c>
      <c r="E173" s="13"/>
      <c r="F173" s="63">
        <f t="shared" si="1"/>
        <v>6.1428125974430932E-2</v>
      </c>
      <c r="G173" s="63">
        <f t="shared" si="2"/>
        <v>9.9921225875424357E-3</v>
      </c>
    </row>
    <row r="174" spans="1:7" ht="15" x14ac:dyDescent="0.25">
      <c r="A174" s="147" t="s">
        <v>847</v>
      </c>
      <c r="B174" s="171" t="s">
        <v>1447</v>
      </c>
      <c r="C174" s="177">
        <v>5606</v>
      </c>
      <c r="D174" s="177">
        <v>193</v>
      </c>
      <c r="E174" s="13"/>
      <c r="F174" s="63">
        <f t="shared" si="1"/>
        <v>1.9641024023992461E-2</v>
      </c>
      <c r="G174" s="63">
        <f t="shared" si="2"/>
        <v>9.049646454226607E-4</v>
      </c>
    </row>
    <row r="175" spans="1:7" ht="15" x14ac:dyDescent="0.25">
      <c r="A175" s="147" t="s">
        <v>848</v>
      </c>
      <c r="B175" s="171" t="s">
        <v>1447</v>
      </c>
      <c r="C175" s="177">
        <v>2201</v>
      </c>
      <c r="D175" s="177">
        <v>34</v>
      </c>
      <c r="E175" s="13"/>
      <c r="F175" s="63">
        <f t="shared" si="1"/>
        <v>7.7113617332870863E-3</v>
      </c>
      <c r="G175" s="63">
        <f t="shared" si="2"/>
        <v>1.5942382354596095E-4</v>
      </c>
    </row>
    <row r="176" spans="1:7" ht="15" x14ac:dyDescent="0.25">
      <c r="A176" s="147" t="s">
        <v>849</v>
      </c>
      <c r="B176" s="171" t="s">
        <v>1446</v>
      </c>
      <c r="C176" s="177">
        <v>1834</v>
      </c>
      <c r="D176" s="177">
        <v>11</v>
      </c>
      <c r="E176" s="13"/>
      <c r="F176" s="63">
        <f t="shared" si="1"/>
        <v>6.425550849090648E-3</v>
      </c>
      <c r="G176" s="63">
        <f t="shared" si="2"/>
        <v>5.1578295853105015E-5</v>
      </c>
    </row>
    <row r="177" spans="1:7" ht="15" x14ac:dyDescent="0.25">
      <c r="A177" s="147" t="s">
        <v>850</v>
      </c>
      <c r="B177" s="171"/>
      <c r="C177" s="177"/>
      <c r="D177" s="177"/>
      <c r="E177" s="13"/>
      <c r="F177" s="63">
        <f t="shared" si="1"/>
        <v>0</v>
      </c>
      <c r="G177" s="63">
        <f t="shared" si="2"/>
        <v>0</v>
      </c>
    </row>
    <row r="178" spans="1:7" ht="15" x14ac:dyDescent="0.25">
      <c r="A178" s="147" t="s">
        <v>851</v>
      </c>
      <c r="B178" s="171"/>
      <c r="C178" s="177"/>
      <c r="D178" s="177"/>
      <c r="E178" s="13"/>
      <c r="F178" s="63">
        <f t="shared" si="1"/>
        <v>0</v>
      </c>
      <c r="G178" s="63">
        <f t="shared" si="2"/>
        <v>0</v>
      </c>
    </row>
    <row r="179" spans="1:7" ht="15" x14ac:dyDescent="0.25">
      <c r="A179" s="147" t="s">
        <v>852</v>
      </c>
      <c r="B179" s="171"/>
      <c r="C179" s="177"/>
      <c r="D179" s="177"/>
      <c r="E179" s="13"/>
      <c r="F179" s="63">
        <f t="shared" si="1"/>
        <v>0</v>
      </c>
      <c r="G179" s="63">
        <f t="shared" si="2"/>
        <v>0</v>
      </c>
    </row>
    <row r="180" spans="1:7" ht="15" x14ac:dyDescent="0.25">
      <c r="A180" s="147" t="s">
        <v>853</v>
      </c>
      <c r="B180" s="171"/>
      <c r="C180" s="177"/>
      <c r="D180" s="177"/>
      <c r="E180" s="7"/>
      <c r="F180" s="63">
        <f t="shared" si="1"/>
        <v>0</v>
      </c>
      <c r="G180" s="63">
        <f t="shared" si="2"/>
        <v>0</v>
      </c>
    </row>
    <row r="181" spans="1:7" ht="15" x14ac:dyDescent="0.25">
      <c r="A181" s="147" t="s">
        <v>854</v>
      </c>
      <c r="B181" s="171"/>
      <c r="C181" s="177"/>
      <c r="D181" s="177"/>
      <c r="E181" s="7"/>
      <c r="F181" s="63">
        <f t="shared" si="1"/>
        <v>0</v>
      </c>
      <c r="G181" s="63">
        <f t="shared" si="2"/>
        <v>0</v>
      </c>
    </row>
    <row r="182" spans="1:7" ht="15" x14ac:dyDescent="0.25">
      <c r="A182" s="147" t="s">
        <v>855</v>
      </c>
      <c r="B182" s="171"/>
      <c r="C182" s="177"/>
      <c r="D182" s="177"/>
      <c r="E182" s="7"/>
      <c r="F182" s="63">
        <f t="shared" si="1"/>
        <v>0</v>
      </c>
      <c r="G182" s="63">
        <f t="shared" si="2"/>
        <v>0</v>
      </c>
    </row>
    <row r="183" spans="1:7" ht="15" x14ac:dyDescent="0.25">
      <c r="A183" s="147" t="s">
        <v>856</v>
      </c>
      <c r="B183" s="171"/>
      <c r="C183" s="177"/>
      <c r="D183" s="177"/>
      <c r="E183" s="7"/>
      <c r="F183" s="63">
        <f t="shared" si="1"/>
        <v>0</v>
      </c>
      <c r="G183" s="63">
        <f t="shared" si="2"/>
        <v>0</v>
      </c>
    </row>
    <row r="184" spans="1:7" ht="15" x14ac:dyDescent="0.25">
      <c r="A184" s="147" t="s">
        <v>857</v>
      </c>
      <c r="B184" s="171"/>
      <c r="C184" s="177"/>
      <c r="D184" s="177"/>
      <c r="E184" s="7"/>
      <c r="F184" s="63">
        <f t="shared" si="1"/>
        <v>0</v>
      </c>
      <c r="G184" s="63">
        <f t="shared" si="2"/>
        <v>0</v>
      </c>
    </row>
    <row r="185" spans="1:7" ht="15" x14ac:dyDescent="0.25">
      <c r="A185" s="147" t="s">
        <v>858</v>
      </c>
      <c r="B185" s="171"/>
      <c r="C185" s="177"/>
      <c r="D185" s="177"/>
      <c r="E185" s="7"/>
      <c r="F185" s="63">
        <f t="shared" si="1"/>
        <v>0</v>
      </c>
      <c r="G185" s="63">
        <f t="shared" si="2"/>
        <v>0</v>
      </c>
    </row>
    <row r="186" spans="1:7" ht="15" x14ac:dyDescent="0.25">
      <c r="A186" s="147" t="s">
        <v>859</v>
      </c>
      <c r="B186" s="171"/>
      <c r="C186" s="177"/>
      <c r="D186" s="177"/>
      <c r="F186" s="63">
        <f t="shared" si="1"/>
        <v>0</v>
      </c>
      <c r="G186" s="63">
        <f t="shared" si="2"/>
        <v>0</v>
      </c>
    </row>
    <row r="187" spans="1:7" ht="15" x14ac:dyDescent="0.25">
      <c r="A187" s="147" t="s">
        <v>860</v>
      </c>
      <c r="B187" s="171"/>
      <c r="C187" s="177"/>
      <c r="D187" s="177"/>
      <c r="E187" s="14"/>
      <c r="F187" s="63">
        <f t="shared" si="1"/>
        <v>0</v>
      </c>
      <c r="G187" s="63">
        <f t="shared" si="2"/>
        <v>0</v>
      </c>
    </row>
    <row r="188" spans="1:7" ht="15" x14ac:dyDescent="0.25">
      <c r="A188" s="147" t="s">
        <v>861</v>
      </c>
      <c r="B188" s="171"/>
      <c r="C188" s="177"/>
      <c r="D188" s="177"/>
      <c r="E188" s="14"/>
      <c r="F188" s="63">
        <f t="shared" si="1"/>
        <v>0</v>
      </c>
      <c r="G188" s="63">
        <f t="shared" si="2"/>
        <v>0</v>
      </c>
    </row>
    <row r="189" spans="1:7" ht="15" x14ac:dyDescent="0.25">
      <c r="A189" s="147" t="s">
        <v>862</v>
      </c>
      <c r="B189" s="171"/>
      <c r="C189" s="177"/>
      <c r="D189" s="177"/>
      <c r="E189" s="14"/>
      <c r="F189" s="63">
        <f t="shared" si="1"/>
        <v>0</v>
      </c>
      <c r="G189" s="63">
        <f t="shared" si="2"/>
        <v>0</v>
      </c>
    </row>
    <row r="190" spans="1:7" ht="15" x14ac:dyDescent="0.25">
      <c r="A190" s="147" t="s">
        <v>863</v>
      </c>
      <c r="B190" s="171"/>
      <c r="C190" s="177"/>
      <c r="D190" s="177"/>
      <c r="E190" s="14"/>
      <c r="F190" s="63">
        <f t="shared" si="1"/>
        <v>0</v>
      </c>
      <c r="G190" s="63">
        <f t="shared" si="2"/>
        <v>0</v>
      </c>
    </row>
    <row r="191" spans="1:7" ht="15" x14ac:dyDescent="0.25">
      <c r="A191" s="147" t="s">
        <v>864</v>
      </c>
      <c r="B191" s="171"/>
      <c r="C191" s="177"/>
      <c r="D191" s="177"/>
      <c r="E191" s="14"/>
      <c r="F191" s="63">
        <f t="shared" si="1"/>
        <v>0</v>
      </c>
      <c r="G191" s="63">
        <f t="shared" si="2"/>
        <v>0</v>
      </c>
    </row>
    <row r="192" spans="1:7" ht="15" x14ac:dyDescent="0.25">
      <c r="A192" s="147" t="s">
        <v>865</v>
      </c>
      <c r="B192" s="171"/>
      <c r="C192" s="177"/>
      <c r="D192" s="177"/>
      <c r="E192" s="14"/>
      <c r="F192" s="63">
        <f t="shared" si="1"/>
        <v>0</v>
      </c>
      <c r="G192" s="63">
        <f t="shared" si="2"/>
        <v>0</v>
      </c>
    </row>
    <row r="193" spans="1:7" ht="15" x14ac:dyDescent="0.25">
      <c r="A193" s="147" t="s">
        <v>866</v>
      </c>
      <c r="B193" s="171"/>
      <c r="C193" s="177"/>
      <c r="D193" s="177"/>
      <c r="E193" s="14"/>
      <c r="F193" s="63">
        <f t="shared" si="1"/>
        <v>0</v>
      </c>
      <c r="G193" s="63">
        <f t="shared" si="2"/>
        <v>0</v>
      </c>
    </row>
    <row r="194" spans="1:7" ht="15" x14ac:dyDescent="0.25">
      <c r="A194" s="147" t="s">
        <v>867</v>
      </c>
      <c r="B194" s="171"/>
      <c r="C194" s="177"/>
      <c r="D194" s="177"/>
      <c r="E194" s="14"/>
      <c r="F194" s="63">
        <f t="shared" si="1"/>
        <v>0</v>
      </c>
      <c r="G194" s="63">
        <f t="shared" si="2"/>
        <v>0</v>
      </c>
    </row>
    <row r="195" spans="1:7" ht="15" x14ac:dyDescent="0.25">
      <c r="A195" s="147" t="s">
        <v>868</v>
      </c>
      <c r="B195" s="8" t="s">
        <v>1</v>
      </c>
      <c r="C195" s="7">
        <f>SUM(C171:C194)</f>
        <v>285423</v>
      </c>
      <c r="D195" s="7">
        <f>SUM(D171:D194)</f>
        <v>213268</v>
      </c>
      <c r="E195" s="14"/>
      <c r="F195" s="43">
        <f>SUM(F171:F194)</f>
        <v>1</v>
      </c>
      <c r="G195" s="43">
        <f>SUM(G171:G194)</f>
        <v>1</v>
      </c>
    </row>
    <row r="196" spans="1:7" s="68" customFormat="1" ht="15" customHeight="1" x14ac:dyDescent="0.25">
      <c r="A196" s="76"/>
      <c r="B196" s="78" t="s">
        <v>1032</v>
      </c>
      <c r="C196" s="76" t="s">
        <v>152</v>
      </c>
      <c r="D196" s="76" t="s">
        <v>57</v>
      </c>
      <c r="E196" s="61"/>
      <c r="F196" s="76" t="s">
        <v>144</v>
      </c>
      <c r="G196" s="76" t="s">
        <v>150</v>
      </c>
    </row>
    <row r="197" spans="1:7" ht="15" x14ac:dyDescent="0.25">
      <c r="A197" s="147" t="s">
        <v>869</v>
      </c>
      <c r="B197" s="5" t="s">
        <v>137</v>
      </c>
      <c r="C197" s="169" t="s">
        <v>188</v>
      </c>
      <c r="D197" s="147"/>
      <c r="G197" s="5"/>
    </row>
    <row r="198" spans="1:7" ht="15" x14ac:dyDescent="0.25">
      <c r="G198" s="5"/>
    </row>
    <row r="199" spans="1:7" s="68" customFormat="1" ht="15" x14ac:dyDescent="0.25">
      <c r="A199" s="147"/>
      <c r="B199" s="143" t="s">
        <v>321</v>
      </c>
      <c r="C199" s="70"/>
      <c r="D199" s="70"/>
      <c r="E199" s="70"/>
      <c r="F199" s="70"/>
      <c r="G199" s="70"/>
    </row>
    <row r="200" spans="1:7" ht="15" x14ac:dyDescent="0.25">
      <c r="A200" s="147" t="s">
        <v>870</v>
      </c>
      <c r="B200" s="5" t="s">
        <v>171</v>
      </c>
      <c r="C200" s="169" t="s">
        <v>188</v>
      </c>
      <c r="D200" s="169" t="s">
        <v>188</v>
      </c>
      <c r="F200" s="63" t="str">
        <f t="shared" ref="F200:F214" si="3">IF($C$208=0,"",IF(C200="[for completion]","",C200/$C$208))</f>
        <v/>
      </c>
      <c r="G200" s="63" t="str">
        <f t="shared" ref="G200:G214" si="4">IF($D$208=0,"",IF(D200="[for completion]","",D200/$D$208))</f>
        <v/>
      </c>
    </row>
    <row r="201" spans="1:7" ht="15" x14ac:dyDescent="0.25">
      <c r="A201" s="147" t="s">
        <v>871</v>
      </c>
      <c r="B201" s="70" t="s">
        <v>173</v>
      </c>
      <c r="C201" s="169" t="s">
        <v>188</v>
      </c>
      <c r="D201" s="169" t="s">
        <v>188</v>
      </c>
      <c r="F201" s="63" t="str">
        <f t="shared" si="3"/>
        <v/>
      </c>
      <c r="G201" s="63" t="str">
        <f t="shared" si="4"/>
        <v/>
      </c>
    </row>
    <row r="202" spans="1:7" ht="15" x14ac:dyDescent="0.25">
      <c r="A202" s="147" t="s">
        <v>872</v>
      </c>
      <c r="B202" s="70" t="s">
        <v>174</v>
      </c>
      <c r="C202" s="169" t="s">
        <v>188</v>
      </c>
      <c r="D202" s="169" t="s">
        <v>188</v>
      </c>
      <c r="F202" s="63" t="str">
        <f t="shared" si="3"/>
        <v/>
      </c>
      <c r="G202" s="63" t="str">
        <f t="shared" si="4"/>
        <v/>
      </c>
    </row>
    <row r="203" spans="1:7" ht="15" x14ac:dyDescent="0.25">
      <c r="A203" s="147" t="s">
        <v>873</v>
      </c>
      <c r="B203" s="70" t="s">
        <v>175</v>
      </c>
      <c r="C203" s="169" t="s">
        <v>188</v>
      </c>
      <c r="D203" s="169" t="s">
        <v>188</v>
      </c>
      <c r="F203" s="63" t="str">
        <f t="shared" si="3"/>
        <v/>
      </c>
      <c r="G203" s="63" t="str">
        <f t="shared" si="4"/>
        <v/>
      </c>
    </row>
    <row r="204" spans="1:7" ht="15" x14ac:dyDescent="0.25">
      <c r="A204" s="147" t="s">
        <v>874</v>
      </c>
      <c r="B204" s="70" t="s">
        <v>176</v>
      </c>
      <c r="C204" s="169" t="s">
        <v>188</v>
      </c>
      <c r="D204" s="169" t="s">
        <v>188</v>
      </c>
      <c r="F204" s="63" t="str">
        <f t="shared" si="3"/>
        <v/>
      </c>
      <c r="G204" s="63" t="str">
        <f t="shared" si="4"/>
        <v/>
      </c>
    </row>
    <row r="205" spans="1:7" ht="15" x14ac:dyDescent="0.25">
      <c r="A205" s="147" t="s">
        <v>875</v>
      </c>
      <c r="B205" s="70" t="s">
        <v>177</v>
      </c>
      <c r="C205" s="169" t="s">
        <v>188</v>
      </c>
      <c r="D205" s="169" t="s">
        <v>188</v>
      </c>
      <c r="F205" s="63" t="str">
        <f t="shared" si="3"/>
        <v/>
      </c>
      <c r="G205" s="63" t="str">
        <f t="shared" si="4"/>
        <v/>
      </c>
    </row>
    <row r="206" spans="1:7" ht="15" x14ac:dyDescent="0.25">
      <c r="A206" s="147" t="s">
        <v>876</v>
      </c>
      <c r="B206" s="70" t="s">
        <v>178</v>
      </c>
      <c r="C206" s="169" t="s">
        <v>188</v>
      </c>
      <c r="D206" s="169" t="s">
        <v>188</v>
      </c>
      <c r="F206" s="63" t="str">
        <f t="shared" si="3"/>
        <v/>
      </c>
      <c r="G206" s="63" t="str">
        <f t="shared" si="4"/>
        <v/>
      </c>
    </row>
    <row r="207" spans="1:7" ht="15" x14ac:dyDescent="0.25">
      <c r="A207" s="147" t="s">
        <v>877</v>
      </c>
      <c r="B207" s="70" t="s">
        <v>172</v>
      </c>
      <c r="C207" s="169" t="s">
        <v>188</v>
      </c>
      <c r="D207" s="169" t="s">
        <v>188</v>
      </c>
      <c r="F207" s="63" t="str">
        <f t="shared" si="3"/>
        <v/>
      </c>
      <c r="G207" s="63" t="str">
        <f t="shared" si="4"/>
        <v/>
      </c>
    </row>
    <row r="208" spans="1:7" s="55" customFormat="1" ht="15" x14ac:dyDescent="0.25">
      <c r="A208" s="147" t="s">
        <v>878</v>
      </c>
      <c r="B208" s="58" t="s">
        <v>1</v>
      </c>
      <c r="C208" s="168"/>
      <c r="D208" s="168"/>
      <c r="E208" s="56"/>
      <c r="F208" s="60">
        <f>SUM(F200:F207)</f>
        <v>0</v>
      </c>
      <c r="G208" s="60">
        <f>SUM(G200:G207)</f>
        <v>0</v>
      </c>
    </row>
    <row r="209" spans="1:7" s="68" customFormat="1" ht="15" outlineLevel="1" x14ac:dyDescent="0.25">
      <c r="A209" s="147" t="s">
        <v>879</v>
      </c>
      <c r="B209" s="94"/>
      <c r="C209" s="70"/>
      <c r="D209" s="70"/>
      <c r="E209" s="70"/>
      <c r="F209" s="63" t="str">
        <f t="shared" si="3"/>
        <v/>
      </c>
      <c r="G209" s="63" t="str">
        <f t="shared" si="4"/>
        <v/>
      </c>
    </row>
    <row r="210" spans="1:7" s="68" customFormat="1" ht="15" outlineLevel="1" x14ac:dyDescent="0.25">
      <c r="A210" s="147" t="s">
        <v>880</v>
      </c>
      <c r="B210" s="94"/>
      <c r="C210" s="70"/>
      <c r="D210" s="70"/>
      <c r="E210" s="70"/>
      <c r="F210" s="63" t="str">
        <f t="shared" si="3"/>
        <v/>
      </c>
      <c r="G210" s="63" t="str">
        <f t="shared" si="4"/>
        <v/>
      </c>
    </row>
    <row r="211" spans="1:7" s="68" customFormat="1" ht="15" outlineLevel="1" x14ac:dyDescent="0.25">
      <c r="A211" s="147" t="s">
        <v>881</v>
      </c>
      <c r="B211" s="94"/>
      <c r="C211" s="70"/>
      <c r="D211" s="70"/>
      <c r="E211" s="70"/>
      <c r="F211" s="63" t="str">
        <f t="shared" si="3"/>
        <v/>
      </c>
      <c r="G211" s="63" t="str">
        <f t="shared" si="4"/>
        <v/>
      </c>
    </row>
    <row r="212" spans="1:7" s="68" customFormat="1" ht="15" outlineLevel="1" x14ac:dyDescent="0.25">
      <c r="A212" s="147" t="s">
        <v>882</v>
      </c>
      <c r="B212" s="94"/>
      <c r="C212" s="70"/>
      <c r="D212" s="70"/>
      <c r="E212" s="70"/>
      <c r="F212" s="63" t="str">
        <f t="shared" si="3"/>
        <v/>
      </c>
      <c r="G212" s="63" t="str">
        <f t="shared" si="4"/>
        <v/>
      </c>
    </row>
    <row r="213" spans="1:7" s="68" customFormat="1" ht="15" outlineLevel="1" x14ac:dyDescent="0.25">
      <c r="A213" s="147" t="s">
        <v>883</v>
      </c>
      <c r="B213" s="94"/>
      <c r="C213" s="70"/>
      <c r="D213" s="70"/>
      <c r="E213" s="70"/>
      <c r="F213" s="63" t="str">
        <f t="shared" si="3"/>
        <v/>
      </c>
      <c r="G213" s="63" t="str">
        <f t="shared" si="4"/>
        <v/>
      </c>
    </row>
    <row r="214" spans="1:7" s="68" customFormat="1" ht="15" outlineLevel="1" x14ac:dyDescent="0.25">
      <c r="A214" s="147" t="s">
        <v>884</v>
      </c>
      <c r="B214" s="94"/>
      <c r="C214" s="70"/>
      <c r="D214" s="70"/>
      <c r="E214" s="70"/>
      <c r="F214" s="63" t="str">
        <f t="shared" si="3"/>
        <v/>
      </c>
      <c r="G214" s="63" t="str">
        <f t="shared" si="4"/>
        <v/>
      </c>
    </row>
    <row r="215" spans="1:7" s="68" customFormat="1" ht="15" outlineLevel="1" x14ac:dyDescent="0.25">
      <c r="A215" s="147" t="s">
        <v>885</v>
      </c>
      <c r="B215" s="94"/>
      <c r="C215" s="70"/>
      <c r="D215" s="70"/>
      <c r="E215" s="70"/>
      <c r="F215" s="63"/>
      <c r="G215" s="63"/>
    </row>
    <row r="216" spans="1:7" s="68" customFormat="1" ht="15" outlineLevel="1" x14ac:dyDescent="0.25">
      <c r="A216" s="147" t="s">
        <v>886</v>
      </c>
      <c r="B216" s="94"/>
      <c r="C216" s="70"/>
      <c r="D216" s="70"/>
      <c r="E216" s="70"/>
      <c r="F216" s="63"/>
      <c r="G216" s="63"/>
    </row>
    <row r="217" spans="1:7" s="68" customFormat="1" ht="15" outlineLevel="1" x14ac:dyDescent="0.25">
      <c r="A217" s="147" t="s">
        <v>887</v>
      </c>
      <c r="B217" s="94"/>
      <c r="C217" s="70"/>
      <c r="D217" s="70"/>
      <c r="E217" s="70"/>
      <c r="F217" s="63"/>
      <c r="G217" s="63"/>
    </row>
    <row r="218" spans="1:7" s="68" customFormat="1" ht="15" customHeight="1" x14ac:dyDescent="0.25">
      <c r="A218" s="76"/>
      <c r="B218" s="78" t="s">
        <v>1033</v>
      </c>
      <c r="C218" s="76" t="s">
        <v>152</v>
      </c>
      <c r="D218" s="76" t="s">
        <v>57</v>
      </c>
      <c r="E218" s="61"/>
      <c r="F218" s="76" t="s">
        <v>144</v>
      </c>
      <c r="G218" s="76" t="s">
        <v>150</v>
      </c>
    </row>
    <row r="219" spans="1:7" s="55" customFormat="1" ht="15" x14ac:dyDescent="0.25">
      <c r="A219" s="147" t="s">
        <v>888</v>
      </c>
      <c r="B219" s="56" t="s">
        <v>137</v>
      </c>
      <c r="C219" s="180">
        <v>66.72</v>
      </c>
      <c r="D219" s="147">
        <v>213268</v>
      </c>
      <c r="E219" s="56"/>
      <c r="F219" s="56"/>
      <c r="G219" s="56"/>
    </row>
    <row r="220" spans="1:7" s="68" customFormat="1" ht="15" x14ac:dyDescent="0.25">
      <c r="A220" s="70"/>
      <c r="B220" s="70"/>
      <c r="C220" s="70"/>
      <c r="D220" s="70"/>
      <c r="E220" s="70"/>
      <c r="F220" s="70"/>
      <c r="G220" s="70"/>
    </row>
    <row r="221" spans="1:7" s="55" customFormat="1" ht="15" x14ac:dyDescent="0.25">
      <c r="A221" s="70"/>
      <c r="B221" s="143" t="s">
        <v>321</v>
      </c>
      <c r="C221" s="70"/>
      <c r="D221" s="70"/>
      <c r="E221" s="56"/>
      <c r="F221" s="56"/>
      <c r="G221" s="56"/>
    </row>
    <row r="222" spans="1:7" s="55" customFormat="1" ht="15" x14ac:dyDescent="0.25">
      <c r="A222" s="147" t="s">
        <v>889</v>
      </c>
      <c r="B222" s="70" t="s">
        <v>171</v>
      </c>
      <c r="C222" s="180">
        <v>170912</v>
      </c>
      <c r="D222" s="177" t="s">
        <v>188</v>
      </c>
      <c r="E222" s="56"/>
      <c r="F222" s="63">
        <f>IF($C$230=0,"",IF(C222="[Mark as ND1 if not relevant]","",C222/$C$230))</f>
        <v>0.59880247912747042</v>
      </c>
      <c r="G222" s="63" t="str">
        <f>IF($D$230=0,"",IF(D222="[Mark as ND1 if not relevant]","",D222/$D$230))</f>
        <v/>
      </c>
    </row>
    <row r="223" spans="1:7" s="55" customFormat="1" ht="15" x14ac:dyDescent="0.25">
      <c r="A223" s="147" t="s">
        <v>890</v>
      </c>
      <c r="B223" s="70" t="s">
        <v>173</v>
      </c>
      <c r="C223" s="180">
        <v>37495</v>
      </c>
      <c r="D223" s="177" t="s">
        <v>188</v>
      </c>
      <c r="E223" s="56"/>
      <c r="F223" s="63">
        <f t="shared" ref="F223:F229" si="5">IF($C$230=0,"",IF(C223="[Mark as ND1 if not relevant]","",C223/$C$230))</f>
        <v>0.13136642807342086</v>
      </c>
      <c r="G223" s="63" t="str">
        <f t="shared" ref="G223:G229" si="6">IF($D$230=0,"",IF(D223="[Mark as ND1 if not relevant]","",D223/$D$230))</f>
        <v/>
      </c>
    </row>
    <row r="224" spans="1:7" s="55" customFormat="1" ht="15" x14ac:dyDescent="0.25">
      <c r="A224" s="147" t="s">
        <v>891</v>
      </c>
      <c r="B224" s="70" t="s">
        <v>174</v>
      </c>
      <c r="C224" s="180">
        <v>31308</v>
      </c>
      <c r="D224" s="177" t="s">
        <v>188</v>
      </c>
      <c r="E224" s="56"/>
      <c r="F224" s="63">
        <f t="shared" si="5"/>
        <v>0.10968982878044166</v>
      </c>
      <c r="G224" s="63" t="str">
        <f t="shared" si="6"/>
        <v/>
      </c>
    </row>
    <row r="225" spans="1:7" s="55" customFormat="1" ht="15" x14ac:dyDescent="0.25">
      <c r="A225" s="147" t="s">
        <v>892</v>
      </c>
      <c r="B225" s="70" t="s">
        <v>175</v>
      </c>
      <c r="C225" s="180">
        <v>23154</v>
      </c>
      <c r="D225" s="177" t="s">
        <v>188</v>
      </c>
      <c r="E225" s="56"/>
      <c r="F225" s="63">
        <f t="shared" si="5"/>
        <v>8.1121703576796544E-2</v>
      </c>
      <c r="G225" s="63" t="str">
        <f t="shared" si="6"/>
        <v/>
      </c>
    </row>
    <row r="226" spans="1:7" s="55" customFormat="1" ht="15" x14ac:dyDescent="0.25">
      <c r="A226" s="147" t="s">
        <v>893</v>
      </c>
      <c r="B226" s="70" t="s">
        <v>176</v>
      </c>
      <c r="C226" s="180">
        <v>13545</v>
      </c>
      <c r="D226" s="177" t="s">
        <v>188</v>
      </c>
      <c r="E226" s="56"/>
      <c r="F226" s="63">
        <f t="shared" si="5"/>
        <v>4.7455881270955742E-2</v>
      </c>
      <c r="G226" s="63" t="str">
        <f t="shared" si="6"/>
        <v/>
      </c>
    </row>
    <row r="227" spans="1:7" s="55" customFormat="1" ht="15" x14ac:dyDescent="0.25">
      <c r="A227" s="147" t="s">
        <v>894</v>
      </c>
      <c r="B227" s="70" t="s">
        <v>177</v>
      </c>
      <c r="C227" s="180">
        <v>4816</v>
      </c>
      <c r="D227" s="177" t="s">
        <v>188</v>
      </c>
      <c r="E227" s="56"/>
      <c r="F227" s="63">
        <f t="shared" si="5"/>
        <v>1.6873202229673152E-2</v>
      </c>
      <c r="G227" s="63" t="str">
        <f t="shared" si="6"/>
        <v/>
      </c>
    </row>
    <row r="228" spans="1:7" s="55" customFormat="1" ht="15" x14ac:dyDescent="0.25">
      <c r="A228" s="147" t="s">
        <v>895</v>
      </c>
      <c r="B228" s="70" t="s">
        <v>178</v>
      </c>
      <c r="C228" s="180">
        <v>2133</v>
      </c>
      <c r="D228" s="177" t="s">
        <v>188</v>
      </c>
      <c r="E228" s="56"/>
      <c r="F228" s="63">
        <f t="shared" si="5"/>
        <v>7.4731188446621327E-3</v>
      </c>
      <c r="G228" s="63" t="str">
        <f t="shared" si="6"/>
        <v/>
      </c>
    </row>
    <row r="229" spans="1:7" s="55" customFormat="1" ht="15" x14ac:dyDescent="0.25">
      <c r="A229" s="147" t="s">
        <v>896</v>
      </c>
      <c r="B229" s="70" t="s">
        <v>172</v>
      </c>
      <c r="C229" s="180">
        <v>2060</v>
      </c>
      <c r="D229" s="177" t="s">
        <v>188</v>
      </c>
      <c r="E229" s="56"/>
      <c r="F229" s="63">
        <f t="shared" si="5"/>
        <v>7.2173580965794624E-3</v>
      </c>
      <c r="G229" s="63" t="str">
        <f t="shared" si="6"/>
        <v/>
      </c>
    </row>
    <row r="230" spans="1:7" s="55" customFormat="1" ht="15" x14ac:dyDescent="0.25">
      <c r="A230" s="147" t="s">
        <v>897</v>
      </c>
      <c r="B230" s="58" t="s">
        <v>1</v>
      </c>
      <c r="C230" s="56">
        <f>SUM(C222:C229)</f>
        <v>285423</v>
      </c>
      <c r="D230" s="177">
        <f>SUM(D222:D229)</f>
        <v>0</v>
      </c>
      <c r="E230" s="56"/>
      <c r="F230" s="60">
        <f>SUM(F222:F229)</f>
        <v>0.99999999999999989</v>
      </c>
      <c r="G230" s="60">
        <f>SUM(G222:G229)</f>
        <v>0</v>
      </c>
    </row>
    <row r="231" spans="1:7" s="68" customFormat="1" ht="15" outlineLevel="1" x14ac:dyDescent="0.25">
      <c r="A231" s="147" t="s">
        <v>898</v>
      </c>
      <c r="B231" s="94" t="s">
        <v>179</v>
      </c>
      <c r="C231" s="70">
        <v>1016</v>
      </c>
      <c r="D231" s="177"/>
      <c r="E231" s="70"/>
      <c r="F231" s="63">
        <f t="shared" ref="F231:F236" si="7">IF($C$230=0,"",IF(C231="[for completion]","",C231/$C$230))</f>
        <v>3.5596290418081233E-3</v>
      </c>
      <c r="G231" s="63" t="str">
        <f t="shared" ref="G231:G236" si="8">IF($D$230=0,"",IF(D231="[for completion]","",D231/$D$230))</f>
        <v/>
      </c>
    </row>
    <row r="232" spans="1:7" s="68" customFormat="1" ht="15" outlineLevel="1" x14ac:dyDescent="0.25">
      <c r="A232" s="147" t="s">
        <v>899</v>
      </c>
      <c r="B232" s="94" t="s">
        <v>180</v>
      </c>
      <c r="C232" s="70">
        <v>498</v>
      </c>
      <c r="D232" s="70"/>
      <c r="E232" s="70"/>
      <c r="F232" s="63">
        <f t="shared" si="7"/>
        <v>1.7447788019886274E-3</v>
      </c>
      <c r="G232" s="63" t="str">
        <f t="shared" si="8"/>
        <v/>
      </c>
    </row>
    <row r="233" spans="1:7" s="68" customFormat="1" ht="15" outlineLevel="1" x14ac:dyDescent="0.25">
      <c r="A233" s="147" t="s">
        <v>900</v>
      </c>
      <c r="B233" s="94" t="s">
        <v>181</v>
      </c>
      <c r="C233" s="70">
        <v>257</v>
      </c>
      <c r="D233" s="70"/>
      <c r="E233" s="70"/>
      <c r="F233" s="63">
        <f t="shared" si="7"/>
        <v>9.0041797612666109E-4</v>
      </c>
      <c r="G233" s="63" t="str">
        <f t="shared" si="8"/>
        <v/>
      </c>
    </row>
    <row r="234" spans="1:7" s="68" customFormat="1" ht="15" outlineLevel="1" x14ac:dyDescent="0.25">
      <c r="A234" s="147" t="s">
        <v>901</v>
      </c>
      <c r="B234" s="94" t="s">
        <v>182</v>
      </c>
      <c r="C234" s="70">
        <v>135</v>
      </c>
      <c r="D234" s="70"/>
      <c r="E234" s="70"/>
      <c r="F234" s="63">
        <f t="shared" si="7"/>
        <v>4.7298220535836285E-4</v>
      </c>
      <c r="G234" s="63" t="str">
        <f t="shared" si="8"/>
        <v/>
      </c>
    </row>
    <row r="235" spans="1:7" s="68" customFormat="1" ht="15" outlineLevel="1" x14ac:dyDescent="0.25">
      <c r="A235" s="147" t="s">
        <v>902</v>
      </c>
      <c r="B235" s="94" t="s">
        <v>183</v>
      </c>
      <c r="C235" s="70">
        <v>66</v>
      </c>
      <c r="D235" s="70"/>
      <c r="E235" s="70"/>
      <c r="F235" s="63">
        <f t="shared" si="7"/>
        <v>2.3123574484186629E-4</v>
      </c>
      <c r="G235" s="63" t="str">
        <f t="shared" si="8"/>
        <v/>
      </c>
    </row>
    <row r="236" spans="1:7" s="68" customFormat="1" ht="15" outlineLevel="1" x14ac:dyDescent="0.25">
      <c r="A236" s="147" t="s">
        <v>903</v>
      </c>
      <c r="B236" s="94" t="s">
        <v>184</v>
      </c>
      <c r="C236" s="70">
        <v>87</v>
      </c>
      <c r="D236" s="70"/>
      <c r="E236" s="70"/>
      <c r="F236" s="63">
        <f t="shared" si="7"/>
        <v>3.0481075456427828E-4</v>
      </c>
      <c r="G236" s="63" t="str">
        <f t="shared" si="8"/>
        <v/>
      </c>
    </row>
    <row r="237" spans="1:7" s="68" customFormat="1" ht="15" outlineLevel="1" x14ac:dyDescent="0.25">
      <c r="A237" s="147" t="s">
        <v>904</v>
      </c>
      <c r="B237" s="94"/>
      <c r="C237" s="70"/>
      <c r="D237" s="70"/>
      <c r="E237" s="70"/>
      <c r="F237" s="63"/>
      <c r="G237" s="63"/>
    </row>
    <row r="238" spans="1:7" s="68" customFormat="1" ht="15" outlineLevel="1" x14ac:dyDescent="0.25">
      <c r="A238" s="147" t="s">
        <v>905</v>
      </c>
      <c r="B238" s="94"/>
      <c r="C238" s="70"/>
      <c r="D238" s="70"/>
      <c r="E238" s="70"/>
      <c r="F238" s="63"/>
      <c r="G238" s="63"/>
    </row>
    <row r="239" spans="1:7" s="68" customFormat="1" ht="15" outlineLevel="1" x14ac:dyDescent="0.25">
      <c r="A239" s="147" t="s">
        <v>906</v>
      </c>
      <c r="B239" s="94"/>
      <c r="C239" s="70"/>
      <c r="D239" s="70"/>
      <c r="E239" s="70"/>
      <c r="F239" s="63"/>
      <c r="G239" s="63"/>
    </row>
    <row r="240" spans="1:7" ht="15" customHeight="1" x14ac:dyDescent="0.25">
      <c r="A240" s="76"/>
      <c r="B240" s="78" t="s">
        <v>1034</v>
      </c>
      <c r="C240" s="76" t="s">
        <v>144</v>
      </c>
      <c r="D240" s="40"/>
      <c r="E240" s="39"/>
      <c r="F240" s="40"/>
      <c r="G240" s="40"/>
    </row>
    <row r="241" spans="1:7" ht="15" x14ac:dyDescent="0.25">
      <c r="A241" s="147" t="s">
        <v>907</v>
      </c>
      <c r="B241" s="5" t="s">
        <v>12</v>
      </c>
      <c r="C241" s="5">
        <v>85.45</v>
      </c>
      <c r="E241" s="14"/>
      <c r="F241" s="14"/>
      <c r="G241" s="14"/>
    </row>
    <row r="242" spans="1:7" ht="15" x14ac:dyDescent="0.25">
      <c r="A242" s="147" t="s">
        <v>908</v>
      </c>
      <c r="B242" s="5" t="s">
        <v>140</v>
      </c>
      <c r="C242" s="70">
        <v>4.18</v>
      </c>
      <c r="E242" s="14"/>
      <c r="F242" s="14"/>
    </row>
    <row r="243" spans="1:7" ht="15" x14ac:dyDescent="0.25">
      <c r="A243" s="147" t="s">
        <v>909</v>
      </c>
      <c r="B243" s="147" t="s">
        <v>1444</v>
      </c>
      <c r="C243" s="70">
        <v>0</v>
      </c>
      <c r="E243" s="14"/>
      <c r="F243" s="14"/>
    </row>
    <row r="244" spans="1:7" ht="15" x14ac:dyDescent="0.25">
      <c r="A244" s="147" t="s">
        <v>910</v>
      </c>
      <c r="B244" s="5" t="s">
        <v>2</v>
      </c>
      <c r="C244" s="70">
        <v>10.37</v>
      </c>
      <c r="E244" s="14"/>
      <c r="F244" s="14"/>
    </row>
    <row r="245" spans="1:7" s="68" customFormat="1" ht="15" outlineLevel="1" x14ac:dyDescent="0.25">
      <c r="A245" s="147" t="s">
        <v>911</v>
      </c>
      <c r="B245" s="94" t="s">
        <v>161</v>
      </c>
      <c r="C245" s="70">
        <v>0.06</v>
      </c>
      <c r="D245" s="70"/>
      <c r="E245" s="75"/>
      <c r="F245" s="75"/>
      <c r="G245" s="69"/>
    </row>
    <row r="246" spans="1:7" s="68" customFormat="1" ht="15" outlineLevel="1" x14ac:dyDescent="0.25">
      <c r="A246" s="147" t="s">
        <v>912</v>
      </c>
      <c r="B246" s="94" t="s">
        <v>162</v>
      </c>
      <c r="C246" s="177">
        <v>5.01</v>
      </c>
      <c r="D246" s="70"/>
      <c r="E246" s="75"/>
      <c r="F246" s="75"/>
      <c r="G246" s="69"/>
    </row>
    <row r="247" spans="1:7" s="68" customFormat="1" ht="15" outlineLevel="1" x14ac:dyDescent="0.25">
      <c r="A247" s="147" t="s">
        <v>913</v>
      </c>
      <c r="B247" s="94" t="s">
        <v>210</v>
      </c>
      <c r="C247" s="70">
        <v>0</v>
      </c>
      <c r="D247" s="70"/>
      <c r="E247" s="75"/>
      <c r="F247" s="75"/>
      <c r="G247" s="69"/>
    </row>
    <row r="248" spans="1:7" s="68" customFormat="1" ht="15" outlineLevel="1" x14ac:dyDescent="0.25">
      <c r="A248" s="147" t="s">
        <v>914</v>
      </c>
      <c r="B248" s="94" t="s">
        <v>211</v>
      </c>
      <c r="C248" s="70">
        <v>0</v>
      </c>
      <c r="D248" s="70"/>
      <c r="E248" s="75"/>
      <c r="F248" s="75"/>
      <c r="G248" s="69"/>
    </row>
    <row r="249" spans="1:7" s="68" customFormat="1" ht="15" outlineLevel="1" x14ac:dyDescent="0.25">
      <c r="A249" s="147" t="s">
        <v>915</v>
      </c>
      <c r="B249" s="94" t="s">
        <v>212</v>
      </c>
      <c r="C249" s="70">
        <v>0</v>
      </c>
      <c r="D249" s="70"/>
      <c r="E249" s="75"/>
      <c r="F249" s="75"/>
      <c r="G249" s="69"/>
    </row>
    <row r="250" spans="1:7" s="68" customFormat="1" ht="15" outlineLevel="1" x14ac:dyDescent="0.25">
      <c r="A250" s="147" t="s">
        <v>916</v>
      </c>
      <c r="B250" s="94" t="s">
        <v>1489</v>
      </c>
      <c r="C250" s="70">
        <v>5.31</v>
      </c>
      <c r="D250" s="70"/>
      <c r="E250" s="75"/>
      <c r="F250" s="75"/>
      <c r="G250" s="69"/>
    </row>
    <row r="251" spans="1:7" s="68" customFormat="1" ht="15" outlineLevel="1" x14ac:dyDescent="0.25">
      <c r="A251" s="147" t="s">
        <v>917</v>
      </c>
      <c r="B251" s="94"/>
      <c r="C251" s="70"/>
      <c r="D251" s="70"/>
      <c r="E251" s="75"/>
      <c r="F251" s="75"/>
      <c r="G251" s="69"/>
    </row>
    <row r="252" spans="1:7" s="68" customFormat="1" ht="15" outlineLevel="1" x14ac:dyDescent="0.25">
      <c r="A252" s="147" t="s">
        <v>918</v>
      </c>
      <c r="B252" s="94"/>
      <c r="C252" s="70"/>
      <c r="D252" s="70"/>
      <c r="E252" s="75"/>
      <c r="F252" s="75"/>
      <c r="G252" s="69"/>
    </row>
    <row r="253" spans="1:7" s="68" customFormat="1" ht="15" outlineLevel="1" x14ac:dyDescent="0.25">
      <c r="A253" s="147" t="s">
        <v>919</v>
      </c>
      <c r="B253" s="94"/>
      <c r="C253" s="70"/>
      <c r="D253" s="70"/>
      <c r="E253" s="75"/>
      <c r="F253" s="75"/>
      <c r="G253" s="69"/>
    </row>
    <row r="254" spans="1:7" s="68" customFormat="1" ht="15" outlineLevel="1" x14ac:dyDescent="0.25">
      <c r="A254" s="147" t="s">
        <v>920</v>
      </c>
      <c r="B254" s="94"/>
      <c r="C254" s="70"/>
      <c r="D254" s="70"/>
      <c r="E254" s="75"/>
      <c r="F254" s="75"/>
      <c r="G254" s="69"/>
    </row>
    <row r="255" spans="1:7" s="68" customFormat="1" ht="15" outlineLevel="1" x14ac:dyDescent="0.25">
      <c r="A255" s="147" t="s">
        <v>921</v>
      </c>
      <c r="B255" s="94"/>
      <c r="C255" s="70"/>
      <c r="D255" s="70"/>
      <c r="E255" s="75"/>
      <c r="F255" s="75"/>
      <c r="G255" s="69"/>
    </row>
    <row r="256" spans="1:7" ht="15" customHeight="1" x14ac:dyDescent="0.25">
      <c r="A256" s="76"/>
      <c r="B256" s="78" t="s">
        <v>1035</v>
      </c>
      <c r="C256" s="76" t="s">
        <v>144</v>
      </c>
      <c r="D256" s="40"/>
      <c r="E256" s="39"/>
      <c r="F256" s="40"/>
      <c r="G256" s="42"/>
    </row>
    <row r="257" spans="1:7" ht="15" x14ac:dyDescent="0.25">
      <c r="A257" s="147" t="s">
        <v>922</v>
      </c>
      <c r="B257" s="5" t="s">
        <v>36</v>
      </c>
      <c r="C257" s="5">
        <v>100</v>
      </c>
      <c r="E257" s="3"/>
      <c r="F257" s="3"/>
    </row>
    <row r="258" spans="1:7" ht="15" x14ac:dyDescent="0.25">
      <c r="A258" s="147" t="s">
        <v>923</v>
      </c>
      <c r="B258" s="5" t="s">
        <v>37</v>
      </c>
      <c r="C258" s="177">
        <v>0</v>
      </c>
      <c r="E258" s="3"/>
      <c r="F258" s="3"/>
    </row>
    <row r="259" spans="1:7" ht="15" x14ac:dyDescent="0.25">
      <c r="A259" s="147" t="s">
        <v>924</v>
      </c>
      <c r="B259" s="5" t="s">
        <v>2</v>
      </c>
      <c r="C259" s="177">
        <v>0</v>
      </c>
      <c r="E259" s="3"/>
      <c r="F259" s="3"/>
    </row>
    <row r="260" spans="1:7" s="68" customFormat="1" ht="15" outlineLevel="1" x14ac:dyDescent="0.25">
      <c r="A260" s="147" t="s">
        <v>925</v>
      </c>
      <c r="B260" s="70"/>
      <c r="C260" s="70"/>
      <c r="D260" s="70"/>
      <c r="E260" s="69"/>
      <c r="F260" s="69"/>
      <c r="G260" s="69"/>
    </row>
    <row r="261" spans="1:7" s="68" customFormat="1" ht="15" outlineLevel="1" x14ac:dyDescent="0.25">
      <c r="A261" s="147" t="s">
        <v>926</v>
      </c>
      <c r="B261" s="70"/>
      <c r="C261" s="70"/>
      <c r="D261" s="70"/>
      <c r="E261" s="69"/>
      <c r="F261" s="69"/>
      <c r="G261" s="69"/>
    </row>
    <row r="262" spans="1:7" s="68" customFormat="1" ht="15" outlineLevel="1" x14ac:dyDescent="0.25">
      <c r="A262" s="147" t="s">
        <v>927</v>
      </c>
      <c r="B262" s="70"/>
      <c r="C262" s="70"/>
      <c r="D262" s="70"/>
      <c r="E262" s="69"/>
      <c r="F262" s="69"/>
      <c r="G262" s="69"/>
    </row>
    <row r="263" spans="1:7" s="68" customFormat="1" ht="15" outlineLevel="1" x14ac:dyDescent="0.25">
      <c r="A263" s="147" t="s">
        <v>928</v>
      </c>
      <c r="B263" s="70"/>
      <c r="C263" s="70"/>
      <c r="D263" s="70"/>
      <c r="E263" s="69"/>
      <c r="F263" s="69"/>
      <c r="G263" s="69"/>
    </row>
    <row r="264" spans="1:7" s="68" customFormat="1" ht="15" outlineLevel="1" x14ac:dyDescent="0.25">
      <c r="A264" s="147" t="s">
        <v>929</v>
      </c>
      <c r="B264" s="70"/>
      <c r="C264" s="70"/>
      <c r="D264" s="70"/>
      <c r="E264" s="69"/>
      <c r="F264" s="69"/>
      <c r="G264" s="69"/>
    </row>
    <row r="265" spans="1:7" s="68" customFormat="1" ht="15" outlineLevel="1" x14ac:dyDescent="0.25">
      <c r="A265" s="147" t="s">
        <v>930</v>
      </c>
      <c r="B265" s="70"/>
      <c r="C265" s="70"/>
      <c r="D265" s="70"/>
      <c r="E265" s="69"/>
      <c r="F265" s="69"/>
      <c r="G265" s="69"/>
    </row>
    <row r="266" spans="1:7" s="68" customFormat="1" ht="18.75" x14ac:dyDescent="0.25">
      <c r="A266" s="45"/>
      <c r="B266" s="48" t="s">
        <v>235</v>
      </c>
      <c r="C266" s="45"/>
      <c r="D266" s="45"/>
      <c r="E266" s="45"/>
      <c r="F266" s="46"/>
      <c r="G266" s="46"/>
    </row>
    <row r="267" spans="1:7" s="68" customFormat="1" ht="15" customHeight="1" x14ac:dyDescent="0.25">
      <c r="A267" s="76"/>
      <c r="B267" s="78" t="s">
        <v>1036</v>
      </c>
      <c r="C267" s="76" t="s">
        <v>152</v>
      </c>
      <c r="D267" s="76" t="s">
        <v>57</v>
      </c>
      <c r="E267" s="76"/>
      <c r="F267" s="76" t="s">
        <v>145</v>
      </c>
      <c r="G267" s="76" t="s">
        <v>150</v>
      </c>
    </row>
    <row r="268" spans="1:7" s="55" customFormat="1" ht="15" x14ac:dyDescent="0.25">
      <c r="A268" s="147" t="s">
        <v>931</v>
      </c>
      <c r="B268" s="147" t="s">
        <v>89</v>
      </c>
      <c r="C268" s="177">
        <v>4776</v>
      </c>
      <c r="D268" s="177">
        <v>19528</v>
      </c>
      <c r="E268" s="59"/>
      <c r="F268" s="50"/>
      <c r="G268" s="50"/>
    </row>
    <row r="269" spans="1:7" s="55" customFormat="1" ht="15" x14ac:dyDescent="0.25">
      <c r="A269" s="59"/>
      <c r="B269" s="147"/>
      <c r="C269" s="147"/>
      <c r="D269" s="59"/>
      <c r="E269" s="59"/>
      <c r="F269" s="50"/>
      <c r="G269" s="50"/>
    </row>
    <row r="270" spans="1:7" s="55" customFormat="1" ht="15" x14ac:dyDescent="0.25">
      <c r="A270" s="70"/>
      <c r="B270" s="147" t="s">
        <v>153</v>
      </c>
      <c r="C270" s="147"/>
      <c r="D270" s="59"/>
      <c r="E270" s="59"/>
      <c r="F270" s="50"/>
      <c r="G270" s="50"/>
    </row>
    <row r="271" spans="1:7" s="55" customFormat="1" ht="15" x14ac:dyDescent="0.25">
      <c r="A271" s="147" t="s">
        <v>932</v>
      </c>
      <c r="B271" s="171" t="s">
        <v>1450</v>
      </c>
      <c r="C271" s="177">
        <v>11263</v>
      </c>
      <c r="D271" s="177">
        <v>9750</v>
      </c>
      <c r="E271" s="59"/>
      <c r="F271" s="63">
        <f t="shared" ref="F271:F294" si="9">IF($C$295=0,"",IF(C271="[for completion]","",C271/$C$295))</f>
        <v>0.12077507077292614</v>
      </c>
      <c r="G271" s="63">
        <f t="shared" ref="G271:G294" si="10">IF($D$295=0,"",IF(D271="[for completion]","",D271/$D$295))</f>
        <v>0.49928308070462923</v>
      </c>
    </row>
    <row r="272" spans="1:7" s="55" customFormat="1" ht="15" x14ac:dyDescent="0.25">
      <c r="A272" s="147" t="s">
        <v>933</v>
      </c>
      <c r="B272" s="171" t="s">
        <v>1449</v>
      </c>
      <c r="C272" s="177">
        <v>18874</v>
      </c>
      <c r="D272" s="177">
        <v>5963</v>
      </c>
      <c r="E272" s="59"/>
      <c r="F272" s="63">
        <f t="shared" si="9"/>
        <v>0.20238912241571588</v>
      </c>
      <c r="G272" s="63">
        <f t="shared" si="10"/>
        <v>0.30535641130684144</v>
      </c>
    </row>
    <row r="273" spans="1:7" s="55" customFormat="1" ht="15" x14ac:dyDescent="0.25">
      <c r="A273" s="147" t="s">
        <v>934</v>
      </c>
      <c r="B273" s="171" t="s">
        <v>1448</v>
      </c>
      <c r="C273" s="177">
        <v>29503</v>
      </c>
      <c r="D273" s="177">
        <v>3300</v>
      </c>
      <c r="E273" s="59"/>
      <c r="F273" s="63">
        <f t="shared" si="9"/>
        <v>0.31636570301106631</v>
      </c>
      <c r="G273" s="63">
        <f t="shared" si="10"/>
        <v>0.16898811962310528</v>
      </c>
    </row>
    <row r="274" spans="1:7" s="55" customFormat="1" ht="15" x14ac:dyDescent="0.25">
      <c r="A274" s="147" t="s">
        <v>935</v>
      </c>
      <c r="B274" s="171" t="s">
        <v>1447</v>
      </c>
      <c r="C274" s="177">
        <v>10561</v>
      </c>
      <c r="D274" s="177">
        <v>351</v>
      </c>
      <c r="E274" s="59"/>
      <c r="F274" s="63">
        <f t="shared" si="9"/>
        <v>0.11324740499270824</v>
      </c>
      <c r="G274" s="63">
        <f t="shared" si="10"/>
        <v>1.7974190905366654E-2</v>
      </c>
    </row>
    <row r="275" spans="1:7" s="55" customFormat="1" ht="15" x14ac:dyDescent="0.25">
      <c r="A275" s="147" t="s">
        <v>936</v>
      </c>
      <c r="B275" s="171" t="s">
        <v>1447</v>
      </c>
      <c r="C275" s="177">
        <v>5809</v>
      </c>
      <c r="D275" s="177">
        <v>88</v>
      </c>
      <c r="E275" s="59"/>
      <c r="F275" s="63">
        <f t="shared" si="9"/>
        <v>6.2290898172771725E-2</v>
      </c>
      <c r="G275" s="63">
        <f t="shared" si="10"/>
        <v>4.5063498566161406E-3</v>
      </c>
    </row>
    <row r="276" spans="1:7" s="55" customFormat="1" ht="15" x14ac:dyDescent="0.25">
      <c r="A276" s="147" t="s">
        <v>937</v>
      </c>
      <c r="B276" s="171" t="s">
        <v>1446</v>
      </c>
      <c r="C276" s="177">
        <v>17246</v>
      </c>
      <c r="D276" s="177">
        <v>76</v>
      </c>
      <c r="E276" s="59"/>
      <c r="F276" s="63">
        <f t="shared" si="9"/>
        <v>0.18493180063481171</v>
      </c>
      <c r="G276" s="63">
        <f t="shared" si="10"/>
        <v>3.8918476034412127E-3</v>
      </c>
    </row>
    <row r="277" spans="1:7" s="55" customFormat="1" ht="15" x14ac:dyDescent="0.25">
      <c r="A277" s="147" t="s">
        <v>938</v>
      </c>
      <c r="B277" s="171"/>
      <c r="C277" s="177"/>
      <c r="D277" s="177"/>
      <c r="E277" s="59"/>
      <c r="F277" s="63">
        <f t="shared" si="9"/>
        <v>0</v>
      </c>
      <c r="G277" s="63">
        <f t="shared" si="10"/>
        <v>0</v>
      </c>
    </row>
    <row r="278" spans="1:7" s="55" customFormat="1" ht="15" x14ac:dyDescent="0.25">
      <c r="A278" s="147" t="s">
        <v>939</v>
      </c>
      <c r="B278" s="171"/>
      <c r="C278" s="177"/>
      <c r="D278" s="177"/>
      <c r="E278" s="59"/>
      <c r="F278" s="63">
        <f t="shared" si="9"/>
        <v>0</v>
      </c>
      <c r="G278" s="63">
        <f t="shared" si="10"/>
        <v>0</v>
      </c>
    </row>
    <row r="279" spans="1:7" s="55" customFormat="1" ht="15" x14ac:dyDescent="0.25">
      <c r="A279" s="147" t="s">
        <v>940</v>
      </c>
      <c r="B279" s="171"/>
      <c r="C279" s="177"/>
      <c r="D279" s="177"/>
      <c r="E279" s="59"/>
      <c r="F279" s="63">
        <f t="shared" si="9"/>
        <v>0</v>
      </c>
      <c r="G279" s="63">
        <f t="shared" si="10"/>
        <v>0</v>
      </c>
    </row>
    <row r="280" spans="1:7" s="55" customFormat="1" ht="15" x14ac:dyDescent="0.25">
      <c r="A280" s="147" t="s">
        <v>941</v>
      </c>
      <c r="B280" s="171"/>
      <c r="C280" s="177"/>
      <c r="D280" s="177"/>
      <c r="E280" s="57"/>
      <c r="F280" s="63">
        <f t="shared" si="9"/>
        <v>0</v>
      </c>
      <c r="G280" s="63">
        <f t="shared" si="10"/>
        <v>0</v>
      </c>
    </row>
    <row r="281" spans="1:7" s="55" customFormat="1" x14ac:dyDescent="0.3">
      <c r="A281" s="147" t="s">
        <v>942</v>
      </c>
      <c r="B281" s="171"/>
      <c r="C281" s="177"/>
      <c r="D281" s="177"/>
      <c r="E281" s="57"/>
      <c r="F281" s="63">
        <f t="shared" si="9"/>
        <v>0</v>
      </c>
      <c r="G281" s="63">
        <f t="shared" si="10"/>
        <v>0</v>
      </c>
    </row>
    <row r="282" spans="1:7" s="55" customFormat="1" x14ac:dyDescent="0.3">
      <c r="A282" s="147" t="s">
        <v>943</v>
      </c>
      <c r="B282" s="171"/>
      <c r="C282" s="177"/>
      <c r="D282" s="177"/>
      <c r="E282" s="57"/>
      <c r="F282" s="63">
        <f t="shared" si="9"/>
        <v>0</v>
      </c>
      <c r="G282" s="63">
        <f t="shared" si="10"/>
        <v>0</v>
      </c>
    </row>
    <row r="283" spans="1:7" s="55" customFormat="1" x14ac:dyDescent="0.3">
      <c r="A283" s="147" t="s">
        <v>944</v>
      </c>
      <c r="B283" s="171"/>
      <c r="C283" s="177"/>
      <c r="D283" s="177"/>
      <c r="E283" s="57"/>
      <c r="F283" s="63">
        <f t="shared" si="9"/>
        <v>0</v>
      </c>
      <c r="G283" s="63">
        <f t="shared" si="10"/>
        <v>0</v>
      </c>
    </row>
    <row r="284" spans="1:7" s="55" customFormat="1" x14ac:dyDescent="0.3">
      <c r="A284" s="147" t="s">
        <v>945</v>
      </c>
      <c r="B284" s="171"/>
      <c r="C284" s="177"/>
      <c r="D284" s="177"/>
      <c r="E284" s="57"/>
      <c r="F284" s="63">
        <f t="shared" si="9"/>
        <v>0</v>
      </c>
      <c r="G284" s="63">
        <f t="shared" si="10"/>
        <v>0</v>
      </c>
    </row>
    <row r="285" spans="1:7" s="55" customFormat="1" x14ac:dyDescent="0.3">
      <c r="A285" s="147" t="s">
        <v>946</v>
      </c>
      <c r="B285" s="171"/>
      <c r="C285" s="177"/>
      <c r="D285" s="177"/>
      <c r="E285" s="57"/>
      <c r="F285" s="63">
        <f t="shared" si="9"/>
        <v>0</v>
      </c>
      <c r="G285" s="63">
        <f t="shared" si="10"/>
        <v>0</v>
      </c>
    </row>
    <row r="286" spans="1:7" s="55" customFormat="1" x14ac:dyDescent="0.3">
      <c r="A286" s="147" t="s">
        <v>947</v>
      </c>
      <c r="B286" s="171"/>
      <c r="C286" s="177"/>
      <c r="D286" s="177"/>
      <c r="E286" s="56"/>
      <c r="F286" s="63">
        <f t="shared" si="9"/>
        <v>0</v>
      </c>
      <c r="G286" s="63">
        <f t="shared" si="10"/>
        <v>0</v>
      </c>
    </row>
    <row r="287" spans="1:7" s="55" customFormat="1" x14ac:dyDescent="0.3">
      <c r="A287" s="147" t="s">
        <v>948</v>
      </c>
      <c r="B287" s="171"/>
      <c r="C287" s="177"/>
      <c r="D287" s="177"/>
      <c r="E287" s="60"/>
      <c r="F287" s="63">
        <f t="shared" si="9"/>
        <v>0</v>
      </c>
      <c r="G287" s="63">
        <f t="shared" si="10"/>
        <v>0</v>
      </c>
    </row>
    <row r="288" spans="1:7" s="55" customFormat="1" x14ac:dyDescent="0.3">
      <c r="A288" s="147" t="s">
        <v>949</v>
      </c>
      <c r="B288" s="171"/>
      <c r="C288" s="177"/>
      <c r="D288" s="177"/>
      <c r="E288" s="60"/>
      <c r="F288" s="63">
        <f t="shared" si="9"/>
        <v>0</v>
      </c>
      <c r="G288" s="63">
        <f t="shared" si="10"/>
        <v>0</v>
      </c>
    </row>
    <row r="289" spans="1:7" s="55" customFormat="1" x14ac:dyDescent="0.3">
      <c r="A289" s="147" t="s">
        <v>950</v>
      </c>
      <c r="B289" s="171"/>
      <c r="C289" s="177"/>
      <c r="D289" s="177"/>
      <c r="E289" s="60"/>
      <c r="F289" s="63">
        <f t="shared" si="9"/>
        <v>0</v>
      </c>
      <c r="G289" s="63">
        <f t="shared" si="10"/>
        <v>0</v>
      </c>
    </row>
    <row r="290" spans="1:7" s="55" customFormat="1" x14ac:dyDescent="0.3">
      <c r="A290" s="147" t="s">
        <v>951</v>
      </c>
      <c r="B290" s="171"/>
      <c r="C290" s="177"/>
      <c r="D290" s="177"/>
      <c r="E290" s="60"/>
      <c r="F290" s="63">
        <f t="shared" si="9"/>
        <v>0</v>
      </c>
      <c r="G290" s="63">
        <f t="shared" si="10"/>
        <v>0</v>
      </c>
    </row>
    <row r="291" spans="1:7" s="55" customFormat="1" x14ac:dyDescent="0.3">
      <c r="A291" s="147" t="s">
        <v>952</v>
      </c>
      <c r="B291" s="171"/>
      <c r="C291" s="177"/>
      <c r="D291" s="177"/>
      <c r="E291" s="60"/>
      <c r="F291" s="63">
        <f t="shared" si="9"/>
        <v>0</v>
      </c>
      <c r="G291" s="63">
        <f t="shared" si="10"/>
        <v>0</v>
      </c>
    </row>
    <row r="292" spans="1:7" s="55" customFormat="1" x14ac:dyDescent="0.3">
      <c r="A292" s="147" t="s">
        <v>953</v>
      </c>
      <c r="B292" s="171"/>
      <c r="C292" s="177"/>
      <c r="D292" s="177"/>
      <c r="E292" s="60"/>
      <c r="F292" s="63">
        <f t="shared" si="9"/>
        <v>0</v>
      </c>
      <c r="G292" s="63">
        <f t="shared" si="10"/>
        <v>0</v>
      </c>
    </row>
    <row r="293" spans="1:7" s="55" customFormat="1" x14ac:dyDescent="0.3">
      <c r="A293" s="147" t="s">
        <v>954</v>
      </c>
      <c r="B293" s="171"/>
      <c r="C293" s="177"/>
      <c r="D293" s="177"/>
      <c r="E293" s="60"/>
      <c r="F293" s="63">
        <f t="shared" si="9"/>
        <v>0</v>
      </c>
      <c r="G293" s="63">
        <f t="shared" si="10"/>
        <v>0</v>
      </c>
    </row>
    <row r="294" spans="1:7" s="55" customFormat="1" x14ac:dyDescent="0.3">
      <c r="A294" s="147" t="s">
        <v>955</v>
      </c>
      <c r="B294" s="171"/>
      <c r="C294" s="177"/>
      <c r="D294" s="177"/>
      <c r="E294" s="60"/>
      <c r="F294" s="63">
        <f t="shared" si="9"/>
        <v>0</v>
      </c>
      <c r="G294" s="63">
        <f t="shared" si="10"/>
        <v>0</v>
      </c>
    </row>
    <row r="295" spans="1:7" s="55" customFormat="1" x14ac:dyDescent="0.3">
      <c r="A295" s="147" t="s">
        <v>956</v>
      </c>
      <c r="B295" s="58" t="s">
        <v>1</v>
      </c>
      <c r="C295" s="57">
        <f>SUM(C271:C294)</f>
        <v>93256</v>
      </c>
      <c r="D295" s="57">
        <f>SUM(D271:D294)</f>
        <v>19528</v>
      </c>
      <c r="E295" s="60"/>
      <c r="F295" s="65">
        <f>SUM(F271:F294)</f>
        <v>1</v>
      </c>
      <c r="G295" s="65">
        <f>SUM(G271:G294)</f>
        <v>0.99999999999999989</v>
      </c>
    </row>
    <row r="296" spans="1:7" s="68" customFormat="1" ht="15" customHeight="1" x14ac:dyDescent="0.3">
      <c r="A296" s="76"/>
      <c r="B296" s="78" t="s">
        <v>1037</v>
      </c>
      <c r="C296" s="76" t="s">
        <v>152</v>
      </c>
      <c r="D296" s="76" t="s">
        <v>57</v>
      </c>
      <c r="E296" s="76"/>
      <c r="F296" s="76" t="s">
        <v>145</v>
      </c>
      <c r="G296" s="76" t="s">
        <v>150</v>
      </c>
    </row>
    <row r="297" spans="1:7" s="55" customFormat="1" x14ac:dyDescent="0.3">
      <c r="A297" s="147" t="s">
        <v>957</v>
      </c>
      <c r="B297" s="56" t="s">
        <v>137</v>
      </c>
      <c r="C297" s="151" t="s">
        <v>54</v>
      </c>
      <c r="D297" s="147"/>
      <c r="E297" s="56"/>
      <c r="F297" s="56"/>
      <c r="G297" s="56"/>
    </row>
    <row r="298" spans="1:7" s="55" customFormat="1" x14ac:dyDescent="0.3">
      <c r="A298" s="70"/>
      <c r="B298" s="177"/>
      <c r="C298" s="177"/>
      <c r="D298" s="177"/>
      <c r="E298" s="56"/>
      <c r="F298" s="56"/>
      <c r="G298" s="56"/>
    </row>
    <row r="299" spans="1:7" s="68" customFormat="1" x14ac:dyDescent="0.3">
      <c r="A299" s="70"/>
      <c r="B299" s="171" t="s">
        <v>321</v>
      </c>
      <c r="C299" s="177"/>
      <c r="D299" s="177"/>
      <c r="E299" s="70"/>
      <c r="F299" s="70"/>
      <c r="G299" s="70"/>
    </row>
    <row r="300" spans="1:7" s="68" customFormat="1" x14ac:dyDescent="0.3">
      <c r="A300" s="147" t="s">
        <v>958</v>
      </c>
      <c r="B300" s="177" t="s">
        <v>171</v>
      </c>
      <c r="C300" s="177" t="s">
        <v>188</v>
      </c>
      <c r="D300" s="177" t="s">
        <v>188</v>
      </c>
      <c r="E300" s="70"/>
      <c r="F300" s="63" t="str">
        <f>IF($C$308=0,"",IF(C300="[for completion]","",C300/$C$308))</f>
        <v/>
      </c>
      <c r="G300" s="63" t="str">
        <f>IF($D$308=0,"",IF(D300="[for completion]","",D300/$D$308))</f>
        <v/>
      </c>
    </row>
    <row r="301" spans="1:7" s="68" customFormat="1" x14ac:dyDescent="0.3">
      <c r="A301" s="147" t="s">
        <v>959</v>
      </c>
      <c r="B301" s="177" t="s">
        <v>173</v>
      </c>
      <c r="C301" s="177" t="s">
        <v>188</v>
      </c>
      <c r="D301" s="177" t="s">
        <v>188</v>
      </c>
      <c r="E301" s="70"/>
      <c r="F301" s="63" t="str">
        <f t="shared" ref="F301:F314" si="11">IF($C$308=0,"",IF(C301="[for completion]","",C301/$C$308))</f>
        <v/>
      </c>
      <c r="G301" s="63" t="str">
        <f t="shared" ref="G301:G314" si="12">IF($D$308=0,"",IF(D301="[for completion]","",D301/$D$308))</f>
        <v/>
      </c>
    </row>
    <row r="302" spans="1:7" s="68" customFormat="1" x14ac:dyDescent="0.3">
      <c r="A302" s="147" t="s">
        <v>960</v>
      </c>
      <c r="B302" s="177" t="s">
        <v>174</v>
      </c>
      <c r="C302" s="177" t="s">
        <v>188</v>
      </c>
      <c r="D302" s="177" t="s">
        <v>188</v>
      </c>
      <c r="E302" s="70"/>
      <c r="F302" s="63" t="str">
        <f t="shared" si="11"/>
        <v/>
      </c>
      <c r="G302" s="63" t="str">
        <f t="shared" si="12"/>
        <v/>
      </c>
    </row>
    <row r="303" spans="1:7" s="68" customFormat="1" x14ac:dyDescent="0.3">
      <c r="A303" s="147" t="s">
        <v>961</v>
      </c>
      <c r="B303" s="177" t="s">
        <v>175</v>
      </c>
      <c r="C303" s="177" t="s">
        <v>188</v>
      </c>
      <c r="D303" s="177" t="s">
        <v>188</v>
      </c>
      <c r="E303" s="70"/>
      <c r="F303" s="63" t="str">
        <f t="shared" si="11"/>
        <v/>
      </c>
      <c r="G303" s="63" t="str">
        <f t="shared" si="12"/>
        <v/>
      </c>
    </row>
    <row r="304" spans="1:7" s="68" customFormat="1" x14ac:dyDescent="0.3">
      <c r="A304" s="147" t="s">
        <v>962</v>
      </c>
      <c r="B304" s="177" t="s">
        <v>176</v>
      </c>
      <c r="C304" s="177" t="s">
        <v>188</v>
      </c>
      <c r="D304" s="177" t="s">
        <v>188</v>
      </c>
      <c r="E304" s="70"/>
      <c r="F304" s="63" t="str">
        <f t="shared" si="11"/>
        <v/>
      </c>
      <c r="G304" s="63" t="str">
        <f t="shared" si="12"/>
        <v/>
      </c>
    </row>
    <row r="305" spans="1:7" s="68" customFormat="1" x14ac:dyDescent="0.3">
      <c r="A305" s="147" t="s">
        <v>963</v>
      </c>
      <c r="B305" s="177" t="s">
        <v>177</v>
      </c>
      <c r="C305" s="177" t="s">
        <v>188</v>
      </c>
      <c r="D305" s="177" t="s">
        <v>188</v>
      </c>
      <c r="E305" s="70"/>
      <c r="F305" s="63" t="str">
        <f t="shared" si="11"/>
        <v/>
      </c>
      <c r="G305" s="63" t="str">
        <f t="shared" si="12"/>
        <v/>
      </c>
    </row>
    <row r="306" spans="1:7" s="68" customFormat="1" x14ac:dyDescent="0.3">
      <c r="A306" s="147" t="s">
        <v>964</v>
      </c>
      <c r="B306" s="177" t="s">
        <v>178</v>
      </c>
      <c r="C306" s="177" t="s">
        <v>188</v>
      </c>
      <c r="D306" s="177" t="s">
        <v>188</v>
      </c>
      <c r="E306" s="70"/>
      <c r="F306" s="63" t="str">
        <f t="shared" si="11"/>
        <v/>
      </c>
      <c r="G306" s="63" t="str">
        <f t="shared" si="12"/>
        <v/>
      </c>
    </row>
    <row r="307" spans="1:7" s="68" customFormat="1" x14ac:dyDescent="0.3">
      <c r="A307" s="147" t="s">
        <v>965</v>
      </c>
      <c r="B307" s="177" t="s">
        <v>172</v>
      </c>
      <c r="C307" s="177" t="s">
        <v>188</v>
      </c>
      <c r="D307" s="177" t="s">
        <v>188</v>
      </c>
      <c r="E307" s="70"/>
      <c r="F307" s="63" t="str">
        <f t="shared" si="11"/>
        <v/>
      </c>
      <c r="G307" s="63" t="str">
        <f t="shared" si="12"/>
        <v/>
      </c>
    </row>
    <row r="308" spans="1:7" s="68" customFormat="1" x14ac:dyDescent="0.3">
      <c r="A308" s="147" t="s">
        <v>966</v>
      </c>
      <c r="B308" s="73" t="s">
        <v>1</v>
      </c>
      <c r="C308" s="177">
        <f>SUM(C300:C307)</f>
        <v>0</v>
      </c>
      <c r="D308" s="177">
        <f>SUM(D300:D307)</f>
        <v>0</v>
      </c>
      <c r="E308" s="70"/>
      <c r="F308" s="75">
        <f>SUM(F300:F307)</f>
        <v>0</v>
      </c>
      <c r="G308" s="75">
        <f>SUM(G300:G307)</f>
        <v>0</v>
      </c>
    </row>
    <row r="309" spans="1:7" s="68" customFormat="1" outlineLevel="1" x14ac:dyDescent="0.3">
      <c r="A309" s="147" t="s">
        <v>967</v>
      </c>
      <c r="B309" s="94"/>
      <c r="C309" s="177"/>
      <c r="D309" s="177"/>
      <c r="E309" s="70"/>
      <c r="F309" s="63" t="str">
        <f t="shared" si="11"/>
        <v/>
      </c>
      <c r="G309" s="63" t="str">
        <f t="shared" si="12"/>
        <v/>
      </c>
    </row>
    <row r="310" spans="1:7" s="68" customFormat="1" outlineLevel="1" x14ac:dyDescent="0.3">
      <c r="A310" s="147" t="s">
        <v>968</v>
      </c>
      <c r="B310" s="94"/>
      <c r="C310" s="177"/>
      <c r="D310" s="177"/>
      <c r="E310" s="70"/>
      <c r="F310" s="63" t="str">
        <f t="shared" si="11"/>
        <v/>
      </c>
      <c r="G310" s="63" t="str">
        <f t="shared" si="12"/>
        <v/>
      </c>
    </row>
    <row r="311" spans="1:7" s="68" customFormat="1" outlineLevel="1" x14ac:dyDescent="0.3">
      <c r="A311" s="147" t="s">
        <v>969</v>
      </c>
      <c r="B311" s="94"/>
      <c r="C311" s="177"/>
      <c r="D311" s="177"/>
      <c r="E311" s="70"/>
      <c r="F311" s="63" t="str">
        <f t="shared" si="11"/>
        <v/>
      </c>
      <c r="G311" s="63" t="str">
        <f t="shared" si="12"/>
        <v/>
      </c>
    </row>
    <row r="312" spans="1:7" s="68" customFormat="1" outlineLevel="1" x14ac:dyDescent="0.3">
      <c r="A312" s="147" t="s">
        <v>970</v>
      </c>
      <c r="B312" s="94"/>
      <c r="C312" s="177"/>
      <c r="D312" s="177"/>
      <c r="E312" s="70"/>
      <c r="F312" s="63" t="str">
        <f t="shared" si="11"/>
        <v/>
      </c>
      <c r="G312" s="63" t="str">
        <f t="shared" si="12"/>
        <v/>
      </c>
    </row>
    <row r="313" spans="1:7" s="68" customFormat="1" outlineLevel="1" x14ac:dyDescent="0.3">
      <c r="A313" s="147" t="s">
        <v>971</v>
      </c>
      <c r="B313" s="94"/>
      <c r="C313" s="177"/>
      <c r="D313" s="177"/>
      <c r="E313" s="70"/>
      <c r="F313" s="63" t="str">
        <f t="shared" si="11"/>
        <v/>
      </c>
      <c r="G313" s="63" t="str">
        <f t="shared" si="12"/>
        <v/>
      </c>
    </row>
    <row r="314" spans="1:7" s="68" customFormat="1" outlineLevel="1" x14ac:dyDescent="0.3">
      <c r="A314" s="147" t="s">
        <v>972</v>
      </c>
      <c r="B314" s="94"/>
      <c r="C314" s="177"/>
      <c r="D314" s="177"/>
      <c r="E314" s="70"/>
      <c r="F314" s="63" t="str">
        <f t="shared" si="11"/>
        <v/>
      </c>
      <c r="G314" s="63" t="str">
        <f t="shared" si="12"/>
        <v/>
      </c>
    </row>
    <row r="315" spans="1:7" s="68" customFormat="1" outlineLevel="1" x14ac:dyDescent="0.3">
      <c r="A315" s="147" t="s">
        <v>973</v>
      </c>
      <c r="B315" s="94"/>
      <c r="C315" s="177"/>
      <c r="D315" s="177"/>
      <c r="E315" s="70"/>
      <c r="F315" s="63"/>
      <c r="G315" s="63"/>
    </row>
    <row r="316" spans="1:7" s="68" customFormat="1" outlineLevel="1" x14ac:dyDescent="0.3">
      <c r="A316" s="147" t="s">
        <v>974</v>
      </c>
      <c r="B316" s="94"/>
      <c r="C316" s="70"/>
      <c r="D316" s="70"/>
      <c r="E316" s="70"/>
      <c r="F316" s="63"/>
      <c r="G316" s="63"/>
    </row>
    <row r="317" spans="1:7" s="68" customFormat="1" outlineLevel="1" x14ac:dyDescent="0.3">
      <c r="A317" s="147" t="s">
        <v>975</v>
      </c>
      <c r="B317" s="94"/>
      <c r="C317" s="70"/>
      <c r="D317" s="70"/>
      <c r="E317" s="70"/>
      <c r="F317" s="75"/>
      <c r="G317" s="75"/>
    </row>
    <row r="318" spans="1:7" s="68" customFormat="1" ht="15" customHeight="1" x14ac:dyDescent="0.3">
      <c r="A318" s="76"/>
      <c r="B318" s="78" t="s">
        <v>1038</v>
      </c>
      <c r="C318" s="76" t="s">
        <v>152</v>
      </c>
      <c r="D318" s="76" t="s">
        <v>57</v>
      </c>
      <c r="E318" s="76"/>
      <c r="F318" s="76" t="s">
        <v>145</v>
      </c>
      <c r="G318" s="76" t="s">
        <v>150</v>
      </c>
    </row>
    <row r="319" spans="1:7" s="55" customFormat="1" x14ac:dyDescent="0.3">
      <c r="A319" s="147" t="s">
        <v>976</v>
      </c>
      <c r="B319" s="56" t="s">
        <v>137</v>
      </c>
      <c r="C319" s="180">
        <v>48.48</v>
      </c>
      <c r="D319" s="147">
        <v>19528</v>
      </c>
      <c r="E319" s="56"/>
      <c r="F319" s="56"/>
      <c r="G319" s="56"/>
    </row>
    <row r="320" spans="1:7" s="55" customFormat="1" x14ac:dyDescent="0.3">
      <c r="A320" s="70"/>
      <c r="B320" s="56"/>
      <c r="C320" s="70"/>
      <c r="D320" s="70"/>
      <c r="E320" s="56"/>
      <c r="F320" s="56"/>
      <c r="G320" s="56"/>
    </row>
    <row r="321" spans="1:7" s="68" customFormat="1" x14ac:dyDescent="0.3">
      <c r="A321" s="70"/>
      <c r="B321" s="143" t="s">
        <v>321</v>
      </c>
      <c r="C321" s="70"/>
      <c r="D321" s="70"/>
      <c r="E321" s="70"/>
      <c r="F321" s="70"/>
      <c r="G321" s="70"/>
    </row>
    <row r="322" spans="1:7" s="68" customFormat="1" x14ac:dyDescent="0.3">
      <c r="A322" s="147" t="s">
        <v>977</v>
      </c>
      <c r="B322" s="70" t="s">
        <v>171</v>
      </c>
      <c r="C322" s="70">
        <v>65037</v>
      </c>
      <c r="D322" s="167" t="s">
        <v>188</v>
      </c>
      <c r="E322" s="70"/>
      <c r="F322" s="63">
        <f>IF($C$330=0,"",IF(C322="[Mark as ND1 if not relevant]","",C322/$C$330))</f>
        <v>0.69740284807411856</v>
      </c>
      <c r="G322" s="63" t="str">
        <f>IF($D$330=0,"",IF(D322="[Mark as ND1 if not relevant]","",D322/$D$330))</f>
        <v/>
      </c>
    </row>
    <row r="323" spans="1:7" s="68" customFormat="1" x14ac:dyDescent="0.3">
      <c r="A323" s="147" t="s">
        <v>978</v>
      </c>
      <c r="B323" s="70" t="s">
        <v>173</v>
      </c>
      <c r="C323" s="70">
        <v>13299</v>
      </c>
      <c r="D323" s="170" t="s">
        <v>188</v>
      </c>
      <c r="E323" s="70"/>
      <c r="F323" s="63">
        <f t="shared" ref="F323:F329" si="13">IF($C$330=0,"",IF(C323="[Mark as ND1 if not relevant]","",C323/$C$330))</f>
        <v>0.14260744616968346</v>
      </c>
      <c r="G323" s="63" t="str">
        <f t="shared" ref="G323:G329" si="14">IF($D$330=0,"",IF(D323="[Mark as ND1 if not relevant]","",D323/$D$330))</f>
        <v/>
      </c>
    </row>
    <row r="324" spans="1:7" s="68" customFormat="1" x14ac:dyDescent="0.3">
      <c r="A324" s="147" t="s">
        <v>979</v>
      </c>
      <c r="B324" s="70" t="s">
        <v>174</v>
      </c>
      <c r="C324" s="70">
        <v>8536</v>
      </c>
      <c r="D324" s="170" t="s">
        <v>188</v>
      </c>
      <c r="E324" s="70"/>
      <c r="F324" s="63">
        <f t="shared" si="13"/>
        <v>9.1532984472848938E-2</v>
      </c>
      <c r="G324" s="63" t="str">
        <f t="shared" si="14"/>
        <v/>
      </c>
    </row>
    <row r="325" spans="1:7" s="68" customFormat="1" x14ac:dyDescent="0.3">
      <c r="A325" s="147" t="s">
        <v>980</v>
      </c>
      <c r="B325" s="70" t="s">
        <v>175</v>
      </c>
      <c r="C325" s="70">
        <v>3600</v>
      </c>
      <c r="D325" s="170" t="s">
        <v>188</v>
      </c>
      <c r="E325" s="70"/>
      <c r="F325" s="63">
        <f t="shared" si="13"/>
        <v>3.8603414257527668E-2</v>
      </c>
      <c r="G325" s="63" t="str">
        <f t="shared" si="14"/>
        <v/>
      </c>
    </row>
    <row r="326" spans="1:7" s="68" customFormat="1" x14ac:dyDescent="0.3">
      <c r="A326" s="147" t="s">
        <v>981</v>
      </c>
      <c r="B326" s="70" t="s">
        <v>176</v>
      </c>
      <c r="C326" s="70">
        <v>1415</v>
      </c>
      <c r="D326" s="170" t="s">
        <v>188</v>
      </c>
      <c r="E326" s="70"/>
      <c r="F326" s="63">
        <f t="shared" si="13"/>
        <v>1.517328643733379E-2</v>
      </c>
      <c r="G326" s="63" t="str">
        <f t="shared" si="14"/>
        <v/>
      </c>
    </row>
    <row r="327" spans="1:7" s="68" customFormat="1" x14ac:dyDescent="0.3">
      <c r="A327" s="147" t="s">
        <v>982</v>
      </c>
      <c r="B327" s="70" t="s">
        <v>177</v>
      </c>
      <c r="C327" s="70">
        <v>641</v>
      </c>
      <c r="D327" s="170" t="s">
        <v>188</v>
      </c>
      <c r="E327" s="70"/>
      <c r="F327" s="63">
        <f t="shared" si="13"/>
        <v>6.8735523719653429E-3</v>
      </c>
      <c r="G327" s="63" t="str">
        <f t="shared" si="14"/>
        <v/>
      </c>
    </row>
    <row r="328" spans="1:7" s="68" customFormat="1" x14ac:dyDescent="0.3">
      <c r="A328" s="147" t="s">
        <v>983</v>
      </c>
      <c r="B328" s="70" t="s">
        <v>178</v>
      </c>
      <c r="C328" s="70">
        <v>283</v>
      </c>
      <c r="D328" s="170" t="s">
        <v>188</v>
      </c>
      <c r="E328" s="70"/>
      <c r="F328" s="63">
        <f t="shared" si="13"/>
        <v>3.0346572874667584E-3</v>
      </c>
      <c r="G328" s="63" t="str">
        <f t="shared" si="14"/>
        <v/>
      </c>
    </row>
    <row r="329" spans="1:7" s="68" customFormat="1" x14ac:dyDescent="0.3">
      <c r="A329" s="147" t="s">
        <v>984</v>
      </c>
      <c r="B329" s="70" t="s">
        <v>172</v>
      </c>
      <c r="C329" s="70">
        <v>445</v>
      </c>
      <c r="D329" s="170" t="s">
        <v>188</v>
      </c>
      <c r="E329" s="70"/>
      <c r="F329" s="63">
        <f t="shared" si="13"/>
        <v>4.7718109290555031E-3</v>
      </c>
      <c r="G329" s="63" t="str">
        <f t="shared" si="14"/>
        <v/>
      </c>
    </row>
    <row r="330" spans="1:7" s="68" customFormat="1" x14ac:dyDescent="0.3">
      <c r="A330" s="147" t="s">
        <v>985</v>
      </c>
      <c r="B330" s="73" t="s">
        <v>1</v>
      </c>
      <c r="C330" s="70">
        <f>SUM(C322:C329)</f>
        <v>93256</v>
      </c>
      <c r="D330" s="70">
        <f>SUM(D322:D329)</f>
        <v>0</v>
      </c>
      <c r="E330" s="70"/>
      <c r="F330" s="75">
        <f>SUM(F322:F329)</f>
        <v>1</v>
      </c>
      <c r="G330" s="75">
        <f>SUM(G322:G329)</f>
        <v>0</v>
      </c>
    </row>
    <row r="331" spans="1:7" s="68" customFormat="1" outlineLevel="1" x14ac:dyDescent="0.3">
      <c r="A331" s="147" t="s">
        <v>986</v>
      </c>
      <c r="B331" s="94" t="s">
        <v>179</v>
      </c>
      <c r="C331" s="70">
        <v>150</v>
      </c>
      <c r="D331" s="70"/>
      <c r="E331" s="70"/>
      <c r="F331" s="63">
        <f t="shared" ref="F331:F336" si="15">IF($C$330=0,"",IF(C331="[for completion]","",C331/$C$330))</f>
        <v>1.6084755940636527E-3</v>
      </c>
      <c r="G331" s="63" t="str">
        <f t="shared" ref="G331:G336" si="16">IF($D$330=0,"",IF(D331="[for completion]","",D331/$D$330))</f>
        <v/>
      </c>
    </row>
    <row r="332" spans="1:7" s="68" customFormat="1" outlineLevel="1" x14ac:dyDescent="0.3">
      <c r="A332" s="147" t="s">
        <v>987</v>
      </c>
      <c r="B332" s="94" t="s">
        <v>180</v>
      </c>
      <c r="C332" s="70">
        <v>90</v>
      </c>
      <c r="D332" s="70"/>
      <c r="E332" s="70"/>
      <c r="F332" s="63">
        <f t="shared" si="15"/>
        <v>9.6508535643819165E-4</v>
      </c>
      <c r="G332" s="63" t="str">
        <f t="shared" si="16"/>
        <v/>
      </c>
    </row>
    <row r="333" spans="1:7" s="68" customFormat="1" outlineLevel="1" x14ac:dyDescent="0.3">
      <c r="A333" s="147" t="s">
        <v>988</v>
      </c>
      <c r="B333" s="94" t="s">
        <v>181</v>
      </c>
      <c r="C333" s="70">
        <v>42</v>
      </c>
      <c r="D333" s="70"/>
      <c r="E333" s="70"/>
      <c r="F333" s="63">
        <f t="shared" si="15"/>
        <v>4.5037316633782275E-4</v>
      </c>
      <c r="G333" s="63" t="str">
        <f t="shared" si="16"/>
        <v/>
      </c>
    </row>
    <row r="334" spans="1:7" s="68" customFormat="1" outlineLevel="1" x14ac:dyDescent="0.3">
      <c r="A334" s="147" t="s">
        <v>989</v>
      </c>
      <c r="B334" s="94" t="s">
        <v>182</v>
      </c>
      <c r="C334" s="70">
        <v>28</v>
      </c>
      <c r="D334" s="70"/>
      <c r="E334" s="70"/>
      <c r="F334" s="63">
        <f t="shared" si="15"/>
        <v>3.002487775585485E-4</v>
      </c>
      <c r="G334" s="63" t="str">
        <f t="shared" si="16"/>
        <v/>
      </c>
    </row>
    <row r="335" spans="1:7" s="68" customFormat="1" outlineLevel="1" x14ac:dyDescent="0.3">
      <c r="A335" s="147" t="s">
        <v>990</v>
      </c>
      <c r="B335" s="94" t="s">
        <v>183</v>
      </c>
      <c r="C335" s="70">
        <v>24</v>
      </c>
      <c r="D335" s="70"/>
      <c r="E335" s="70"/>
      <c r="F335" s="63">
        <f t="shared" si="15"/>
        <v>2.5735609505018445E-4</v>
      </c>
      <c r="G335" s="63" t="str">
        <f t="shared" si="16"/>
        <v/>
      </c>
    </row>
    <row r="336" spans="1:7" s="68" customFormat="1" outlineLevel="1" x14ac:dyDescent="0.3">
      <c r="A336" s="147" t="s">
        <v>991</v>
      </c>
      <c r="B336" s="94" t="s">
        <v>184</v>
      </c>
      <c r="C336" s="70">
        <v>111</v>
      </c>
      <c r="D336" s="70"/>
      <c r="E336" s="70"/>
      <c r="F336" s="63">
        <f t="shared" si="15"/>
        <v>1.190271939607103E-3</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f>SUM(C351:C357)</f>
        <v>100.00999999999999</v>
      </c>
      <c r="G350" s="5"/>
    </row>
    <row r="351" spans="1:7" s="68" customFormat="1" outlineLevel="1" x14ac:dyDescent="0.3">
      <c r="A351" s="147" t="s">
        <v>1005</v>
      </c>
      <c r="B351" s="94" t="s">
        <v>163</v>
      </c>
      <c r="C351" s="70">
        <v>2.5499999999999998</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10.89</v>
      </c>
      <c r="D354" s="70"/>
      <c r="E354" s="70"/>
      <c r="F354" s="70"/>
      <c r="G354" s="70"/>
    </row>
    <row r="355" spans="1:7" s="68" customFormat="1" outlineLevel="1" x14ac:dyDescent="0.3">
      <c r="A355" s="147" t="s">
        <v>1009</v>
      </c>
      <c r="B355" s="94" t="s">
        <v>1467</v>
      </c>
      <c r="C355" s="70">
        <v>37.14</v>
      </c>
      <c r="D355" s="70"/>
      <c r="E355" s="70"/>
      <c r="F355" s="70"/>
      <c r="G355" s="70"/>
    </row>
    <row r="356" spans="1:7" s="68" customFormat="1" outlineLevel="1" x14ac:dyDescent="0.3">
      <c r="A356" s="147" t="s">
        <v>1010</v>
      </c>
      <c r="B356" s="94" t="s">
        <v>1468</v>
      </c>
      <c r="C356" s="70">
        <v>48.24</v>
      </c>
      <c r="D356" s="70"/>
      <c r="E356" s="70"/>
      <c r="F356" s="70"/>
      <c r="G356" s="70"/>
    </row>
    <row r="357" spans="1:7" s="68" customFormat="1" outlineLevel="1" x14ac:dyDescent="0.3">
      <c r="A357" s="147" t="s">
        <v>1011</v>
      </c>
      <c r="B357" s="94" t="s">
        <v>1490</v>
      </c>
      <c r="C357" s="70">
        <v>1.19</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3" t="s">
        <v>1470</v>
      </c>
    </row>
    <row r="7" spans="1:13" s="141" customFormat="1" x14ac:dyDescent="0.3">
      <c r="A7" s="146" t="s">
        <v>1402</v>
      </c>
      <c r="B7" s="59" t="s">
        <v>303</v>
      </c>
      <c r="C7" s="174" t="s">
        <v>1471</v>
      </c>
      <c r="D7" s="144"/>
      <c r="E7" s="144"/>
      <c r="F7" s="144"/>
      <c r="G7" s="144"/>
      <c r="H7" s="144"/>
      <c r="I7" s="144"/>
      <c r="J7" s="144"/>
      <c r="K7" s="144"/>
      <c r="L7" s="144"/>
      <c r="M7" s="144"/>
    </row>
    <row r="8" spans="1:13" s="141" customFormat="1" x14ac:dyDescent="0.3">
      <c r="A8" s="146" t="s">
        <v>1403</v>
      </c>
      <c r="B8" s="59" t="s">
        <v>304</v>
      </c>
      <c r="C8" s="174" t="s">
        <v>189</v>
      </c>
      <c r="D8" s="144"/>
      <c r="E8" s="144"/>
      <c r="F8" s="144"/>
      <c r="G8" s="144"/>
      <c r="H8" s="144"/>
      <c r="I8" s="144"/>
      <c r="J8" s="144"/>
      <c r="K8" s="144"/>
      <c r="L8" s="144"/>
      <c r="M8" s="144"/>
    </row>
    <row r="9" spans="1:13" ht="409.5" customHeight="1" x14ac:dyDescent="0.3">
      <c r="A9" s="146" t="s">
        <v>1404</v>
      </c>
      <c r="B9" s="13" t="s">
        <v>63</v>
      </c>
      <c r="C9" s="172" t="s">
        <v>1469</v>
      </c>
    </row>
    <row r="10" spans="1:13" ht="44.25" customHeight="1" x14ac:dyDescent="0.3">
      <c r="A10" s="146" t="s">
        <v>1405</v>
      </c>
      <c r="B10" s="59" t="s">
        <v>326</v>
      </c>
      <c r="C10" s="174" t="s">
        <v>1472</v>
      </c>
    </row>
    <row r="11" spans="1:13" s="141" customFormat="1" ht="54.75" customHeight="1" x14ac:dyDescent="0.25">
      <c r="A11" s="146" t="s">
        <v>1406</v>
      </c>
      <c r="B11" s="59" t="s">
        <v>327</v>
      </c>
      <c r="C11" s="174" t="s">
        <v>1472</v>
      </c>
      <c r="D11" s="144"/>
      <c r="E11" s="144"/>
      <c r="F11" s="144"/>
      <c r="G11" s="144"/>
      <c r="H11" s="144"/>
      <c r="I11" s="144"/>
      <c r="J11" s="144"/>
      <c r="K11" s="144"/>
      <c r="L11" s="144"/>
      <c r="M11" s="144"/>
    </row>
    <row r="12" spans="1:13" ht="28.8" x14ac:dyDescent="0.3">
      <c r="A12" s="146" t="s">
        <v>1407</v>
      </c>
      <c r="B12" s="13" t="s">
        <v>306</v>
      </c>
      <c r="C12" s="174"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5" t="s">
        <v>1474</v>
      </c>
      <c r="D15" s="144"/>
      <c r="E15" s="144"/>
      <c r="F15" s="144"/>
      <c r="G15" s="144"/>
      <c r="H15" s="144"/>
      <c r="I15" s="144"/>
      <c r="J15" s="144"/>
      <c r="K15" s="144"/>
      <c r="L15" s="144"/>
      <c r="M15" s="144"/>
    </row>
    <row r="16" spans="1:13" ht="28.8" x14ac:dyDescent="0.3">
      <c r="A16" s="146" t="s">
        <v>1411</v>
      </c>
      <c r="B16" s="15" t="s">
        <v>347</v>
      </c>
      <c r="C16" s="176" t="s">
        <v>1457</v>
      </c>
    </row>
    <row r="17" spans="1:13" ht="30" customHeight="1" x14ac:dyDescent="0.3">
      <c r="A17" s="146" t="s">
        <v>1412</v>
      </c>
      <c r="B17" s="15" t="s">
        <v>158</v>
      </c>
      <c r="C17" s="5"/>
    </row>
    <row r="18" spans="1:13" x14ac:dyDescent="0.3">
      <c r="A18" s="146" t="s">
        <v>1413</v>
      </c>
      <c r="B18" s="15" t="s">
        <v>151</v>
      </c>
      <c r="C18" s="177" t="s">
        <v>1456</v>
      </c>
    </row>
    <row r="19" spans="1:13" s="67" customFormat="1" outlineLevel="1" x14ac:dyDescent="0.3">
      <c r="A19" s="146" t="s">
        <v>1414</v>
      </c>
      <c r="B19" s="15" t="s">
        <v>1434</v>
      </c>
      <c r="C19" s="174"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B1:D37"/>
  <sheetViews>
    <sheetView topLeftCell="A4" zoomScaleNormal="100" zoomScaleSheetLayoutView="90" workbookViewId="0">
      <selection activeCell="C29" sqref="C29"/>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25"/>
    <row r="2" spans="2:4" ht="12" customHeight="1" x14ac:dyDescent="0.25"/>
    <row r="3" spans="2:4" ht="12" customHeight="1" x14ac:dyDescent="0.25"/>
    <row r="4" spans="2:4" ht="15.75" customHeight="1" x14ac:dyDescent="0.25">
      <c r="B4" s="208"/>
      <c r="C4" s="188"/>
    </row>
    <row r="5" spans="2:4" ht="191.25" customHeight="1" x14ac:dyDescent="0.25">
      <c r="B5" s="212"/>
      <c r="C5" s="477"/>
      <c r="D5" s="477"/>
    </row>
    <row r="6" spans="2:4" ht="191.25" customHeight="1" x14ac:dyDescent="0.25">
      <c r="B6" s="212"/>
      <c r="C6" s="201"/>
      <c r="D6" s="201"/>
    </row>
    <row r="7" spans="2:4" ht="124.5" customHeight="1" x14ac:dyDescent="0.25">
      <c r="C7" s="191"/>
    </row>
    <row r="8" spans="2:4" ht="27.75" customHeight="1" x14ac:dyDescent="0.25">
      <c r="B8" s="213"/>
      <c r="C8" s="209"/>
    </row>
    <row r="9" spans="2:4" ht="27.75" customHeight="1" x14ac:dyDescent="0.3">
      <c r="C9" s="209"/>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1:F47"/>
  <sheetViews>
    <sheetView zoomScale="85" zoomScaleNormal="85" zoomScaleSheetLayoutView="85" workbookViewId="0">
      <selection activeCell="C18" sqref="C18"/>
    </sheetView>
  </sheetViews>
  <sheetFormatPr defaultColWidth="15.88671875" defaultRowHeight="15.6" x14ac:dyDescent="0.3"/>
  <cols>
    <col min="1" max="1" width="3.44140625" style="161" customWidth="1"/>
    <col min="2" max="2" width="33.6640625" style="211" bestFit="1" customWidth="1"/>
    <col min="3" max="3" width="1.5546875" style="216" customWidth="1"/>
    <col min="4" max="4" width="71" style="211" customWidth="1"/>
    <col min="5" max="6" width="23.5546875" style="211" customWidth="1"/>
    <col min="7" max="7" width="1.88671875" style="211" customWidth="1"/>
    <col min="8" max="8" width="15.88671875" style="211"/>
    <col min="9" max="9" width="6.109375" style="211" customWidth="1"/>
    <col min="10" max="16384" width="15.88671875" style="211"/>
  </cols>
  <sheetData>
    <row r="1" spans="2:6" s="161" customFormat="1" ht="12" customHeight="1" x14ac:dyDescent="0.25">
      <c r="C1" s="183"/>
    </row>
    <row r="2" spans="2:6" s="161" customFormat="1" ht="12" customHeight="1" x14ac:dyDescent="0.25">
      <c r="C2" s="183"/>
    </row>
    <row r="3" spans="2:6" s="161" customFormat="1" ht="12" customHeight="1" x14ac:dyDescent="0.25">
      <c r="C3" s="183"/>
    </row>
    <row r="4" spans="2:6" s="161" customFormat="1" ht="15.75" customHeight="1" x14ac:dyDescent="0.25">
      <c r="C4" s="183"/>
    </row>
    <row r="5" spans="2:6" s="161" customFormat="1" ht="24" customHeight="1" x14ac:dyDescent="0.4">
      <c r="B5" s="478" t="s">
        <v>1493</v>
      </c>
      <c r="C5" s="478"/>
      <c r="D5" s="478"/>
    </row>
    <row r="6" spans="2:6" s="161" customFormat="1" ht="6" customHeight="1" x14ac:dyDescent="0.25">
      <c r="C6" s="183"/>
    </row>
    <row r="7" spans="2:6" s="161" customFormat="1" ht="15.75" customHeight="1" x14ac:dyDescent="0.25">
      <c r="B7" s="198" t="s">
        <v>1494</v>
      </c>
      <c r="C7" s="202"/>
      <c r="D7" s="205" t="s">
        <v>1495</v>
      </c>
    </row>
    <row r="8" spans="2:6" ht="11.25" customHeight="1" x14ac:dyDescent="0.25"/>
    <row r="10" spans="2:6" ht="15.75" x14ac:dyDescent="0.25">
      <c r="B10" s="190" t="s">
        <v>1496</v>
      </c>
      <c r="C10" s="207"/>
      <c r="D10" s="185"/>
      <c r="E10" s="185"/>
      <c r="F10" s="185"/>
    </row>
    <row r="11" spans="2:6" ht="15.75" x14ac:dyDescent="0.25">
      <c r="B11" s="203" t="s">
        <v>1497</v>
      </c>
      <c r="C11" s="203"/>
      <c r="D11" s="203"/>
      <c r="E11" s="185"/>
      <c r="F11" s="185"/>
    </row>
    <row r="12" spans="2:6" ht="15.75" x14ac:dyDescent="0.25">
      <c r="B12" s="204" t="s">
        <v>1498</v>
      </c>
      <c r="C12" s="207"/>
      <c r="D12" s="181" t="s">
        <v>1497</v>
      </c>
      <c r="E12" s="185"/>
      <c r="F12" s="185"/>
    </row>
    <row r="13" spans="2:6" ht="15.75" x14ac:dyDescent="0.25">
      <c r="B13" s="204"/>
      <c r="C13" s="207"/>
      <c r="D13" s="185"/>
      <c r="E13" s="185"/>
      <c r="F13" s="185"/>
    </row>
    <row r="14" spans="2:6" ht="15.75" x14ac:dyDescent="0.25">
      <c r="B14" s="203" t="s">
        <v>1499</v>
      </c>
      <c r="C14" s="203"/>
      <c r="D14" s="185"/>
      <c r="E14" s="185"/>
      <c r="F14" s="185"/>
    </row>
    <row r="15" spans="2:6" ht="15.75" x14ac:dyDescent="0.25">
      <c r="B15" s="204" t="s">
        <v>1500</v>
      </c>
      <c r="C15" s="207"/>
      <c r="D15" s="181" t="s">
        <v>1501</v>
      </c>
      <c r="E15" s="185"/>
      <c r="F15" s="185"/>
    </row>
    <row r="16" spans="2:6" ht="15.75" x14ac:dyDescent="0.25">
      <c r="B16" s="204" t="s">
        <v>1502</v>
      </c>
      <c r="C16" s="207"/>
      <c r="D16" s="181" t="s">
        <v>1503</v>
      </c>
      <c r="E16" s="185"/>
      <c r="F16" s="185"/>
    </row>
    <row r="17" spans="2:6" ht="15.75" x14ac:dyDescent="0.25">
      <c r="B17" s="204" t="s">
        <v>1504</v>
      </c>
      <c r="C17" s="207"/>
      <c r="D17" s="181" t="s">
        <v>1505</v>
      </c>
      <c r="E17" s="185"/>
      <c r="F17" s="185"/>
    </row>
    <row r="18" spans="2:6" ht="15.75" x14ac:dyDescent="0.25">
      <c r="B18" s="204" t="s">
        <v>1506</v>
      </c>
      <c r="C18" s="207"/>
      <c r="D18" s="181" t="s">
        <v>1507</v>
      </c>
      <c r="E18" s="185"/>
      <c r="F18" s="185"/>
    </row>
    <row r="19" spans="2:6" ht="15.75" x14ac:dyDescent="0.25">
      <c r="B19" s="204" t="s">
        <v>1508</v>
      </c>
      <c r="C19" s="207"/>
      <c r="D19" s="181" t="s">
        <v>1509</v>
      </c>
      <c r="E19" s="185"/>
      <c r="F19" s="185"/>
    </row>
    <row r="20" spans="2:6" ht="15.75" x14ac:dyDescent="0.25">
      <c r="B20" s="204" t="s">
        <v>1510</v>
      </c>
      <c r="C20" s="207"/>
      <c r="D20" s="181" t="s">
        <v>1511</v>
      </c>
      <c r="E20" s="185"/>
      <c r="F20" s="185"/>
    </row>
    <row r="21" spans="2:6" ht="15.75" x14ac:dyDescent="0.25">
      <c r="B21" s="204"/>
      <c r="C21" s="207"/>
      <c r="D21" s="185"/>
      <c r="E21" s="185"/>
      <c r="F21" s="185"/>
    </row>
    <row r="22" spans="2:6" ht="15.75" x14ac:dyDescent="0.25">
      <c r="B22" s="204" t="s">
        <v>1512</v>
      </c>
      <c r="C22" s="207"/>
      <c r="D22" s="181" t="s">
        <v>1513</v>
      </c>
      <c r="E22" s="185"/>
      <c r="F22" s="185"/>
    </row>
    <row r="23" spans="2:6" ht="15.75" x14ac:dyDescent="0.25">
      <c r="B23" s="204" t="s">
        <v>1514</v>
      </c>
      <c r="C23" s="207"/>
      <c r="D23" s="181" t="s">
        <v>1515</v>
      </c>
      <c r="E23" s="185"/>
      <c r="F23" s="185"/>
    </row>
    <row r="24" spans="2:6" ht="15.75" x14ac:dyDescent="0.25">
      <c r="B24" s="204" t="s">
        <v>1516</v>
      </c>
      <c r="C24" s="207"/>
      <c r="D24" s="181" t="s">
        <v>1517</v>
      </c>
      <c r="E24" s="185"/>
      <c r="F24" s="185"/>
    </row>
    <row r="25" spans="2:6" ht="15.75" x14ac:dyDescent="0.25">
      <c r="B25" s="204" t="s">
        <v>1518</v>
      </c>
      <c r="C25" s="207"/>
      <c r="D25" s="181" t="s">
        <v>1519</v>
      </c>
      <c r="E25" s="185"/>
      <c r="F25" s="185"/>
    </row>
    <row r="26" spans="2:6" ht="15.75" x14ac:dyDescent="0.25">
      <c r="B26" s="204" t="s">
        <v>1520</v>
      </c>
      <c r="C26" s="207"/>
      <c r="D26" s="181" t="s">
        <v>1521</v>
      </c>
      <c r="E26" s="185"/>
      <c r="F26" s="185"/>
    </row>
    <row r="27" spans="2:6" ht="15.75" x14ac:dyDescent="0.25">
      <c r="B27" s="204" t="s">
        <v>1522</v>
      </c>
      <c r="C27" s="207"/>
      <c r="D27" s="181" t="s">
        <v>1523</v>
      </c>
      <c r="E27" s="185"/>
      <c r="F27" s="185"/>
    </row>
    <row r="28" spans="2:6" ht="15.75" x14ac:dyDescent="0.25">
      <c r="B28" s="204" t="s">
        <v>1524</v>
      </c>
      <c r="C28" s="207"/>
      <c r="D28" s="181" t="s">
        <v>1525</v>
      </c>
      <c r="E28" s="185"/>
      <c r="F28" s="185"/>
    </row>
    <row r="29" spans="2:6" ht="15.75" x14ac:dyDescent="0.25">
      <c r="B29" s="204" t="s">
        <v>1526</v>
      </c>
      <c r="C29" s="207"/>
      <c r="D29" s="181" t="s">
        <v>1527</v>
      </c>
      <c r="E29" s="185"/>
      <c r="F29" s="185"/>
    </row>
    <row r="30" spans="2:6" ht="15.75" x14ac:dyDescent="0.25">
      <c r="B30" s="204" t="s">
        <v>1528</v>
      </c>
      <c r="C30" s="207"/>
      <c r="D30" s="181" t="s">
        <v>1529</v>
      </c>
      <c r="E30" s="185"/>
      <c r="F30" s="185"/>
    </row>
    <row r="31" spans="2:6" ht="15.75" x14ac:dyDescent="0.25">
      <c r="B31" s="204" t="s">
        <v>1530</v>
      </c>
      <c r="C31" s="207"/>
      <c r="D31" s="181" t="s">
        <v>1531</v>
      </c>
      <c r="E31" s="185"/>
      <c r="F31" s="185"/>
    </row>
    <row r="32" spans="2:6" ht="15.75" x14ac:dyDescent="0.25">
      <c r="B32" s="204" t="s">
        <v>1532</v>
      </c>
      <c r="C32" s="207"/>
      <c r="D32" s="181" t="s">
        <v>1533</v>
      </c>
      <c r="E32" s="185"/>
      <c r="F32" s="185"/>
    </row>
    <row r="33" spans="2:6" ht="15.75" x14ac:dyDescent="0.25">
      <c r="B33" s="204" t="s">
        <v>1534</v>
      </c>
      <c r="C33" s="207"/>
      <c r="D33" s="181" t="s">
        <v>1535</v>
      </c>
      <c r="E33" s="185"/>
      <c r="F33" s="185"/>
    </row>
    <row r="34" spans="2:6" ht="15.75" x14ac:dyDescent="0.25">
      <c r="B34" s="204" t="s">
        <v>1536</v>
      </c>
      <c r="C34" s="207"/>
      <c r="D34" s="181" t="s">
        <v>1537</v>
      </c>
      <c r="E34" s="185"/>
      <c r="F34" s="185"/>
    </row>
    <row r="35" spans="2:6" ht="15.75" x14ac:dyDescent="0.25">
      <c r="B35" s="204" t="s">
        <v>1538</v>
      </c>
      <c r="C35" s="207"/>
      <c r="D35" s="181" t="s">
        <v>1539</v>
      </c>
      <c r="E35" s="185"/>
      <c r="F35" s="185"/>
    </row>
    <row r="36" spans="2:6" ht="15.75" x14ac:dyDescent="0.25">
      <c r="B36" s="204" t="s">
        <v>1540</v>
      </c>
      <c r="C36" s="207"/>
      <c r="D36" s="181" t="s">
        <v>1541</v>
      </c>
      <c r="E36" s="185"/>
      <c r="F36" s="185"/>
    </row>
    <row r="37" spans="2:6" ht="15.75" x14ac:dyDescent="0.25">
      <c r="B37" s="204" t="s">
        <v>1542</v>
      </c>
      <c r="C37" s="207"/>
      <c r="D37" s="181" t="s">
        <v>1543</v>
      </c>
      <c r="E37" s="185"/>
      <c r="F37" s="185"/>
    </row>
    <row r="38" spans="2:6" ht="15.75" x14ac:dyDescent="0.25">
      <c r="B38" s="204" t="s">
        <v>1544</v>
      </c>
      <c r="C38" s="207"/>
      <c r="D38" s="181" t="s">
        <v>1545</v>
      </c>
      <c r="E38" s="185"/>
      <c r="F38" s="185"/>
    </row>
    <row r="39" spans="2:6" ht="15.75" x14ac:dyDescent="0.25">
      <c r="B39" s="204" t="s">
        <v>1546</v>
      </c>
      <c r="C39" s="207"/>
      <c r="D39" s="181" t="s">
        <v>1547</v>
      </c>
      <c r="E39" s="185"/>
      <c r="F39" s="185"/>
    </row>
    <row r="40" spans="2:6" ht="15.75" x14ac:dyDescent="0.25">
      <c r="B40" s="204"/>
      <c r="C40" s="207"/>
      <c r="D40" s="181"/>
      <c r="E40" s="185"/>
      <c r="F40" s="185"/>
    </row>
    <row r="41" spans="2:6" ht="15.75" x14ac:dyDescent="0.25">
      <c r="B41" s="204"/>
      <c r="C41" s="207"/>
      <c r="D41" s="206"/>
      <c r="E41" s="185"/>
      <c r="F41" s="185"/>
    </row>
    <row r="42" spans="2:6" ht="15.75" x14ac:dyDescent="0.25">
      <c r="E42" s="216"/>
    </row>
    <row r="43" spans="2:6" x14ac:dyDescent="0.3">
      <c r="B43" s="190" t="s">
        <v>1548</v>
      </c>
      <c r="C43" s="207"/>
      <c r="D43" s="185"/>
      <c r="E43" s="216"/>
    </row>
    <row r="44" spans="2:6" x14ac:dyDescent="0.3">
      <c r="B44" s="204" t="s">
        <v>1549</v>
      </c>
      <c r="C44" s="207"/>
      <c r="D44" s="181" t="s">
        <v>1550</v>
      </c>
      <c r="E44" s="216"/>
    </row>
    <row r="45" spans="2:6" x14ac:dyDescent="0.3">
      <c r="B45" s="204" t="s">
        <v>1551</v>
      </c>
      <c r="C45" s="207"/>
      <c r="D45" s="181" t="s">
        <v>1550</v>
      </c>
      <c r="E45" s="216"/>
    </row>
    <row r="46" spans="2:6" x14ac:dyDescent="0.3">
      <c r="B46" s="204" t="s">
        <v>1552</v>
      </c>
      <c r="C46" s="207"/>
      <c r="D46" s="181" t="s">
        <v>1553</v>
      </c>
    </row>
    <row r="47" spans="2:6" x14ac:dyDescent="0.3">
      <c r="B47" s="185"/>
      <c r="C47" s="207"/>
      <c r="D47" s="185"/>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1:F46"/>
  <sheetViews>
    <sheetView topLeftCell="A12"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25"/>
    <row r="2" spans="2:6" ht="12" customHeight="1" x14ac:dyDescent="0.25"/>
    <row r="3" spans="2:6" ht="12" customHeight="1" x14ac:dyDescent="0.25"/>
    <row r="4" spans="2:6" ht="36" customHeight="1" x14ac:dyDescent="0.3">
      <c r="B4" s="189" t="s">
        <v>1554</v>
      </c>
      <c r="C4" s="479"/>
      <c r="D4" s="479"/>
    </row>
    <row r="5" spans="2:6" ht="15.75" x14ac:dyDescent="0.25">
      <c r="B5" s="184" t="s">
        <v>1555</v>
      </c>
      <c r="C5" s="210"/>
      <c r="D5" s="210"/>
      <c r="E5" s="210"/>
      <c r="F5" s="210"/>
    </row>
    <row r="6" spans="2:6" s="192" customFormat="1" ht="3.75" customHeight="1" x14ac:dyDescent="0.25">
      <c r="B6" s="200"/>
      <c r="C6" s="195"/>
      <c r="D6" s="195"/>
      <c r="E6" s="195"/>
      <c r="F6" s="195"/>
    </row>
    <row r="7" spans="2:6" s="192" customFormat="1" ht="3" customHeight="1" x14ac:dyDescent="0.25">
      <c r="B7" s="200"/>
    </row>
    <row r="8" spans="2:6" ht="3.75" customHeight="1" x14ac:dyDescent="0.25"/>
    <row r="9" spans="2:6" x14ac:dyDescent="0.3">
      <c r="B9" s="194" t="s">
        <v>1556</v>
      </c>
      <c r="C9" s="214" t="s">
        <v>1557</v>
      </c>
      <c r="D9" s="214" t="s">
        <v>1558</v>
      </c>
      <c r="E9" s="214" t="s">
        <v>1559</v>
      </c>
      <c r="F9" s="214" t="s">
        <v>1560</v>
      </c>
    </row>
    <row r="10" spans="2:6" x14ac:dyDescent="0.3">
      <c r="B10" s="186" t="s">
        <v>1561</v>
      </c>
      <c r="C10" s="463">
        <v>450.9</v>
      </c>
      <c r="D10" s="218">
        <v>438.1</v>
      </c>
      <c r="E10" s="218">
        <v>433.7</v>
      </c>
      <c r="F10" s="218">
        <v>437.9</v>
      </c>
    </row>
    <row r="11" spans="2:6" ht="15" x14ac:dyDescent="0.25">
      <c r="B11" s="186" t="s">
        <v>1562</v>
      </c>
      <c r="C11" s="218">
        <v>392.5</v>
      </c>
      <c r="D11" s="218">
        <v>392.2</v>
      </c>
      <c r="E11" s="218">
        <v>390.7</v>
      </c>
      <c r="F11" s="218">
        <v>385.9</v>
      </c>
    </row>
    <row r="12" spans="2:6" ht="15" x14ac:dyDescent="0.25">
      <c r="B12" s="215" t="s">
        <v>1563</v>
      </c>
      <c r="C12" s="217">
        <v>389.87799999999999</v>
      </c>
      <c r="D12" s="217">
        <v>389.6</v>
      </c>
      <c r="E12" s="217">
        <v>387.9</v>
      </c>
      <c r="F12" s="217">
        <v>383.1</v>
      </c>
    </row>
    <row r="13" spans="2:6" ht="15" x14ac:dyDescent="0.25">
      <c r="B13" s="197" t="s">
        <v>1564</v>
      </c>
      <c r="C13" s="464">
        <v>0.36099999999999999</v>
      </c>
      <c r="D13" s="193">
        <v>0.30399999999999999</v>
      </c>
      <c r="E13" s="193">
        <v>0.30499999999999999</v>
      </c>
      <c r="F13" s="193">
        <v>0.29721882535619987</v>
      </c>
    </row>
    <row r="14" spans="2:6" ht="15" x14ac:dyDescent="0.25">
      <c r="B14" s="186" t="s">
        <v>1565</v>
      </c>
      <c r="C14" s="465">
        <v>0.36</v>
      </c>
      <c r="D14" s="199">
        <v>0.30399999999999999</v>
      </c>
      <c r="E14" s="199">
        <v>0.30499999999999999</v>
      </c>
      <c r="F14" s="199">
        <v>0.29721882535619987</v>
      </c>
    </row>
    <row r="15" spans="2:6" ht="15" x14ac:dyDescent="0.25">
      <c r="B15" s="186" t="s">
        <v>1566</v>
      </c>
      <c r="C15" s="463">
        <v>1</v>
      </c>
      <c r="D15" s="218">
        <v>427.87700000000001</v>
      </c>
      <c r="E15" s="218">
        <v>409.09399999999999</v>
      </c>
      <c r="F15" s="218">
        <v>418</v>
      </c>
    </row>
    <row r="16" spans="2:6" ht="15" x14ac:dyDescent="0.25">
      <c r="B16" s="186" t="s">
        <v>1567</v>
      </c>
      <c r="C16" s="463">
        <v>12</v>
      </c>
      <c r="D16" s="218">
        <v>12</v>
      </c>
      <c r="E16" s="218">
        <v>12</v>
      </c>
      <c r="F16" s="218">
        <v>12.6</v>
      </c>
    </row>
    <row r="17" spans="2:6" ht="15" x14ac:dyDescent="0.25">
      <c r="B17" s="187" t="s">
        <v>1568</v>
      </c>
      <c r="C17" s="463"/>
      <c r="D17" s="218"/>
      <c r="E17" s="218"/>
      <c r="F17" s="218"/>
    </row>
    <row r="18" spans="2:6" ht="15" x14ac:dyDescent="0.25">
      <c r="B18" s="196" t="s">
        <v>1569</v>
      </c>
      <c r="C18" s="466">
        <v>108.248</v>
      </c>
      <c r="D18" s="220">
        <v>106.328</v>
      </c>
      <c r="E18" s="220">
        <v>107.476</v>
      </c>
      <c r="F18" s="220">
        <v>108.1</v>
      </c>
    </row>
    <row r="19" spans="2:6" ht="15" x14ac:dyDescent="0.25">
      <c r="B19" s="221" t="s">
        <v>1570</v>
      </c>
      <c r="C19" s="466">
        <v>0.1</v>
      </c>
      <c r="D19" s="220">
        <v>0.1</v>
      </c>
      <c r="E19" s="220">
        <v>0</v>
      </c>
      <c r="F19" s="220">
        <v>0</v>
      </c>
    </row>
    <row r="20" spans="2:6" ht="15" x14ac:dyDescent="0.25">
      <c r="B20" s="186" t="s">
        <v>1571</v>
      </c>
      <c r="C20" s="463">
        <v>0</v>
      </c>
      <c r="D20" s="218">
        <v>0</v>
      </c>
      <c r="E20" s="218">
        <v>0</v>
      </c>
      <c r="F20" s="218">
        <v>0</v>
      </c>
    </row>
    <row r="21" spans="2:6" s="192" customFormat="1" ht="9.75" customHeight="1" x14ac:dyDescent="0.25">
      <c r="B21" s="200"/>
      <c r="C21" s="195"/>
      <c r="D21" s="195"/>
      <c r="E21" s="195"/>
      <c r="F21" s="195"/>
    </row>
    <row r="22" spans="2:6" s="192" customFormat="1" ht="15.75" x14ac:dyDescent="0.25">
      <c r="B22" s="222"/>
      <c r="C22" s="195"/>
      <c r="D22" s="195"/>
      <c r="E22" s="195"/>
      <c r="F22" s="195"/>
    </row>
    <row r="23" spans="2:6" ht="15" x14ac:dyDescent="0.25">
      <c r="B23" s="223" t="s">
        <v>1572</v>
      </c>
      <c r="C23" s="224"/>
      <c r="D23" s="224"/>
      <c r="E23" s="224"/>
      <c r="F23" s="224"/>
    </row>
    <row r="24" spans="2:6" ht="15" x14ac:dyDescent="0.25">
      <c r="B24" s="225" t="s">
        <v>1573</v>
      </c>
      <c r="C24" s="226">
        <v>392.5</v>
      </c>
      <c r="D24" s="226">
        <v>392.23200000000003</v>
      </c>
      <c r="E24" s="226">
        <v>390.65800000000002</v>
      </c>
      <c r="F24" s="226">
        <v>385.9</v>
      </c>
    </row>
    <row r="25" spans="2:6" ht="15" x14ac:dyDescent="0.25">
      <c r="B25" s="223" t="s">
        <v>1574</v>
      </c>
      <c r="C25" s="224"/>
      <c r="D25" s="224"/>
      <c r="E25" s="224"/>
      <c r="F25" s="224"/>
    </row>
    <row r="26" spans="2:6" ht="3" customHeight="1" x14ac:dyDescent="0.25">
      <c r="B26" s="227"/>
      <c r="C26" s="224"/>
      <c r="D26" s="224"/>
      <c r="E26" s="224"/>
      <c r="F26" s="224"/>
    </row>
    <row r="27" spans="2:6" ht="15" x14ac:dyDescent="0.25">
      <c r="B27" s="215" t="s">
        <v>1575</v>
      </c>
      <c r="C27" s="187"/>
      <c r="D27" s="187"/>
      <c r="E27" s="187"/>
      <c r="F27" s="187"/>
    </row>
    <row r="28" spans="2:6" x14ac:dyDescent="0.3">
      <c r="B28" s="228" t="s">
        <v>1576</v>
      </c>
      <c r="C28" s="229">
        <v>6.8220000000000001</v>
      </c>
      <c r="D28" s="229">
        <v>8.0370000000000008</v>
      </c>
      <c r="E28" s="230">
        <v>8.1999999999999993</v>
      </c>
      <c r="F28" s="230">
        <v>3.2</v>
      </c>
    </row>
    <row r="29" spans="2:6" x14ac:dyDescent="0.3">
      <c r="B29" s="228" t="s">
        <v>1577</v>
      </c>
      <c r="C29" s="229">
        <v>3.9950000000000001</v>
      </c>
      <c r="D29" s="229">
        <v>4.1669999999999998</v>
      </c>
      <c r="E29" s="229">
        <v>4.3</v>
      </c>
      <c r="F29" s="229">
        <v>8.6999999999999993</v>
      </c>
    </row>
    <row r="30" spans="2:6" x14ac:dyDescent="0.3">
      <c r="B30" s="228" t="s">
        <v>1578</v>
      </c>
      <c r="C30" s="229">
        <v>381.68299999999999</v>
      </c>
      <c r="D30" s="229">
        <v>380.02800000000002</v>
      </c>
      <c r="E30" s="229">
        <v>378.2</v>
      </c>
      <c r="F30" s="229">
        <v>374</v>
      </c>
    </row>
    <row r="31" spans="2:6" ht="15" x14ac:dyDescent="0.25">
      <c r="B31" s="215" t="s">
        <v>1579</v>
      </c>
      <c r="C31" s="231"/>
      <c r="D31" s="231"/>
      <c r="E31" s="231"/>
      <c r="F31" s="231"/>
    </row>
    <row r="32" spans="2:6" x14ac:dyDescent="0.3">
      <c r="B32" s="228" t="s">
        <v>1580</v>
      </c>
      <c r="C32" s="229">
        <v>376.53100000000001</v>
      </c>
      <c r="D32" s="229">
        <v>375.80799999999999</v>
      </c>
      <c r="E32" s="229">
        <v>373.9</v>
      </c>
      <c r="F32" s="229">
        <v>368.5</v>
      </c>
    </row>
    <row r="33" spans="2:6" x14ac:dyDescent="0.3">
      <c r="B33" s="228" t="s">
        <v>1581</v>
      </c>
      <c r="C33" s="229">
        <v>15.968999999999999</v>
      </c>
      <c r="D33" s="229">
        <v>16.422999999999998</v>
      </c>
      <c r="E33" s="229">
        <v>16.8</v>
      </c>
      <c r="F33" s="229">
        <v>17.399999999999999</v>
      </c>
    </row>
    <row r="34" spans="2:6" x14ac:dyDescent="0.3">
      <c r="B34" s="228" t="s">
        <v>1582</v>
      </c>
      <c r="C34" s="232">
        <v>0</v>
      </c>
      <c r="D34" s="232">
        <v>0</v>
      </c>
      <c r="E34" s="232" t="s">
        <v>1583</v>
      </c>
      <c r="F34" s="232" t="s">
        <v>1584</v>
      </c>
    </row>
    <row r="35" spans="2:6" x14ac:dyDescent="0.3">
      <c r="B35" s="228" t="s">
        <v>1585</v>
      </c>
      <c r="C35" s="232">
        <v>0</v>
      </c>
      <c r="D35" s="232">
        <v>0</v>
      </c>
      <c r="E35" s="232" t="s">
        <v>1583</v>
      </c>
      <c r="F35" s="232" t="s">
        <v>1584</v>
      </c>
    </row>
    <row r="36" spans="2:6" ht="15" x14ac:dyDescent="0.25">
      <c r="B36" s="215" t="s">
        <v>1586</v>
      </c>
      <c r="C36" s="231"/>
      <c r="D36" s="231"/>
      <c r="E36" s="231"/>
      <c r="F36" s="231"/>
    </row>
    <row r="37" spans="2:6" ht="28.8" x14ac:dyDescent="0.3">
      <c r="B37" s="228" t="s">
        <v>1587</v>
      </c>
      <c r="C37" s="229">
        <v>295.755</v>
      </c>
      <c r="D37" s="229">
        <v>294.08499999999998</v>
      </c>
      <c r="E37" s="229">
        <v>290.60000000000002</v>
      </c>
      <c r="F37" s="229">
        <v>285.8</v>
      </c>
    </row>
    <row r="38" spans="2:6" ht="28.8" x14ac:dyDescent="0.3">
      <c r="B38" s="228" t="s">
        <v>1588</v>
      </c>
      <c r="C38" s="229">
        <v>96.572999999999993</v>
      </c>
      <c r="D38" s="229">
        <v>97.972999999999999</v>
      </c>
      <c r="E38" s="229">
        <v>99.9</v>
      </c>
      <c r="F38" s="229">
        <v>99.9</v>
      </c>
    </row>
    <row r="39" spans="2:6" x14ac:dyDescent="0.3">
      <c r="B39" s="228" t="s">
        <v>1589</v>
      </c>
      <c r="C39" s="229">
        <v>0.17199999999999999</v>
      </c>
      <c r="D39" s="229">
        <v>0.17299999999999999</v>
      </c>
      <c r="E39" s="229">
        <v>0.2</v>
      </c>
      <c r="F39" s="229">
        <v>0.2</v>
      </c>
    </row>
    <row r="40" spans="2:6" ht="15" x14ac:dyDescent="0.25">
      <c r="B40" s="215" t="s">
        <v>1590</v>
      </c>
      <c r="C40" s="233"/>
      <c r="D40" s="233"/>
      <c r="E40" s="233"/>
      <c r="F40" s="233"/>
    </row>
    <row r="41" spans="2:6" ht="15" x14ac:dyDescent="0.25">
      <c r="B41" s="186" t="s">
        <v>1591</v>
      </c>
      <c r="C41" s="234">
        <v>0.35</v>
      </c>
      <c r="D41" s="234">
        <v>0.36</v>
      </c>
      <c r="E41" s="234">
        <v>0.41</v>
      </c>
      <c r="F41" s="234">
        <v>0.31</v>
      </c>
    </row>
    <row r="42" spans="2:6" ht="30" x14ac:dyDescent="0.25">
      <c r="B42" s="187" t="s">
        <v>1592</v>
      </c>
      <c r="C42" s="467">
        <v>0.3</v>
      </c>
      <c r="D42" s="235">
        <v>0.4</v>
      </c>
      <c r="E42" s="235">
        <v>0.4</v>
      </c>
      <c r="F42" s="235">
        <v>0.4</v>
      </c>
    </row>
    <row r="46" spans="2:6" x14ac:dyDescent="0.3">
      <c r="F46" s="236" t="s">
        <v>1593</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3:K132"/>
  <sheetViews>
    <sheetView topLeftCell="A31" zoomScale="85" zoomScaleNormal="85" workbookViewId="0">
      <selection activeCell="E55" sqref="E55"/>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7.5546875" style="161" bestFit="1" customWidth="1"/>
    <col min="7" max="8" width="10.6640625" style="161" customWidth="1"/>
    <col min="9" max="9" width="10.88671875" style="161" customWidth="1"/>
    <col min="10" max="10" width="4.33203125" style="161" bestFit="1" customWidth="1"/>
    <col min="11" max="11" width="17.5546875" style="161" bestFit="1" customWidth="1"/>
    <col min="12" max="12" width="8.88671875" style="161" customWidth="1"/>
    <col min="13" max="16384" width="9.109375" style="161"/>
  </cols>
  <sheetData>
    <row r="3" spans="2:9" ht="12" customHeight="1" x14ac:dyDescent="0.25"/>
    <row r="4" spans="2:9" ht="17.399999999999999" x14ac:dyDescent="0.3">
      <c r="B4" s="189" t="s">
        <v>1594</v>
      </c>
      <c r="C4" s="189"/>
      <c r="D4" s="189"/>
      <c r="E4" s="189"/>
      <c r="F4" s="189"/>
      <c r="G4" s="189"/>
      <c r="H4" s="189"/>
      <c r="I4" s="189"/>
    </row>
    <row r="5" spans="2:9" ht="4.5" customHeight="1" x14ac:dyDescent="0.25">
      <c r="B5" s="481"/>
      <c r="C5" s="481"/>
      <c r="D5" s="481"/>
      <c r="E5" s="481"/>
      <c r="F5" s="481"/>
      <c r="G5" s="481"/>
      <c r="H5" s="481"/>
      <c r="I5" s="481"/>
    </row>
    <row r="6" spans="2:9" ht="5.25" customHeight="1" x14ac:dyDescent="0.25">
      <c r="B6" s="237"/>
      <c r="C6" s="237"/>
      <c r="D6" s="237"/>
      <c r="E6" s="237"/>
      <c r="F6" s="237"/>
      <c r="G6" s="237"/>
      <c r="H6" s="237"/>
      <c r="I6" s="237"/>
    </row>
    <row r="7" spans="2:9" ht="15" x14ac:dyDescent="0.25">
      <c r="B7" s="238" t="s">
        <v>1595</v>
      </c>
      <c r="C7" s="239"/>
      <c r="D7" s="239"/>
      <c r="E7" s="239"/>
      <c r="F7" s="239" t="s">
        <v>1557</v>
      </c>
      <c r="G7" s="239" t="s">
        <v>1558</v>
      </c>
      <c r="H7" s="239" t="s">
        <v>1559</v>
      </c>
      <c r="I7" s="239" t="s">
        <v>1560</v>
      </c>
    </row>
    <row r="8" spans="2:9" ht="15" x14ac:dyDescent="0.25">
      <c r="B8" s="240" t="s">
        <v>1596</v>
      </c>
      <c r="C8" s="192"/>
      <c r="D8" s="192"/>
      <c r="E8" s="192"/>
      <c r="F8" s="164">
        <v>436.33800000000002</v>
      </c>
      <c r="G8" s="164">
        <v>449.6</v>
      </c>
      <c r="H8" s="218">
        <v>424.83100000000002</v>
      </c>
      <c r="I8" s="164">
        <v>436.6</v>
      </c>
    </row>
    <row r="9" spans="2:9" ht="15" x14ac:dyDescent="0.25">
      <c r="B9" s="240" t="s">
        <v>1597</v>
      </c>
      <c r="C9" s="192"/>
      <c r="D9" s="192"/>
      <c r="E9" s="192"/>
      <c r="F9" s="468">
        <v>32.299999999999997</v>
      </c>
      <c r="G9" s="164">
        <v>36.6</v>
      </c>
      <c r="H9" s="218">
        <v>18.3</v>
      </c>
      <c r="I9" s="164">
        <v>40.5</v>
      </c>
    </row>
    <row r="10" spans="2:9" ht="15" x14ac:dyDescent="0.25">
      <c r="B10" s="240" t="s">
        <v>1598</v>
      </c>
      <c r="C10" s="192"/>
      <c r="D10" s="192"/>
      <c r="E10" s="192"/>
      <c r="F10" s="164">
        <v>35.673999999999999</v>
      </c>
      <c r="G10" s="164">
        <v>45.5</v>
      </c>
      <c r="H10" s="241">
        <v>37.9</v>
      </c>
      <c r="I10" s="165">
        <v>38.799999999999997</v>
      </c>
    </row>
    <row r="11" spans="2:9" ht="15" x14ac:dyDescent="0.25">
      <c r="B11" s="240" t="s">
        <v>1599</v>
      </c>
      <c r="C11" s="240" t="s">
        <v>1</v>
      </c>
      <c r="D11" s="240"/>
      <c r="E11" s="240"/>
      <c r="F11" s="165">
        <v>8.9</v>
      </c>
      <c r="G11" s="165">
        <v>11.3</v>
      </c>
      <c r="H11" s="165">
        <v>9.8000000000000007</v>
      </c>
      <c r="I11" s="165">
        <v>9.8000000000000007</v>
      </c>
    </row>
    <row r="12" spans="2:9" ht="15" x14ac:dyDescent="0.25">
      <c r="B12" s="242"/>
      <c r="C12" s="243" t="s">
        <v>1600</v>
      </c>
      <c r="D12" s="243"/>
      <c r="E12" s="243"/>
      <c r="F12" s="244">
        <v>0.08</v>
      </c>
      <c r="G12" s="245">
        <v>0.08</v>
      </c>
      <c r="H12" s="245">
        <v>0.08</v>
      </c>
      <c r="I12" s="244">
        <v>0.08</v>
      </c>
    </row>
    <row r="13" spans="2:9" ht="15" x14ac:dyDescent="0.25">
      <c r="B13" s="240" t="s">
        <v>1601</v>
      </c>
      <c r="C13" s="192"/>
      <c r="D13" s="192"/>
      <c r="E13" s="192"/>
      <c r="F13" s="164">
        <v>400.66300000000001</v>
      </c>
      <c r="G13" s="164">
        <v>404.14299999999997</v>
      </c>
      <c r="H13" s="164">
        <v>386.96899999999999</v>
      </c>
      <c r="I13" s="164">
        <v>397.8</v>
      </c>
    </row>
    <row r="14" spans="2:9" x14ac:dyDescent="0.3">
      <c r="B14" s="192"/>
      <c r="C14" s="240" t="s">
        <v>1602</v>
      </c>
      <c r="D14" s="240"/>
      <c r="E14" s="240"/>
      <c r="F14" s="246">
        <v>23.683</v>
      </c>
      <c r="G14" s="246">
        <v>32.601999999999997</v>
      </c>
      <c r="H14" s="164">
        <v>15.417</v>
      </c>
      <c r="I14" s="164">
        <v>37.799999999999997</v>
      </c>
    </row>
    <row r="15" spans="2:9" ht="15" x14ac:dyDescent="0.25">
      <c r="B15" s="240" t="s">
        <v>1603</v>
      </c>
      <c r="C15" s="192"/>
      <c r="D15" s="192"/>
      <c r="E15" s="192"/>
      <c r="F15" s="164"/>
      <c r="G15" s="164"/>
      <c r="H15" s="164"/>
      <c r="I15" s="164"/>
    </row>
    <row r="16" spans="2:9" ht="15" x14ac:dyDescent="0.25">
      <c r="B16" s="240" t="s">
        <v>1604</v>
      </c>
      <c r="C16" s="192"/>
      <c r="D16" s="192"/>
      <c r="E16" s="192"/>
      <c r="F16" s="468">
        <v>11.3</v>
      </c>
      <c r="G16" s="164">
        <v>11.4</v>
      </c>
      <c r="H16" s="164">
        <v>11.5</v>
      </c>
      <c r="I16" s="164">
        <v>11.6</v>
      </c>
    </row>
    <row r="17" spans="1:9" ht="15" x14ac:dyDescent="0.25">
      <c r="A17" s="247"/>
      <c r="B17" s="248" t="s">
        <v>1605</v>
      </c>
      <c r="C17" s="249"/>
      <c r="D17" s="192"/>
      <c r="E17" s="192"/>
      <c r="F17" s="462" t="s">
        <v>1835</v>
      </c>
      <c r="G17" s="462" t="s">
        <v>1835</v>
      </c>
      <c r="H17" s="462" t="s">
        <v>1835</v>
      </c>
      <c r="I17" s="459" t="s">
        <v>1835</v>
      </c>
    </row>
    <row r="18" spans="1:9" ht="15" x14ac:dyDescent="0.25">
      <c r="A18" s="247"/>
      <c r="B18" s="248" t="s">
        <v>1606</v>
      </c>
      <c r="C18" s="249"/>
      <c r="D18" s="250"/>
      <c r="E18" s="250"/>
      <c r="F18" s="462" t="s">
        <v>1835</v>
      </c>
      <c r="G18" s="462" t="s">
        <v>1835</v>
      </c>
      <c r="H18" s="462" t="s">
        <v>1835</v>
      </c>
      <c r="I18" s="459" t="s">
        <v>1835</v>
      </c>
    </row>
    <row r="19" spans="1:9" ht="15" x14ac:dyDescent="0.25">
      <c r="A19" s="247"/>
      <c r="B19" s="248" t="s">
        <v>1607</v>
      </c>
      <c r="C19" s="249"/>
      <c r="D19" s="250"/>
      <c r="E19" s="250"/>
      <c r="F19" s="468">
        <v>20.9</v>
      </c>
      <c r="G19" s="164">
        <v>18.7</v>
      </c>
      <c r="H19" s="164">
        <v>18.7</v>
      </c>
      <c r="I19" s="164">
        <v>18.7</v>
      </c>
    </row>
    <row r="20" spans="1:9" ht="15" x14ac:dyDescent="0.25">
      <c r="A20" s="247"/>
      <c r="B20" s="248" t="s">
        <v>1608</v>
      </c>
      <c r="C20" s="249"/>
      <c r="D20" s="250"/>
      <c r="E20" s="250"/>
      <c r="F20" s="468">
        <v>20.9</v>
      </c>
      <c r="G20" s="164">
        <v>18.7</v>
      </c>
      <c r="H20" s="164">
        <v>18.7</v>
      </c>
      <c r="I20" s="164">
        <v>18.7</v>
      </c>
    </row>
    <row r="21" spans="1:9" ht="15" x14ac:dyDescent="0.25">
      <c r="A21" s="247"/>
      <c r="B21" s="252"/>
      <c r="C21" s="249"/>
      <c r="D21" s="250"/>
      <c r="E21" s="250"/>
      <c r="F21" s="251"/>
      <c r="G21" s="164"/>
      <c r="H21" s="164"/>
      <c r="I21" s="251"/>
    </row>
    <row r="22" spans="1:9" ht="15" x14ac:dyDescent="0.25">
      <c r="A22" s="247"/>
      <c r="B22" s="253" t="s">
        <v>1609</v>
      </c>
      <c r="C22" s="254"/>
      <c r="D22" s="255"/>
      <c r="E22" s="255"/>
      <c r="F22" s="256" t="s">
        <v>1835</v>
      </c>
      <c r="G22" s="460" t="s">
        <v>1835</v>
      </c>
      <c r="H22" s="460" t="s">
        <v>1835</v>
      </c>
      <c r="I22" s="461" t="s">
        <v>1835</v>
      </c>
    </row>
    <row r="23" spans="1:9" ht="7.5" customHeight="1" x14ac:dyDescent="0.25"/>
    <row r="24" spans="1:9" ht="17.399999999999999" x14ac:dyDescent="0.3">
      <c r="B24" s="189" t="s">
        <v>1610</v>
      </c>
      <c r="C24" s="189"/>
      <c r="D24" s="189"/>
      <c r="E24" s="189"/>
      <c r="F24" s="189"/>
      <c r="G24" s="189"/>
      <c r="H24" s="189"/>
      <c r="I24" s="189"/>
    </row>
    <row r="25" spans="1:9" ht="5.25" customHeight="1" x14ac:dyDescent="0.25">
      <c r="B25" s="237"/>
      <c r="C25" s="237"/>
      <c r="D25" s="237"/>
      <c r="E25" s="237"/>
      <c r="F25" s="237"/>
      <c r="G25" s="237"/>
      <c r="H25" s="237"/>
      <c r="I25" s="237"/>
    </row>
    <row r="26" spans="1:9" ht="15" x14ac:dyDescent="0.25">
      <c r="B26" s="238" t="s">
        <v>1595</v>
      </c>
      <c r="C26" s="239"/>
      <c r="D26" s="239"/>
      <c r="E26" s="239"/>
      <c r="F26" s="239" t="str">
        <f>+F7</f>
        <v>Q3 2016</v>
      </c>
      <c r="G26" s="239" t="s">
        <v>1558</v>
      </c>
      <c r="H26" s="239" t="s">
        <v>1559</v>
      </c>
      <c r="I26" s="239" t="s">
        <v>1560</v>
      </c>
    </row>
    <row r="27" spans="1:9" ht="15" x14ac:dyDescent="0.25">
      <c r="B27" s="240" t="s">
        <v>1601</v>
      </c>
      <c r="C27" s="192"/>
      <c r="D27" s="192"/>
      <c r="E27" s="192"/>
      <c r="F27" s="248">
        <v>400.66300000000001</v>
      </c>
      <c r="G27" s="248">
        <v>404.14299999999997</v>
      </c>
      <c r="H27" s="248">
        <v>386.96899999999999</v>
      </c>
      <c r="I27" s="257">
        <v>397.83300000000003</v>
      </c>
    </row>
    <row r="28" spans="1:9" ht="15" x14ac:dyDescent="0.25">
      <c r="B28" s="240" t="s">
        <v>1611</v>
      </c>
      <c r="C28" s="192"/>
      <c r="D28" s="192"/>
      <c r="E28" s="192"/>
      <c r="F28" s="248">
        <v>409.37900000000002</v>
      </c>
      <c r="G28" s="248">
        <v>411.67500000000001</v>
      </c>
      <c r="H28" s="248">
        <v>391.89699999999999</v>
      </c>
      <c r="I28" s="257">
        <v>399.10700000000003</v>
      </c>
    </row>
    <row r="29" spans="1:9" ht="15" x14ac:dyDescent="0.25">
      <c r="B29" s="248" t="s">
        <v>1612</v>
      </c>
      <c r="C29" s="248" t="s">
        <v>1613</v>
      </c>
      <c r="D29" s="248"/>
      <c r="E29" s="248"/>
      <c r="F29" s="258">
        <v>23.683</v>
      </c>
      <c r="G29" s="258">
        <v>32.601999999999997</v>
      </c>
      <c r="H29" s="258">
        <v>15.417</v>
      </c>
      <c r="I29" s="258">
        <v>37.799999999999997</v>
      </c>
    </row>
    <row r="30" spans="1:9" x14ac:dyDescent="0.3">
      <c r="B30" s="249"/>
      <c r="C30" s="248" t="s">
        <v>1614</v>
      </c>
      <c r="D30" s="248"/>
      <c r="E30" s="248"/>
      <c r="F30" s="259">
        <v>53.853000000000002</v>
      </c>
      <c r="G30" s="259">
        <v>60.994</v>
      </c>
      <c r="H30" s="259">
        <v>79.257999999999996</v>
      </c>
      <c r="I30" s="259">
        <v>72.5</v>
      </c>
    </row>
    <row r="31" spans="1:9" ht="15" x14ac:dyDescent="0.25">
      <c r="B31" s="249"/>
      <c r="C31" s="248" t="s">
        <v>1615</v>
      </c>
      <c r="D31" s="248"/>
      <c r="E31" s="248"/>
      <c r="F31" s="260">
        <v>20.977</v>
      </c>
      <c r="G31" s="260">
        <v>17.312000000000001</v>
      </c>
      <c r="H31" s="260">
        <v>13.010999999999999</v>
      </c>
      <c r="I31" s="260">
        <v>13.4</v>
      </c>
    </row>
    <row r="32" spans="1:9" x14ac:dyDescent="0.3">
      <c r="B32" s="249"/>
      <c r="C32" s="248" t="s">
        <v>1616</v>
      </c>
      <c r="D32" s="248"/>
      <c r="E32" s="248"/>
      <c r="F32" s="260">
        <v>74.78</v>
      </c>
      <c r="G32" s="260">
        <v>73.143000000000001</v>
      </c>
      <c r="H32" s="260">
        <v>57.177</v>
      </c>
      <c r="I32" s="260">
        <v>55.5</v>
      </c>
    </row>
    <row r="33" spans="2:9" x14ac:dyDescent="0.3">
      <c r="B33" s="249"/>
      <c r="C33" s="248" t="s">
        <v>1617</v>
      </c>
      <c r="D33" s="248"/>
      <c r="E33" s="248"/>
      <c r="F33" s="260">
        <v>53.53</v>
      </c>
      <c r="G33" s="260">
        <v>53.107999999999997</v>
      </c>
      <c r="H33" s="260">
        <v>58.363999999999997</v>
      </c>
      <c r="I33" s="260">
        <v>55.6</v>
      </c>
    </row>
    <row r="34" spans="2:9" x14ac:dyDescent="0.3">
      <c r="B34" s="249"/>
      <c r="C34" s="248" t="s">
        <v>1618</v>
      </c>
      <c r="D34" s="248"/>
      <c r="E34" s="248"/>
      <c r="F34" s="260">
        <v>12.545999999999999</v>
      </c>
      <c r="G34" s="260">
        <v>12.82</v>
      </c>
      <c r="H34" s="260">
        <v>12.821</v>
      </c>
      <c r="I34" s="260">
        <v>10</v>
      </c>
    </row>
    <row r="35" spans="2:9" x14ac:dyDescent="0.3">
      <c r="B35" s="249"/>
      <c r="C35" s="248" t="s">
        <v>1619</v>
      </c>
      <c r="D35" s="248"/>
      <c r="E35" s="248"/>
      <c r="F35" s="260">
        <v>10.124000000000001</v>
      </c>
      <c r="G35" s="260">
        <v>10.782</v>
      </c>
      <c r="H35" s="260">
        <v>6.5620000000000003</v>
      </c>
      <c r="I35" s="260">
        <v>9.8000000000000007</v>
      </c>
    </row>
    <row r="36" spans="2:9" ht="15" x14ac:dyDescent="0.25">
      <c r="B36" s="249"/>
      <c r="C36" s="248" t="s">
        <v>1620</v>
      </c>
      <c r="D36" s="248"/>
      <c r="E36" s="248"/>
      <c r="F36" s="259">
        <v>1.474</v>
      </c>
      <c r="G36" s="259">
        <v>1.214</v>
      </c>
      <c r="H36" s="259">
        <v>3.8079999999999998</v>
      </c>
      <c r="I36" s="259">
        <v>3.8</v>
      </c>
    </row>
    <row r="37" spans="2:9" ht="15" x14ac:dyDescent="0.25">
      <c r="B37" s="249"/>
      <c r="C37" s="248" t="s">
        <v>1621</v>
      </c>
      <c r="D37" s="248"/>
      <c r="E37" s="248"/>
      <c r="F37" s="259">
        <v>11.055999999999999</v>
      </c>
      <c r="G37" s="259">
        <v>11.845000000000001</v>
      </c>
      <c r="H37" s="259">
        <v>12.247999999999999</v>
      </c>
      <c r="I37" s="259">
        <v>12.5</v>
      </c>
    </row>
    <row r="38" spans="2:9" ht="15" x14ac:dyDescent="0.25">
      <c r="B38" s="249"/>
      <c r="C38" s="248" t="s">
        <v>1622</v>
      </c>
      <c r="D38" s="248"/>
      <c r="E38" s="248"/>
      <c r="F38" s="259">
        <v>138.64099999999999</v>
      </c>
      <c r="G38" s="259">
        <v>130.32300000000001</v>
      </c>
      <c r="H38" s="259">
        <v>128.304</v>
      </c>
      <c r="I38" s="259">
        <v>126.9</v>
      </c>
    </row>
    <row r="39" spans="2:9" ht="15" x14ac:dyDescent="0.25">
      <c r="B39" s="248" t="s">
        <v>1623</v>
      </c>
      <c r="C39" s="248" t="s">
        <v>1624</v>
      </c>
      <c r="D39" s="248"/>
      <c r="E39" s="248"/>
      <c r="F39" s="261">
        <v>0.39678000000000002</v>
      </c>
      <c r="G39" s="261">
        <v>0.36060999999999999</v>
      </c>
      <c r="H39" s="261">
        <v>0.40089000000000002</v>
      </c>
      <c r="I39" s="261">
        <v>0.43099999999999999</v>
      </c>
    </row>
    <row r="40" spans="2:9" ht="15" x14ac:dyDescent="0.25">
      <c r="B40" s="249"/>
      <c r="C40" s="248" t="s">
        <v>1625</v>
      </c>
      <c r="D40" s="248"/>
      <c r="E40" s="248"/>
      <c r="F40" s="261">
        <v>0.60321999999999998</v>
      </c>
      <c r="G40" s="261">
        <v>0.63939000000000001</v>
      </c>
      <c r="H40" s="261">
        <v>0.59911000000000003</v>
      </c>
      <c r="I40" s="261">
        <v>0.56899999999999995</v>
      </c>
    </row>
    <row r="41" spans="2:9" ht="15" x14ac:dyDescent="0.25">
      <c r="B41" s="249"/>
      <c r="C41" s="248" t="s">
        <v>1626</v>
      </c>
      <c r="D41" s="248"/>
      <c r="E41" s="248"/>
      <c r="F41" s="262">
        <v>0</v>
      </c>
      <c r="G41" s="262">
        <v>0</v>
      </c>
      <c r="H41" s="262">
        <v>0</v>
      </c>
      <c r="I41" s="262">
        <v>0</v>
      </c>
    </row>
    <row r="42" spans="2:9" ht="15" x14ac:dyDescent="0.25">
      <c r="B42" s="248" t="s">
        <v>1627</v>
      </c>
      <c r="C42" s="248" t="s">
        <v>1628</v>
      </c>
      <c r="D42" s="248"/>
      <c r="E42" s="248"/>
      <c r="F42" s="261">
        <v>0.76976</v>
      </c>
      <c r="G42" s="261">
        <v>0.71109999999999995</v>
      </c>
      <c r="H42" s="261">
        <v>0.76273999999999997</v>
      </c>
      <c r="I42" s="261">
        <v>0.78</v>
      </c>
    </row>
    <row r="43" spans="2:9" ht="15" x14ac:dyDescent="0.25">
      <c r="B43" s="249"/>
      <c r="C43" s="248" t="s">
        <v>1629</v>
      </c>
      <c r="D43" s="248"/>
      <c r="E43" s="248"/>
      <c r="F43" s="261">
        <v>0.22231000000000001</v>
      </c>
      <c r="G43" s="261">
        <v>0.28083999999999998</v>
      </c>
      <c r="H43" s="261">
        <v>0.2286</v>
      </c>
      <c r="I43" s="261">
        <v>0.21099999999999999</v>
      </c>
    </row>
    <row r="44" spans="2:9" ht="15" x14ac:dyDescent="0.25">
      <c r="B44" s="249"/>
      <c r="C44" s="248" t="s">
        <v>1630</v>
      </c>
      <c r="D44" s="248"/>
      <c r="E44" s="248"/>
      <c r="F44" s="263">
        <v>7.9299999999999995E-3</v>
      </c>
      <c r="G44" s="263">
        <v>8.0599999999999995E-3</v>
      </c>
      <c r="H44" s="263">
        <v>8.6599999999999993E-3</v>
      </c>
      <c r="I44" s="263">
        <v>8.9999999999999993E-3</v>
      </c>
    </row>
    <row r="45" spans="2:9" ht="15" x14ac:dyDescent="0.25">
      <c r="B45" s="248" t="s">
        <v>1631</v>
      </c>
      <c r="C45" s="248" t="s">
        <v>76</v>
      </c>
      <c r="D45" s="248"/>
      <c r="E45" s="248"/>
      <c r="F45" s="264">
        <v>385.858</v>
      </c>
      <c r="G45" s="264">
        <v>390.17099999999999</v>
      </c>
      <c r="H45" s="264">
        <v>372.15699999999998</v>
      </c>
      <c r="I45" s="264">
        <v>379.4</v>
      </c>
    </row>
    <row r="46" spans="2:9" x14ac:dyDescent="0.3">
      <c r="B46" s="249"/>
      <c r="C46" s="248" t="s">
        <v>55</v>
      </c>
      <c r="D46" s="248"/>
      <c r="E46" s="248"/>
      <c r="F46" s="264">
        <v>14.805</v>
      </c>
      <c r="G46" s="264">
        <v>13.972</v>
      </c>
      <c r="H46" s="264">
        <v>14.811999999999999</v>
      </c>
      <c r="I46" s="264">
        <v>18.399999999999999</v>
      </c>
    </row>
    <row r="47" spans="2:9" x14ac:dyDescent="0.3">
      <c r="B47" s="249"/>
      <c r="C47" s="248" t="s">
        <v>44</v>
      </c>
      <c r="D47" s="248"/>
      <c r="E47" s="248"/>
      <c r="F47" s="265">
        <v>0</v>
      </c>
      <c r="G47" s="265">
        <v>0</v>
      </c>
      <c r="H47" s="265">
        <v>0</v>
      </c>
      <c r="I47" s="265" t="s">
        <v>1632</v>
      </c>
    </row>
    <row r="48" spans="2:9" x14ac:dyDescent="0.3">
      <c r="B48" s="249"/>
      <c r="C48" s="248" t="s">
        <v>1633</v>
      </c>
      <c r="D48" s="248"/>
      <c r="E48" s="248"/>
      <c r="F48" s="265">
        <v>0</v>
      </c>
      <c r="G48" s="265">
        <v>0</v>
      </c>
      <c r="H48" s="265">
        <v>0</v>
      </c>
      <c r="I48" s="265" t="s">
        <v>1632</v>
      </c>
    </row>
    <row r="49" spans="2:11" x14ac:dyDescent="0.3">
      <c r="B49" s="249"/>
      <c r="C49" s="248" t="s">
        <v>1435</v>
      </c>
      <c r="D49" s="248"/>
      <c r="E49" s="248"/>
      <c r="F49" s="265">
        <v>0</v>
      </c>
      <c r="G49" s="265">
        <v>0</v>
      </c>
      <c r="H49" s="265">
        <v>0</v>
      </c>
      <c r="I49" s="265" t="s">
        <v>1632</v>
      </c>
    </row>
    <row r="50" spans="2:11" x14ac:dyDescent="0.3">
      <c r="B50" s="249"/>
      <c r="C50" s="248" t="s">
        <v>1634</v>
      </c>
      <c r="D50" s="248"/>
      <c r="E50" s="248"/>
      <c r="F50" s="265">
        <v>0</v>
      </c>
      <c r="G50" s="265">
        <v>0</v>
      </c>
      <c r="H50" s="265">
        <v>0</v>
      </c>
      <c r="I50" s="265" t="s">
        <v>1632</v>
      </c>
    </row>
    <row r="51" spans="2:11" x14ac:dyDescent="0.3">
      <c r="B51" s="249"/>
      <c r="C51" s="248" t="s">
        <v>2</v>
      </c>
      <c r="D51" s="248"/>
      <c r="E51" s="248"/>
      <c r="F51" s="265">
        <v>0</v>
      </c>
      <c r="G51" s="265">
        <v>0</v>
      </c>
      <c r="H51" s="265">
        <v>0</v>
      </c>
      <c r="I51" s="265" t="s">
        <v>1632</v>
      </c>
    </row>
    <row r="52" spans="2:11" x14ac:dyDescent="0.3">
      <c r="B52" s="248" t="s">
        <v>1635</v>
      </c>
      <c r="C52" s="249"/>
      <c r="D52" s="249"/>
      <c r="E52" s="249"/>
      <c r="F52" s="266" t="s">
        <v>1445</v>
      </c>
      <c r="G52" s="266" t="s">
        <v>1445</v>
      </c>
      <c r="H52" s="266" t="s">
        <v>1445</v>
      </c>
      <c r="I52" s="266" t="s">
        <v>1445</v>
      </c>
    </row>
    <row r="53" spans="2:11" x14ac:dyDescent="0.3">
      <c r="B53" s="248" t="s">
        <v>1636</v>
      </c>
      <c r="C53" s="249"/>
      <c r="D53" s="249"/>
      <c r="E53" s="249"/>
      <c r="F53" s="266" t="s">
        <v>1445</v>
      </c>
      <c r="G53" s="266" t="s">
        <v>1445</v>
      </c>
      <c r="H53" s="266" t="s">
        <v>1445</v>
      </c>
      <c r="I53" s="266" t="s">
        <v>1445</v>
      </c>
    </row>
    <row r="54" spans="2:11" x14ac:dyDescent="0.3">
      <c r="B54" s="248" t="s">
        <v>1637</v>
      </c>
      <c r="C54" s="249"/>
      <c r="D54" s="249"/>
      <c r="E54" s="249"/>
      <c r="F54" s="266" t="s">
        <v>1445</v>
      </c>
      <c r="G54" s="266" t="s">
        <v>1445</v>
      </c>
      <c r="H54" s="266" t="s">
        <v>1445</v>
      </c>
      <c r="I54" s="266" t="s">
        <v>1445</v>
      </c>
    </row>
    <row r="55" spans="2:11" x14ac:dyDescent="0.3">
      <c r="B55" s="248" t="s">
        <v>1638</v>
      </c>
      <c r="C55" s="248" t="s">
        <v>1639</v>
      </c>
      <c r="D55" s="248"/>
      <c r="E55" s="248"/>
      <c r="F55" s="267" t="s">
        <v>1909</v>
      </c>
      <c r="G55" s="267" t="s">
        <v>1909</v>
      </c>
      <c r="H55" s="267" t="s">
        <v>1909</v>
      </c>
      <c r="I55" s="267" t="s">
        <v>1909</v>
      </c>
    </row>
    <row r="56" spans="2:11" x14ac:dyDescent="0.3">
      <c r="B56" s="249"/>
      <c r="C56" s="248" t="s">
        <v>1640</v>
      </c>
      <c r="D56" s="248"/>
      <c r="E56" s="248"/>
      <c r="F56" s="267" t="s">
        <v>1645</v>
      </c>
      <c r="G56" s="267" t="s">
        <v>1645</v>
      </c>
      <c r="H56" s="267" t="s">
        <v>1645</v>
      </c>
      <c r="I56" s="267" t="s">
        <v>1645</v>
      </c>
    </row>
    <row r="57" spans="2:11" x14ac:dyDescent="0.3">
      <c r="B57" s="192"/>
      <c r="C57" s="240" t="s">
        <v>1641</v>
      </c>
      <c r="D57" s="240"/>
      <c r="E57" s="240"/>
      <c r="F57" s="267"/>
      <c r="G57" s="268"/>
      <c r="H57" s="268"/>
      <c r="I57" s="267"/>
    </row>
    <row r="58" spans="2:11" x14ac:dyDescent="0.3">
      <c r="B58" s="192"/>
      <c r="C58" s="240"/>
      <c r="D58" s="240"/>
      <c r="E58" s="240"/>
      <c r="F58" s="267"/>
      <c r="G58" s="268"/>
      <c r="H58" s="268"/>
      <c r="I58" s="267"/>
    </row>
    <row r="59" spans="2:11" ht="27" customHeight="1" x14ac:dyDescent="0.3">
      <c r="B59" s="482" t="s">
        <v>1642</v>
      </c>
      <c r="C59" s="482"/>
      <c r="D59" s="482"/>
      <c r="E59" s="240"/>
      <c r="F59" s="267"/>
      <c r="G59" s="268"/>
      <c r="H59" s="268"/>
      <c r="I59" s="267"/>
      <c r="J59" s="103"/>
    </row>
    <row r="60" spans="2:11" ht="17.25" customHeight="1" x14ac:dyDescent="0.3">
      <c r="B60" s="269"/>
      <c r="C60" s="269"/>
      <c r="D60" s="269"/>
      <c r="E60" s="269"/>
      <c r="F60" s="269"/>
      <c r="G60" s="269"/>
      <c r="H60" s="269"/>
      <c r="I60" s="269"/>
      <c r="J60" s="269"/>
      <c r="K60" s="269"/>
    </row>
    <row r="61" spans="2:11" x14ac:dyDescent="0.3">
      <c r="B61" s="183" t="s">
        <v>1643</v>
      </c>
      <c r="C61" s="270"/>
      <c r="D61" s="270"/>
      <c r="E61" s="270"/>
      <c r="F61" s="270"/>
      <c r="G61" s="270"/>
      <c r="H61" s="270"/>
      <c r="I61" s="270"/>
      <c r="J61" s="270"/>
      <c r="K61" s="219"/>
    </row>
    <row r="62" spans="2:11" x14ac:dyDescent="0.3">
      <c r="B62" s="271" t="s">
        <v>1644</v>
      </c>
      <c r="C62" s="272" t="s">
        <v>1645</v>
      </c>
      <c r="D62" s="272" t="s">
        <v>1646</v>
      </c>
      <c r="E62" s="272" t="s">
        <v>1647</v>
      </c>
      <c r="F62" s="272" t="s">
        <v>1648</v>
      </c>
      <c r="G62" s="272" t="s">
        <v>1649</v>
      </c>
      <c r="H62" s="272" t="s">
        <v>1650</v>
      </c>
      <c r="I62" s="272" t="s">
        <v>1651</v>
      </c>
      <c r="J62" s="272" t="s">
        <v>1652</v>
      </c>
      <c r="K62" s="272" t="s">
        <v>1653</v>
      </c>
    </row>
    <row r="63" spans="2:11" x14ac:dyDescent="0.3">
      <c r="B63" s="272" t="s">
        <v>1654</v>
      </c>
      <c r="C63" s="273"/>
      <c r="D63" s="273"/>
      <c r="E63" s="273"/>
      <c r="F63" s="273"/>
      <c r="G63" s="273"/>
      <c r="H63" s="273"/>
      <c r="I63" s="273"/>
      <c r="J63" s="273"/>
      <c r="K63" s="273"/>
    </row>
    <row r="64" spans="2:11" x14ac:dyDescent="0.3">
      <c r="B64" s="272" t="s">
        <v>1655</v>
      </c>
      <c r="C64" s="273">
        <v>5136478108.3599997</v>
      </c>
      <c r="D64" s="273"/>
      <c r="E64" s="273"/>
      <c r="F64" s="273"/>
      <c r="G64" s="273"/>
      <c r="H64" s="273"/>
      <c r="I64" s="273"/>
      <c r="J64" s="273"/>
      <c r="K64" s="273">
        <v>32214703907.18</v>
      </c>
    </row>
    <row r="65" spans="2:11" x14ac:dyDescent="0.3">
      <c r="B65" s="272" t="s">
        <v>1656</v>
      </c>
      <c r="C65" s="273">
        <v>9141295794.5599995</v>
      </c>
      <c r="D65" s="273"/>
      <c r="E65" s="273"/>
      <c r="F65" s="273"/>
      <c r="G65" s="273"/>
      <c r="H65" s="273"/>
      <c r="I65" s="273"/>
      <c r="J65" s="273"/>
      <c r="K65" s="273">
        <v>15090161497.08</v>
      </c>
    </row>
    <row r="66" spans="2:11" x14ac:dyDescent="0.3">
      <c r="B66" s="272" t="s">
        <v>1657</v>
      </c>
      <c r="C66" s="273">
        <v>1999863851.04</v>
      </c>
      <c r="D66" s="273"/>
      <c r="E66" s="273"/>
      <c r="F66" s="273"/>
      <c r="G66" s="273"/>
      <c r="H66" s="273"/>
      <c r="I66" s="273"/>
      <c r="J66" s="273"/>
      <c r="K66" s="273"/>
    </row>
    <row r="67" spans="2:11" x14ac:dyDescent="0.3">
      <c r="B67" s="272" t="s">
        <v>1</v>
      </c>
      <c r="C67" s="273">
        <f>SUM(C64:C66)</f>
        <v>16277637753.959999</v>
      </c>
      <c r="D67" s="273">
        <f t="shared" ref="D67:K67" si="0">SUM(D64:D66)</f>
        <v>0</v>
      </c>
      <c r="E67" s="273">
        <f t="shared" si="0"/>
        <v>0</v>
      </c>
      <c r="F67" s="273">
        <f t="shared" si="0"/>
        <v>0</v>
      </c>
      <c r="G67" s="273">
        <f t="shared" si="0"/>
        <v>0</v>
      </c>
      <c r="H67" s="273">
        <f t="shared" si="0"/>
        <v>0</v>
      </c>
      <c r="I67" s="273">
        <f t="shared" si="0"/>
        <v>0</v>
      </c>
      <c r="J67" s="273"/>
      <c r="K67" s="273">
        <f t="shared" si="0"/>
        <v>47304865404.260002</v>
      </c>
    </row>
    <row r="68" spans="2:11" x14ac:dyDescent="0.3">
      <c r="B68" s="270"/>
      <c r="C68" s="274"/>
      <c r="D68" s="270"/>
      <c r="E68" s="270"/>
      <c r="F68" s="270"/>
      <c r="G68" s="270"/>
      <c r="H68" s="270"/>
      <c r="I68" s="270"/>
      <c r="J68" s="270"/>
      <c r="K68" s="270"/>
    </row>
    <row r="69" spans="2:11" x14ac:dyDescent="0.3">
      <c r="B69" s="183" t="s">
        <v>1658</v>
      </c>
      <c r="C69" s="270"/>
      <c r="D69" s="270"/>
      <c r="E69" s="270"/>
      <c r="F69" s="270"/>
      <c r="G69" s="270"/>
      <c r="H69" s="270"/>
      <c r="I69" s="270"/>
      <c r="J69" s="270"/>
      <c r="K69" s="270"/>
    </row>
    <row r="70" spans="2:11" x14ac:dyDescent="0.3">
      <c r="B70" s="271" t="s">
        <v>1659</v>
      </c>
      <c r="C70" s="272" t="s">
        <v>1645</v>
      </c>
      <c r="D70" s="272" t="s">
        <v>1646</v>
      </c>
      <c r="E70" s="272" t="s">
        <v>1647</v>
      </c>
      <c r="F70" s="272" t="s">
        <v>1648</v>
      </c>
      <c r="G70" s="272" t="s">
        <v>1649</v>
      </c>
      <c r="H70" s="272" t="s">
        <v>1650</v>
      </c>
      <c r="I70" s="272" t="s">
        <v>1651</v>
      </c>
      <c r="J70" s="272" t="s">
        <v>1652</v>
      </c>
      <c r="K70" s="272" t="s">
        <v>1653</v>
      </c>
    </row>
    <row r="71" spans="2:11" x14ac:dyDescent="0.3">
      <c r="B71" s="272" t="s">
        <v>1660</v>
      </c>
      <c r="C71" s="273"/>
      <c r="D71" s="273"/>
      <c r="E71" s="273"/>
      <c r="F71" s="273"/>
      <c r="G71" s="273"/>
      <c r="H71" s="273"/>
      <c r="I71" s="273"/>
      <c r="J71" s="273"/>
      <c r="K71" s="273">
        <v>10751358482.440001</v>
      </c>
    </row>
    <row r="72" spans="2:11" x14ac:dyDescent="0.3">
      <c r="B72" s="272" t="s">
        <v>1661</v>
      </c>
      <c r="C72" s="273"/>
      <c r="D72" s="273"/>
      <c r="E72" s="273"/>
      <c r="F72" s="273"/>
      <c r="G72" s="273"/>
      <c r="H72" s="273"/>
      <c r="I72" s="273"/>
      <c r="J72" s="273"/>
      <c r="K72" s="273"/>
    </row>
    <row r="73" spans="2:11" x14ac:dyDescent="0.3">
      <c r="B73" s="272" t="s">
        <v>1662</v>
      </c>
      <c r="C73" s="273">
        <v>16277637753.959999</v>
      </c>
      <c r="D73" s="273"/>
      <c r="E73" s="273"/>
      <c r="F73" s="273"/>
      <c r="G73" s="273"/>
      <c r="H73" s="273"/>
      <c r="I73" s="273"/>
      <c r="J73" s="273"/>
      <c r="K73" s="273">
        <v>15318128784.129999</v>
      </c>
    </row>
    <row r="74" spans="2:11" x14ac:dyDescent="0.3">
      <c r="B74" s="275" t="s">
        <v>1663</v>
      </c>
      <c r="C74" s="273"/>
      <c r="D74" s="273"/>
      <c r="E74" s="273"/>
      <c r="F74" s="273"/>
      <c r="G74" s="273"/>
      <c r="H74" s="273"/>
      <c r="I74" s="273"/>
      <c r="J74" s="273"/>
      <c r="K74" s="273">
        <v>21235378137.689999</v>
      </c>
    </row>
    <row r="75" spans="2:11" x14ac:dyDescent="0.3">
      <c r="B75" s="272" t="s">
        <v>1</v>
      </c>
      <c r="C75" s="273">
        <f>SUM(C71:C74)</f>
        <v>16277637753.959999</v>
      </c>
      <c r="D75" s="273">
        <f t="shared" ref="D75:K75" si="1">SUM(D71:D74)</f>
        <v>0</v>
      </c>
      <c r="E75" s="273">
        <f t="shared" si="1"/>
        <v>0</v>
      </c>
      <c r="F75" s="273">
        <f t="shared" si="1"/>
        <v>0</v>
      </c>
      <c r="G75" s="273">
        <f t="shared" si="1"/>
        <v>0</v>
      </c>
      <c r="H75" s="273">
        <f t="shared" si="1"/>
        <v>0</v>
      </c>
      <c r="I75" s="273">
        <f t="shared" si="1"/>
        <v>0</v>
      </c>
      <c r="J75" s="273"/>
      <c r="K75" s="273">
        <f t="shared" si="1"/>
        <v>47304865404.259995</v>
      </c>
    </row>
    <row r="76" spans="2:11" x14ac:dyDescent="0.3">
      <c r="B76" s="276"/>
      <c r="C76" s="277"/>
      <c r="D76" s="276"/>
      <c r="E76" s="276"/>
      <c r="F76" s="276"/>
      <c r="G76" s="276"/>
      <c r="H76" s="276"/>
      <c r="I76" s="276"/>
      <c r="J76" s="276"/>
      <c r="K76" s="276"/>
    </row>
    <row r="77" spans="2:11" x14ac:dyDescent="0.3">
      <c r="B77" s="183" t="s">
        <v>1664</v>
      </c>
      <c r="C77" s="270"/>
      <c r="D77" s="270"/>
      <c r="E77" s="270"/>
      <c r="F77" s="270"/>
      <c r="G77" s="270"/>
      <c r="H77" s="270"/>
      <c r="I77" s="270"/>
      <c r="J77" s="270"/>
      <c r="K77" s="270"/>
    </row>
    <row r="78" spans="2:11" x14ac:dyDescent="0.3">
      <c r="B78" s="271" t="s">
        <v>1665</v>
      </c>
      <c r="C78" s="272" t="s">
        <v>1655</v>
      </c>
      <c r="D78" s="272" t="s">
        <v>1656</v>
      </c>
      <c r="E78" s="272" t="s">
        <v>1657</v>
      </c>
      <c r="F78" s="272" t="s">
        <v>1</v>
      </c>
      <c r="G78" s="270"/>
      <c r="H78" s="270"/>
      <c r="I78" s="270"/>
      <c r="J78" s="270"/>
      <c r="K78" s="270"/>
    </row>
    <row r="79" spans="2:11" x14ac:dyDescent="0.3">
      <c r="B79" s="272" t="s">
        <v>1660</v>
      </c>
      <c r="C79" s="273">
        <v>10751358482.440001</v>
      </c>
      <c r="D79" s="273"/>
      <c r="E79" s="273"/>
      <c r="F79" s="273">
        <f>SUM(C79:E79)</f>
        <v>10751358482.440001</v>
      </c>
      <c r="G79" s="270"/>
      <c r="H79" s="270"/>
      <c r="I79" s="270"/>
      <c r="J79" s="270"/>
      <c r="K79" s="270"/>
    </row>
    <row r="80" spans="2:11" x14ac:dyDescent="0.3">
      <c r="B80" s="272" t="s">
        <v>1661</v>
      </c>
      <c r="C80" s="273"/>
      <c r="D80" s="273"/>
      <c r="E80" s="273"/>
      <c r="F80" s="273">
        <f t="shared" ref="F80:F82" si="2">SUM(C80:E80)</f>
        <v>0</v>
      </c>
      <c r="G80" s="270"/>
      <c r="H80" s="270"/>
      <c r="I80" s="270"/>
      <c r="J80" s="270"/>
      <c r="K80" s="270"/>
    </row>
    <row r="81" spans="2:11" x14ac:dyDescent="0.3">
      <c r="B81" s="272" t="s">
        <v>1662</v>
      </c>
      <c r="C81" s="273">
        <v>17946523984.880001</v>
      </c>
      <c r="D81" s="273">
        <v>11649378702.17</v>
      </c>
      <c r="E81" s="273">
        <v>1999863851.04</v>
      </c>
      <c r="F81" s="273">
        <f t="shared" si="2"/>
        <v>31595766538.090004</v>
      </c>
      <c r="G81" s="270"/>
      <c r="H81" s="270"/>
      <c r="I81" s="270"/>
      <c r="J81" s="270"/>
      <c r="K81" s="270"/>
    </row>
    <row r="82" spans="2:11" ht="15" customHeight="1" x14ac:dyDescent="0.3">
      <c r="B82" s="275" t="s">
        <v>1663</v>
      </c>
      <c r="C82" s="273">
        <v>8653299548.2199993</v>
      </c>
      <c r="D82" s="273">
        <v>12582078589.469999</v>
      </c>
      <c r="E82" s="273"/>
      <c r="F82" s="273">
        <f t="shared" si="2"/>
        <v>21235378137.689999</v>
      </c>
      <c r="G82" s="270"/>
      <c r="H82" s="270"/>
      <c r="I82" s="270"/>
      <c r="J82" s="270"/>
      <c r="K82" s="270"/>
    </row>
    <row r="83" spans="2:11" x14ac:dyDescent="0.3">
      <c r="B83" s="272" t="s">
        <v>1</v>
      </c>
      <c r="C83" s="273">
        <f>SUM(C79:C82)</f>
        <v>37351182015.540001</v>
      </c>
      <c r="D83" s="273">
        <f t="shared" ref="D83:F83" si="3">SUM(D79:D82)</f>
        <v>24231457291.639999</v>
      </c>
      <c r="E83" s="273">
        <f t="shared" si="3"/>
        <v>1999863851.04</v>
      </c>
      <c r="F83" s="273">
        <f t="shared" si="3"/>
        <v>63582503158.220001</v>
      </c>
      <c r="G83" s="270"/>
      <c r="H83" s="270"/>
      <c r="I83" s="270"/>
      <c r="J83" s="270"/>
      <c r="K83" s="270"/>
    </row>
    <row r="84" spans="2:11" x14ac:dyDescent="0.3">
      <c r="B84" s="276"/>
      <c r="C84" s="277"/>
      <c r="D84" s="276"/>
      <c r="E84" s="276"/>
      <c r="F84" s="276"/>
      <c r="G84" s="270"/>
      <c r="H84" s="270"/>
      <c r="I84" s="270"/>
      <c r="J84" s="270"/>
      <c r="K84" s="270"/>
    </row>
    <row r="85" spans="2:11" s="278" customFormat="1" x14ac:dyDescent="0.3">
      <c r="B85" s="183" t="s">
        <v>1666</v>
      </c>
      <c r="C85" s="270"/>
      <c r="D85" s="270"/>
      <c r="E85" s="270"/>
      <c r="F85" s="270"/>
      <c r="G85" s="270"/>
      <c r="H85" s="270"/>
      <c r="I85" s="270"/>
      <c r="J85" s="270"/>
      <c r="K85" s="270"/>
    </row>
    <row r="86" spans="2:11" x14ac:dyDescent="0.3">
      <c r="B86" s="483" t="s">
        <v>1667</v>
      </c>
      <c r="C86" s="484"/>
      <c r="D86" s="484"/>
      <c r="E86" s="485"/>
      <c r="F86" s="273"/>
      <c r="G86" s="270"/>
      <c r="H86" s="270"/>
      <c r="I86" s="270"/>
      <c r="J86" s="270"/>
      <c r="K86" s="270"/>
    </row>
    <row r="87" spans="2:11" x14ac:dyDescent="0.3">
      <c r="B87" s="279"/>
      <c r="C87" s="279"/>
      <c r="D87" s="279"/>
      <c r="E87" s="279"/>
      <c r="F87" s="277"/>
      <c r="G87" s="270"/>
      <c r="H87" s="270"/>
      <c r="I87" s="270"/>
      <c r="J87" s="270"/>
      <c r="K87" s="270"/>
    </row>
    <row r="88" spans="2:11" x14ac:dyDescent="0.3">
      <c r="B88" s="247"/>
      <c r="C88" s="247"/>
      <c r="D88" s="247"/>
      <c r="E88" s="270"/>
      <c r="F88" s="270"/>
      <c r="G88" s="270"/>
      <c r="H88" s="270"/>
      <c r="I88" s="270"/>
      <c r="J88" s="270"/>
      <c r="K88" s="270"/>
    </row>
    <row r="89" spans="2:11" x14ac:dyDescent="0.3">
      <c r="B89" s="280" t="s">
        <v>1668</v>
      </c>
      <c r="C89" s="281"/>
      <c r="D89" s="247"/>
      <c r="E89" s="270"/>
      <c r="F89" s="270"/>
      <c r="G89" s="270"/>
      <c r="H89" s="270"/>
      <c r="I89" s="270"/>
      <c r="J89" s="270"/>
      <c r="K89" s="270"/>
    </row>
    <row r="90" spans="2:11" x14ac:dyDescent="0.3">
      <c r="B90" s="275" t="s">
        <v>1669</v>
      </c>
      <c r="C90" s="282"/>
      <c r="D90" s="247"/>
      <c r="E90" s="270"/>
      <c r="F90" s="270"/>
      <c r="G90" s="270"/>
      <c r="H90" s="270"/>
      <c r="I90" s="270"/>
      <c r="J90" s="270"/>
      <c r="K90" s="270"/>
    </row>
    <row r="91" spans="2:11" x14ac:dyDescent="0.3">
      <c r="B91" s="275" t="s">
        <v>1670</v>
      </c>
      <c r="C91" s="282"/>
      <c r="D91" s="247"/>
      <c r="E91" s="270"/>
      <c r="F91" s="270"/>
      <c r="G91" s="270"/>
      <c r="H91" s="270"/>
      <c r="I91" s="270"/>
      <c r="J91" s="270"/>
      <c r="K91" s="270"/>
    </row>
    <row r="92" spans="2:11" x14ac:dyDescent="0.3">
      <c r="B92" s="275" t="s">
        <v>1657</v>
      </c>
      <c r="C92" s="282"/>
      <c r="D92" s="247"/>
      <c r="E92" s="270"/>
      <c r="F92" s="270"/>
      <c r="G92" s="270"/>
      <c r="H92" s="270"/>
      <c r="I92" s="270"/>
      <c r="J92" s="270"/>
      <c r="K92" s="270"/>
    </row>
    <row r="93" spans="2:11" x14ac:dyDescent="0.3">
      <c r="B93" s="275" t="s">
        <v>1</v>
      </c>
      <c r="C93" s="282"/>
      <c r="D93" s="247"/>
      <c r="E93" s="270"/>
      <c r="F93" s="270"/>
      <c r="G93" s="270"/>
      <c r="H93" s="270"/>
      <c r="I93" s="270"/>
      <c r="J93" s="270"/>
      <c r="K93" s="270"/>
    </row>
    <row r="94" spans="2:11" x14ac:dyDescent="0.3">
      <c r="B94" s="247"/>
      <c r="C94" s="247"/>
      <c r="D94" s="247"/>
      <c r="E94" s="270"/>
      <c r="F94" s="270"/>
      <c r="G94" s="270"/>
      <c r="H94" s="270"/>
      <c r="I94" s="270"/>
      <c r="J94" s="270"/>
      <c r="K94" s="270"/>
    </row>
    <row r="95" spans="2:11" x14ac:dyDescent="0.3">
      <c r="B95" s="280" t="s">
        <v>1671</v>
      </c>
      <c r="C95" s="281"/>
      <c r="D95" s="247"/>
      <c r="E95" s="270"/>
      <c r="F95" s="270"/>
      <c r="G95" s="270"/>
      <c r="H95" s="270"/>
      <c r="I95" s="270"/>
      <c r="J95" s="270"/>
      <c r="K95" s="270"/>
    </row>
    <row r="96" spans="2:11" x14ac:dyDescent="0.3">
      <c r="B96" s="275" t="s">
        <v>1669</v>
      </c>
      <c r="C96" s="282"/>
      <c r="D96" s="247"/>
      <c r="E96" s="270"/>
      <c r="F96" s="270"/>
      <c r="G96" s="270"/>
      <c r="H96" s="270"/>
      <c r="I96" s="270"/>
      <c r="J96" s="270"/>
      <c r="K96" s="270"/>
    </row>
    <row r="97" spans="2:11" x14ac:dyDescent="0.3">
      <c r="B97" s="275" t="s">
        <v>1670</v>
      </c>
      <c r="C97" s="282"/>
      <c r="D97" s="247"/>
      <c r="E97" s="270"/>
      <c r="F97" s="270"/>
      <c r="G97" s="270"/>
      <c r="H97" s="270"/>
      <c r="I97" s="270"/>
      <c r="J97" s="270"/>
      <c r="K97" s="270"/>
    </row>
    <row r="98" spans="2:11" x14ac:dyDescent="0.3">
      <c r="B98" s="275" t="s">
        <v>1657</v>
      </c>
      <c r="C98" s="282"/>
      <c r="D98" s="247"/>
      <c r="E98" s="270"/>
      <c r="F98" s="270"/>
      <c r="G98" s="270"/>
      <c r="H98" s="270"/>
      <c r="I98" s="270"/>
      <c r="J98" s="270"/>
      <c r="K98" s="270"/>
    </row>
    <row r="99" spans="2:11" x14ac:dyDescent="0.3">
      <c r="B99" s="275" t="s">
        <v>1</v>
      </c>
      <c r="C99" s="282"/>
      <c r="D99" s="247"/>
      <c r="E99" s="270"/>
      <c r="F99" s="270"/>
      <c r="G99" s="270"/>
      <c r="H99" s="270"/>
      <c r="I99" s="270"/>
      <c r="J99" s="270"/>
      <c r="K99" s="270"/>
    </row>
    <row r="100" spans="2:11" x14ac:dyDescent="0.3">
      <c r="B100" s="249"/>
      <c r="C100" s="283"/>
      <c r="D100" s="247"/>
      <c r="E100" s="270"/>
      <c r="F100" s="270"/>
      <c r="G100" s="270"/>
      <c r="H100" s="270"/>
      <c r="I100" s="270"/>
      <c r="J100" s="270"/>
      <c r="K100" s="270"/>
    </row>
    <row r="101" spans="2:11" x14ac:dyDescent="0.3">
      <c r="B101" s="249"/>
      <c r="C101" s="283"/>
      <c r="D101" s="247"/>
      <c r="E101" s="270"/>
      <c r="F101" s="270"/>
      <c r="G101" s="270"/>
      <c r="H101" s="270"/>
      <c r="I101" s="270"/>
      <c r="J101" s="270"/>
      <c r="K101" s="270"/>
    </row>
    <row r="102" spans="2:11" x14ac:dyDescent="0.3">
      <c r="B102" s="249"/>
      <c r="C102" s="283"/>
      <c r="D102" s="247"/>
      <c r="E102" s="270"/>
      <c r="F102" s="270"/>
      <c r="G102" s="270"/>
      <c r="H102" s="270"/>
      <c r="I102" s="270"/>
      <c r="J102" s="270"/>
      <c r="K102" s="270"/>
    </row>
    <row r="103" spans="2:11" ht="17.399999999999999" x14ac:dyDescent="0.3">
      <c r="B103" s="486" t="s">
        <v>1672</v>
      </c>
      <c r="C103" s="486"/>
      <c r="D103" s="486"/>
      <c r="E103" s="486"/>
      <c r="F103" s="486"/>
    </row>
    <row r="104" spans="2:11" ht="17.399999999999999" x14ac:dyDescent="0.3">
      <c r="B104" s="269"/>
      <c r="C104" s="284"/>
      <c r="D104" s="285"/>
      <c r="E104" s="285"/>
      <c r="F104" s="285"/>
    </row>
    <row r="105" spans="2:11" x14ac:dyDescent="0.3">
      <c r="B105" s="286" t="s">
        <v>1673</v>
      </c>
      <c r="C105" s="287" t="s">
        <v>1674</v>
      </c>
      <c r="D105" s="192"/>
      <c r="E105" s="192"/>
    </row>
    <row r="106" spans="2:11" x14ac:dyDescent="0.3">
      <c r="B106" s="288" t="s">
        <v>1675</v>
      </c>
      <c r="C106" s="287" t="s">
        <v>1676</v>
      </c>
      <c r="D106" s="80"/>
      <c r="E106" s="192"/>
    </row>
    <row r="107" spans="2:11" x14ac:dyDescent="0.3">
      <c r="B107" s="288" t="s">
        <v>1677</v>
      </c>
      <c r="C107" s="287" t="s">
        <v>1678</v>
      </c>
      <c r="D107" s="192"/>
      <c r="E107" s="192"/>
    </row>
    <row r="108" spans="2:11" x14ac:dyDescent="0.3">
      <c r="B108" s="288" t="s">
        <v>1679</v>
      </c>
      <c r="C108" s="287" t="s">
        <v>1678</v>
      </c>
      <c r="D108" s="192"/>
      <c r="E108" s="192"/>
    </row>
    <row r="109" spans="2:11" x14ac:dyDescent="0.3">
      <c r="B109" s="288" t="s">
        <v>1680</v>
      </c>
      <c r="C109" s="287" t="s">
        <v>1678</v>
      </c>
      <c r="D109" s="192"/>
      <c r="E109" s="192"/>
    </row>
    <row r="110" spans="2:11" x14ac:dyDescent="0.3">
      <c r="B110" s="288" t="s">
        <v>1681</v>
      </c>
      <c r="C110" s="287" t="s">
        <v>1682</v>
      </c>
      <c r="D110" s="192"/>
      <c r="E110" s="192"/>
    </row>
    <row r="111" spans="2:11" x14ac:dyDescent="0.3">
      <c r="B111" s="288" t="s">
        <v>1683</v>
      </c>
      <c r="C111" s="287" t="s">
        <v>1682</v>
      </c>
      <c r="D111" s="192"/>
      <c r="E111" s="192"/>
    </row>
    <row r="112" spans="2:11" x14ac:dyDescent="0.3">
      <c r="B112" s="288" t="s">
        <v>1684</v>
      </c>
      <c r="C112" s="287" t="s">
        <v>1682</v>
      </c>
      <c r="D112" s="192"/>
      <c r="E112" s="192"/>
    </row>
    <row r="113" spans="2:6" x14ac:dyDescent="0.3">
      <c r="B113" s="289"/>
      <c r="C113" s="290"/>
      <c r="D113" s="192"/>
      <c r="E113" s="192"/>
    </row>
    <row r="114" spans="2:6" x14ac:dyDescent="0.3">
      <c r="D114" s="192"/>
      <c r="E114" s="192"/>
    </row>
    <row r="115" spans="2:6" ht="17.399999999999999" x14ac:dyDescent="0.3">
      <c r="B115" s="486" t="s">
        <v>1685</v>
      </c>
      <c r="C115" s="486"/>
      <c r="D115" s="486"/>
      <c r="E115" s="486"/>
      <c r="F115" s="486"/>
    </row>
    <row r="116" spans="2:6" ht="17.399999999999999" x14ac:dyDescent="0.3">
      <c r="B116" s="269"/>
      <c r="C116" s="480" t="s">
        <v>1686</v>
      </c>
      <c r="D116" s="480"/>
      <c r="E116" s="480"/>
      <c r="F116" s="480"/>
    </row>
    <row r="117" spans="2:6" x14ac:dyDescent="0.3">
      <c r="B117" s="291" t="s">
        <v>1687</v>
      </c>
      <c r="C117" s="487" t="s">
        <v>1688</v>
      </c>
      <c r="D117" s="487"/>
      <c r="E117" s="487"/>
      <c r="F117" s="487"/>
    </row>
    <row r="118" spans="2:6" x14ac:dyDescent="0.3">
      <c r="B118" s="291"/>
      <c r="C118" s="292"/>
      <c r="D118" s="292"/>
      <c r="E118" s="292"/>
      <c r="F118" s="292"/>
    </row>
    <row r="119" spans="2:6" x14ac:dyDescent="0.3">
      <c r="B119" s="293" t="s">
        <v>1689</v>
      </c>
      <c r="C119" s="488" t="s">
        <v>1445</v>
      </c>
      <c r="D119" s="488"/>
      <c r="E119" s="488"/>
      <c r="F119" s="488"/>
    </row>
    <row r="120" spans="2:6" x14ac:dyDescent="0.3">
      <c r="B120" s="294" t="s">
        <v>1690</v>
      </c>
      <c r="C120" s="278"/>
      <c r="D120" s="278"/>
      <c r="E120" s="278"/>
      <c r="F120" s="278"/>
    </row>
    <row r="121" spans="2:6" x14ac:dyDescent="0.3">
      <c r="B121" s="291"/>
      <c r="C121" s="192"/>
      <c r="D121" s="192"/>
      <c r="E121" s="192"/>
      <c r="F121" s="192"/>
    </row>
    <row r="122" spans="2:6" x14ac:dyDescent="0.3">
      <c r="B122" s="291"/>
      <c r="C122" s="192"/>
      <c r="D122" s="192"/>
      <c r="E122" s="192"/>
      <c r="F122" s="192"/>
    </row>
    <row r="123" spans="2:6" ht="15.6" x14ac:dyDescent="0.3">
      <c r="B123" s="295"/>
    </row>
    <row r="124" spans="2:6" ht="17.399999999999999" x14ac:dyDescent="0.3">
      <c r="B124" s="486" t="s">
        <v>1691</v>
      </c>
      <c r="C124" s="486"/>
      <c r="D124" s="486"/>
      <c r="E124" s="486"/>
      <c r="F124" s="486"/>
    </row>
    <row r="125" spans="2:6" ht="17.399999999999999" x14ac:dyDescent="0.3">
      <c r="B125" s="269"/>
      <c r="C125" s="480" t="s">
        <v>1686</v>
      </c>
      <c r="D125" s="480"/>
      <c r="E125" s="480"/>
      <c r="F125" s="480"/>
    </row>
    <row r="126" spans="2:6" x14ac:dyDescent="0.3">
      <c r="B126" s="296"/>
      <c r="C126" s="489" t="s">
        <v>1445</v>
      </c>
      <c r="D126" s="489"/>
      <c r="E126" s="489" t="s">
        <v>1688</v>
      </c>
      <c r="F126" s="489"/>
    </row>
    <row r="127" spans="2:6" ht="28.8" x14ac:dyDescent="0.3">
      <c r="B127" s="297" t="s">
        <v>1692</v>
      </c>
      <c r="C127" s="487" t="s">
        <v>1693</v>
      </c>
      <c r="D127" s="487"/>
      <c r="E127" s="487"/>
      <c r="F127" s="487"/>
    </row>
    <row r="128" spans="2:6" x14ac:dyDescent="0.3">
      <c r="B128" s="291" t="s">
        <v>1694</v>
      </c>
      <c r="C128" s="487" t="s">
        <v>1693</v>
      </c>
      <c r="D128" s="487"/>
      <c r="E128" s="487"/>
      <c r="F128" s="487"/>
    </row>
    <row r="129" spans="2:9" x14ac:dyDescent="0.3">
      <c r="B129" s="293" t="s">
        <v>1695</v>
      </c>
      <c r="C129" s="488"/>
      <c r="D129" s="488"/>
      <c r="E129" s="488" t="s">
        <v>1693</v>
      </c>
      <c r="F129" s="488"/>
    </row>
    <row r="130" spans="2:9" x14ac:dyDescent="0.3">
      <c r="B130" s="298" t="s">
        <v>1696</v>
      </c>
      <c r="C130" s="192"/>
      <c r="D130" s="192"/>
      <c r="E130" s="192"/>
      <c r="F130" s="192"/>
    </row>
    <row r="131" spans="2:9" x14ac:dyDescent="0.3">
      <c r="B131" s="192"/>
      <c r="C131" s="192"/>
      <c r="D131" s="192"/>
      <c r="E131" s="192"/>
      <c r="F131" s="192"/>
      <c r="I131" s="236" t="s">
        <v>1593</v>
      </c>
    </row>
    <row r="132" spans="2:9" x14ac:dyDescent="0.3">
      <c r="B132" s="192"/>
      <c r="C132" s="192"/>
      <c r="D132" s="192"/>
      <c r="E132" s="192"/>
      <c r="F132" s="192"/>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4:N30"/>
  <sheetViews>
    <sheetView zoomScale="85" zoomScaleNormal="85" workbookViewId="0">
      <selection activeCell="C18" sqref="C18"/>
    </sheetView>
  </sheetViews>
  <sheetFormatPr defaultColWidth="9.109375" defaultRowHeight="14.4" x14ac:dyDescent="0.3"/>
  <cols>
    <col min="1" max="1" width="4.6640625" style="270" customWidth="1"/>
    <col min="2" max="2" width="7.6640625" style="270" customWidth="1"/>
    <col min="3" max="13" width="15.6640625" style="270" customWidth="1"/>
    <col min="14" max="16384" width="9.109375" style="270"/>
  </cols>
  <sheetData>
    <row r="4" spans="1:13" ht="18" x14ac:dyDescent="0.25">
      <c r="B4" s="208"/>
      <c r="K4" s="299"/>
      <c r="L4" s="300"/>
    </row>
    <row r="5" spans="1:13" ht="15" x14ac:dyDescent="0.25">
      <c r="B5" s="301" t="s">
        <v>1697</v>
      </c>
    </row>
    <row r="7" spans="1:13" ht="15.75" x14ac:dyDescent="0.25">
      <c r="B7" s="302" t="s">
        <v>1698</v>
      </c>
      <c r="C7" s="276"/>
      <c r="D7" s="276"/>
      <c r="E7" s="276"/>
      <c r="F7" s="276"/>
      <c r="G7" s="276"/>
      <c r="H7" s="276"/>
      <c r="I7" s="276"/>
      <c r="J7" s="276"/>
      <c r="K7" s="276"/>
      <c r="L7" s="276"/>
      <c r="M7" s="276"/>
    </row>
    <row r="8" spans="1:13" ht="3.75" customHeight="1" x14ac:dyDescent="0.25">
      <c r="B8" s="302"/>
      <c r="C8" s="276"/>
      <c r="D8" s="276"/>
      <c r="E8" s="276"/>
      <c r="F8" s="276"/>
      <c r="G8" s="276"/>
      <c r="H8" s="276"/>
      <c r="I8" s="276"/>
      <c r="J8" s="276"/>
      <c r="K8" s="276"/>
      <c r="L8" s="276"/>
      <c r="M8" s="276"/>
    </row>
    <row r="9" spans="1:13" ht="15" x14ac:dyDescent="0.25">
      <c r="B9" s="303" t="s">
        <v>1513</v>
      </c>
      <c r="C9" s="304"/>
      <c r="D9" s="304"/>
      <c r="E9" s="304"/>
      <c r="F9" s="304"/>
      <c r="G9" s="304"/>
      <c r="H9" s="304"/>
      <c r="I9" s="304"/>
      <c r="J9" s="304"/>
      <c r="K9" s="304"/>
      <c r="L9" s="304"/>
      <c r="M9" s="304"/>
    </row>
    <row r="10" spans="1:13" ht="45" x14ac:dyDescent="0.25">
      <c r="A10" s="247"/>
      <c r="B10" s="254"/>
      <c r="C10" s="305" t="s">
        <v>1699</v>
      </c>
      <c r="D10" s="306" t="s">
        <v>1700</v>
      </c>
      <c r="E10" s="306" t="s">
        <v>1701</v>
      </c>
      <c r="F10" s="306" t="s">
        <v>1702</v>
      </c>
      <c r="G10" s="306" t="s">
        <v>1703</v>
      </c>
      <c r="H10" s="306" t="s">
        <v>1704</v>
      </c>
      <c r="I10" s="306" t="s">
        <v>1705</v>
      </c>
      <c r="J10" s="306" t="s">
        <v>128</v>
      </c>
      <c r="K10" s="306" t="s">
        <v>1706</v>
      </c>
      <c r="L10" s="306" t="s">
        <v>2</v>
      </c>
      <c r="M10" s="307" t="s">
        <v>1</v>
      </c>
    </row>
    <row r="11" spans="1:13" ht="15" x14ac:dyDescent="0.25">
      <c r="A11" s="247"/>
      <c r="B11" s="308" t="s">
        <v>1</v>
      </c>
      <c r="C11" s="309">
        <v>190095</v>
      </c>
      <c r="D11" s="310">
        <v>15652</v>
      </c>
      <c r="E11" s="310">
        <v>94</v>
      </c>
      <c r="F11" s="310">
        <v>2010</v>
      </c>
      <c r="G11" s="310">
        <v>5417</v>
      </c>
      <c r="H11" s="310">
        <v>425</v>
      </c>
      <c r="I11" s="310">
        <v>4410</v>
      </c>
      <c r="J11" s="310">
        <v>14172</v>
      </c>
      <c r="K11" s="310">
        <v>240</v>
      </c>
      <c r="L11" s="310">
        <v>281</v>
      </c>
      <c r="M11" s="311">
        <f>SUM(C11:L11)</f>
        <v>232796</v>
      </c>
    </row>
    <row r="12" spans="1:13" ht="15" x14ac:dyDescent="0.25">
      <c r="A12" s="247"/>
      <c r="B12" s="312" t="s">
        <v>1707</v>
      </c>
      <c r="C12" s="313">
        <f>C11/$M$11</f>
        <v>0.81657330881973922</v>
      </c>
      <c r="D12" s="313">
        <f t="shared" ref="D12:M12" si="0">D11/$M$11</f>
        <v>6.7234832213611914E-2</v>
      </c>
      <c r="E12" s="313">
        <f t="shared" si="0"/>
        <v>4.037870066495988E-4</v>
      </c>
      <c r="F12" s="313">
        <f t="shared" si="0"/>
        <v>8.634168971975463E-3</v>
      </c>
      <c r="G12" s="313">
        <f t="shared" si="0"/>
        <v>2.3269300159796561E-2</v>
      </c>
      <c r="H12" s="313">
        <f t="shared" si="0"/>
        <v>1.8256327428306329E-3</v>
      </c>
      <c r="I12" s="313">
        <f t="shared" si="0"/>
        <v>1.8943624460901389E-2</v>
      </c>
      <c r="J12" s="313">
        <f t="shared" si="0"/>
        <v>6.0877334662107596E-2</v>
      </c>
      <c r="K12" s="313">
        <f t="shared" si="0"/>
        <v>1.0309455488925927E-3</v>
      </c>
      <c r="L12" s="313">
        <f t="shared" si="0"/>
        <v>1.2070654134950772E-3</v>
      </c>
      <c r="M12" s="313">
        <f t="shared" si="0"/>
        <v>1</v>
      </c>
    </row>
    <row r="13" spans="1:13" ht="15" x14ac:dyDescent="0.25">
      <c r="A13" s="247"/>
      <c r="B13" s="249"/>
      <c r="C13" s="249"/>
      <c r="D13" s="276"/>
      <c r="E13" s="276"/>
      <c r="F13" s="276"/>
      <c r="G13" s="276"/>
      <c r="H13" s="276"/>
      <c r="I13" s="276"/>
      <c r="J13" s="276"/>
      <c r="K13" s="276"/>
      <c r="L13" s="276"/>
      <c r="M13" s="276"/>
    </row>
    <row r="14" spans="1:13" ht="15.75" x14ac:dyDescent="0.25">
      <c r="A14" s="247"/>
      <c r="B14" s="314" t="s">
        <v>1708</v>
      </c>
      <c r="C14" s="249"/>
      <c r="D14" s="276"/>
      <c r="E14" s="276"/>
      <c r="F14" s="276"/>
      <c r="G14" s="276"/>
      <c r="H14" s="276"/>
      <c r="I14" s="276"/>
      <c r="J14" s="276"/>
      <c r="K14" s="276"/>
      <c r="L14" s="276"/>
      <c r="M14" s="276"/>
    </row>
    <row r="15" spans="1:13" ht="3.75" customHeight="1" x14ac:dyDescent="0.25">
      <c r="A15" s="247"/>
      <c r="B15" s="314"/>
      <c r="C15" s="249"/>
      <c r="D15" s="276"/>
      <c r="E15" s="276"/>
      <c r="F15" s="276"/>
      <c r="G15" s="276"/>
      <c r="H15" s="276"/>
      <c r="I15" s="276"/>
      <c r="J15" s="276"/>
      <c r="K15" s="276"/>
      <c r="L15" s="276"/>
      <c r="M15" s="276"/>
    </row>
    <row r="16" spans="1:13" ht="15" x14ac:dyDescent="0.25">
      <c r="A16" s="247"/>
      <c r="B16" s="315" t="s">
        <v>1515</v>
      </c>
      <c r="C16" s="316"/>
      <c r="D16" s="304"/>
      <c r="E16" s="304"/>
      <c r="F16" s="304"/>
      <c r="G16" s="304"/>
      <c r="H16" s="304"/>
      <c r="I16" s="304"/>
      <c r="J16" s="304"/>
      <c r="K16" s="304"/>
      <c r="L16" s="304"/>
      <c r="M16" s="304"/>
    </row>
    <row r="17" spans="1:14" ht="45" x14ac:dyDescent="0.25">
      <c r="A17" s="247"/>
      <c r="B17" s="254"/>
      <c r="C17" s="305" t="s">
        <v>1699</v>
      </c>
      <c r="D17" s="306" t="s">
        <v>1700</v>
      </c>
      <c r="E17" s="306" t="s">
        <v>1701</v>
      </c>
      <c r="F17" s="306" t="s">
        <v>1702</v>
      </c>
      <c r="G17" s="306" t="s">
        <v>1703</v>
      </c>
      <c r="H17" s="306" t="s">
        <v>1704</v>
      </c>
      <c r="I17" s="306" t="s">
        <v>1705</v>
      </c>
      <c r="J17" s="306" t="s">
        <v>128</v>
      </c>
      <c r="K17" s="306" t="s">
        <v>1706</v>
      </c>
      <c r="L17" s="306" t="s">
        <v>2</v>
      </c>
      <c r="M17" s="307" t="s">
        <v>1</v>
      </c>
    </row>
    <row r="18" spans="1:14" ht="15" x14ac:dyDescent="0.25">
      <c r="A18" s="247"/>
      <c r="B18" s="308" t="s">
        <v>1</v>
      </c>
      <c r="C18" s="317">
        <v>243.89599999999999</v>
      </c>
      <c r="D18" s="318">
        <v>11.920999999999999</v>
      </c>
      <c r="E18" s="318">
        <v>0.158</v>
      </c>
      <c r="F18" s="318">
        <v>15.161</v>
      </c>
      <c r="G18" s="318">
        <v>14.286</v>
      </c>
      <c r="H18" s="318">
        <v>3.4489999999999998</v>
      </c>
      <c r="I18" s="318">
        <v>34.631999999999998</v>
      </c>
      <c r="J18" s="318">
        <v>44.987000000000002</v>
      </c>
      <c r="K18" s="318">
        <v>2.379</v>
      </c>
      <c r="L18" s="318">
        <v>7.8109999999999999</v>
      </c>
      <c r="M18" s="319">
        <f>SUM(C18:L18)</f>
        <v>378.68</v>
      </c>
    </row>
    <row r="19" spans="1:14" ht="15" x14ac:dyDescent="0.25">
      <c r="A19" s="247"/>
      <c r="B19" s="312" t="s">
        <v>1707</v>
      </c>
      <c r="C19" s="313">
        <f>C18/$M$18</f>
        <v>0.64406887081440789</v>
      </c>
      <c r="D19" s="313">
        <f t="shared" ref="D19:M19" si="1">D18/$M$18</f>
        <v>3.1480405619520438E-2</v>
      </c>
      <c r="E19" s="313">
        <f t="shared" si="1"/>
        <v>4.1723882961867541E-4</v>
      </c>
      <c r="F19" s="313">
        <f t="shared" si="1"/>
        <v>4.0036442378789477E-2</v>
      </c>
      <c r="G19" s="313">
        <f t="shared" si="1"/>
        <v>3.7725784303369599E-2</v>
      </c>
      <c r="H19" s="313">
        <f t="shared" si="1"/>
        <v>9.1079539452836155E-3</v>
      </c>
      <c r="I19" s="313">
        <f t="shared" si="1"/>
        <v>9.1454526249075727E-2</v>
      </c>
      <c r="J19" s="313">
        <f t="shared" si="1"/>
        <v>0.11879951410161614</v>
      </c>
      <c r="K19" s="313">
        <f t="shared" si="1"/>
        <v>6.2823492130558781E-3</v>
      </c>
      <c r="L19" s="313">
        <f t="shared" si="1"/>
        <v>2.0626914545262491E-2</v>
      </c>
      <c r="M19" s="313">
        <f t="shared" si="1"/>
        <v>1</v>
      </c>
    </row>
    <row r="20" spans="1:14" ht="15" x14ac:dyDescent="0.25">
      <c r="A20" s="247"/>
      <c r="B20" s="249"/>
      <c r="C20" s="249"/>
      <c r="D20" s="276"/>
      <c r="E20" s="276"/>
      <c r="F20" s="276"/>
      <c r="G20" s="276"/>
      <c r="H20" s="276"/>
      <c r="I20" s="276"/>
      <c r="J20" s="276"/>
      <c r="K20" s="276"/>
      <c r="L20" s="276"/>
      <c r="M20" s="276"/>
    </row>
    <row r="21" spans="1:14" ht="15.75" x14ac:dyDescent="0.25">
      <c r="A21" s="247"/>
      <c r="B21" s="314" t="s">
        <v>1709</v>
      </c>
      <c r="C21" s="249"/>
      <c r="D21" s="276"/>
      <c r="E21" s="276"/>
      <c r="F21" s="276"/>
      <c r="G21" s="276"/>
      <c r="H21" s="276"/>
      <c r="I21" s="276"/>
      <c r="J21" s="276"/>
      <c r="K21" s="276"/>
      <c r="L21" s="276"/>
      <c r="M21" s="276"/>
    </row>
    <row r="22" spans="1:14" ht="3.75" customHeight="1" x14ac:dyDescent="0.25">
      <c r="A22" s="247"/>
      <c r="B22" s="314"/>
      <c r="C22" s="249"/>
      <c r="D22" s="276"/>
      <c r="E22" s="276"/>
      <c r="F22" s="276"/>
      <c r="G22" s="276"/>
      <c r="H22" s="276"/>
      <c r="I22" s="276"/>
      <c r="J22" s="276"/>
      <c r="K22" s="276"/>
      <c r="L22" s="276"/>
      <c r="M22" s="276"/>
    </row>
    <row r="23" spans="1:14" ht="15" x14ac:dyDescent="0.25">
      <c r="A23" s="247"/>
      <c r="B23" s="315" t="s">
        <v>1517</v>
      </c>
      <c r="C23" s="316"/>
      <c r="D23" s="304"/>
      <c r="E23" s="304"/>
      <c r="F23" s="304"/>
      <c r="G23" s="304"/>
      <c r="H23" s="304"/>
      <c r="I23" s="304"/>
      <c r="J23" s="304"/>
      <c r="K23" s="304"/>
      <c r="L23" s="304"/>
      <c r="M23" s="304"/>
    </row>
    <row r="24" spans="1:14" ht="15" x14ac:dyDescent="0.25">
      <c r="A24" s="247"/>
      <c r="B24" s="249"/>
      <c r="C24" s="320"/>
      <c r="D24" s="276"/>
      <c r="E24" s="276"/>
      <c r="F24" s="276"/>
      <c r="G24" s="276"/>
      <c r="H24" s="276"/>
      <c r="I24" s="276"/>
      <c r="J24" s="276"/>
      <c r="K24" s="276"/>
      <c r="L24" s="276"/>
      <c r="M24" s="276"/>
    </row>
    <row r="25" spans="1:14" ht="15" x14ac:dyDescent="0.25">
      <c r="A25" s="247"/>
      <c r="B25" s="254"/>
      <c r="C25" s="305" t="s">
        <v>1450</v>
      </c>
      <c r="D25" s="306" t="s">
        <v>1449</v>
      </c>
      <c r="E25" s="306" t="s">
        <v>1448</v>
      </c>
      <c r="F25" s="306" t="s">
        <v>1447</v>
      </c>
      <c r="G25" s="306" t="s">
        <v>1710</v>
      </c>
      <c r="H25" s="306" t="s">
        <v>1446</v>
      </c>
      <c r="I25" s="307" t="s">
        <v>1</v>
      </c>
    </row>
    <row r="26" spans="1:14" ht="15" x14ac:dyDescent="0.25">
      <c r="A26" s="247"/>
      <c r="B26" s="308" t="s">
        <v>1</v>
      </c>
      <c r="C26" s="317">
        <v>186.97900000000001</v>
      </c>
      <c r="D26" s="318">
        <v>101.408</v>
      </c>
      <c r="E26" s="318">
        <v>47.034999999999997</v>
      </c>
      <c r="F26" s="318">
        <v>16.167000000000002</v>
      </c>
      <c r="G26" s="318">
        <v>8.01</v>
      </c>
      <c r="H26" s="318">
        <v>19.079999999999998</v>
      </c>
      <c r="I26" s="319">
        <f>SUM(C26:H26)</f>
        <v>378.67900000000003</v>
      </c>
    </row>
    <row r="27" spans="1:14" ht="15" x14ac:dyDescent="0.25">
      <c r="A27" s="247"/>
      <c r="B27" s="312" t="s">
        <v>1707</v>
      </c>
      <c r="C27" s="313">
        <f>C26/$I$26</f>
        <v>0.49376648823937952</v>
      </c>
      <c r="D27" s="313">
        <f t="shared" ref="D27:I27" si="2">D26/$I$26</f>
        <v>0.26779409473459048</v>
      </c>
      <c r="E27" s="313">
        <f t="shared" si="2"/>
        <v>0.12420810237694721</v>
      </c>
      <c r="F27" s="313">
        <f t="shared" si="2"/>
        <v>4.269315171953026E-2</v>
      </c>
      <c r="G27" s="313">
        <f t="shared" si="2"/>
        <v>2.1152480068870994E-2</v>
      </c>
      <c r="H27" s="313">
        <f t="shared" si="2"/>
        <v>5.0385682860681465E-2</v>
      </c>
      <c r="I27" s="313">
        <f t="shared" si="2"/>
        <v>1</v>
      </c>
    </row>
    <row r="28" spans="1:14" ht="15" x14ac:dyDescent="0.25">
      <c r="A28" s="247"/>
      <c r="B28" s="321"/>
      <c r="C28" s="322"/>
      <c r="D28" s="323"/>
      <c r="E28" s="323"/>
      <c r="F28" s="323"/>
      <c r="G28" s="323"/>
      <c r="H28" s="323"/>
      <c r="I28" s="324"/>
    </row>
    <row r="29" spans="1:14" ht="15" x14ac:dyDescent="0.25">
      <c r="A29" s="247"/>
      <c r="B29" s="247"/>
      <c r="C29" s="247"/>
    </row>
    <row r="30" spans="1:14" ht="15" x14ac:dyDescent="0.25">
      <c r="N30" s="236" t="s">
        <v>1593</v>
      </c>
    </row>
  </sheetData>
  <hyperlinks>
    <hyperlink ref="N30" location="Contents!A1" display="To Frontpage"/>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O92"/>
  <sheetViews>
    <sheetView topLeftCell="A16" zoomScale="85" zoomScaleNormal="85" workbookViewId="0">
      <selection activeCell="C18" sqref="C18"/>
    </sheetView>
  </sheetViews>
  <sheetFormatPr defaultColWidth="9.109375" defaultRowHeight="14.4" x14ac:dyDescent="0.3"/>
  <cols>
    <col min="1" max="1" width="4.6640625" style="270" customWidth="1"/>
    <col min="2" max="2" width="31" style="270" customWidth="1"/>
    <col min="3" max="12" width="15.6640625" style="270" customWidth="1"/>
    <col min="13" max="13" width="3.44140625" style="270" customWidth="1"/>
    <col min="14" max="16384" width="9.109375" style="270"/>
  </cols>
  <sheetData>
    <row r="4" spans="2:14" ht="15" x14ac:dyDescent="0.25">
      <c r="B4" s="276"/>
      <c r="C4" s="276"/>
      <c r="D4" s="276"/>
      <c r="E4" s="276"/>
      <c r="F4" s="276"/>
      <c r="G4" s="276"/>
      <c r="H4" s="276"/>
      <c r="I4" s="276"/>
      <c r="J4" s="276"/>
      <c r="K4" s="276"/>
      <c r="L4" s="276"/>
    </row>
    <row r="5" spans="2:14" ht="15.75" x14ac:dyDescent="0.25">
      <c r="B5" s="302" t="s">
        <v>1711</v>
      </c>
      <c r="C5" s="276"/>
      <c r="D5" s="276"/>
      <c r="E5" s="276"/>
      <c r="F5" s="276"/>
      <c r="G5" s="276"/>
      <c r="H5" s="276"/>
      <c r="I5" s="276"/>
      <c r="J5" s="276"/>
      <c r="K5" s="276"/>
      <c r="L5" s="276"/>
    </row>
    <row r="6" spans="2:14" ht="3.75" customHeight="1" x14ac:dyDescent="0.25">
      <c r="B6" s="302"/>
      <c r="C6" s="276"/>
      <c r="D6" s="276"/>
      <c r="E6" s="276"/>
      <c r="F6" s="276"/>
      <c r="G6" s="276"/>
      <c r="H6" s="276"/>
      <c r="I6" s="276"/>
      <c r="J6" s="276"/>
      <c r="K6" s="276"/>
      <c r="L6" s="276"/>
    </row>
    <row r="7" spans="2:14" ht="15" x14ac:dyDescent="0.25">
      <c r="B7" s="325" t="s">
        <v>1519</v>
      </c>
      <c r="C7" s="325"/>
      <c r="D7" s="326"/>
      <c r="E7" s="327"/>
      <c r="F7" s="327"/>
      <c r="G7" s="327"/>
      <c r="H7" s="327"/>
      <c r="I7" s="327"/>
      <c r="J7" s="327"/>
      <c r="K7" s="328"/>
      <c r="L7" s="328"/>
      <c r="M7" s="249"/>
      <c r="N7" s="329"/>
    </row>
    <row r="8" spans="2:14" ht="15" x14ac:dyDescent="0.25">
      <c r="B8" s="330"/>
      <c r="C8" s="490" t="s">
        <v>1712</v>
      </c>
      <c r="D8" s="490"/>
      <c r="E8" s="490"/>
      <c r="F8" s="490"/>
      <c r="G8" s="490"/>
      <c r="H8" s="490"/>
      <c r="I8" s="490"/>
      <c r="J8" s="490"/>
      <c r="K8" s="490"/>
      <c r="L8" s="490"/>
      <c r="M8" s="247"/>
      <c r="N8" s="249"/>
    </row>
    <row r="9" spans="2:14" ht="15" x14ac:dyDescent="0.25">
      <c r="B9" s="330"/>
      <c r="C9" s="331" t="s">
        <v>1713</v>
      </c>
      <c r="D9" s="331" t="s">
        <v>1714</v>
      </c>
      <c r="E9" s="331" t="s">
        <v>1715</v>
      </c>
      <c r="F9" s="331" t="s">
        <v>1716</v>
      </c>
      <c r="G9" s="331" t="s">
        <v>1717</v>
      </c>
      <c r="H9" s="331" t="s">
        <v>1718</v>
      </c>
      <c r="I9" s="331" t="s">
        <v>1719</v>
      </c>
      <c r="J9" s="331" t="s">
        <v>1720</v>
      </c>
      <c r="K9" s="331" t="s">
        <v>1721</v>
      </c>
      <c r="L9" s="331" t="s">
        <v>1722</v>
      </c>
      <c r="M9" s="247"/>
      <c r="N9" s="332"/>
    </row>
    <row r="10" spans="2:14" ht="15" x14ac:dyDescent="0.25">
      <c r="C10" s="333"/>
      <c r="D10" s="333"/>
      <c r="E10" s="333"/>
      <c r="F10" s="333"/>
      <c r="G10" s="333"/>
      <c r="H10" s="333"/>
      <c r="I10" s="333"/>
      <c r="J10" s="333"/>
      <c r="K10" s="333"/>
      <c r="L10" s="333"/>
      <c r="M10" s="247"/>
      <c r="N10" s="249"/>
    </row>
    <row r="11" spans="2:14" ht="15" x14ac:dyDescent="0.25">
      <c r="B11" s="334" t="s">
        <v>1699</v>
      </c>
      <c r="C11" s="335">
        <v>69.481999999999999</v>
      </c>
      <c r="D11" s="335">
        <v>73.793999999999997</v>
      </c>
      <c r="E11" s="335">
        <v>59.954999999999998</v>
      </c>
      <c r="F11" s="335">
        <v>20.588999999999999</v>
      </c>
      <c r="G11" s="335">
        <v>12.013999999999999</v>
      </c>
      <c r="H11" s="335">
        <v>2.6349999999999998</v>
      </c>
      <c r="I11" s="335">
        <v>1.6339999999999999</v>
      </c>
      <c r="J11" s="335">
        <v>1.1220000000000001</v>
      </c>
      <c r="K11" s="335">
        <v>0.78</v>
      </c>
      <c r="L11" s="335">
        <v>1.8919999999999999</v>
      </c>
      <c r="M11" s="247"/>
      <c r="N11" s="336"/>
    </row>
    <row r="12" spans="2:14" ht="15" x14ac:dyDescent="0.25">
      <c r="B12" s="334" t="s">
        <v>1700</v>
      </c>
      <c r="C12" s="335">
        <v>4.1689999999999996</v>
      </c>
      <c r="D12" s="335">
        <v>4.0449999999999999</v>
      </c>
      <c r="E12" s="335">
        <v>2.863</v>
      </c>
      <c r="F12" s="335">
        <v>0.47099999999999997</v>
      </c>
      <c r="G12" s="335">
        <v>0.19600000000000001</v>
      </c>
      <c r="H12" s="335">
        <v>5.3999999999999999E-2</v>
      </c>
      <c r="I12" s="335">
        <v>3.6999999999999998E-2</v>
      </c>
      <c r="J12" s="335">
        <v>2.5000000000000001E-2</v>
      </c>
      <c r="K12" s="335">
        <v>1.7000000000000001E-2</v>
      </c>
      <c r="L12" s="335">
        <v>4.2999999999999997E-2</v>
      </c>
      <c r="M12" s="247"/>
      <c r="N12" s="336"/>
    </row>
    <row r="13" spans="2:14" ht="15" x14ac:dyDescent="0.25">
      <c r="B13" s="334" t="s">
        <v>1701</v>
      </c>
      <c r="C13" s="335">
        <v>5.3999999999999999E-2</v>
      </c>
      <c r="D13" s="335">
        <v>7.2999999999999995E-2</v>
      </c>
      <c r="E13" s="335">
        <v>2.4E-2</v>
      </c>
      <c r="F13" s="335">
        <v>5.0000000000000001E-3</v>
      </c>
      <c r="G13" s="335">
        <v>2E-3</v>
      </c>
      <c r="H13" s="335">
        <v>0</v>
      </c>
      <c r="I13" s="335">
        <v>0</v>
      </c>
      <c r="J13" s="335">
        <v>0</v>
      </c>
      <c r="K13" s="335">
        <v>0</v>
      </c>
      <c r="L13" s="335">
        <v>0</v>
      </c>
      <c r="M13" s="247"/>
      <c r="N13" s="336"/>
    </row>
    <row r="14" spans="2:14" ht="15" x14ac:dyDescent="0.25">
      <c r="B14" s="334" t="s">
        <v>1702</v>
      </c>
      <c r="C14" s="335">
        <v>6.3090000000000002</v>
      </c>
      <c r="D14" s="335">
        <v>4.2889999999999997</v>
      </c>
      <c r="E14" s="335">
        <v>2.6120000000000001</v>
      </c>
      <c r="F14" s="335">
        <v>0.93600000000000005</v>
      </c>
      <c r="G14" s="335">
        <v>0.60899999999999999</v>
      </c>
      <c r="H14" s="335">
        <v>0.157</v>
      </c>
      <c r="I14" s="335">
        <v>0.10100000000000001</v>
      </c>
      <c r="J14" s="335">
        <v>6.5000000000000002E-2</v>
      </c>
      <c r="K14" s="335">
        <v>3.7999999999999999E-2</v>
      </c>
      <c r="L14" s="335">
        <v>4.4999999999999998E-2</v>
      </c>
      <c r="M14" s="247"/>
      <c r="N14" s="336"/>
    </row>
    <row r="15" spans="2:14" ht="15" x14ac:dyDescent="0.25">
      <c r="B15" s="334" t="s">
        <v>1703</v>
      </c>
      <c r="C15" s="335">
        <v>4.4850000000000003</v>
      </c>
      <c r="D15" s="335">
        <v>4.2130000000000001</v>
      </c>
      <c r="E15" s="335">
        <v>3.3490000000000002</v>
      </c>
      <c r="F15" s="335">
        <v>1.153</v>
      </c>
      <c r="G15" s="335">
        <v>0.72299999999999998</v>
      </c>
      <c r="H15" s="335">
        <v>0.124</v>
      </c>
      <c r="I15" s="335">
        <v>7.4999999999999997E-2</v>
      </c>
      <c r="J15" s="335">
        <v>5.2999999999999999E-2</v>
      </c>
      <c r="K15" s="335">
        <v>3.2000000000000001E-2</v>
      </c>
      <c r="L15" s="335">
        <v>0.08</v>
      </c>
      <c r="M15" s="247"/>
      <c r="N15" s="336"/>
    </row>
    <row r="16" spans="2:14" ht="30" x14ac:dyDescent="0.25">
      <c r="B16" s="334" t="s">
        <v>1704</v>
      </c>
      <c r="C16" s="335">
        <v>1.3280000000000001</v>
      </c>
      <c r="D16" s="335">
        <v>1.2450000000000001</v>
      </c>
      <c r="E16" s="335">
        <v>0.70299999999999996</v>
      </c>
      <c r="F16" s="335">
        <v>9.4E-2</v>
      </c>
      <c r="G16" s="335">
        <v>4.2000000000000003E-2</v>
      </c>
      <c r="H16" s="335">
        <v>1.0999999999999999E-2</v>
      </c>
      <c r="I16" s="335">
        <v>8.0000000000000002E-3</v>
      </c>
      <c r="J16" s="335">
        <v>5.0000000000000001E-3</v>
      </c>
      <c r="K16" s="335">
        <v>3.0000000000000001E-3</v>
      </c>
      <c r="L16" s="335">
        <v>0.01</v>
      </c>
      <c r="M16" s="247"/>
      <c r="N16" s="336"/>
    </row>
    <row r="17" spans="2:14" ht="15" x14ac:dyDescent="0.25">
      <c r="B17" s="334" t="s">
        <v>1705</v>
      </c>
      <c r="C17" s="335">
        <v>12.808</v>
      </c>
      <c r="D17" s="335">
        <v>11.95</v>
      </c>
      <c r="E17" s="335">
        <v>8.1229999999999993</v>
      </c>
      <c r="F17" s="335">
        <v>1.1559999999999999</v>
      </c>
      <c r="G17" s="335">
        <v>0.28199999999999997</v>
      </c>
      <c r="H17" s="335">
        <v>8.7999999999999995E-2</v>
      </c>
      <c r="I17" s="335">
        <v>5.7000000000000002E-2</v>
      </c>
      <c r="J17" s="335">
        <v>3.6999999999999998E-2</v>
      </c>
      <c r="K17" s="335">
        <v>2.5999999999999999E-2</v>
      </c>
      <c r="L17" s="335">
        <v>0.105</v>
      </c>
      <c r="M17" s="247"/>
      <c r="N17" s="336"/>
    </row>
    <row r="18" spans="2:14" ht="15" x14ac:dyDescent="0.25">
      <c r="B18" s="334" t="s">
        <v>1723</v>
      </c>
      <c r="C18" s="335">
        <v>14.817</v>
      </c>
      <c r="D18" s="335">
        <v>14.722</v>
      </c>
      <c r="E18" s="335">
        <v>11.189</v>
      </c>
      <c r="F18" s="335">
        <v>2.25</v>
      </c>
      <c r="G18" s="335">
        <v>1.0669999999999999</v>
      </c>
      <c r="H18" s="335">
        <v>0.27700000000000002</v>
      </c>
      <c r="I18" s="335">
        <v>0.18</v>
      </c>
      <c r="J18" s="335">
        <v>0.114</v>
      </c>
      <c r="K18" s="335">
        <v>0.08</v>
      </c>
      <c r="L18" s="335">
        <v>0.29099999999999998</v>
      </c>
      <c r="M18" s="247"/>
      <c r="N18" s="336"/>
    </row>
    <row r="19" spans="2:14" ht="30" x14ac:dyDescent="0.25">
      <c r="B19" s="334" t="s">
        <v>1724</v>
      </c>
      <c r="C19" s="335">
        <v>0.90200000000000002</v>
      </c>
      <c r="D19" s="335">
        <v>0.876</v>
      </c>
      <c r="E19" s="335">
        <v>0.51400000000000001</v>
      </c>
      <c r="F19" s="335">
        <v>0.08</v>
      </c>
      <c r="G19" s="335">
        <v>5.0000000000000001E-3</v>
      </c>
      <c r="H19" s="335">
        <v>1E-3</v>
      </c>
      <c r="I19" s="335">
        <v>0</v>
      </c>
      <c r="J19" s="335">
        <v>0</v>
      </c>
      <c r="K19" s="335">
        <v>0</v>
      </c>
      <c r="L19" s="335">
        <v>1E-3</v>
      </c>
      <c r="M19" s="247"/>
      <c r="N19" s="336"/>
    </row>
    <row r="20" spans="2:14" ht="15" x14ac:dyDescent="0.25">
      <c r="B20" s="334" t="s">
        <v>2</v>
      </c>
      <c r="C20" s="335">
        <v>3.8290000000000002</v>
      </c>
      <c r="D20" s="335">
        <v>2.56</v>
      </c>
      <c r="E20" s="335">
        <v>1.3049999999999999</v>
      </c>
      <c r="F20" s="335">
        <v>0.02</v>
      </c>
      <c r="G20" s="335">
        <v>0.02</v>
      </c>
      <c r="H20" s="335">
        <v>0.01</v>
      </c>
      <c r="I20" s="335">
        <v>8.9999999999999993E-3</v>
      </c>
      <c r="J20" s="335">
        <v>8.9999999999999993E-3</v>
      </c>
      <c r="K20" s="335">
        <v>8.9999999999999993E-3</v>
      </c>
      <c r="L20" s="335">
        <v>3.9E-2</v>
      </c>
      <c r="M20" s="247"/>
      <c r="N20" s="336"/>
    </row>
    <row r="21" spans="2:14" ht="15" x14ac:dyDescent="0.25">
      <c r="C21" s="335"/>
      <c r="D21" s="335"/>
      <c r="E21" s="335"/>
      <c r="F21" s="335"/>
      <c r="G21" s="335"/>
      <c r="H21" s="335"/>
      <c r="I21" s="335"/>
      <c r="J21" s="335"/>
      <c r="K21" s="335"/>
      <c r="L21" s="335"/>
      <c r="M21" s="247"/>
      <c r="N21" s="249"/>
    </row>
    <row r="22" spans="2:14" ht="15" x14ac:dyDescent="0.25">
      <c r="B22" s="337" t="s">
        <v>1</v>
      </c>
      <c r="C22" s="338">
        <v>118.18300000000001</v>
      </c>
      <c r="D22" s="338">
        <v>117.76600000000001</v>
      </c>
      <c r="E22" s="338">
        <v>90.638000000000005</v>
      </c>
      <c r="F22" s="338">
        <v>26.753</v>
      </c>
      <c r="G22" s="338">
        <v>14.96</v>
      </c>
      <c r="H22" s="338">
        <v>3.3570000000000002</v>
      </c>
      <c r="I22" s="338">
        <v>2.101</v>
      </c>
      <c r="J22" s="338">
        <v>1.43</v>
      </c>
      <c r="K22" s="338">
        <v>0.98599999999999999</v>
      </c>
      <c r="L22" s="338">
        <v>2.5049999999999999</v>
      </c>
      <c r="M22" s="247"/>
      <c r="N22" s="339"/>
    </row>
    <row r="23" spans="2:14" ht="15" x14ac:dyDescent="0.25">
      <c r="M23" s="247"/>
      <c r="N23" s="249"/>
    </row>
    <row r="24" spans="2:14" ht="15" x14ac:dyDescent="0.25">
      <c r="M24" s="247"/>
      <c r="N24" s="249"/>
    </row>
    <row r="25" spans="2:14" ht="15" x14ac:dyDescent="0.25">
      <c r="M25" s="247"/>
      <c r="N25" s="249"/>
    </row>
    <row r="26" spans="2:14" ht="15" x14ac:dyDescent="0.25">
      <c r="M26" s="247"/>
      <c r="N26" s="249"/>
    </row>
    <row r="27" spans="2:14" ht="15.75" x14ac:dyDescent="0.25">
      <c r="B27" s="302" t="s">
        <v>1725</v>
      </c>
      <c r="C27" s="276"/>
      <c r="D27" s="276"/>
      <c r="E27" s="276"/>
      <c r="F27" s="276"/>
      <c r="G27" s="276"/>
      <c r="H27" s="276"/>
      <c r="I27" s="276"/>
      <c r="J27" s="276"/>
      <c r="K27" s="276"/>
      <c r="L27" s="276"/>
      <c r="M27" s="247"/>
      <c r="N27" s="249"/>
    </row>
    <row r="28" spans="2:14" ht="3.75" customHeight="1" x14ac:dyDescent="0.25">
      <c r="B28" s="302"/>
      <c r="C28" s="276"/>
      <c r="D28" s="276"/>
      <c r="E28" s="276"/>
      <c r="F28" s="276"/>
      <c r="G28" s="276"/>
      <c r="H28" s="276"/>
      <c r="I28" s="276"/>
      <c r="J28" s="276"/>
      <c r="K28" s="276"/>
      <c r="L28" s="276"/>
      <c r="M28" s="247"/>
      <c r="N28" s="249"/>
    </row>
    <row r="29" spans="2:14" ht="15" x14ac:dyDescent="0.25">
      <c r="B29" s="340" t="s">
        <v>1726</v>
      </c>
      <c r="C29" s="326"/>
      <c r="D29" s="328"/>
      <c r="E29" s="328"/>
      <c r="F29" s="328"/>
      <c r="G29" s="328"/>
      <c r="H29" s="328"/>
      <c r="I29" s="328"/>
      <c r="J29" s="328"/>
      <c r="K29" s="328"/>
      <c r="L29" s="328"/>
      <c r="M29" s="247"/>
      <c r="N29" s="249"/>
    </row>
    <row r="30" spans="2:14" ht="15" x14ac:dyDescent="0.25">
      <c r="B30" s="330"/>
      <c r="C30" s="490" t="s">
        <v>1712</v>
      </c>
      <c r="D30" s="490"/>
      <c r="E30" s="490"/>
      <c r="F30" s="490"/>
      <c r="G30" s="490"/>
      <c r="H30" s="490"/>
      <c r="I30" s="490"/>
      <c r="J30" s="490"/>
      <c r="K30" s="490"/>
      <c r="L30" s="490"/>
      <c r="M30" s="247"/>
      <c r="N30" s="249"/>
    </row>
    <row r="31" spans="2:14" ht="15" x14ac:dyDescent="0.25">
      <c r="B31" s="330"/>
      <c r="C31" s="331" t="s">
        <v>1713</v>
      </c>
      <c r="D31" s="331" t="s">
        <v>1714</v>
      </c>
      <c r="E31" s="331" t="s">
        <v>1715</v>
      </c>
      <c r="F31" s="331" t="s">
        <v>1716</v>
      </c>
      <c r="G31" s="331" t="s">
        <v>1717</v>
      </c>
      <c r="H31" s="331" t="s">
        <v>1718</v>
      </c>
      <c r="I31" s="331" t="s">
        <v>1719</v>
      </c>
      <c r="J31" s="331" t="s">
        <v>1720</v>
      </c>
      <c r="K31" s="331" t="s">
        <v>1721</v>
      </c>
      <c r="L31" s="331" t="s">
        <v>1722</v>
      </c>
      <c r="M31" s="247"/>
      <c r="N31" s="332"/>
    </row>
    <row r="32" spans="2:14" ht="15" x14ac:dyDescent="0.25">
      <c r="C32" s="333"/>
      <c r="D32" s="333"/>
      <c r="E32" s="333"/>
      <c r="F32" s="333"/>
      <c r="G32" s="333"/>
      <c r="H32" s="333"/>
      <c r="I32" s="333"/>
      <c r="J32" s="333"/>
      <c r="K32" s="333"/>
      <c r="L32" s="333"/>
      <c r="M32" s="247"/>
      <c r="N32" s="249"/>
    </row>
    <row r="33" spans="2:14" ht="15" x14ac:dyDescent="0.25">
      <c r="B33" s="334" t="s">
        <v>1699</v>
      </c>
      <c r="C33" s="341">
        <v>0.28488000000000002</v>
      </c>
      <c r="D33" s="341">
        <v>0.30256</v>
      </c>
      <c r="E33" s="341">
        <v>0.24582000000000001</v>
      </c>
      <c r="F33" s="341">
        <v>8.4419999999999995E-2</v>
      </c>
      <c r="G33" s="341">
        <v>4.9259999999999998E-2</v>
      </c>
      <c r="H33" s="341">
        <v>1.0800000000000001E-2</v>
      </c>
      <c r="I33" s="341">
        <v>6.7000000000000002E-3</v>
      </c>
      <c r="J33" s="341">
        <v>4.5999999999999999E-3</v>
      </c>
      <c r="K33" s="341">
        <v>3.2000000000000002E-3</v>
      </c>
      <c r="L33" s="341">
        <v>7.7600000000000004E-3</v>
      </c>
      <c r="M33" s="247"/>
      <c r="N33" s="336"/>
    </row>
    <row r="34" spans="2:14" ht="15" x14ac:dyDescent="0.25">
      <c r="B34" s="334" t="s">
        <v>1700</v>
      </c>
      <c r="C34" s="341">
        <v>0.34972999999999999</v>
      </c>
      <c r="D34" s="341">
        <v>0.33929999999999999</v>
      </c>
      <c r="E34" s="341">
        <v>0.24018</v>
      </c>
      <c r="F34" s="341">
        <v>3.9469999999999998E-2</v>
      </c>
      <c r="G34" s="341">
        <v>1.6480000000000002E-2</v>
      </c>
      <c r="H34" s="341">
        <v>4.5599999999999998E-3</v>
      </c>
      <c r="I34" s="341">
        <v>3.0899999999999999E-3</v>
      </c>
      <c r="J34" s="341">
        <v>2.1099999999999999E-3</v>
      </c>
      <c r="K34" s="341">
        <v>1.47E-3</v>
      </c>
      <c r="L34" s="341">
        <v>3.5999999999999999E-3</v>
      </c>
      <c r="M34" s="247"/>
      <c r="N34" s="336"/>
    </row>
    <row r="35" spans="2:14" ht="15" x14ac:dyDescent="0.25">
      <c r="B35" s="334" t="s">
        <v>1701</v>
      </c>
      <c r="C35" s="341">
        <v>0.34184999999999999</v>
      </c>
      <c r="D35" s="341">
        <v>0.45982000000000001</v>
      </c>
      <c r="E35" s="341">
        <v>0.15256</v>
      </c>
      <c r="F35" s="341">
        <v>3.1289999999999998E-2</v>
      </c>
      <c r="G35" s="341">
        <v>1.3350000000000001E-2</v>
      </c>
      <c r="H35" s="341">
        <v>1.1299999999999999E-3</v>
      </c>
      <c r="I35" s="341">
        <v>0</v>
      </c>
      <c r="J35" s="341">
        <v>0</v>
      </c>
      <c r="K35" s="341">
        <v>0</v>
      </c>
      <c r="L35" s="341">
        <v>0</v>
      </c>
      <c r="M35" s="247"/>
      <c r="N35" s="336"/>
    </row>
    <row r="36" spans="2:14" ht="15" x14ac:dyDescent="0.25">
      <c r="B36" s="334" t="s">
        <v>1702</v>
      </c>
      <c r="C36" s="341">
        <v>0.41611999999999999</v>
      </c>
      <c r="D36" s="341">
        <v>0.28287000000000001</v>
      </c>
      <c r="E36" s="341">
        <v>0.17227999999999999</v>
      </c>
      <c r="F36" s="341">
        <v>6.1749999999999999E-2</v>
      </c>
      <c r="G36" s="341">
        <v>4.0160000000000001E-2</v>
      </c>
      <c r="H36" s="341">
        <v>1.038E-2</v>
      </c>
      <c r="I36" s="341">
        <v>6.6499999999999997E-3</v>
      </c>
      <c r="J36" s="341">
        <v>4.3200000000000001E-3</v>
      </c>
      <c r="K36" s="341">
        <v>2.49E-3</v>
      </c>
      <c r="L36" s="341">
        <v>2.98E-3</v>
      </c>
      <c r="M36" s="247"/>
      <c r="N36" s="336"/>
    </row>
    <row r="37" spans="2:14" ht="15" x14ac:dyDescent="0.25">
      <c r="B37" s="334" t="s">
        <v>1703</v>
      </c>
      <c r="C37" s="341">
        <v>0.31392999999999999</v>
      </c>
      <c r="D37" s="341">
        <v>0.2949</v>
      </c>
      <c r="E37" s="341">
        <v>0.2344</v>
      </c>
      <c r="F37" s="341">
        <v>8.0710000000000004E-2</v>
      </c>
      <c r="G37" s="341">
        <v>5.0630000000000001E-2</v>
      </c>
      <c r="H37" s="341">
        <v>8.6499999999999997E-3</v>
      </c>
      <c r="I37" s="341">
        <v>5.2399999999999999E-3</v>
      </c>
      <c r="J37" s="341">
        <v>3.6900000000000001E-3</v>
      </c>
      <c r="K37" s="341">
        <v>2.2699999999999999E-3</v>
      </c>
      <c r="L37" s="341">
        <v>5.5700000000000003E-3</v>
      </c>
      <c r="M37" s="247"/>
      <c r="N37" s="336"/>
    </row>
    <row r="38" spans="2:14" ht="30" x14ac:dyDescent="0.25">
      <c r="B38" s="334" t="s">
        <v>1704</v>
      </c>
      <c r="C38" s="341">
        <v>0.38500000000000001</v>
      </c>
      <c r="D38" s="341">
        <v>0.36096</v>
      </c>
      <c r="E38" s="341">
        <v>0.20397999999999999</v>
      </c>
      <c r="F38" s="341">
        <v>2.7269999999999999E-2</v>
      </c>
      <c r="G38" s="341">
        <v>1.2239999999999999E-2</v>
      </c>
      <c r="H38" s="341">
        <v>3.3300000000000001E-3</v>
      </c>
      <c r="I38" s="341">
        <v>2.2300000000000002E-3</v>
      </c>
      <c r="J38" s="341">
        <v>1.33E-3</v>
      </c>
      <c r="K38" s="341">
        <v>7.5000000000000002E-4</v>
      </c>
      <c r="L38" s="341">
        <v>2.9099999999999998E-3</v>
      </c>
      <c r="M38" s="247"/>
      <c r="N38" s="336"/>
    </row>
    <row r="39" spans="2:14" ht="15" x14ac:dyDescent="0.25">
      <c r="B39" s="334" t="s">
        <v>1705</v>
      </c>
      <c r="C39" s="341">
        <v>0.36982999999999999</v>
      </c>
      <c r="D39" s="341">
        <v>0.34505999999999998</v>
      </c>
      <c r="E39" s="341">
        <v>0.23455999999999999</v>
      </c>
      <c r="F39" s="341">
        <v>3.338E-2</v>
      </c>
      <c r="G39" s="341">
        <v>8.1300000000000001E-3</v>
      </c>
      <c r="H39" s="341">
        <v>2.5300000000000001E-3</v>
      </c>
      <c r="I39" s="341">
        <v>1.66E-3</v>
      </c>
      <c r="J39" s="341">
        <v>1.06E-3</v>
      </c>
      <c r="K39" s="341">
        <v>7.5000000000000002E-4</v>
      </c>
      <c r="L39" s="341">
        <v>3.0300000000000001E-3</v>
      </c>
      <c r="M39" s="247"/>
      <c r="N39" s="336"/>
    </row>
    <row r="40" spans="2:14" ht="15" x14ac:dyDescent="0.25">
      <c r="B40" s="334" t="s">
        <v>1723</v>
      </c>
      <c r="C40" s="341">
        <v>0.32937</v>
      </c>
      <c r="D40" s="341">
        <v>0.32726</v>
      </c>
      <c r="E40" s="341">
        <v>0.24872</v>
      </c>
      <c r="F40" s="341">
        <v>5.0009999999999999E-2</v>
      </c>
      <c r="G40" s="341">
        <v>2.3709999999999998E-2</v>
      </c>
      <c r="H40" s="341">
        <v>6.1500000000000001E-3</v>
      </c>
      <c r="I40" s="341">
        <v>4.0099999999999997E-3</v>
      </c>
      <c r="J40" s="341">
        <v>2.5300000000000001E-3</v>
      </c>
      <c r="K40" s="341">
        <v>1.7700000000000001E-3</v>
      </c>
      <c r="L40" s="341">
        <v>6.4700000000000001E-3</v>
      </c>
      <c r="M40" s="247"/>
      <c r="N40" s="336"/>
    </row>
    <row r="41" spans="2:14" ht="30" x14ac:dyDescent="0.25">
      <c r="B41" s="334" t="s">
        <v>1724</v>
      </c>
      <c r="C41" s="341">
        <v>0.37924999999999998</v>
      </c>
      <c r="D41" s="341">
        <v>0.36814000000000002</v>
      </c>
      <c r="E41" s="341">
        <v>0.21603</v>
      </c>
      <c r="F41" s="341">
        <v>3.3450000000000001E-2</v>
      </c>
      <c r="G41" s="341">
        <v>2.0799999999999998E-3</v>
      </c>
      <c r="H41" s="341">
        <v>2.2000000000000001E-4</v>
      </c>
      <c r="I41" s="341">
        <v>1.9000000000000001E-4</v>
      </c>
      <c r="J41" s="341">
        <v>1.1E-4</v>
      </c>
      <c r="K41" s="341">
        <v>1.1E-4</v>
      </c>
      <c r="L41" s="341">
        <v>4.2000000000000002E-4</v>
      </c>
      <c r="M41" s="247"/>
      <c r="N41" s="336"/>
    </row>
    <row r="42" spans="2:14" x14ac:dyDescent="0.3">
      <c r="B42" s="334" t="s">
        <v>2</v>
      </c>
      <c r="C42" s="341">
        <v>0.49026999999999998</v>
      </c>
      <c r="D42" s="341">
        <v>0.32771</v>
      </c>
      <c r="E42" s="341">
        <v>0.16711000000000001</v>
      </c>
      <c r="F42" s="341">
        <v>2.5799999999999998E-3</v>
      </c>
      <c r="G42" s="341">
        <v>2.5100000000000001E-3</v>
      </c>
      <c r="H42" s="341">
        <v>1.25E-3</v>
      </c>
      <c r="I42" s="341">
        <v>1.2199999999999999E-3</v>
      </c>
      <c r="J42" s="341">
        <v>1.2099999999999999E-3</v>
      </c>
      <c r="K42" s="341">
        <v>1.2099999999999999E-3</v>
      </c>
      <c r="L42" s="341">
        <v>4.9300000000000004E-3</v>
      </c>
      <c r="M42" s="247"/>
      <c r="N42" s="336"/>
    </row>
    <row r="43" spans="2:14" x14ac:dyDescent="0.3">
      <c r="C43" s="342"/>
      <c r="D43" s="342"/>
      <c r="E43" s="342"/>
      <c r="F43" s="342"/>
      <c r="G43" s="342"/>
      <c r="H43" s="342"/>
      <c r="I43" s="342"/>
      <c r="J43" s="342"/>
      <c r="K43" s="342"/>
      <c r="L43" s="342"/>
      <c r="M43" s="247"/>
      <c r="N43" s="249"/>
    </row>
    <row r="44" spans="2:14" x14ac:dyDescent="0.3">
      <c r="B44" s="337" t="s">
        <v>1</v>
      </c>
      <c r="C44" s="343">
        <v>0.31208999999999998</v>
      </c>
      <c r="D44" s="343">
        <v>0.31098999999999999</v>
      </c>
      <c r="E44" s="343">
        <v>0.23935000000000001</v>
      </c>
      <c r="F44" s="343">
        <v>7.0650000000000004E-2</v>
      </c>
      <c r="G44" s="343">
        <v>3.9510000000000003E-2</v>
      </c>
      <c r="H44" s="343">
        <v>8.8599999999999998E-3</v>
      </c>
      <c r="I44" s="343">
        <v>5.5500000000000002E-3</v>
      </c>
      <c r="J44" s="343">
        <v>3.7799999999999999E-3</v>
      </c>
      <c r="K44" s="343">
        <v>2.5999999999999999E-3</v>
      </c>
      <c r="L44" s="343">
        <v>6.62E-3</v>
      </c>
      <c r="M44" s="247"/>
      <c r="N44" s="339"/>
    </row>
    <row r="45" spans="2:14" x14ac:dyDescent="0.3">
      <c r="M45" s="247"/>
      <c r="N45" s="249"/>
    </row>
    <row r="46" spans="2:14" x14ac:dyDescent="0.3">
      <c r="M46" s="247"/>
      <c r="N46" s="247"/>
    </row>
    <row r="47" spans="2:14" x14ac:dyDescent="0.3">
      <c r="M47" s="247"/>
      <c r="N47" s="247"/>
    </row>
    <row r="49" spans="2:15" ht="15.6" x14ac:dyDescent="0.3">
      <c r="B49" s="302" t="s">
        <v>1727</v>
      </c>
      <c r="C49" s="276"/>
      <c r="D49" s="276"/>
      <c r="E49" s="276"/>
      <c r="F49" s="276"/>
      <c r="G49" s="276"/>
      <c r="H49" s="276"/>
      <c r="I49" s="276"/>
      <c r="J49" s="276"/>
      <c r="K49" s="276"/>
      <c r="L49" s="276"/>
    </row>
    <row r="50" spans="2:15" ht="3.75" customHeight="1" x14ac:dyDescent="0.3">
      <c r="B50" s="302"/>
      <c r="C50" s="276"/>
      <c r="D50" s="276"/>
      <c r="E50" s="276"/>
      <c r="F50" s="276"/>
      <c r="G50" s="276"/>
      <c r="H50" s="276"/>
      <c r="I50" s="276"/>
      <c r="J50" s="276"/>
      <c r="K50" s="276"/>
      <c r="L50" s="276"/>
    </row>
    <row r="51" spans="2:15" x14ac:dyDescent="0.3">
      <c r="B51" s="340" t="s">
        <v>1523</v>
      </c>
      <c r="C51" s="326"/>
      <c r="D51" s="326"/>
      <c r="E51" s="328"/>
      <c r="F51" s="328"/>
      <c r="G51" s="328"/>
      <c r="H51" s="328"/>
      <c r="I51" s="328"/>
      <c r="J51" s="328"/>
      <c r="K51" s="328"/>
      <c r="L51" s="328"/>
      <c r="M51" s="328"/>
      <c r="N51" s="328"/>
    </row>
    <row r="52" spans="2:15" x14ac:dyDescent="0.3">
      <c r="B52" s="330"/>
      <c r="C52" s="490" t="s">
        <v>1712</v>
      </c>
      <c r="D52" s="490"/>
      <c r="E52" s="490"/>
      <c r="F52" s="490"/>
      <c r="G52" s="490"/>
      <c r="H52" s="490"/>
      <c r="I52" s="490"/>
      <c r="J52" s="490"/>
      <c r="K52" s="490"/>
      <c r="L52" s="490"/>
      <c r="N52" s="330"/>
    </row>
    <row r="53" spans="2:15" x14ac:dyDescent="0.3">
      <c r="B53" s="330"/>
      <c r="C53" s="331" t="s">
        <v>1713</v>
      </c>
      <c r="D53" s="331" t="s">
        <v>1714</v>
      </c>
      <c r="E53" s="331" t="s">
        <v>1715</v>
      </c>
      <c r="F53" s="331" t="s">
        <v>1716</v>
      </c>
      <c r="G53" s="331" t="s">
        <v>1717</v>
      </c>
      <c r="H53" s="331" t="s">
        <v>1718</v>
      </c>
      <c r="I53" s="331" t="s">
        <v>1719</v>
      </c>
      <c r="J53" s="331" t="s">
        <v>1720</v>
      </c>
      <c r="K53" s="331" t="s">
        <v>1721</v>
      </c>
      <c r="L53" s="331" t="s">
        <v>1722</v>
      </c>
      <c r="N53" s="331" t="s">
        <v>1728</v>
      </c>
    </row>
    <row r="54" spans="2:15" x14ac:dyDescent="0.3">
      <c r="C54" s="344"/>
      <c r="D54" s="344"/>
      <c r="E54" s="344"/>
      <c r="F54" s="344"/>
      <c r="G54" s="344"/>
      <c r="H54" s="344"/>
      <c r="I54" s="344"/>
      <c r="J54" s="344"/>
      <c r="K54" s="344"/>
      <c r="L54" s="344"/>
      <c r="M54" s="247"/>
      <c r="N54" s="247"/>
      <c r="O54" s="247"/>
    </row>
    <row r="55" spans="2:15" x14ac:dyDescent="0.3">
      <c r="B55" s="334" t="s">
        <v>1699</v>
      </c>
      <c r="C55" s="335">
        <v>3.161</v>
      </c>
      <c r="D55" s="335">
        <v>19.658999999999999</v>
      </c>
      <c r="E55" s="335">
        <v>52.365000000000002</v>
      </c>
      <c r="F55" s="335">
        <v>46.539000000000001</v>
      </c>
      <c r="G55" s="335">
        <v>61.155000000000001</v>
      </c>
      <c r="H55" s="335">
        <v>25.234999999999999</v>
      </c>
      <c r="I55" s="335">
        <v>10.183999999999999</v>
      </c>
      <c r="J55" s="335">
        <v>7.0229999999999997</v>
      </c>
      <c r="K55" s="335">
        <v>4.9340000000000002</v>
      </c>
      <c r="L55" s="335">
        <v>13.64</v>
      </c>
      <c r="M55" s="247"/>
      <c r="N55" s="345">
        <v>0.68300000000000005</v>
      </c>
      <c r="O55" s="247"/>
    </row>
    <row r="56" spans="2:15" x14ac:dyDescent="0.3">
      <c r="B56" s="334" t="s">
        <v>1700</v>
      </c>
      <c r="C56" s="335">
        <v>0.13700000000000001</v>
      </c>
      <c r="D56" s="335">
        <v>1.171</v>
      </c>
      <c r="E56" s="335">
        <v>5.298</v>
      </c>
      <c r="F56" s="335">
        <v>3.1160000000000001</v>
      </c>
      <c r="G56" s="335">
        <v>1.0680000000000001</v>
      </c>
      <c r="H56" s="335">
        <v>0.312</v>
      </c>
      <c r="I56" s="335">
        <v>0.23300000000000001</v>
      </c>
      <c r="J56" s="335">
        <v>0.16700000000000001</v>
      </c>
      <c r="K56" s="335">
        <v>0.11799999999999999</v>
      </c>
      <c r="L56" s="335">
        <v>0.30199999999999999</v>
      </c>
      <c r="M56" s="247"/>
      <c r="N56" s="345">
        <v>0.59199999999999997</v>
      </c>
      <c r="O56" s="247"/>
    </row>
    <row r="57" spans="2:15" x14ac:dyDescent="0.3">
      <c r="B57" s="334" t="s">
        <v>1701</v>
      </c>
      <c r="C57" s="335">
        <v>3.2000000000000001E-2</v>
      </c>
      <c r="D57" s="335">
        <v>6.5000000000000002E-2</v>
      </c>
      <c r="E57" s="335">
        <v>0.04</v>
      </c>
      <c r="F57" s="335">
        <v>7.0000000000000001E-3</v>
      </c>
      <c r="G57" s="335">
        <v>1.4E-2</v>
      </c>
      <c r="H57" s="335">
        <v>0</v>
      </c>
      <c r="I57" s="335">
        <v>0</v>
      </c>
      <c r="J57" s="335">
        <v>0</v>
      </c>
      <c r="K57" s="335">
        <v>0</v>
      </c>
      <c r="L57" s="335">
        <v>0</v>
      </c>
      <c r="M57" s="247"/>
      <c r="N57" s="345">
        <v>0.372</v>
      </c>
      <c r="O57" s="247"/>
    </row>
    <row r="58" spans="2:15" x14ac:dyDescent="0.3">
      <c r="B58" s="334" t="s">
        <v>1702</v>
      </c>
      <c r="C58" s="335">
        <v>2.069</v>
      </c>
      <c r="D58" s="335">
        <v>4.22</v>
      </c>
      <c r="E58" s="335">
        <v>2.8210000000000002</v>
      </c>
      <c r="F58" s="335">
        <v>1.9370000000000001</v>
      </c>
      <c r="G58" s="335">
        <v>1.99</v>
      </c>
      <c r="H58" s="335">
        <v>0.61799999999999999</v>
      </c>
      <c r="I58" s="335">
        <v>0.42799999999999999</v>
      </c>
      <c r="J58" s="335">
        <v>0.36099999999999999</v>
      </c>
      <c r="K58" s="335">
        <v>0.316</v>
      </c>
      <c r="L58" s="335">
        <v>0.4</v>
      </c>
      <c r="M58" s="247"/>
      <c r="N58" s="345">
        <v>0.50700000000000001</v>
      </c>
      <c r="O58" s="247"/>
    </row>
    <row r="59" spans="2:15" x14ac:dyDescent="0.3">
      <c r="B59" s="334" t="s">
        <v>1703</v>
      </c>
      <c r="C59" s="335">
        <v>0.58299999999999996</v>
      </c>
      <c r="D59" s="335">
        <v>1.8049999999999999</v>
      </c>
      <c r="E59" s="335">
        <v>3.5190000000000001</v>
      </c>
      <c r="F59" s="335">
        <v>2.2080000000000002</v>
      </c>
      <c r="G59" s="335">
        <v>2.9470000000000001</v>
      </c>
      <c r="H59" s="335">
        <v>1.7070000000000001</v>
      </c>
      <c r="I59" s="335">
        <v>0.433</v>
      </c>
      <c r="J59" s="335">
        <v>0.29899999999999999</v>
      </c>
      <c r="K59" s="335">
        <v>0.23599999999999999</v>
      </c>
      <c r="L59" s="335">
        <v>0.54900000000000004</v>
      </c>
      <c r="M59" s="247"/>
      <c r="N59" s="345">
        <v>0.628</v>
      </c>
      <c r="O59" s="247"/>
    </row>
    <row r="60" spans="2:15" ht="28.8" x14ac:dyDescent="0.3">
      <c r="B60" s="334" t="s">
        <v>1704</v>
      </c>
      <c r="C60" s="335">
        <v>9.2999999999999999E-2</v>
      </c>
      <c r="D60" s="335">
        <v>0.89600000000000002</v>
      </c>
      <c r="E60" s="335">
        <v>1.8009999999999999</v>
      </c>
      <c r="F60" s="335">
        <v>0.29099999999999998</v>
      </c>
      <c r="G60" s="335">
        <v>0.159</v>
      </c>
      <c r="H60" s="335">
        <v>4.0000000000000001E-3</v>
      </c>
      <c r="I60" s="335">
        <v>0.106</v>
      </c>
      <c r="J60" s="335">
        <v>2.8000000000000001E-2</v>
      </c>
      <c r="K60" s="335">
        <v>1.0999999999999999E-2</v>
      </c>
      <c r="L60" s="335">
        <v>0.06</v>
      </c>
      <c r="M60" s="247"/>
      <c r="N60" s="345">
        <v>0.50700000000000001</v>
      </c>
      <c r="O60" s="247"/>
    </row>
    <row r="61" spans="2:15" x14ac:dyDescent="0.3">
      <c r="B61" s="334" t="s">
        <v>1705</v>
      </c>
      <c r="C61" s="335">
        <v>1.74</v>
      </c>
      <c r="D61" s="335">
        <v>6.7130000000000001</v>
      </c>
      <c r="E61" s="335">
        <v>16.262</v>
      </c>
      <c r="F61" s="335">
        <v>7.4</v>
      </c>
      <c r="G61" s="335">
        <v>1.0940000000000001</v>
      </c>
      <c r="H61" s="335">
        <v>0.42599999999999999</v>
      </c>
      <c r="I61" s="335">
        <v>0.26</v>
      </c>
      <c r="J61" s="335">
        <v>0.19400000000000001</v>
      </c>
      <c r="K61" s="335">
        <v>0.151</v>
      </c>
      <c r="L61" s="335">
        <v>0.39200000000000002</v>
      </c>
      <c r="M61" s="247"/>
      <c r="N61" s="345">
        <v>0.505</v>
      </c>
      <c r="O61" s="247"/>
    </row>
    <row r="62" spans="2:15" x14ac:dyDescent="0.3">
      <c r="B62" s="334" t="s">
        <v>1723</v>
      </c>
      <c r="C62" s="335">
        <v>3.6419999999999999</v>
      </c>
      <c r="D62" s="335">
        <v>11.548999999999999</v>
      </c>
      <c r="E62" s="335">
        <v>17.297000000000001</v>
      </c>
      <c r="F62" s="335">
        <v>6.1070000000000002</v>
      </c>
      <c r="G62" s="335">
        <v>3.3069999999999999</v>
      </c>
      <c r="H62" s="335">
        <v>0.98299999999999998</v>
      </c>
      <c r="I62" s="335">
        <v>0.66500000000000004</v>
      </c>
      <c r="J62" s="335">
        <v>0.46</v>
      </c>
      <c r="K62" s="335">
        <v>0.23100000000000001</v>
      </c>
      <c r="L62" s="335">
        <v>0.746</v>
      </c>
      <c r="M62" s="247"/>
      <c r="N62" s="345">
        <v>0.496</v>
      </c>
      <c r="O62" s="247"/>
    </row>
    <row r="63" spans="2:15" ht="28.8" x14ac:dyDescent="0.3">
      <c r="B63" s="334" t="s">
        <v>1724</v>
      </c>
      <c r="C63" s="335">
        <v>0.217</v>
      </c>
      <c r="D63" s="335">
        <v>0.64700000000000002</v>
      </c>
      <c r="E63" s="335">
        <v>1.101</v>
      </c>
      <c r="F63" s="335">
        <v>0.35</v>
      </c>
      <c r="G63" s="335">
        <v>5.0999999999999997E-2</v>
      </c>
      <c r="H63" s="335">
        <v>1E-3</v>
      </c>
      <c r="I63" s="335">
        <v>5.0000000000000001E-3</v>
      </c>
      <c r="J63" s="335">
        <v>0</v>
      </c>
      <c r="K63" s="335">
        <v>0</v>
      </c>
      <c r="L63" s="335">
        <v>6.0000000000000001E-3</v>
      </c>
      <c r="M63" s="247"/>
      <c r="N63" s="345">
        <v>0.441</v>
      </c>
      <c r="O63" s="247"/>
    </row>
    <row r="64" spans="2:15" x14ac:dyDescent="0.3">
      <c r="B64" s="334" t="s">
        <v>2</v>
      </c>
      <c r="C64" s="335">
        <v>1.353</v>
      </c>
      <c r="D64" s="335">
        <v>3.72</v>
      </c>
      <c r="E64" s="335">
        <v>2.61</v>
      </c>
      <c r="F64" s="335">
        <v>5.0000000000000001E-3</v>
      </c>
      <c r="G64" s="335">
        <v>2E-3</v>
      </c>
      <c r="H64" s="335">
        <v>0</v>
      </c>
      <c r="I64" s="335">
        <v>5.0000000000000001E-3</v>
      </c>
      <c r="J64" s="335">
        <v>0</v>
      </c>
      <c r="K64" s="335">
        <v>0</v>
      </c>
      <c r="L64" s="335">
        <v>0.11600000000000001</v>
      </c>
      <c r="M64" s="247"/>
      <c r="N64" s="345">
        <v>0.33700000000000002</v>
      </c>
      <c r="O64" s="247"/>
    </row>
    <row r="65" spans="2:15" x14ac:dyDescent="0.3">
      <c r="C65" s="335"/>
      <c r="D65" s="335"/>
      <c r="E65" s="335"/>
      <c r="F65" s="335"/>
      <c r="G65" s="335"/>
      <c r="H65" s="335"/>
      <c r="I65" s="335"/>
      <c r="J65" s="335"/>
      <c r="K65" s="335"/>
      <c r="L65" s="335"/>
      <c r="M65" s="247"/>
      <c r="N65" s="247"/>
      <c r="O65" s="247"/>
    </row>
    <row r="66" spans="2:15" x14ac:dyDescent="0.3">
      <c r="B66" s="337" t="s">
        <v>1</v>
      </c>
      <c r="C66" s="338">
        <v>13.028</v>
      </c>
      <c r="D66" s="338">
        <v>50.445</v>
      </c>
      <c r="E66" s="338">
        <v>103.114</v>
      </c>
      <c r="F66" s="338">
        <v>67.959999999999994</v>
      </c>
      <c r="G66" s="338">
        <v>71.786000000000001</v>
      </c>
      <c r="H66" s="338">
        <v>29.286999999999999</v>
      </c>
      <c r="I66" s="338">
        <v>12.319000000000001</v>
      </c>
      <c r="J66" s="338">
        <v>8.532</v>
      </c>
      <c r="K66" s="338">
        <v>5.9969999999999999</v>
      </c>
      <c r="L66" s="338">
        <v>16.21</v>
      </c>
      <c r="M66" s="247"/>
      <c r="N66" s="346">
        <v>0.622</v>
      </c>
      <c r="O66" s="247"/>
    </row>
    <row r="67" spans="2:15" x14ac:dyDescent="0.3">
      <c r="C67" s="247"/>
      <c r="D67" s="247"/>
      <c r="E67" s="247"/>
      <c r="F67" s="247"/>
      <c r="G67" s="247"/>
      <c r="H67" s="247"/>
      <c r="I67" s="247"/>
      <c r="J67" s="247"/>
      <c r="K67" s="247"/>
      <c r="L67" s="247"/>
      <c r="M67" s="247"/>
      <c r="N67" s="247"/>
      <c r="O67" s="247"/>
    </row>
    <row r="71" spans="2:15" ht="15.6" x14ac:dyDescent="0.3">
      <c r="B71" s="302" t="s">
        <v>1729</v>
      </c>
      <c r="C71" s="276"/>
      <c r="D71" s="276"/>
      <c r="E71" s="276"/>
      <c r="F71" s="276"/>
      <c r="G71" s="276"/>
      <c r="H71" s="276"/>
      <c r="I71" s="276"/>
      <c r="J71" s="276"/>
      <c r="K71" s="276"/>
      <c r="L71" s="276"/>
    </row>
    <row r="72" spans="2:15" ht="3.75" customHeight="1" x14ac:dyDescent="0.3">
      <c r="B72" s="302"/>
      <c r="C72" s="276"/>
      <c r="D72" s="276"/>
      <c r="E72" s="276"/>
      <c r="F72" s="276"/>
      <c r="G72" s="276"/>
      <c r="H72" s="276"/>
      <c r="I72" s="276"/>
      <c r="J72" s="276"/>
      <c r="K72" s="276"/>
      <c r="L72" s="276"/>
    </row>
    <row r="73" spans="2:15" x14ac:dyDescent="0.3">
      <c r="B73" s="340" t="s">
        <v>1730</v>
      </c>
      <c r="C73" s="347"/>
      <c r="D73" s="347"/>
      <c r="E73" s="348"/>
      <c r="F73" s="348"/>
      <c r="G73" s="348"/>
      <c r="H73" s="348"/>
      <c r="I73" s="348"/>
      <c r="J73" s="348"/>
      <c r="K73" s="348"/>
      <c r="L73" s="348"/>
      <c r="M73" s="247"/>
      <c r="N73" s="348"/>
    </row>
    <row r="74" spans="2:15" x14ac:dyDescent="0.3">
      <c r="B74" s="254"/>
      <c r="C74" s="491" t="s">
        <v>1712</v>
      </c>
      <c r="D74" s="491"/>
      <c r="E74" s="491"/>
      <c r="F74" s="491"/>
      <c r="G74" s="491"/>
      <c r="H74" s="491"/>
      <c r="I74" s="491"/>
      <c r="J74" s="491"/>
      <c r="K74" s="491"/>
      <c r="L74" s="491"/>
      <c r="M74" s="247"/>
      <c r="N74" s="254"/>
    </row>
    <row r="75" spans="2:15" x14ac:dyDescent="0.3">
      <c r="B75" s="254"/>
      <c r="C75" s="349" t="s">
        <v>1713</v>
      </c>
      <c r="D75" s="349" t="s">
        <v>1714</v>
      </c>
      <c r="E75" s="349" t="s">
        <v>1715</v>
      </c>
      <c r="F75" s="349" t="s">
        <v>1716</v>
      </c>
      <c r="G75" s="349" t="s">
        <v>1717</v>
      </c>
      <c r="H75" s="349" t="s">
        <v>1718</v>
      </c>
      <c r="I75" s="349" t="s">
        <v>1719</v>
      </c>
      <c r="J75" s="349" t="s">
        <v>1720</v>
      </c>
      <c r="K75" s="349" t="s">
        <v>1721</v>
      </c>
      <c r="L75" s="349" t="s">
        <v>1722</v>
      </c>
      <c r="M75" s="247"/>
      <c r="N75" s="349" t="s">
        <v>1728</v>
      </c>
    </row>
    <row r="76" spans="2:15" x14ac:dyDescent="0.3">
      <c r="B76" s="247"/>
      <c r="C76" s="344"/>
      <c r="D76" s="344"/>
      <c r="E76" s="344"/>
      <c r="F76" s="344"/>
      <c r="G76" s="344"/>
      <c r="H76" s="344"/>
      <c r="I76" s="344"/>
      <c r="J76" s="344"/>
      <c r="K76" s="344"/>
      <c r="L76" s="344"/>
      <c r="M76" s="247"/>
      <c r="N76" s="247"/>
    </row>
    <row r="77" spans="2:15" x14ac:dyDescent="0.3">
      <c r="B77" s="350" t="s">
        <v>1699</v>
      </c>
      <c r="C77" s="341">
        <v>1.2959999999999999E-2</v>
      </c>
      <c r="D77" s="341">
        <v>8.0600000000000005E-2</v>
      </c>
      <c r="E77" s="341">
        <v>0.2147</v>
      </c>
      <c r="F77" s="341">
        <v>0.19081999999999999</v>
      </c>
      <c r="G77" s="341">
        <v>0.25074000000000002</v>
      </c>
      <c r="H77" s="341">
        <v>0.10347000000000001</v>
      </c>
      <c r="I77" s="341">
        <v>4.1759999999999999E-2</v>
      </c>
      <c r="J77" s="341">
        <v>2.8799999999999999E-2</v>
      </c>
      <c r="K77" s="341">
        <v>2.0230000000000001E-2</v>
      </c>
      <c r="L77" s="341">
        <v>5.5930000000000001E-2</v>
      </c>
      <c r="M77" s="247"/>
      <c r="N77" s="345">
        <v>0.68300000000000005</v>
      </c>
    </row>
    <row r="78" spans="2:15" x14ac:dyDescent="0.3">
      <c r="B78" s="350" t="s">
        <v>1700</v>
      </c>
      <c r="C78" s="341">
        <v>1.153E-2</v>
      </c>
      <c r="D78" s="341">
        <v>9.819E-2</v>
      </c>
      <c r="E78" s="341">
        <v>0.44446999999999998</v>
      </c>
      <c r="F78" s="341">
        <v>0.26135000000000003</v>
      </c>
      <c r="G78" s="341">
        <v>8.9560000000000001E-2</v>
      </c>
      <c r="H78" s="341">
        <v>2.6200000000000001E-2</v>
      </c>
      <c r="I78" s="341">
        <v>1.9539999999999998E-2</v>
      </c>
      <c r="J78" s="341">
        <v>1.3979999999999999E-2</v>
      </c>
      <c r="K78" s="341">
        <v>9.8799999999999999E-3</v>
      </c>
      <c r="L78" s="341">
        <v>2.53E-2</v>
      </c>
      <c r="M78" s="247"/>
      <c r="N78" s="345">
        <v>0.59199999999999997</v>
      </c>
    </row>
    <row r="79" spans="2:15" x14ac:dyDescent="0.3">
      <c r="B79" s="350" t="s">
        <v>1701</v>
      </c>
      <c r="C79" s="341">
        <v>0.20351</v>
      </c>
      <c r="D79" s="341">
        <v>0.41289999999999999</v>
      </c>
      <c r="E79" s="341">
        <v>0.25165999999999999</v>
      </c>
      <c r="F79" s="341">
        <v>4.3679999999999997E-2</v>
      </c>
      <c r="G79" s="341">
        <v>8.6180000000000007E-2</v>
      </c>
      <c r="H79" s="341">
        <v>2.0699999999999998E-3</v>
      </c>
      <c r="I79" s="341">
        <v>0</v>
      </c>
      <c r="J79" s="341">
        <v>0</v>
      </c>
      <c r="K79" s="341">
        <v>0</v>
      </c>
      <c r="L79" s="341">
        <v>0</v>
      </c>
      <c r="M79" s="247"/>
      <c r="N79" s="345">
        <v>0.372</v>
      </c>
    </row>
    <row r="80" spans="2:15" x14ac:dyDescent="0.3">
      <c r="B80" s="350" t="s">
        <v>1702</v>
      </c>
      <c r="C80" s="341">
        <v>0.13649</v>
      </c>
      <c r="D80" s="341">
        <v>0.27833000000000002</v>
      </c>
      <c r="E80" s="341">
        <v>0.18609000000000001</v>
      </c>
      <c r="F80" s="341">
        <v>0.12778999999999999</v>
      </c>
      <c r="G80" s="341">
        <v>0.13124</v>
      </c>
      <c r="H80" s="341">
        <v>4.0770000000000001E-2</v>
      </c>
      <c r="I80" s="341">
        <v>2.826E-2</v>
      </c>
      <c r="J80" s="341">
        <v>2.3800000000000002E-2</v>
      </c>
      <c r="K80" s="341">
        <v>2.0820000000000002E-2</v>
      </c>
      <c r="L80" s="341">
        <v>2.6409999999999999E-2</v>
      </c>
      <c r="M80" s="247"/>
      <c r="N80" s="345">
        <v>0.50700000000000001</v>
      </c>
    </row>
    <row r="81" spans="2:14" x14ac:dyDescent="0.3">
      <c r="B81" s="350" t="s">
        <v>1703</v>
      </c>
      <c r="C81" s="341">
        <v>4.0800000000000003E-2</v>
      </c>
      <c r="D81" s="341">
        <v>0.12634000000000001</v>
      </c>
      <c r="E81" s="341">
        <v>0.24632999999999999</v>
      </c>
      <c r="F81" s="341">
        <v>0.15451999999999999</v>
      </c>
      <c r="G81" s="341">
        <v>0.20627999999999999</v>
      </c>
      <c r="H81" s="341">
        <v>0.11952</v>
      </c>
      <c r="I81" s="341">
        <v>3.0329999999999999E-2</v>
      </c>
      <c r="J81" s="341">
        <v>2.0930000000000001E-2</v>
      </c>
      <c r="K81" s="341">
        <v>1.653E-2</v>
      </c>
      <c r="L81" s="341">
        <v>3.841E-2</v>
      </c>
      <c r="M81" s="247"/>
      <c r="N81" s="345">
        <v>0.628</v>
      </c>
    </row>
    <row r="82" spans="2:14" ht="28.8" x14ac:dyDescent="0.3">
      <c r="B82" s="350" t="s">
        <v>1704</v>
      </c>
      <c r="C82" s="341">
        <v>2.69E-2</v>
      </c>
      <c r="D82" s="341">
        <v>0.25979000000000002</v>
      </c>
      <c r="E82" s="341">
        <v>0.52222000000000002</v>
      </c>
      <c r="F82" s="341">
        <v>8.4500000000000006E-2</v>
      </c>
      <c r="G82" s="341">
        <v>4.6109999999999998E-2</v>
      </c>
      <c r="H82" s="341">
        <v>1.06E-3</v>
      </c>
      <c r="I82" s="341">
        <v>3.075E-2</v>
      </c>
      <c r="J82" s="341">
        <v>8.2199999999999999E-3</v>
      </c>
      <c r="K82" s="341">
        <v>3.16E-3</v>
      </c>
      <c r="L82" s="341">
        <v>1.728E-2</v>
      </c>
      <c r="M82" s="247"/>
      <c r="N82" s="345">
        <v>0.50700000000000001</v>
      </c>
    </row>
    <row r="83" spans="2:14" x14ac:dyDescent="0.3">
      <c r="B83" s="350" t="s">
        <v>1705</v>
      </c>
      <c r="C83" s="341">
        <v>5.024E-2</v>
      </c>
      <c r="D83" s="341">
        <v>0.19383</v>
      </c>
      <c r="E83" s="341">
        <v>0.46956999999999999</v>
      </c>
      <c r="F83" s="341">
        <v>0.21368999999999999</v>
      </c>
      <c r="G83" s="341">
        <v>3.1600000000000003E-2</v>
      </c>
      <c r="H83" s="341">
        <v>1.23E-2</v>
      </c>
      <c r="I83" s="341">
        <v>7.4999999999999997E-3</v>
      </c>
      <c r="J83" s="341">
        <v>5.6100000000000004E-3</v>
      </c>
      <c r="K83" s="341">
        <v>4.3600000000000002E-3</v>
      </c>
      <c r="L83" s="341">
        <v>1.132E-2</v>
      </c>
      <c r="M83" s="247"/>
      <c r="N83" s="345">
        <v>0.505</v>
      </c>
    </row>
    <row r="84" spans="2:14" x14ac:dyDescent="0.3">
      <c r="B84" s="350" t="s">
        <v>1723</v>
      </c>
      <c r="C84" s="341">
        <v>8.097E-2</v>
      </c>
      <c r="D84" s="341">
        <v>0.25672</v>
      </c>
      <c r="E84" s="341">
        <v>0.38449</v>
      </c>
      <c r="F84" s="341">
        <v>0.13575000000000001</v>
      </c>
      <c r="G84" s="341">
        <v>7.3499999999999996E-2</v>
      </c>
      <c r="H84" s="341">
        <v>2.1850000000000001E-2</v>
      </c>
      <c r="I84" s="341">
        <v>1.4789999999999999E-2</v>
      </c>
      <c r="J84" s="341">
        <v>1.022E-2</v>
      </c>
      <c r="K84" s="341">
        <v>5.13E-3</v>
      </c>
      <c r="L84" s="341">
        <v>1.6580000000000001E-2</v>
      </c>
      <c r="M84" s="247"/>
      <c r="N84" s="345">
        <v>0.496</v>
      </c>
    </row>
    <row r="85" spans="2:14" ht="28.8" x14ac:dyDescent="0.3">
      <c r="B85" s="350" t="s">
        <v>1724</v>
      </c>
      <c r="C85" s="341">
        <v>9.1240000000000002E-2</v>
      </c>
      <c r="D85" s="341">
        <v>0.27212999999999998</v>
      </c>
      <c r="E85" s="341">
        <v>0.46283999999999997</v>
      </c>
      <c r="F85" s="341">
        <v>0.14716000000000001</v>
      </c>
      <c r="G85" s="341">
        <v>2.147E-2</v>
      </c>
      <c r="H85" s="341">
        <v>6.2E-4</v>
      </c>
      <c r="I85" s="341">
        <v>1.89E-3</v>
      </c>
      <c r="J85" s="341">
        <v>0</v>
      </c>
      <c r="K85" s="341">
        <v>0</v>
      </c>
      <c r="L85" s="341">
        <v>2.65E-3</v>
      </c>
      <c r="M85" s="247"/>
      <c r="N85" s="345">
        <v>0.441</v>
      </c>
    </row>
    <row r="86" spans="2:14" x14ac:dyDescent="0.3">
      <c r="B86" s="350" t="s">
        <v>2</v>
      </c>
      <c r="C86" s="341">
        <v>0.17324000000000001</v>
      </c>
      <c r="D86" s="341">
        <v>0.47627000000000003</v>
      </c>
      <c r="E86" s="341">
        <v>0.33410000000000001</v>
      </c>
      <c r="F86" s="341">
        <v>6.2E-4</v>
      </c>
      <c r="G86" s="341">
        <v>2.9E-4</v>
      </c>
      <c r="H86" s="341">
        <v>3.0000000000000001E-5</v>
      </c>
      <c r="I86" s="341">
        <v>5.9000000000000003E-4</v>
      </c>
      <c r="J86" s="341">
        <v>0</v>
      </c>
      <c r="K86" s="341">
        <v>5.0000000000000002E-5</v>
      </c>
      <c r="L86" s="341">
        <v>1.481E-2</v>
      </c>
      <c r="M86" s="247"/>
      <c r="N86" s="345">
        <v>0.33700000000000002</v>
      </c>
    </row>
    <row r="87" spans="2:14" x14ac:dyDescent="0.3">
      <c r="B87" s="247"/>
      <c r="C87" s="342"/>
      <c r="D87" s="342"/>
      <c r="E87" s="342"/>
      <c r="F87" s="342"/>
      <c r="G87" s="342"/>
      <c r="H87" s="342"/>
      <c r="I87" s="342"/>
      <c r="J87" s="342"/>
      <c r="K87" s="342"/>
      <c r="L87" s="342"/>
      <c r="M87" s="247"/>
      <c r="N87" s="247"/>
    </row>
    <row r="88" spans="2:14" x14ac:dyDescent="0.3">
      <c r="B88" s="308" t="s">
        <v>1</v>
      </c>
      <c r="C88" s="343">
        <v>3.44E-2</v>
      </c>
      <c r="D88" s="343">
        <v>0.13321</v>
      </c>
      <c r="E88" s="343">
        <v>0.27229999999999999</v>
      </c>
      <c r="F88" s="343">
        <v>0.17946999999999999</v>
      </c>
      <c r="G88" s="343">
        <v>0.18956999999999999</v>
      </c>
      <c r="H88" s="343">
        <v>7.7340000000000006E-2</v>
      </c>
      <c r="I88" s="343">
        <v>3.2530000000000003E-2</v>
      </c>
      <c r="J88" s="343">
        <v>2.2530000000000001E-2</v>
      </c>
      <c r="K88" s="343">
        <v>1.584E-2</v>
      </c>
      <c r="L88" s="343">
        <v>4.2810000000000001E-2</v>
      </c>
      <c r="M88" s="247"/>
      <c r="N88" s="346">
        <v>0.622</v>
      </c>
    </row>
    <row r="92" spans="2:14" x14ac:dyDescent="0.3">
      <c r="N92" s="236" t="s">
        <v>1593</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election activeCell="C18" sqref="C18"/>
    </sheetView>
  </sheetViews>
  <sheetFormatPr defaultColWidth="9.109375" defaultRowHeight="14.4" x14ac:dyDescent="0.3"/>
  <cols>
    <col min="1" max="1" width="4.6640625" style="270" customWidth="1"/>
    <col min="2" max="2" width="30.33203125" style="270" customWidth="1"/>
    <col min="3" max="8" width="27.44140625" style="270" customWidth="1"/>
    <col min="9" max="9" width="25.6640625" style="270" customWidth="1"/>
    <col min="10" max="16384" width="9.109375" style="270"/>
  </cols>
  <sheetData>
    <row r="4" spans="2:10" ht="15" x14ac:dyDescent="0.25">
      <c r="B4" s="276"/>
      <c r="C4" s="276"/>
      <c r="D4" s="276"/>
      <c r="E4" s="276"/>
      <c r="F4" s="276"/>
      <c r="G4" s="276"/>
      <c r="H4" s="276"/>
      <c r="I4" s="276"/>
      <c r="J4" s="276"/>
    </row>
    <row r="5" spans="2:10" ht="15.75" x14ac:dyDescent="0.25">
      <c r="B5" s="351" t="s">
        <v>1731</v>
      </c>
      <c r="C5" s="276"/>
      <c r="D5" s="276"/>
      <c r="E5" s="276"/>
      <c r="F5" s="276"/>
      <c r="G5" s="276"/>
      <c r="H5" s="276"/>
      <c r="I5" s="276"/>
      <c r="J5" s="276"/>
    </row>
    <row r="6" spans="2:10" ht="3.75" customHeight="1" x14ac:dyDescent="0.25">
      <c r="B6" s="302"/>
      <c r="C6" s="276"/>
      <c r="D6" s="276"/>
      <c r="E6" s="276"/>
      <c r="F6" s="276"/>
      <c r="G6" s="276"/>
      <c r="H6" s="276"/>
      <c r="I6" s="276"/>
    </row>
    <row r="7" spans="2:10" ht="15" x14ac:dyDescent="0.25">
      <c r="B7" s="352" t="s">
        <v>1527</v>
      </c>
      <c r="C7" s="352"/>
      <c r="D7" s="353"/>
      <c r="E7" s="353"/>
      <c r="F7" s="353"/>
      <c r="G7" s="353"/>
      <c r="H7" s="353"/>
      <c r="I7" s="353"/>
    </row>
    <row r="8" spans="2:10" ht="15" x14ac:dyDescent="0.25">
      <c r="B8" s="330"/>
      <c r="C8" s="330"/>
      <c r="D8" s="330"/>
      <c r="E8" s="330"/>
      <c r="F8" s="330"/>
      <c r="G8" s="330"/>
      <c r="H8" s="330"/>
      <c r="I8" s="330"/>
    </row>
    <row r="9" spans="2:10" ht="28.8" x14ac:dyDescent="0.3">
      <c r="B9" s="330"/>
      <c r="C9" s="331" t="s">
        <v>1455</v>
      </c>
      <c r="D9" s="331" t="s">
        <v>1732</v>
      </c>
      <c r="E9" s="331" t="s">
        <v>1453</v>
      </c>
      <c r="F9" s="331" t="s">
        <v>1452</v>
      </c>
      <c r="G9" s="331" t="s">
        <v>1451</v>
      </c>
      <c r="H9" s="331" t="s">
        <v>1733</v>
      </c>
      <c r="I9" s="331" t="s">
        <v>1</v>
      </c>
    </row>
    <row r="11" spans="2:10" ht="15" x14ac:dyDescent="0.25">
      <c r="B11" s="334" t="s">
        <v>1699</v>
      </c>
      <c r="C11" s="354">
        <v>102.402</v>
      </c>
      <c r="D11" s="354">
        <v>45.338000000000001</v>
      </c>
      <c r="E11" s="354">
        <v>9.0079999999999991</v>
      </c>
      <c r="F11" s="354">
        <v>53.640999999999998</v>
      </c>
      <c r="G11" s="354">
        <v>33.508000000000003</v>
      </c>
      <c r="H11" s="354">
        <v>0</v>
      </c>
      <c r="I11" s="354">
        <f>SUM(C11:H11)</f>
        <v>243.89700000000002</v>
      </c>
    </row>
    <row r="12" spans="2:10" ht="15" x14ac:dyDescent="0.25">
      <c r="B12" s="334" t="s">
        <v>1700</v>
      </c>
      <c r="C12" s="354">
        <v>3.3559999999999999</v>
      </c>
      <c r="D12" s="354">
        <v>3.0510000000000002</v>
      </c>
      <c r="E12" s="354">
        <v>1.238</v>
      </c>
      <c r="F12" s="354">
        <v>2.5049999999999999</v>
      </c>
      <c r="G12" s="354">
        <v>1.77</v>
      </c>
      <c r="H12" s="354">
        <v>0</v>
      </c>
      <c r="I12" s="354">
        <f t="shared" ref="I12:I20" si="0">SUM(C12:H12)</f>
        <v>11.919999999999998</v>
      </c>
    </row>
    <row r="13" spans="2:10" ht="15" x14ac:dyDescent="0.25">
      <c r="B13" s="334" t="s">
        <v>1701</v>
      </c>
      <c r="C13" s="354">
        <v>9.8000000000000004E-2</v>
      </c>
      <c r="D13" s="354">
        <v>4.0000000000000001E-3</v>
      </c>
      <c r="E13" s="354">
        <v>4.0000000000000001E-3</v>
      </c>
      <c r="F13" s="354">
        <v>1.7000000000000001E-2</v>
      </c>
      <c r="G13" s="354">
        <v>3.5999999999999997E-2</v>
      </c>
      <c r="H13" s="354">
        <v>0</v>
      </c>
      <c r="I13" s="354">
        <f t="shared" si="0"/>
        <v>0.159</v>
      </c>
    </row>
    <row r="14" spans="2:10" ht="15" x14ac:dyDescent="0.25">
      <c r="B14" s="334" t="s">
        <v>1702</v>
      </c>
      <c r="C14" s="354">
        <v>8.83</v>
      </c>
      <c r="D14" s="354">
        <v>1.5760000000000001</v>
      </c>
      <c r="E14" s="354">
        <v>0.28699999999999998</v>
      </c>
      <c r="F14" s="354">
        <v>3.1539999999999999</v>
      </c>
      <c r="G14" s="354">
        <v>1.3129999999999999</v>
      </c>
      <c r="H14" s="354">
        <v>0</v>
      </c>
      <c r="I14" s="354">
        <f t="shared" si="0"/>
        <v>15.160000000000002</v>
      </c>
    </row>
    <row r="15" spans="2:10" ht="15" x14ac:dyDescent="0.25">
      <c r="B15" s="334" t="s">
        <v>1703</v>
      </c>
      <c r="C15" s="354">
        <v>7.008</v>
      </c>
      <c r="D15" s="354">
        <v>1.3560000000000001</v>
      </c>
      <c r="E15" s="354">
        <v>0.44</v>
      </c>
      <c r="F15" s="354">
        <v>3.335</v>
      </c>
      <c r="G15" s="354">
        <v>2.1480000000000001</v>
      </c>
      <c r="H15" s="354">
        <v>0</v>
      </c>
      <c r="I15" s="354">
        <f t="shared" si="0"/>
        <v>14.286999999999999</v>
      </c>
    </row>
    <row r="16" spans="2:10" ht="30" x14ac:dyDescent="0.25">
      <c r="B16" s="334" t="s">
        <v>1704</v>
      </c>
      <c r="C16" s="354">
        <v>0.47099999999999997</v>
      </c>
      <c r="D16" s="354">
        <v>0.33700000000000002</v>
      </c>
      <c r="E16" s="354">
        <v>0.32600000000000001</v>
      </c>
      <c r="F16" s="354">
        <v>0.85799999999999998</v>
      </c>
      <c r="G16" s="354">
        <v>1.4570000000000001</v>
      </c>
      <c r="H16" s="354">
        <v>0</v>
      </c>
      <c r="I16" s="354">
        <f t="shared" si="0"/>
        <v>3.4489999999999998</v>
      </c>
    </row>
    <row r="17" spans="2:9" ht="15" x14ac:dyDescent="0.25">
      <c r="B17" s="334" t="s">
        <v>1705</v>
      </c>
      <c r="C17" s="354">
        <v>19.585000000000001</v>
      </c>
      <c r="D17" s="354">
        <v>3.0510000000000002</v>
      </c>
      <c r="E17" s="354">
        <v>2.0499999999999998</v>
      </c>
      <c r="F17" s="354">
        <v>5.8319999999999999</v>
      </c>
      <c r="G17" s="354">
        <v>4.1130000000000004</v>
      </c>
      <c r="H17" s="354">
        <v>0</v>
      </c>
      <c r="I17" s="354">
        <f t="shared" si="0"/>
        <v>34.631000000000007</v>
      </c>
    </row>
    <row r="18" spans="2:9" ht="15" x14ac:dyDescent="0.25">
      <c r="B18" s="334" t="s">
        <v>1723</v>
      </c>
      <c r="C18" s="354">
        <v>2.911</v>
      </c>
      <c r="D18" s="354">
        <v>11.113</v>
      </c>
      <c r="E18" s="354">
        <v>3.0920000000000001</v>
      </c>
      <c r="F18" s="354">
        <v>15.048999999999999</v>
      </c>
      <c r="G18" s="354">
        <v>12.821999999999999</v>
      </c>
      <c r="H18" s="354">
        <v>0</v>
      </c>
      <c r="I18" s="354">
        <f t="shared" si="0"/>
        <v>44.986999999999995</v>
      </c>
    </row>
    <row r="19" spans="2:9" ht="30" x14ac:dyDescent="0.25">
      <c r="B19" s="334" t="s">
        <v>1724</v>
      </c>
      <c r="C19" s="354">
        <v>0.93799999999999994</v>
      </c>
      <c r="D19" s="354">
        <v>0.32100000000000001</v>
      </c>
      <c r="E19" s="354">
        <v>0.20399999999999999</v>
      </c>
      <c r="F19" s="354">
        <v>0.76</v>
      </c>
      <c r="G19" s="354">
        <v>0.155</v>
      </c>
      <c r="H19" s="354">
        <v>0</v>
      </c>
      <c r="I19" s="354">
        <f t="shared" si="0"/>
        <v>2.3779999999999997</v>
      </c>
    </row>
    <row r="20" spans="2:9" ht="15" x14ac:dyDescent="0.25">
      <c r="B20" s="334" t="s">
        <v>2</v>
      </c>
      <c r="C20" s="354">
        <v>1.129</v>
      </c>
      <c r="D20" s="354">
        <v>3.3570000000000002</v>
      </c>
      <c r="E20" s="354">
        <v>0.129</v>
      </c>
      <c r="F20" s="354">
        <v>1.044</v>
      </c>
      <c r="G20" s="354">
        <v>2.1520000000000001</v>
      </c>
      <c r="H20" s="354">
        <v>0</v>
      </c>
      <c r="I20" s="354">
        <f t="shared" si="0"/>
        <v>7.8110000000000008</v>
      </c>
    </row>
    <row r="21" spans="2:9" ht="15" x14ac:dyDescent="0.25">
      <c r="C21" s="354"/>
      <c r="D21" s="354"/>
      <c r="E21" s="354"/>
      <c r="F21" s="354"/>
      <c r="G21" s="354"/>
      <c r="H21" s="354"/>
      <c r="I21" s="354"/>
    </row>
    <row r="22" spans="2:9" ht="15" x14ac:dyDescent="0.25">
      <c r="B22" s="355" t="s">
        <v>1</v>
      </c>
      <c r="C22" s="319">
        <f>SUM(C11:C20)</f>
        <v>146.72799999999998</v>
      </c>
      <c r="D22" s="319">
        <f t="shared" ref="D22:I22" si="1">SUM(D11:D20)</f>
        <v>69.504000000000005</v>
      </c>
      <c r="E22" s="319">
        <f t="shared" si="1"/>
        <v>16.777999999999999</v>
      </c>
      <c r="F22" s="319">
        <f t="shared" si="1"/>
        <v>86.194999999999993</v>
      </c>
      <c r="G22" s="319">
        <f t="shared" si="1"/>
        <v>59.474000000000018</v>
      </c>
      <c r="H22" s="319">
        <f t="shared" si="1"/>
        <v>0</v>
      </c>
      <c r="I22" s="319">
        <f t="shared" si="1"/>
        <v>378.67899999999997</v>
      </c>
    </row>
    <row r="26" spans="2:9" ht="15" x14ac:dyDescent="0.25">
      <c r="I26" s="236" t="s">
        <v>1593</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zoomScale="85" zoomScaleNormal="85" workbookViewId="0">
      <selection activeCell="C18" sqref="C18"/>
    </sheetView>
  </sheetViews>
  <sheetFormatPr defaultColWidth="9.109375" defaultRowHeight="14.4" x14ac:dyDescent="0.3"/>
  <cols>
    <col min="1" max="1" width="4.6640625" style="270" customWidth="1"/>
    <col min="2" max="2" width="26.33203125" style="270" customWidth="1"/>
    <col min="3" max="12" width="17.6640625" style="270" customWidth="1"/>
    <col min="13" max="13" width="18" style="270" customWidth="1"/>
    <col min="14"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1734</v>
      </c>
      <c r="C5" s="276"/>
      <c r="D5" s="276"/>
      <c r="E5" s="276"/>
      <c r="F5" s="276"/>
      <c r="G5" s="276"/>
      <c r="H5" s="276"/>
      <c r="I5" s="276"/>
      <c r="J5" s="276"/>
      <c r="K5" s="276"/>
      <c r="L5" s="276"/>
      <c r="M5" s="276"/>
    </row>
    <row r="6" spans="2:13" ht="15" x14ac:dyDescent="0.25">
      <c r="B6" s="352" t="s">
        <v>1529</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1699</v>
      </c>
      <c r="D8" s="306" t="s">
        <v>1700</v>
      </c>
      <c r="E8" s="306" t="s">
        <v>1701</v>
      </c>
      <c r="F8" s="306" t="s">
        <v>1702</v>
      </c>
      <c r="G8" s="306" t="s">
        <v>1703</v>
      </c>
      <c r="H8" s="306" t="s">
        <v>1704</v>
      </c>
      <c r="I8" s="306" t="s">
        <v>1705</v>
      </c>
      <c r="J8" s="306" t="s">
        <v>128</v>
      </c>
      <c r="K8" s="306" t="s">
        <v>1706</v>
      </c>
      <c r="L8" s="306" t="s">
        <v>2</v>
      </c>
      <c r="M8" s="307" t="s">
        <v>1</v>
      </c>
    </row>
    <row r="9" spans="2:13" ht="15" x14ac:dyDescent="0.25">
      <c r="B9" s="247" t="s">
        <v>1735</v>
      </c>
      <c r="C9" s="354">
        <v>0</v>
      </c>
      <c r="D9" s="354">
        <v>0</v>
      </c>
      <c r="E9" s="354">
        <v>0</v>
      </c>
      <c r="F9" s="354">
        <v>0</v>
      </c>
      <c r="G9" s="354">
        <v>0</v>
      </c>
      <c r="H9" s="354">
        <v>0</v>
      </c>
      <c r="I9" s="354">
        <v>0</v>
      </c>
      <c r="J9" s="354">
        <v>0</v>
      </c>
      <c r="K9" s="354">
        <v>0</v>
      </c>
      <c r="L9" s="354">
        <v>0</v>
      </c>
      <c r="M9" s="354">
        <f>SUM(C9:L9)</f>
        <v>0</v>
      </c>
    </row>
    <row r="10" spans="2:13" ht="15" x14ac:dyDescent="0.25">
      <c r="B10" s="247" t="s">
        <v>1736</v>
      </c>
      <c r="C10" s="354">
        <v>42.023000000000003</v>
      </c>
      <c r="D10" s="354">
        <v>1.56</v>
      </c>
      <c r="E10" s="354">
        <v>0</v>
      </c>
      <c r="F10" s="354">
        <v>2.9910000000000001</v>
      </c>
      <c r="G10" s="354">
        <v>1.3320000000000001</v>
      </c>
      <c r="H10" s="354">
        <v>0</v>
      </c>
      <c r="I10" s="354">
        <v>0.88500000000000001</v>
      </c>
      <c r="J10" s="354">
        <v>2.512</v>
      </c>
      <c r="K10" s="354">
        <v>0</v>
      </c>
      <c r="L10" s="354">
        <v>4.2000000000000003E-2</v>
      </c>
      <c r="M10" s="354">
        <f t="shared" ref="M10:M19" si="0">SUM(C10:L10)</f>
        <v>51.345000000000006</v>
      </c>
    </row>
    <row r="11" spans="2:13" ht="30" customHeight="1" x14ac:dyDescent="0.25">
      <c r="B11" s="350" t="s">
        <v>1737</v>
      </c>
      <c r="C11" s="354">
        <f>SUM(C12:C15)</f>
        <v>61.35</v>
      </c>
      <c r="D11" s="354">
        <f t="shared" ref="D11:L11" si="1">SUM(D12:D15)</f>
        <v>3.7679999999999998</v>
      </c>
      <c r="E11" s="354">
        <f t="shared" si="1"/>
        <v>0</v>
      </c>
      <c r="F11" s="354">
        <f t="shared" si="1"/>
        <v>1.1160000000000001</v>
      </c>
      <c r="G11" s="354">
        <f t="shared" si="1"/>
        <v>2.4319999999999999</v>
      </c>
      <c r="H11" s="354">
        <f t="shared" si="1"/>
        <v>4.0000000000000001E-3</v>
      </c>
      <c r="I11" s="354">
        <f t="shared" si="1"/>
        <v>4.7940000000000005</v>
      </c>
      <c r="J11" s="354">
        <f t="shared" si="1"/>
        <v>9.5250000000000004</v>
      </c>
      <c r="K11" s="354">
        <f t="shared" si="1"/>
        <v>3.9E-2</v>
      </c>
      <c r="L11" s="354">
        <f t="shared" si="1"/>
        <v>0.14800000000000002</v>
      </c>
      <c r="M11" s="354">
        <f t="shared" si="0"/>
        <v>83.176000000000002</v>
      </c>
    </row>
    <row r="12" spans="2:13" x14ac:dyDescent="0.3">
      <c r="B12" s="356" t="s">
        <v>1738</v>
      </c>
      <c r="C12" s="354">
        <v>12.993</v>
      </c>
      <c r="D12" s="354">
        <v>0.998</v>
      </c>
      <c r="E12" s="354">
        <v>0</v>
      </c>
      <c r="F12" s="354">
        <v>0.16600000000000001</v>
      </c>
      <c r="G12" s="354">
        <v>0.33900000000000002</v>
      </c>
      <c r="H12" s="354">
        <v>0</v>
      </c>
      <c r="I12" s="354">
        <v>0.25900000000000001</v>
      </c>
      <c r="J12" s="354">
        <v>4.5060000000000002</v>
      </c>
      <c r="K12" s="354">
        <v>0</v>
      </c>
      <c r="L12" s="354">
        <v>1.4999999999999999E-2</v>
      </c>
      <c r="M12" s="354">
        <f t="shared" si="0"/>
        <v>19.276000000000003</v>
      </c>
    </row>
    <row r="13" spans="2:13" x14ac:dyDescent="0.3">
      <c r="B13" s="356" t="s">
        <v>1739</v>
      </c>
      <c r="C13" s="354">
        <v>26.431000000000001</v>
      </c>
      <c r="D13" s="354">
        <v>1.5269999999999999</v>
      </c>
      <c r="E13" s="354">
        <v>0</v>
      </c>
      <c r="F13" s="354">
        <v>8.2000000000000003E-2</v>
      </c>
      <c r="G13" s="354">
        <v>0.93400000000000005</v>
      </c>
      <c r="H13" s="354">
        <v>0</v>
      </c>
      <c r="I13" s="354">
        <v>1.9930000000000001</v>
      </c>
      <c r="J13" s="354">
        <v>3.28</v>
      </c>
      <c r="K13" s="354">
        <v>0</v>
      </c>
      <c r="L13" s="354">
        <v>0.12</v>
      </c>
      <c r="M13" s="354">
        <f t="shared" si="0"/>
        <v>34.366999999999997</v>
      </c>
    </row>
    <row r="14" spans="2:13" x14ac:dyDescent="0.3">
      <c r="B14" s="357" t="s">
        <v>1740</v>
      </c>
      <c r="C14" s="354">
        <v>21.911000000000001</v>
      </c>
      <c r="D14" s="354">
        <v>1.2410000000000001</v>
      </c>
      <c r="E14" s="354">
        <v>0</v>
      </c>
      <c r="F14" s="354">
        <v>0.81599999999999995</v>
      </c>
      <c r="G14" s="354">
        <v>1.149</v>
      </c>
      <c r="H14" s="354">
        <v>4.0000000000000001E-3</v>
      </c>
      <c r="I14" s="354">
        <v>2.5419999999999998</v>
      </c>
      <c r="J14" s="354">
        <v>1.7290000000000001</v>
      </c>
      <c r="K14" s="354">
        <v>3.9E-2</v>
      </c>
      <c r="L14" s="354">
        <v>1.2999999999999999E-2</v>
      </c>
      <c r="M14" s="354">
        <f t="shared" si="0"/>
        <v>29.444000000000006</v>
      </c>
    </row>
    <row r="15" spans="2:13" ht="15" x14ac:dyDescent="0.25">
      <c r="B15" s="357" t="s">
        <v>1741</v>
      </c>
      <c r="C15" s="354">
        <v>1.4999999999999999E-2</v>
      </c>
      <c r="D15" s="354">
        <v>2E-3</v>
      </c>
      <c r="E15" s="354">
        <v>0</v>
      </c>
      <c r="F15" s="354">
        <v>5.1999999999999998E-2</v>
      </c>
      <c r="G15" s="354">
        <v>0.01</v>
      </c>
      <c r="H15" s="354">
        <v>0</v>
      </c>
      <c r="I15" s="354">
        <v>0</v>
      </c>
      <c r="J15" s="354">
        <v>0.01</v>
      </c>
      <c r="K15" s="354">
        <v>0</v>
      </c>
      <c r="L15" s="354">
        <v>0</v>
      </c>
      <c r="M15" s="354">
        <f t="shared" si="0"/>
        <v>8.8999999999999996E-2</v>
      </c>
    </row>
    <row r="16" spans="2:13" ht="15" x14ac:dyDescent="0.25">
      <c r="B16" s="247" t="s">
        <v>1742</v>
      </c>
      <c r="C16" s="354">
        <f>SUM(C17:C18)</f>
        <v>18.713999999999999</v>
      </c>
      <c r="D16" s="354">
        <f t="shared" ref="D16:L16" si="2">SUM(D17:D18)</f>
        <v>1.018</v>
      </c>
      <c r="E16" s="354">
        <f t="shared" si="2"/>
        <v>0</v>
      </c>
      <c r="F16" s="354">
        <f t="shared" si="2"/>
        <v>4.0910000000000002</v>
      </c>
      <c r="G16" s="354">
        <f t="shared" si="2"/>
        <v>3.762</v>
      </c>
      <c r="H16" s="354">
        <f t="shared" si="2"/>
        <v>0.57299999999999995</v>
      </c>
      <c r="I16" s="354">
        <f t="shared" si="2"/>
        <v>10.013</v>
      </c>
      <c r="J16" s="354">
        <f t="shared" si="2"/>
        <v>13.321</v>
      </c>
      <c r="K16" s="354">
        <f t="shared" si="2"/>
        <v>0.126</v>
      </c>
      <c r="L16" s="354">
        <f t="shared" si="2"/>
        <v>0.68</v>
      </c>
      <c r="M16" s="354">
        <f t="shared" si="0"/>
        <v>52.297999999999995</v>
      </c>
    </row>
    <row r="17" spans="2:13" ht="15" x14ac:dyDescent="0.25">
      <c r="B17" s="247" t="s">
        <v>1743</v>
      </c>
      <c r="C17" s="354">
        <v>17.007999999999999</v>
      </c>
      <c r="D17" s="354">
        <v>0.95199999999999996</v>
      </c>
      <c r="E17" s="354">
        <v>0</v>
      </c>
      <c r="F17" s="354">
        <v>4.0750000000000002</v>
      </c>
      <c r="G17" s="354">
        <v>3.7490000000000001</v>
      </c>
      <c r="H17" s="354">
        <v>0.57299999999999995</v>
      </c>
      <c r="I17" s="354">
        <v>10.007999999999999</v>
      </c>
      <c r="J17" s="354">
        <v>13.289</v>
      </c>
      <c r="K17" s="354">
        <v>0.126</v>
      </c>
      <c r="L17" s="354">
        <v>0.68</v>
      </c>
      <c r="M17" s="354">
        <f t="shared" si="0"/>
        <v>50.459999999999994</v>
      </c>
    </row>
    <row r="18" spans="2:13" ht="15" x14ac:dyDescent="0.25">
      <c r="B18" s="270" t="s">
        <v>1744</v>
      </c>
      <c r="C18" s="354">
        <v>1.706</v>
      </c>
      <c r="D18" s="354">
        <v>6.6000000000000003E-2</v>
      </c>
      <c r="E18" s="354">
        <v>0</v>
      </c>
      <c r="F18" s="354">
        <v>1.6E-2</v>
      </c>
      <c r="G18" s="354">
        <v>1.2999999999999999E-2</v>
      </c>
      <c r="H18" s="354">
        <v>0</v>
      </c>
      <c r="I18" s="354">
        <v>5.0000000000000001E-3</v>
      </c>
      <c r="J18" s="354">
        <v>3.2000000000000001E-2</v>
      </c>
      <c r="K18" s="354">
        <v>0</v>
      </c>
      <c r="L18" s="354">
        <v>0</v>
      </c>
      <c r="M18" s="354">
        <f t="shared" si="0"/>
        <v>1.8379999999999999</v>
      </c>
    </row>
    <row r="19" spans="2:13" ht="15" x14ac:dyDescent="0.25">
      <c r="B19" s="270" t="s">
        <v>2</v>
      </c>
      <c r="C19" s="354">
        <v>0</v>
      </c>
      <c r="D19" s="354">
        <v>0</v>
      </c>
      <c r="E19" s="354">
        <v>0</v>
      </c>
      <c r="F19" s="354">
        <v>0</v>
      </c>
      <c r="G19" s="354">
        <v>0</v>
      </c>
      <c r="H19" s="354">
        <v>0</v>
      </c>
      <c r="I19" s="354">
        <v>0</v>
      </c>
      <c r="J19" s="354">
        <v>0</v>
      </c>
      <c r="K19" s="354">
        <v>0</v>
      </c>
      <c r="L19" s="354">
        <v>0</v>
      </c>
      <c r="M19" s="354">
        <f t="shared" si="0"/>
        <v>0</v>
      </c>
    </row>
    <row r="20" spans="2:13" ht="15" x14ac:dyDescent="0.25">
      <c r="B20" s="355" t="s">
        <v>1</v>
      </c>
      <c r="C20" s="319">
        <f>SUM(C9:C19)-C11-C16</f>
        <v>122.08699999999999</v>
      </c>
      <c r="D20" s="319">
        <f t="shared" ref="D20:M20" si="3">SUM(D9:D19)-D11-D16</f>
        <v>6.3460000000000019</v>
      </c>
      <c r="E20" s="319">
        <f t="shared" si="3"/>
        <v>0</v>
      </c>
      <c r="F20" s="319">
        <f t="shared" si="3"/>
        <v>8.1980000000000004</v>
      </c>
      <c r="G20" s="319">
        <f t="shared" si="3"/>
        <v>7.5259999999999998</v>
      </c>
      <c r="H20" s="319">
        <f t="shared" si="3"/>
        <v>0.57699999999999996</v>
      </c>
      <c r="I20" s="319">
        <f t="shared" si="3"/>
        <v>15.691999999999998</v>
      </c>
      <c r="J20" s="319">
        <f t="shared" si="3"/>
        <v>25.358000000000004</v>
      </c>
      <c r="K20" s="319">
        <f t="shared" si="3"/>
        <v>0.16500000000000004</v>
      </c>
      <c r="L20" s="319">
        <f t="shared" si="3"/>
        <v>0.86999999999999977</v>
      </c>
      <c r="M20" s="319">
        <f t="shared" si="3"/>
        <v>186.81900000000002</v>
      </c>
    </row>
    <row r="21" spans="2:13" ht="15" x14ac:dyDescent="0.25">
      <c r="B21" s="358" t="s">
        <v>1745</v>
      </c>
    </row>
    <row r="25" spans="2:13" ht="15.75" x14ac:dyDescent="0.25">
      <c r="B25" s="302" t="s">
        <v>1746</v>
      </c>
      <c r="C25" s="276"/>
      <c r="D25" s="276"/>
      <c r="E25" s="276"/>
      <c r="F25" s="276"/>
      <c r="G25" s="276"/>
      <c r="H25" s="276"/>
      <c r="I25" s="276"/>
      <c r="J25" s="276"/>
      <c r="K25" s="276"/>
      <c r="L25" s="276"/>
      <c r="M25" s="276"/>
    </row>
    <row r="26" spans="2:13" ht="15" x14ac:dyDescent="0.25">
      <c r="B26" s="352" t="s">
        <v>1531</v>
      </c>
      <c r="C26" s="353"/>
      <c r="D26" s="353"/>
      <c r="E26" s="353"/>
      <c r="F26" s="353"/>
      <c r="G26" s="353"/>
      <c r="H26" s="353"/>
      <c r="I26" s="353"/>
      <c r="J26" s="353"/>
      <c r="K26" s="353"/>
      <c r="L26" s="353"/>
      <c r="M26" s="353"/>
    </row>
    <row r="27" spans="2:13" ht="15" x14ac:dyDescent="0.25">
      <c r="B27" s="330"/>
      <c r="C27" s="330"/>
      <c r="D27" s="330"/>
      <c r="E27" s="330"/>
      <c r="F27" s="330"/>
      <c r="G27" s="330"/>
      <c r="H27" s="330"/>
      <c r="I27" s="330"/>
      <c r="J27" s="330"/>
      <c r="K27" s="330"/>
      <c r="L27" s="330"/>
      <c r="M27" s="330"/>
    </row>
    <row r="28" spans="2:13" ht="45" x14ac:dyDescent="0.25">
      <c r="B28" s="330"/>
      <c r="C28" s="306" t="s">
        <v>1699</v>
      </c>
      <c r="D28" s="306" t="s">
        <v>1700</v>
      </c>
      <c r="E28" s="306" t="s">
        <v>1701</v>
      </c>
      <c r="F28" s="306" t="s">
        <v>1702</v>
      </c>
      <c r="G28" s="306" t="s">
        <v>1703</v>
      </c>
      <c r="H28" s="306" t="s">
        <v>1704</v>
      </c>
      <c r="I28" s="306" t="s">
        <v>1705</v>
      </c>
      <c r="J28" s="306" t="s">
        <v>128</v>
      </c>
      <c r="K28" s="306" t="s">
        <v>1706</v>
      </c>
      <c r="L28" s="306" t="s">
        <v>2</v>
      </c>
      <c r="M28" s="307" t="s">
        <v>1</v>
      </c>
    </row>
    <row r="29" spans="2:13" ht="15" x14ac:dyDescent="0.25">
      <c r="B29" s="247" t="s">
        <v>1735</v>
      </c>
      <c r="C29" s="354">
        <v>0</v>
      </c>
      <c r="D29" s="354">
        <v>0</v>
      </c>
      <c r="E29" s="354">
        <v>0</v>
      </c>
      <c r="F29" s="354">
        <v>0</v>
      </c>
      <c r="G29" s="354">
        <v>0</v>
      </c>
      <c r="H29" s="354">
        <v>0</v>
      </c>
      <c r="I29" s="354">
        <v>0</v>
      </c>
      <c r="J29" s="354">
        <v>0</v>
      </c>
      <c r="K29" s="354">
        <v>0</v>
      </c>
      <c r="L29" s="354">
        <v>0</v>
      </c>
      <c r="M29" s="354">
        <f>SUM(C29:L29)</f>
        <v>0</v>
      </c>
    </row>
    <row r="30" spans="2:13" ht="15" x14ac:dyDescent="0.25">
      <c r="B30" s="247" t="s">
        <v>1736</v>
      </c>
      <c r="C30" s="354">
        <v>77.697999999999993</v>
      </c>
      <c r="D30" s="354">
        <v>3.0169999999999999</v>
      </c>
      <c r="E30" s="354">
        <v>0.108</v>
      </c>
      <c r="F30" s="354">
        <v>5.8150000000000004</v>
      </c>
      <c r="G30" s="354">
        <v>2.2869999999999999</v>
      </c>
      <c r="H30" s="354">
        <v>0.25700000000000001</v>
      </c>
      <c r="I30" s="354">
        <v>4.7409999999999997</v>
      </c>
      <c r="J30" s="354">
        <v>4.7939999999999996</v>
      </c>
      <c r="K30" s="354">
        <v>0.93300000000000005</v>
      </c>
      <c r="L30" s="354">
        <v>0.11899999999999999</v>
      </c>
      <c r="M30" s="354">
        <f t="shared" ref="M30:M39" si="4">SUM(C30:L30)</f>
        <v>99.769000000000005</v>
      </c>
    </row>
    <row r="31" spans="2:13" ht="30" x14ac:dyDescent="0.25">
      <c r="B31" s="350" t="s">
        <v>1737</v>
      </c>
      <c r="C31" s="354">
        <f>SUM(C32:C35)</f>
        <v>33.204999999999998</v>
      </c>
      <c r="D31" s="354">
        <f t="shared" ref="D31:L31" si="5">SUM(D32:D35)</f>
        <v>1.9919999999999998</v>
      </c>
      <c r="E31" s="354">
        <f t="shared" si="5"/>
        <v>7.0000000000000001E-3</v>
      </c>
      <c r="F31" s="354">
        <f t="shared" si="5"/>
        <v>0.89800000000000013</v>
      </c>
      <c r="G31" s="354">
        <f t="shared" si="5"/>
        <v>2.4910000000000001</v>
      </c>
      <c r="H31" s="354">
        <f t="shared" si="5"/>
        <v>0.95700000000000007</v>
      </c>
      <c r="I31" s="354">
        <f t="shared" si="5"/>
        <v>5.4</v>
      </c>
      <c r="J31" s="354">
        <f t="shared" si="5"/>
        <v>6.8779999999999992</v>
      </c>
      <c r="K31" s="354">
        <f t="shared" si="5"/>
        <v>0.311</v>
      </c>
      <c r="L31" s="354">
        <f t="shared" si="5"/>
        <v>0.115</v>
      </c>
      <c r="M31" s="354">
        <f t="shared" si="4"/>
        <v>52.253999999999998</v>
      </c>
    </row>
    <row r="32" spans="2:13" x14ac:dyDescent="0.3">
      <c r="B32" s="356" t="s">
        <v>1738</v>
      </c>
      <c r="C32" s="354">
        <v>8.09</v>
      </c>
      <c r="D32" s="354">
        <v>0.69899999999999995</v>
      </c>
      <c r="E32" s="354">
        <v>1E-3</v>
      </c>
      <c r="F32" s="354">
        <v>7.4999999999999997E-2</v>
      </c>
      <c r="G32" s="354">
        <v>0.67600000000000005</v>
      </c>
      <c r="H32" s="354">
        <v>0.29799999999999999</v>
      </c>
      <c r="I32" s="354">
        <v>0.86199999999999999</v>
      </c>
      <c r="J32" s="354">
        <v>3.2970000000000002</v>
      </c>
      <c r="K32" s="354">
        <v>0.17499999999999999</v>
      </c>
      <c r="L32" s="354">
        <v>1.7000000000000001E-2</v>
      </c>
      <c r="M32" s="354">
        <f t="shared" si="4"/>
        <v>14.19</v>
      </c>
    </row>
    <row r="33" spans="2:13" x14ac:dyDescent="0.3">
      <c r="B33" s="356" t="s">
        <v>1739</v>
      </c>
      <c r="C33" s="354">
        <v>13.692</v>
      </c>
      <c r="D33" s="354">
        <v>0.70099999999999996</v>
      </c>
      <c r="E33" s="354">
        <v>0</v>
      </c>
      <c r="F33" s="354">
        <v>9.2999999999999999E-2</v>
      </c>
      <c r="G33" s="354">
        <v>0.88300000000000001</v>
      </c>
      <c r="H33" s="354">
        <v>0.223</v>
      </c>
      <c r="I33" s="354">
        <v>2.0249999999999999</v>
      </c>
      <c r="J33" s="354">
        <v>2.4409999999999998</v>
      </c>
      <c r="K33" s="354">
        <v>3.4000000000000002E-2</v>
      </c>
      <c r="L33" s="354">
        <v>2.9000000000000001E-2</v>
      </c>
      <c r="M33" s="354">
        <f t="shared" si="4"/>
        <v>20.120999999999999</v>
      </c>
    </row>
    <row r="34" spans="2:13" x14ac:dyDescent="0.3">
      <c r="B34" s="357" t="s">
        <v>1740</v>
      </c>
      <c r="C34" s="354">
        <v>11.369</v>
      </c>
      <c r="D34" s="354">
        <v>0.59099999999999997</v>
      </c>
      <c r="E34" s="354">
        <v>6.0000000000000001E-3</v>
      </c>
      <c r="F34" s="354">
        <v>0.67</v>
      </c>
      <c r="G34" s="354">
        <v>0.93200000000000005</v>
      </c>
      <c r="H34" s="354">
        <v>0.436</v>
      </c>
      <c r="I34" s="354">
        <v>2.5</v>
      </c>
      <c r="J34" s="354">
        <v>1.1379999999999999</v>
      </c>
      <c r="K34" s="354">
        <v>0.10199999999999999</v>
      </c>
      <c r="L34" s="354">
        <v>6.9000000000000006E-2</v>
      </c>
      <c r="M34" s="354">
        <f t="shared" si="4"/>
        <v>17.812999999999995</v>
      </c>
    </row>
    <row r="35" spans="2:13" ht="15" x14ac:dyDescent="0.25">
      <c r="B35" s="357" t="s">
        <v>1741</v>
      </c>
      <c r="C35" s="354">
        <v>5.3999999999999999E-2</v>
      </c>
      <c r="D35" s="354">
        <v>1E-3</v>
      </c>
      <c r="E35" s="354">
        <v>0</v>
      </c>
      <c r="F35" s="354">
        <v>0.06</v>
      </c>
      <c r="G35" s="354">
        <v>0</v>
      </c>
      <c r="H35" s="354">
        <v>0</v>
      </c>
      <c r="I35" s="354">
        <v>1.2999999999999999E-2</v>
      </c>
      <c r="J35" s="354">
        <v>2E-3</v>
      </c>
      <c r="K35" s="354">
        <v>0</v>
      </c>
      <c r="L35" s="354">
        <v>0</v>
      </c>
      <c r="M35" s="354">
        <f t="shared" si="4"/>
        <v>0.13</v>
      </c>
    </row>
    <row r="36" spans="2:13" ht="15" x14ac:dyDescent="0.25">
      <c r="B36" s="247" t="s">
        <v>1742</v>
      </c>
      <c r="C36" s="354">
        <f>SUM(C37:C38)</f>
        <v>10.907</v>
      </c>
      <c r="D36" s="354">
        <f t="shared" ref="D36:L36" si="6">SUM(D37:D38)</f>
        <v>0.56700000000000006</v>
      </c>
      <c r="E36" s="354">
        <f t="shared" si="6"/>
        <v>4.3999999999999997E-2</v>
      </c>
      <c r="F36" s="354">
        <f t="shared" si="6"/>
        <v>0.25</v>
      </c>
      <c r="G36" s="354">
        <f t="shared" si="6"/>
        <v>1.984</v>
      </c>
      <c r="H36" s="354">
        <f t="shared" si="6"/>
        <v>1.6579999999999999</v>
      </c>
      <c r="I36" s="354">
        <f t="shared" si="6"/>
        <v>8.7989999999999995</v>
      </c>
      <c r="J36" s="354">
        <f t="shared" si="6"/>
        <v>7.9569999999999999</v>
      </c>
      <c r="K36" s="354">
        <f t="shared" si="6"/>
        <v>0.97</v>
      </c>
      <c r="L36" s="354">
        <f t="shared" si="6"/>
        <v>6.7050000000000001</v>
      </c>
      <c r="M36" s="354">
        <f t="shared" si="4"/>
        <v>39.840999999999994</v>
      </c>
    </row>
    <row r="37" spans="2:13" ht="15" x14ac:dyDescent="0.25">
      <c r="B37" s="247" t="s">
        <v>1743</v>
      </c>
      <c r="C37" s="354">
        <v>9.6140000000000008</v>
      </c>
      <c r="D37" s="354">
        <v>0.51700000000000002</v>
      </c>
      <c r="E37" s="354">
        <v>4.3999999999999997E-2</v>
      </c>
      <c r="F37" s="354">
        <v>0.247</v>
      </c>
      <c r="G37" s="354">
        <v>1.972</v>
      </c>
      <c r="H37" s="354">
        <v>1.6579999999999999</v>
      </c>
      <c r="I37" s="354">
        <v>8.7850000000000001</v>
      </c>
      <c r="J37" s="354">
        <v>7.92</v>
      </c>
      <c r="K37" s="354">
        <v>0.95899999999999996</v>
      </c>
      <c r="L37" s="354">
        <v>6.7050000000000001</v>
      </c>
      <c r="M37" s="354">
        <f t="shared" si="4"/>
        <v>38.420999999999999</v>
      </c>
    </row>
    <row r="38" spans="2:13" x14ac:dyDescent="0.3">
      <c r="B38" s="270" t="s">
        <v>1744</v>
      </c>
      <c r="C38" s="354">
        <v>1.2929999999999999</v>
      </c>
      <c r="D38" s="354">
        <v>0.05</v>
      </c>
      <c r="E38" s="354">
        <v>0</v>
      </c>
      <c r="F38" s="354">
        <v>3.0000000000000001E-3</v>
      </c>
      <c r="G38" s="354">
        <v>1.2E-2</v>
      </c>
      <c r="H38" s="354">
        <v>0</v>
      </c>
      <c r="I38" s="354">
        <v>1.4E-2</v>
      </c>
      <c r="J38" s="354">
        <v>3.6999999999999998E-2</v>
      </c>
      <c r="K38" s="354">
        <v>1.0999999999999999E-2</v>
      </c>
      <c r="L38" s="354">
        <v>0</v>
      </c>
      <c r="M38" s="354">
        <f t="shared" si="4"/>
        <v>1.4199999999999997</v>
      </c>
    </row>
    <row r="39" spans="2:13" x14ac:dyDescent="0.3">
      <c r="B39" s="270" t="s">
        <v>2</v>
      </c>
      <c r="C39" s="354">
        <v>0</v>
      </c>
      <c r="D39" s="354">
        <v>0</v>
      </c>
      <c r="E39" s="354">
        <v>0</v>
      </c>
      <c r="F39" s="354">
        <v>0</v>
      </c>
      <c r="G39" s="354">
        <v>0</v>
      </c>
      <c r="H39" s="354">
        <v>0</v>
      </c>
      <c r="I39" s="354">
        <v>0</v>
      </c>
      <c r="J39" s="354">
        <v>0</v>
      </c>
      <c r="K39" s="354">
        <v>0</v>
      </c>
      <c r="L39" s="354">
        <v>0</v>
      </c>
      <c r="M39" s="354">
        <f t="shared" si="4"/>
        <v>0</v>
      </c>
    </row>
    <row r="40" spans="2:13" x14ac:dyDescent="0.3">
      <c r="B40" s="355" t="s">
        <v>1</v>
      </c>
      <c r="C40" s="319">
        <f>SUM(C29:C39)-C31-C36</f>
        <v>121.81000000000004</v>
      </c>
      <c r="D40" s="319">
        <f t="shared" ref="D40:M40" si="7">SUM(D29:D39)-D31-D36</f>
        <v>5.5759999999999996</v>
      </c>
      <c r="E40" s="319">
        <f t="shared" si="7"/>
        <v>0.15900000000000003</v>
      </c>
      <c r="F40" s="319">
        <f t="shared" si="7"/>
        <v>6.963000000000001</v>
      </c>
      <c r="G40" s="319">
        <f t="shared" si="7"/>
        <v>6.7620000000000005</v>
      </c>
      <c r="H40" s="319">
        <f t="shared" si="7"/>
        <v>2.8720000000000003</v>
      </c>
      <c r="I40" s="319">
        <f t="shared" si="7"/>
        <v>18.940000000000005</v>
      </c>
      <c r="J40" s="319">
        <f t="shared" si="7"/>
        <v>19.628999999999998</v>
      </c>
      <c r="K40" s="319">
        <f t="shared" si="7"/>
        <v>2.2140000000000004</v>
      </c>
      <c r="L40" s="319">
        <f t="shared" si="7"/>
        <v>6.9390000000000001</v>
      </c>
      <c r="M40" s="319">
        <f t="shared" si="7"/>
        <v>191.86400000000003</v>
      </c>
    </row>
    <row r="45" spans="2:13" ht="15.6" x14ac:dyDescent="0.3">
      <c r="B45" s="302" t="s">
        <v>1747</v>
      </c>
      <c r="C45" s="276"/>
      <c r="D45" s="276"/>
      <c r="E45" s="276"/>
      <c r="F45" s="276"/>
      <c r="G45" s="276"/>
      <c r="H45" s="276"/>
      <c r="I45" s="276"/>
      <c r="J45" s="276"/>
      <c r="K45" s="276"/>
      <c r="L45" s="276"/>
      <c r="M45" s="276"/>
    </row>
    <row r="46" spans="2:13" x14ac:dyDescent="0.3">
      <c r="B46" s="352" t="s">
        <v>1533</v>
      </c>
      <c r="C46" s="353"/>
      <c r="D46" s="353"/>
      <c r="E46" s="353"/>
      <c r="F46" s="353"/>
      <c r="G46" s="353"/>
      <c r="H46" s="353"/>
      <c r="I46" s="353"/>
      <c r="J46" s="353"/>
      <c r="K46" s="353"/>
      <c r="L46" s="353"/>
      <c r="M46" s="353"/>
    </row>
    <row r="47" spans="2:13" x14ac:dyDescent="0.3">
      <c r="B47" s="330"/>
      <c r="C47" s="330"/>
      <c r="D47" s="330"/>
      <c r="E47" s="330"/>
      <c r="F47" s="330"/>
      <c r="G47" s="330"/>
      <c r="H47" s="330"/>
      <c r="I47" s="330"/>
      <c r="J47" s="330"/>
      <c r="K47" s="330"/>
      <c r="L47" s="330"/>
      <c r="M47" s="330"/>
    </row>
    <row r="48" spans="2:13" ht="28.8" x14ac:dyDescent="0.3">
      <c r="B48" s="330"/>
      <c r="C48" s="306" t="s">
        <v>1699</v>
      </c>
      <c r="D48" s="306" t="s">
        <v>1700</v>
      </c>
      <c r="E48" s="306" t="s">
        <v>1701</v>
      </c>
      <c r="F48" s="306" t="s">
        <v>1702</v>
      </c>
      <c r="G48" s="306" t="s">
        <v>1703</v>
      </c>
      <c r="H48" s="306" t="s">
        <v>1704</v>
      </c>
      <c r="I48" s="306" t="s">
        <v>1705</v>
      </c>
      <c r="J48" s="306" t="s">
        <v>128</v>
      </c>
      <c r="K48" s="306" t="s">
        <v>1706</v>
      </c>
      <c r="L48" s="306" t="s">
        <v>2</v>
      </c>
      <c r="M48" s="307" t="s">
        <v>1</v>
      </c>
    </row>
    <row r="49" spans="2:14" x14ac:dyDescent="0.3">
      <c r="B49" s="247" t="s">
        <v>1735</v>
      </c>
      <c r="C49" s="354">
        <v>0</v>
      </c>
      <c r="D49" s="354">
        <v>0</v>
      </c>
      <c r="E49" s="354">
        <v>0</v>
      </c>
      <c r="F49" s="354">
        <v>0</v>
      </c>
      <c r="G49" s="354">
        <v>0</v>
      </c>
      <c r="H49" s="354">
        <v>0</v>
      </c>
      <c r="I49" s="354">
        <v>0</v>
      </c>
      <c r="J49" s="354">
        <v>0</v>
      </c>
      <c r="K49" s="354">
        <v>0</v>
      </c>
      <c r="L49" s="354">
        <v>0</v>
      </c>
      <c r="M49" s="354">
        <f>SUM(C49:L49)</f>
        <v>0</v>
      </c>
    </row>
    <row r="50" spans="2:14" x14ac:dyDescent="0.3">
      <c r="B50" s="247" t="s">
        <v>1736</v>
      </c>
      <c r="C50" s="354">
        <v>119.721</v>
      </c>
      <c r="D50" s="354">
        <v>4.577</v>
      </c>
      <c r="E50" s="354">
        <v>0.108</v>
      </c>
      <c r="F50" s="354">
        <v>8.8059999999999992</v>
      </c>
      <c r="G50" s="354">
        <v>3.6190000000000002</v>
      </c>
      <c r="H50" s="354">
        <v>0.25700000000000001</v>
      </c>
      <c r="I50" s="354">
        <v>5.6260000000000003</v>
      </c>
      <c r="J50" s="354">
        <v>7.306</v>
      </c>
      <c r="K50" s="354">
        <v>0.93300000000000005</v>
      </c>
      <c r="L50" s="354">
        <v>0.16200000000000001</v>
      </c>
      <c r="M50" s="354">
        <f t="shared" ref="M50:M59" si="8">SUM(C50:L50)</f>
        <v>151.11500000000004</v>
      </c>
    </row>
    <row r="51" spans="2:14" ht="28.8" x14ac:dyDescent="0.3">
      <c r="B51" s="350" t="s">
        <v>1737</v>
      </c>
      <c r="C51" s="354">
        <f>SUM(C52:C55)</f>
        <v>94.554999999999993</v>
      </c>
      <c r="D51" s="354">
        <f t="shared" ref="D51:L51" si="9">SUM(D52:D55)</f>
        <v>5.758</v>
      </c>
      <c r="E51" s="354">
        <f t="shared" si="9"/>
        <v>7.0000000000000001E-3</v>
      </c>
      <c r="F51" s="354">
        <f t="shared" si="9"/>
        <v>2.0139999999999998</v>
      </c>
      <c r="G51" s="354">
        <f t="shared" si="9"/>
        <v>4.923</v>
      </c>
      <c r="H51" s="354">
        <f t="shared" si="9"/>
        <v>0.96100000000000008</v>
      </c>
      <c r="I51" s="354">
        <f t="shared" si="9"/>
        <v>10.193</v>
      </c>
      <c r="J51" s="354">
        <f t="shared" si="9"/>
        <v>16.404</v>
      </c>
      <c r="K51" s="354">
        <f t="shared" si="9"/>
        <v>0.35</v>
      </c>
      <c r="L51" s="354">
        <f t="shared" si="9"/>
        <v>0.26300000000000001</v>
      </c>
      <c r="M51" s="354">
        <f t="shared" si="8"/>
        <v>135.428</v>
      </c>
    </row>
    <row r="52" spans="2:14" x14ac:dyDescent="0.3">
      <c r="B52" s="356" t="s">
        <v>1738</v>
      </c>
      <c r="C52" s="354">
        <v>21.082999999999998</v>
      </c>
      <c r="D52" s="354">
        <v>1.6970000000000001</v>
      </c>
      <c r="E52" s="354">
        <v>1E-3</v>
      </c>
      <c r="F52" s="354">
        <v>0.24099999999999999</v>
      </c>
      <c r="G52" s="354">
        <v>1.0149999999999999</v>
      </c>
      <c r="H52" s="354">
        <v>0.29799999999999999</v>
      </c>
      <c r="I52" s="354">
        <v>1.121</v>
      </c>
      <c r="J52" s="354">
        <v>7.8040000000000003</v>
      </c>
      <c r="K52" s="354">
        <v>0.17499999999999999</v>
      </c>
      <c r="L52" s="354">
        <v>3.2000000000000001E-2</v>
      </c>
      <c r="M52" s="354">
        <f t="shared" si="8"/>
        <v>33.466999999999992</v>
      </c>
    </row>
    <row r="53" spans="2:14" x14ac:dyDescent="0.3">
      <c r="B53" s="356" t="s">
        <v>1739</v>
      </c>
      <c r="C53" s="354">
        <v>40.122999999999998</v>
      </c>
      <c r="D53" s="354">
        <v>2.2280000000000002</v>
      </c>
      <c r="E53" s="354">
        <v>0</v>
      </c>
      <c r="F53" s="354">
        <v>0.17499999999999999</v>
      </c>
      <c r="G53" s="354">
        <v>1.8169999999999999</v>
      </c>
      <c r="H53" s="354">
        <v>0.223</v>
      </c>
      <c r="I53" s="354">
        <v>4.0179999999999998</v>
      </c>
      <c r="J53" s="354">
        <v>5.7210000000000001</v>
      </c>
      <c r="K53" s="354">
        <v>3.4000000000000002E-2</v>
      </c>
      <c r="L53" s="354">
        <v>0.14899999999999999</v>
      </c>
      <c r="M53" s="354">
        <f t="shared" si="8"/>
        <v>54.487999999999992</v>
      </c>
    </row>
    <row r="54" spans="2:14" x14ac:dyDescent="0.3">
      <c r="B54" s="357" t="s">
        <v>1740</v>
      </c>
      <c r="C54" s="354">
        <v>33.28</v>
      </c>
      <c r="D54" s="354">
        <v>1.831</v>
      </c>
      <c r="E54" s="354">
        <v>6.0000000000000001E-3</v>
      </c>
      <c r="F54" s="354">
        <v>1.486</v>
      </c>
      <c r="G54" s="354">
        <v>2.081</v>
      </c>
      <c r="H54" s="354">
        <v>0.44</v>
      </c>
      <c r="I54" s="354">
        <v>5.0410000000000004</v>
      </c>
      <c r="J54" s="354">
        <v>2.867</v>
      </c>
      <c r="K54" s="354">
        <v>0.14099999999999999</v>
      </c>
      <c r="L54" s="354">
        <v>8.2000000000000003E-2</v>
      </c>
      <c r="M54" s="354">
        <f t="shared" si="8"/>
        <v>47.255000000000003</v>
      </c>
    </row>
    <row r="55" spans="2:14" x14ac:dyDescent="0.3">
      <c r="B55" s="357" t="s">
        <v>1741</v>
      </c>
      <c r="C55" s="354">
        <v>6.9000000000000006E-2</v>
      </c>
      <c r="D55" s="354">
        <v>2E-3</v>
      </c>
      <c r="E55" s="354">
        <v>0</v>
      </c>
      <c r="F55" s="354">
        <v>0.112</v>
      </c>
      <c r="G55" s="354">
        <v>0.01</v>
      </c>
      <c r="H55" s="354">
        <v>0</v>
      </c>
      <c r="I55" s="354">
        <v>1.2999999999999999E-2</v>
      </c>
      <c r="J55" s="354">
        <v>1.2E-2</v>
      </c>
      <c r="K55" s="354">
        <v>0</v>
      </c>
      <c r="L55" s="354">
        <v>0</v>
      </c>
      <c r="M55" s="354">
        <f t="shared" si="8"/>
        <v>0.21800000000000003</v>
      </c>
    </row>
    <row r="56" spans="2:14" x14ac:dyDescent="0.3">
      <c r="B56" s="247" t="s">
        <v>1742</v>
      </c>
      <c r="C56" s="354">
        <f>SUM(C57:C58)</f>
        <v>29.620999999999999</v>
      </c>
      <c r="D56" s="354">
        <f t="shared" ref="D56:L56" si="10">SUM(D57:D58)</f>
        <v>1.5850000000000002</v>
      </c>
      <c r="E56" s="354">
        <f t="shared" si="10"/>
        <v>4.3999999999999997E-2</v>
      </c>
      <c r="F56" s="354">
        <f t="shared" si="10"/>
        <v>4.34</v>
      </c>
      <c r="G56" s="354">
        <f t="shared" si="10"/>
        <v>5.7450000000000001</v>
      </c>
      <c r="H56" s="354">
        <f t="shared" si="10"/>
        <v>2.2309999999999999</v>
      </c>
      <c r="I56" s="354">
        <f t="shared" si="10"/>
        <v>18.811999999999998</v>
      </c>
      <c r="J56" s="354">
        <f t="shared" si="10"/>
        <v>21.277000000000001</v>
      </c>
      <c r="K56" s="354">
        <f t="shared" si="10"/>
        <v>1.097</v>
      </c>
      <c r="L56" s="354">
        <f t="shared" si="10"/>
        <v>7.3860000000000001</v>
      </c>
      <c r="M56" s="354">
        <f t="shared" si="8"/>
        <v>92.137999999999991</v>
      </c>
    </row>
    <row r="57" spans="2:14" x14ac:dyDescent="0.3">
      <c r="B57" s="270" t="s">
        <v>1743</v>
      </c>
      <c r="C57" s="359">
        <v>26.622</v>
      </c>
      <c r="D57" s="359">
        <v>1.4690000000000001</v>
      </c>
      <c r="E57" s="359">
        <v>4.3999999999999997E-2</v>
      </c>
      <c r="F57" s="359">
        <v>4.3220000000000001</v>
      </c>
      <c r="G57" s="359">
        <v>5.72</v>
      </c>
      <c r="H57" s="359">
        <v>2.2309999999999999</v>
      </c>
      <c r="I57" s="359">
        <v>18.792999999999999</v>
      </c>
      <c r="J57" s="359">
        <v>21.209</v>
      </c>
      <c r="K57" s="359">
        <v>1.0860000000000001</v>
      </c>
      <c r="L57" s="359">
        <v>7.3860000000000001</v>
      </c>
      <c r="M57" s="354">
        <f t="shared" si="8"/>
        <v>88.881999999999991</v>
      </c>
    </row>
    <row r="58" spans="2:14" x14ac:dyDescent="0.3">
      <c r="B58" s="270" t="s">
        <v>1744</v>
      </c>
      <c r="C58" s="354">
        <v>2.9990000000000001</v>
      </c>
      <c r="D58" s="354">
        <v>0.11600000000000001</v>
      </c>
      <c r="E58" s="354">
        <v>0</v>
      </c>
      <c r="F58" s="354">
        <v>1.7999999999999999E-2</v>
      </c>
      <c r="G58" s="354">
        <v>2.5000000000000001E-2</v>
      </c>
      <c r="H58" s="354">
        <v>0</v>
      </c>
      <c r="I58" s="354">
        <v>1.9E-2</v>
      </c>
      <c r="J58" s="354">
        <v>6.8000000000000005E-2</v>
      </c>
      <c r="K58" s="354">
        <v>1.0999999999999999E-2</v>
      </c>
      <c r="L58" s="354">
        <v>0</v>
      </c>
      <c r="M58" s="354">
        <f t="shared" si="8"/>
        <v>3.2560000000000002</v>
      </c>
    </row>
    <row r="59" spans="2:14" x14ac:dyDescent="0.3">
      <c r="B59" s="270" t="s">
        <v>2</v>
      </c>
      <c r="C59" s="354">
        <v>0</v>
      </c>
      <c r="D59" s="354">
        <v>0</v>
      </c>
      <c r="E59" s="354">
        <v>0</v>
      </c>
      <c r="F59" s="354">
        <v>0</v>
      </c>
      <c r="G59" s="354">
        <v>0</v>
      </c>
      <c r="H59" s="354">
        <v>0</v>
      </c>
      <c r="I59" s="354">
        <v>0</v>
      </c>
      <c r="J59" s="354">
        <v>0</v>
      </c>
      <c r="K59" s="354">
        <v>0</v>
      </c>
      <c r="L59" s="354">
        <v>0</v>
      </c>
      <c r="M59" s="354">
        <f t="shared" si="8"/>
        <v>0</v>
      </c>
    </row>
    <row r="60" spans="2:14" x14ac:dyDescent="0.3">
      <c r="B60" s="355" t="s">
        <v>1</v>
      </c>
      <c r="C60" s="319">
        <f>SUM(C49:C59)-C51-C56</f>
        <v>243.89700000000008</v>
      </c>
      <c r="D60" s="319">
        <f t="shared" ref="D60:M60" si="11">SUM(D49:D59)-D51-D56</f>
        <v>11.920000000000002</v>
      </c>
      <c r="E60" s="319">
        <f t="shared" si="11"/>
        <v>0.15900000000000003</v>
      </c>
      <c r="F60" s="319">
        <f t="shared" si="11"/>
        <v>15.16</v>
      </c>
      <c r="G60" s="319">
        <f t="shared" si="11"/>
        <v>14.286999999999995</v>
      </c>
      <c r="H60" s="319">
        <f t="shared" si="11"/>
        <v>3.4489999999999998</v>
      </c>
      <c r="I60" s="319">
        <f t="shared" si="11"/>
        <v>34.631</v>
      </c>
      <c r="J60" s="319">
        <f t="shared" si="11"/>
        <v>44.986999999999995</v>
      </c>
      <c r="K60" s="319">
        <f t="shared" si="11"/>
        <v>2.38</v>
      </c>
      <c r="L60" s="319">
        <f t="shared" si="11"/>
        <v>7.8110000000000008</v>
      </c>
      <c r="M60" s="319">
        <f t="shared" si="11"/>
        <v>378.68099999999998</v>
      </c>
    </row>
    <row r="62" spans="2:14" x14ac:dyDescent="0.3">
      <c r="B62" s="276"/>
      <c r="C62" s="276"/>
      <c r="D62" s="276"/>
      <c r="E62" s="276"/>
      <c r="F62" s="276"/>
      <c r="G62" s="276"/>
      <c r="H62" s="276"/>
      <c r="I62" s="276"/>
      <c r="J62" s="276"/>
      <c r="K62" s="276"/>
      <c r="L62" s="276"/>
      <c r="N62" s="276"/>
    </row>
    <row r="64" spans="2:14" x14ac:dyDescent="0.3">
      <c r="N64" s="236" t="s">
        <v>1593</v>
      </c>
    </row>
    <row r="77" spans="14:14" x14ac:dyDescent="0.3">
      <c r="N77" s="276"/>
    </row>
  </sheetData>
  <hyperlinks>
    <hyperlink ref="N64" location="Contents!A1" display="To Frontpage"/>
  </hyperlinks>
  <pageMargins left="0.70866141732283472" right="0.70866141732283472" top="0.74803149606299213" bottom="0.74803149606299213" header="0.31496062992125984" footer="0.31496062992125984"/>
  <pageSetup paperSize="9" scale="3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4:N85"/>
  <sheetViews>
    <sheetView topLeftCell="A59" zoomScale="85" zoomScaleNormal="85" zoomScaleSheetLayoutView="100" workbookViewId="0">
      <selection activeCell="G93" sqref="G93"/>
    </sheetView>
  </sheetViews>
  <sheetFormatPr defaultColWidth="9.109375" defaultRowHeight="14.4" x14ac:dyDescent="0.3"/>
  <cols>
    <col min="1" max="1" width="4.6640625" style="270" customWidth="1"/>
    <col min="2" max="2" width="25.109375" style="270" bestFit="1" customWidth="1"/>
    <col min="3" max="12" width="17.6640625" style="270" customWidth="1"/>
    <col min="13" max="13" width="18.5546875" style="270" bestFit="1" customWidth="1"/>
    <col min="14" max="20" width="9.109375" style="270"/>
    <col min="21" max="21" width="9.109375" style="270" customWidth="1"/>
    <col min="22"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1748</v>
      </c>
      <c r="C5" s="276"/>
      <c r="D5" s="276"/>
      <c r="E5" s="276"/>
      <c r="F5" s="276"/>
      <c r="G5" s="276"/>
      <c r="H5" s="276"/>
      <c r="I5" s="276"/>
      <c r="J5" s="276"/>
      <c r="K5" s="276"/>
      <c r="L5" s="276"/>
      <c r="M5" s="276"/>
    </row>
    <row r="6" spans="2:13" ht="15" x14ac:dyDescent="0.25">
      <c r="B6" s="352" t="s">
        <v>1749</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1699</v>
      </c>
      <c r="D8" s="306" t="s">
        <v>1700</v>
      </c>
      <c r="E8" s="306" t="s">
        <v>1701</v>
      </c>
      <c r="F8" s="306" t="s">
        <v>1702</v>
      </c>
      <c r="G8" s="306" t="s">
        <v>1703</v>
      </c>
      <c r="H8" s="306" t="s">
        <v>1704</v>
      </c>
      <c r="I8" s="306" t="s">
        <v>1705</v>
      </c>
      <c r="J8" s="306" t="s">
        <v>128</v>
      </c>
      <c r="K8" s="306" t="s">
        <v>1706</v>
      </c>
      <c r="L8" s="306" t="s">
        <v>2</v>
      </c>
      <c r="M8" s="307" t="s">
        <v>1</v>
      </c>
    </row>
    <row r="9" spans="2:13" ht="15" x14ac:dyDescent="0.25">
      <c r="B9" s="270" t="s">
        <v>1750</v>
      </c>
      <c r="C9" s="354">
        <v>12.8</v>
      </c>
      <c r="D9" s="354">
        <v>0.35599999999999998</v>
      </c>
      <c r="E9" s="354">
        <v>1.4E-2</v>
      </c>
      <c r="F9" s="354">
        <v>0.75</v>
      </c>
      <c r="G9" s="354">
        <v>1.74</v>
      </c>
      <c r="H9" s="354">
        <v>5.8999999999999997E-2</v>
      </c>
      <c r="I9" s="354">
        <v>1.7829999999999999</v>
      </c>
      <c r="J9" s="354">
        <v>0.78600000000000003</v>
      </c>
      <c r="K9" s="354">
        <v>7.4999999999999997E-2</v>
      </c>
      <c r="L9" s="354">
        <v>0.27100000000000002</v>
      </c>
      <c r="M9" s="354">
        <f>SUM(C9:L9)</f>
        <v>18.634</v>
      </c>
    </row>
    <row r="10" spans="2:13" x14ac:dyDescent="0.3">
      <c r="B10" s="270" t="s">
        <v>18</v>
      </c>
      <c r="C10" s="354">
        <v>13.199</v>
      </c>
      <c r="D10" s="354">
        <v>0.42199999999999999</v>
      </c>
      <c r="E10" s="354">
        <v>3.0000000000000001E-3</v>
      </c>
      <c r="F10" s="354">
        <v>1.7010000000000001</v>
      </c>
      <c r="G10" s="354">
        <v>1.9770000000000001</v>
      </c>
      <c r="H10" s="354">
        <v>0.113</v>
      </c>
      <c r="I10" s="354">
        <v>1.8320000000000001</v>
      </c>
      <c r="J10" s="354">
        <v>1.738</v>
      </c>
      <c r="K10" s="354">
        <v>4.9000000000000002E-2</v>
      </c>
      <c r="L10" s="354">
        <v>0.99099999999999999</v>
      </c>
      <c r="M10" s="354">
        <f t="shared" ref="M10:M13" si="0">SUM(C10:L10)</f>
        <v>22.024999999999999</v>
      </c>
    </row>
    <row r="11" spans="2:13" x14ac:dyDescent="0.3">
      <c r="B11" s="270" t="s">
        <v>19</v>
      </c>
      <c r="C11" s="354">
        <v>10.382</v>
      </c>
      <c r="D11" s="354">
        <v>0.32</v>
      </c>
      <c r="E11" s="354">
        <v>8.9999999999999993E-3</v>
      </c>
      <c r="F11" s="354">
        <v>0.96099999999999997</v>
      </c>
      <c r="G11" s="354">
        <v>1.0249999999999999</v>
      </c>
      <c r="H11" s="354">
        <v>7.4999999999999997E-2</v>
      </c>
      <c r="I11" s="354">
        <v>1.349</v>
      </c>
      <c r="J11" s="354">
        <v>1.51</v>
      </c>
      <c r="K11" s="354">
        <v>0.34699999999999998</v>
      </c>
      <c r="L11" s="354">
        <v>1.1140000000000001</v>
      </c>
      <c r="M11" s="354">
        <f t="shared" si="0"/>
        <v>17.091999999999999</v>
      </c>
    </row>
    <row r="12" spans="2:13" x14ac:dyDescent="0.3">
      <c r="B12" s="270" t="s">
        <v>20</v>
      </c>
      <c r="C12" s="354">
        <v>22.736999999999998</v>
      </c>
      <c r="D12" s="354">
        <v>0.89200000000000002</v>
      </c>
      <c r="E12" s="354">
        <v>5.0000000000000001E-3</v>
      </c>
      <c r="F12" s="354">
        <v>1.6220000000000001</v>
      </c>
      <c r="G12" s="354">
        <v>1.4790000000000001</v>
      </c>
      <c r="H12" s="354">
        <v>0.23400000000000001</v>
      </c>
      <c r="I12" s="354">
        <v>2.923</v>
      </c>
      <c r="J12" s="354">
        <v>3.0270000000000001</v>
      </c>
      <c r="K12" s="354">
        <v>0.125</v>
      </c>
      <c r="L12" s="354">
        <v>0.78500000000000003</v>
      </c>
      <c r="M12" s="354">
        <f t="shared" si="0"/>
        <v>33.828999999999994</v>
      </c>
    </row>
    <row r="13" spans="2:13" x14ac:dyDescent="0.3">
      <c r="B13" s="270" t="s">
        <v>21</v>
      </c>
      <c r="C13" s="354">
        <v>184.779</v>
      </c>
      <c r="D13" s="354">
        <v>9.9309999999999992</v>
      </c>
      <c r="E13" s="354">
        <v>0.126</v>
      </c>
      <c r="F13" s="354">
        <v>10.127000000000001</v>
      </c>
      <c r="G13" s="354">
        <v>8.0649999999999995</v>
      </c>
      <c r="H13" s="354">
        <v>2.9689999999999999</v>
      </c>
      <c r="I13" s="354">
        <v>26.745999999999999</v>
      </c>
      <c r="J13" s="354">
        <v>37.926000000000002</v>
      </c>
      <c r="K13" s="354">
        <v>1.7829999999999999</v>
      </c>
      <c r="L13" s="354">
        <v>4.649</v>
      </c>
      <c r="M13" s="354">
        <f t="shared" si="0"/>
        <v>287.10100000000006</v>
      </c>
    </row>
    <row r="14" spans="2:13" ht="15" x14ac:dyDescent="0.25">
      <c r="B14" s="355" t="s">
        <v>1</v>
      </c>
      <c r="C14" s="319">
        <f>SUM(C9:C13)</f>
        <v>243.89699999999999</v>
      </c>
      <c r="D14" s="319">
        <f t="shared" ref="D14:M14" si="1">SUM(D9:D13)</f>
        <v>11.920999999999999</v>
      </c>
      <c r="E14" s="319">
        <f t="shared" si="1"/>
        <v>0.157</v>
      </c>
      <c r="F14" s="319">
        <f t="shared" si="1"/>
        <v>15.161000000000001</v>
      </c>
      <c r="G14" s="319">
        <f t="shared" si="1"/>
        <v>14.286</v>
      </c>
      <c r="H14" s="319">
        <f t="shared" si="1"/>
        <v>3.4499999999999997</v>
      </c>
      <c r="I14" s="319">
        <f t="shared" si="1"/>
        <v>34.632999999999996</v>
      </c>
      <c r="J14" s="319">
        <f t="shared" si="1"/>
        <v>44.987000000000002</v>
      </c>
      <c r="K14" s="319">
        <f t="shared" si="1"/>
        <v>2.379</v>
      </c>
      <c r="L14" s="319">
        <f t="shared" si="1"/>
        <v>7.8100000000000005</v>
      </c>
      <c r="M14" s="319">
        <f t="shared" si="1"/>
        <v>378.68100000000004</v>
      </c>
    </row>
    <row r="15" spans="2:13" ht="15" x14ac:dyDescent="0.25">
      <c r="C15" s="274"/>
      <c r="D15" s="274"/>
      <c r="E15" s="274"/>
      <c r="F15" s="274"/>
      <c r="G15" s="274"/>
      <c r="H15" s="274"/>
      <c r="I15" s="274"/>
      <c r="J15" s="274"/>
      <c r="K15" s="274"/>
      <c r="L15" s="274"/>
      <c r="M15" s="274"/>
    </row>
    <row r="16" spans="2:13" ht="15" x14ac:dyDescent="0.25">
      <c r="C16" s="274"/>
      <c r="D16" s="274"/>
      <c r="E16" s="274"/>
      <c r="F16" s="274"/>
      <c r="G16" s="274"/>
      <c r="H16" s="274"/>
      <c r="I16" s="274"/>
      <c r="J16" s="274"/>
      <c r="K16" s="274"/>
      <c r="L16" s="274"/>
      <c r="M16" s="274"/>
    </row>
    <row r="19" spans="2:13" ht="15.75" x14ac:dyDescent="0.25">
      <c r="B19" s="302" t="s">
        <v>1751</v>
      </c>
      <c r="C19" s="276"/>
      <c r="D19" s="276"/>
      <c r="E19" s="276"/>
      <c r="F19" s="276"/>
      <c r="G19" s="276"/>
      <c r="H19" s="276"/>
      <c r="I19" s="276"/>
      <c r="J19" s="276"/>
      <c r="K19" s="276"/>
      <c r="L19" s="276"/>
      <c r="M19" s="276"/>
    </row>
    <row r="20" spans="2:13" ht="15" x14ac:dyDescent="0.25">
      <c r="B20" s="352" t="s">
        <v>1537</v>
      </c>
      <c r="C20" s="353"/>
      <c r="D20" s="353"/>
      <c r="E20" s="353"/>
      <c r="F20" s="353"/>
      <c r="G20" s="353"/>
      <c r="H20" s="353"/>
      <c r="I20" s="353"/>
      <c r="J20" s="353"/>
      <c r="K20" s="353"/>
      <c r="L20" s="353"/>
      <c r="M20" s="353"/>
    </row>
    <row r="21" spans="2:13" ht="15" x14ac:dyDescent="0.25">
      <c r="B21" s="330"/>
      <c r="C21" s="330"/>
      <c r="D21" s="330"/>
      <c r="E21" s="330"/>
      <c r="F21" s="330"/>
      <c r="G21" s="330"/>
      <c r="H21" s="330"/>
      <c r="I21" s="330"/>
      <c r="J21" s="330"/>
      <c r="K21" s="330"/>
      <c r="L21" s="330"/>
      <c r="M21" s="330"/>
    </row>
    <row r="22" spans="2:13" ht="45" x14ac:dyDescent="0.25">
      <c r="B22" s="330"/>
      <c r="C22" s="306" t="s">
        <v>1699</v>
      </c>
      <c r="D22" s="306" t="s">
        <v>1700</v>
      </c>
      <c r="E22" s="306" t="s">
        <v>1701</v>
      </c>
      <c r="F22" s="306" t="s">
        <v>1702</v>
      </c>
      <c r="G22" s="306" t="s">
        <v>1703</v>
      </c>
      <c r="H22" s="306" t="s">
        <v>1704</v>
      </c>
      <c r="I22" s="306" t="s">
        <v>1705</v>
      </c>
      <c r="J22" s="306" t="s">
        <v>128</v>
      </c>
      <c r="K22" s="306" t="s">
        <v>1706</v>
      </c>
      <c r="L22" s="306" t="s">
        <v>2</v>
      </c>
      <c r="M22" s="307" t="s">
        <v>1</v>
      </c>
    </row>
    <row r="23" spans="2:13" ht="15" x14ac:dyDescent="0.25">
      <c r="B23" s="270" t="s">
        <v>1752</v>
      </c>
      <c r="C23" s="354">
        <v>2.673</v>
      </c>
      <c r="D23" s="354">
        <v>0.14799999999999999</v>
      </c>
      <c r="E23" s="354">
        <v>0</v>
      </c>
      <c r="F23" s="354">
        <v>0.2</v>
      </c>
      <c r="G23" s="354">
        <v>3.5000000000000003E-2</v>
      </c>
      <c r="H23" s="354">
        <v>1.7999999999999999E-2</v>
      </c>
      <c r="I23" s="354">
        <v>0.34300000000000003</v>
      </c>
      <c r="J23" s="354">
        <v>0.06</v>
      </c>
      <c r="K23" s="354">
        <v>0</v>
      </c>
      <c r="L23" s="354">
        <v>1E-3</v>
      </c>
      <c r="M23" s="354">
        <f>SUM(C23:L23)</f>
        <v>3.4780000000000002</v>
      </c>
    </row>
    <row r="24" spans="2:13" x14ac:dyDescent="0.3">
      <c r="B24" s="270" t="s">
        <v>1753</v>
      </c>
      <c r="C24" s="354">
        <v>1.373</v>
      </c>
      <c r="D24" s="354">
        <v>9.6000000000000002E-2</v>
      </c>
      <c r="E24" s="354">
        <v>0</v>
      </c>
      <c r="F24" s="354">
        <v>0.33</v>
      </c>
      <c r="G24" s="354">
        <v>3.3000000000000002E-2</v>
      </c>
      <c r="H24" s="354">
        <v>4.0000000000000001E-3</v>
      </c>
      <c r="I24" s="354">
        <v>6.6000000000000003E-2</v>
      </c>
      <c r="J24" s="354">
        <v>7.6999999999999999E-2</v>
      </c>
      <c r="K24" s="354">
        <v>1E-3</v>
      </c>
      <c r="L24" s="354">
        <v>1E-3</v>
      </c>
      <c r="M24" s="354">
        <f t="shared" ref="M24:M28" si="2">SUM(C24:L24)</f>
        <v>1.9809999999999999</v>
      </c>
    </row>
    <row r="25" spans="2:13" x14ac:dyDescent="0.3">
      <c r="B25" s="270" t="s">
        <v>1754</v>
      </c>
      <c r="C25" s="354">
        <v>0.42299999999999999</v>
      </c>
      <c r="D25" s="354">
        <v>4.2000000000000003E-2</v>
      </c>
      <c r="E25" s="354">
        <v>1.4E-2</v>
      </c>
      <c r="F25" s="354">
        <v>0.91900000000000004</v>
      </c>
      <c r="G25" s="354">
        <v>8.8999999999999996E-2</v>
      </c>
      <c r="H25" s="354">
        <v>9.4E-2</v>
      </c>
      <c r="I25" s="354">
        <v>0.17299999999999999</v>
      </c>
      <c r="J25" s="354">
        <v>7.6999999999999999E-2</v>
      </c>
      <c r="K25" s="354">
        <v>5.0000000000000001E-3</v>
      </c>
      <c r="L25" s="354">
        <v>7.0000000000000001E-3</v>
      </c>
      <c r="M25" s="354">
        <f t="shared" si="2"/>
        <v>1.843</v>
      </c>
    </row>
    <row r="26" spans="2:13" x14ac:dyDescent="0.3">
      <c r="B26" s="270" t="s">
        <v>1755</v>
      </c>
      <c r="C26" s="354">
        <v>1.873</v>
      </c>
      <c r="D26" s="354">
        <v>0.16400000000000001</v>
      </c>
      <c r="E26" s="354">
        <v>1.0999999999999999E-2</v>
      </c>
      <c r="F26" s="354">
        <v>0.62</v>
      </c>
      <c r="G26" s="354">
        <v>0.214</v>
      </c>
      <c r="H26" s="354">
        <v>0.69099999999999995</v>
      </c>
      <c r="I26" s="354">
        <v>1.744</v>
      </c>
      <c r="J26" s="354">
        <v>0.51500000000000001</v>
      </c>
      <c r="K26" s="354">
        <v>4.9000000000000002E-2</v>
      </c>
      <c r="L26" s="354">
        <v>1.17</v>
      </c>
      <c r="M26" s="354">
        <f t="shared" si="2"/>
        <v>7.0510000000000002</v>
      </c>
    </row>
    <row r="27" spans="2:13" x14ac:dyDescent="0.3">
      <c r="B27" s="270" t="s">
        <v>1756</v>
      </c>
      <c r="C27" s="354">
        <v>35.148000000000003</v>
      </c>
      <c r="D27" s="354">
        <v>2.0619999999999998</v>
      </c>
      <c r="E27" s="354">
        <v>4.9000000000000002E-2</v>
      </c>
      <c r="F27" s="354">
        <v>1.603</v>
      </c>
      <c r="G27" s="354">
        <v>2.5760000000000001</v>
      </c>
      <c r="H27" s="354">
        <v>2.4119999999999999</v>
      </c>
      <c r="I27" s="354">
        <v>18.547000000000001</v>
      </c>
      <c r="J27" s="354">
        <v>11.317</v>
      </c>
      <c r="K27" s="354">
        <v>0.93700000000000006</v>
      </c>
      <c r="L27" s="354">
        <v>5.8730000000000002</v>
      </c>
      <c r="M27" s="354">
        <f t="shared" si="2"/>
        <v>80.524000000000001</v>
      </c>
    </row>
    <row r="28" spans="2:13" x14ac:dyDescent="0.3">
      <c r="B28" s="270" t="s">
        <v>1757</v>
      </c>
      <c r="C28" s="354">
        <v>202.40600000000001</v>
      </c>
      <c r="D28" s="354">
        <v>9.4090000000000007</v>
      </c>
      <c r="E28" s="354">
        <v>8.4000000000000005E-2</v>
      </c>
      <c r="F28" s="354">
        <v>11.488</v>
      </c>
      <c r="G28" s="354">
        <v>11.34</v>
      </c>
      <c r="H28" s="354">
        <v>0.22900000000000001</v>
      </c>
      <c r="I28" s="354">
        <v>13.76</v>
      </c>
      <c r="J28" s="354">
        <v>32.94</v>
      </c>
      <c r="K28" s="354">
        <v>1.3879999999999999</v>
      </c>
      <c r="L28" s="354">
        <v>0.75900000000000001</v>
      </c>
      <c r="M28" s="354">
        <f t="shared" si="2"/>
        <v>283.803</v>
      </c>
    </row>
    <row r="29" spans="2:13" ht="15" x14ac:dyDescent="0.25">
      <c r="B29" s="355" t="s">
        <v>1</v>
      </c>
      <c r="C29" s="319">
        <f>SUM(C23:C28)</f>
        <v>243.89600000000002</v>
      </c>
      <c r="D29" s="319">
        <f t="shared" ref="D29:M29" si="3">SUM(D23:D28)</f>
        <v>11.920999999999999</v>
      </c>
      <c r="E29" s="319">
        <f t="shared" si="3"/>
        <v>0.15800000000000003</v>
      </c>
      <c r="F29" s="319">
        <f t="shared" si="3"/>
        <v>15.16</v>
      </c>
      <c r="G29" s="319">
        <f t="shared" si="3"/>
        <v>14.286999999999999</v>
      </c>
      <c r="H29" s="319">
        <f t="shared" si="3"/>
        <v>3.448</v>
      </c>
      <c r="I29" s="319">
        <f t="shared" si="3"/>
        <v>34.633000000000003</v>
      </c>
      <c r="J29" s="319">
        <f t="shared" si="3"/>
        <v>44.985999999999997</v>
      </c>
      <c r="K29" s="319">
        <f t="shared" si="3"/>
        <v>2.38</v>
      </c>
      <c r="L29" s="319">
        <f t="shared" si="3"/>
        <v>7.8109999999999999</v>
      </c>
      <c r="M29" s="319">
        <f t="shared" si="3"/>
        <v>378.68</v>
      </c>
    </row>
    <row r="34" spans="2:13" ht="15.75" x14ac:dyDescent="0.25">
      <c r="B34" s="302" t="s">
        <v>1758</v>
      </c>
      <c r="C34" s="276"/>
      <c r="D34" s="276"/>
      <c r="E34" s="276"/>
      <c r="F34" s="276"/>
      <c r="G34" s="276"/>
      <c r="H34" s="276"/>
      <c r="I34" s="276"/>
      <c r="J34" s="276"/>
      <c r="K34" s="276"/>
      <c r="L34" s="276"/>
      <c r="M34" s="276"/>
    </row>
    <row r="35" spans="2:13" ht="15" x14ac:dyDescent="0.25">
      <c r="B35" s="360" t="s">
        <v>1759</v>
      </c>
      <c r="C35" s="353"/>
      <c r="D35" s="353"/>
      <c r="E35" s="353"/>
      <c r="F35" s="353"/>
      <c r="G35" s="353"/>
      <c r="H35" s="353"/>
      <c r="I35" s="353"/>
      <c r="J35" s="353"/>
      <c r="K35" s="353"/>
      <c r="L35" s="353"/>
      <c r="M35" s="353"/>
    </row>
    <row r="36" spans="2:13" ht="15" x14ac:dyDescent="0.25">
      <c r="B36" s="330"/>
      <c r="C36" s="330"/>
      <c r="D36" s="330"/>
      <c r="E36" s="330"/>
      <c r="F36" s="330"/>
      <c r="G36" s="330"/>
      <c r="H36" s="330"/>
      <c r="I36" s="330"/>
      <c r="J36" s="330"/>
      <c r="K36" s="330"/>
      <c r="L36" s="330"/>
      <c r="M36" s="330"/>
    </row>
    <row r="37" spans="2:13" ht="45" x14ac:dyDescent="0.25">
      <c r="B37" s="330"/>
      <c r="C37" s="306" t="s">
        <v>1699</v>
      </c>
      <c r="D37" s="306" t="s">
        <v>1700</v>
      </c>
      <c r="E37" s="306" t="s">
        <v>1701</v>
      </c>
      <c r="F37" s="306" t="s">
        <v>1702</v>
      </c>
      <c r="G37" s="306" t="s">
        <v>1703</v>
      </c>
      <c r="H37" s="306" t="s">
        <v>1704</v>
      </c>
      <c r="I37" s="306" t="s">
        <v>1705</v>
      </c>
      <c r="J37" s="306" t="s">
        <v>128</v>
      </c>
      <c r="K37" s="306" t="s">
        <v>1706</v>
      </c>
      <c r="L37" s="306" t="s">
        <v>2</v>
      </c>
      <c r="M37" s="307" t="s">
        <v>1</v>
      </c>
    </row>
    <row r="38" spans="2:13" ht="15" x14ac:dyDescent="0.25">
      <c r="B38" s="361" t="s">
        <v>1760</v>
      </c>
      <c r="C38" s="362">
        <v>0.15</v>
      </c>
      <c r="D38" s="362">
        <v>0.11</v>
      </c>
      <c r="E38" s="362">
        <v>0</v>
      </c>
      <c r="F38" s="362">
        <v>0</v>
      </c>
      <c r="G38" s="362">
        <v>7.0000000000000007E-2</v>
      </c>
      <c r="H38" s="362">
        <v>0.59</v>
      </c>
      <c r="I38" s="362">
        <v>0.39</v>
      </c>
      <c r="J38" s="362">
        <v>1.5</v>
      </c>
      <c r="K38" s="362">
        <v>0</v>
      </c>
      <c r="L38" s="362">
        <v>0.08</v>
      </c>
      <c r="M38" s="363">
        <v>0.31</v>
      </c>
    </row>
    <row r="39" spans="2:13" x14ac:dyDescent="0.3">
      <c r="B39" s="301" t="s">
        <v>1910</v>
      </c>
    </row>
    <row r="40" spans="2:13" ht="15" x14ac:dyDescent="0.25">
      <c r="J40" s="364"/>
    </row>
    <row r="44" spans="2:13" ht="15.75" x14ac:dyDescent="0.25">
      <c r="B44" s="302" t="s">
        <v>1761</v>
      </c>
      <c r="C44" s="276"/>
      <c r="D44" s="276"/>
      <c r="E44" s="276"/>
      <c r="F44" s="276"/>
      <c r="G44" s="276"/>
      <c r="H44" s="276"/>
      <c r="I44" s="276"/>
      <c r="J44" s="276"/>
      <c r="K44" s="276"/>
      <c r="L44" s="276"/>
      <c r="M44" s="276"/>
    </row>
    <row r="45" spans="2:13" ht="15" x14ac:dyDescent="0.25">
      <c r="B45" s="360" t="s">
        <v>1541</v>
      </c>
      <c r="C45" s="353"/>
      <c r="D45" s="353"/>
      <c r="E45" s="353"/>
      <c r="F45" s="353"/>
      <c r="G45" s="353"/>
      <c r="H45" s="353"/>
      <c r="I45" s="353"/>
      <c r="J45" s="353"/>
      <c r="K45" s="353"/>
      <c r="L45" s="353"/>
      <c r="M45" s="353"/>
    </row>
    <row r="46" spans="2:13" ht="15" x14ac:dyDescent="0.25">
      <c r="B46" s="330"/>
      <c r="C46" s="330"/>
      <c r="D46" s="330"/>
      <c r="E46" s="330"/>
      <c r="F46" s="330"/>
      <c r="G46" s="330"/>
      <c r="H46" s="330"/>
      <c r="I46" s="330"/>
      <c r="J46" s="330"/>
      <c r="K46" s="330"/>
      <c r="L46" s="330"/>
      <c r="M46" s="330"/>
    </row>
    <row r="47" spans="2:13" ht="45" x14ac:dyDescent="0.25">
      <c r="B47" s="330"/>
      <c r="C47" s="306" t="s">
        <v>1699</v>
      </c>
      <c r="D47" s="306" t="s">
        <v>1700</v>
      </c>
      <c r="E47" s="306" t="s">
        <v>1701</v>
      </c>
      <c r="F47" s="306" t="s">
        <v>1702</v>
      </c>
      <c r="G47" s="306" t="s">
        <v>1703</v>
      </c>
      <c r="H47" s="306" t="s">
        <v>1704</v>
      </c>
      <c r="I47" s="306" t="s">
        <v>1705</v>
      </c>
      <c r="J47" s="306" t="s">
        <v>128</v>
      </c>
      <c r="K47" s="306" t="s">
        <v>1706</v>
      </c>
      <c r="L47" s="306" t="s">
        <v>2</v>
      </c>
      <c r="M47" s="307" t="s">
        <v>1</v>
      </c>
    </row>
    <row r="48" spans="2:13" ht="15" x14ac:dyDescent="0.25">
      <c r="B48" s="361" t="s">
        <v>1760</v>
      </c>
      <c r="C48" s="365">
        <v>0.19</v>
      </c>
      <c r="D48" s="365">
        <v>0.15</v>
      </c>
      <c r="E48" s="365">
        <v>0</v>
      </c>
      <c r="F48" s="365">
        <v>0</v>
      </c>
      <c r="G48" s="365">
        <v>0.06</v>
      </c>
      <c r="H48" s="365">
        <v>0.52</v>
      </c>
      <c r="I48" s="365">
        <v>0.2</v>
      </c>
      <c r="J48" s="365">
        <v>1.25</v>
      </c>
      <c r="K48" s="365">
        <v>0</v>
      </c>
      <c r="L48" s="365">
        <v>0.06</v>
      </c>
      <c r="M48" s="366">
        <v>0.3</v>
      </c>
    </row>
    <row r="49" spans="2:13" x14ac:dyDescent="0.3">
      <c r="B49" s="301" t="s">
        <v>1911</v>
      </c>
    </row>
    <row r="54" spans="2:13" ht="15.75" x14ac:dyDescent="0.25">
      <c r="B54" s="302" t="s">
        <v>1762</v>
      </c>
      <c r="C54" s="276"/>
      <c r="D54" s="276"/>
      <c r="E54" s="276"/>
      <c r="F54" s="276"/>
      <c r="G54" s="276"/>
      <c r="H54" s="276"/>
      <c r="I54" s="276"/>
      <c r="J54" s="276"/>
      <c r="K54" s="276"/>
      <c r="L54" s="276"/>
      <c r="M54" s="276"/>
    </row>
    <row r="55" spans="2:13" ht="15" x14ac:dyDescent="0.25">
      <c r="B55" s="360" t="s">
        <v>1543</v>
      </c>
      <c r="C55" s="353"/>
      <c r="D55" s="353"/>
      <c r="E55" s="353"/>
      <c r="F55" s="353"/>
      <c r="G55" s="353"/>
      <c r="H55" s="353"/>
      <c r="I55" s="353"/>
      <c r="J55" s="353"/>
      <c r="K55" s="353"/>
      <c r="L55" s="353"/>
      <c r="M55" s="353"/>
    </row>
    <row r="56" spans="2:13" ht="15" x14ac:dyDescent="0.25">
      <c r="B56" s="330"/>
      <c r="C56" s="330"/>
      <c r="D56" s="330"/>
      <c r="E56" s="330"/>
      <c r="F56" s="330"/>
      <c r="G56" s="330"/>
      <c r="H56" s="330"/>
      <c r="I56" s="330"/>
      <c r="J56" s="330"/>
      <c r="K56" s="330"/>
      <c r="L56" s="330"/>
      <c r="M56" s="330"/>
    </row>
    <row r="57" spans="2:13" ht="45" x14ac:dyDescent="0.25">
      <c r="B57" s="330"/>
      <c r="C57" s="306" t="s">
        <v>1699</v>
      </c>
      <c r="D57" s="306" t="s">
        <v>1700</v>
      </c>
      <c r="E57" s="306" t="s">
        <v>1701</v>
      </c>
      <c r="F57" s="306" t="s">
        <v>1702</v>
      </c>
      <c r="G57" s="306" t="s">
        <v>1703</v>
      </c>
      <c r="H57" s="306" t="s">
        <v>1704</v>
      </c>
      <c r="I57" s="306" t="s">
        <v>1705</v>
      </c>
      <c r="J57" s="306" t="s">
        <v>128</v>
      </c>
      <c r="K57" s="306" t="s">
        <v>1706</v>
      </c>
      <c r="L57" s="306" t="s">
        <v>2</v>
      </c>
      <c r="M57" s="307" t="s">
        <v>1</v>
      </c>
    </row>
    <row r="58" spans="2:13" ht="15" x14ac:dyDescent="0.25">
      <c r="B58" s="247" t="s">
        <v>1763</v>
      </c>
      <c r="C58" s="367">
        <v>0.14000000000000001</v>
      </c>
      <c r="D58" s="367">
        <v>0.13</v>
      </c>
      <c r="E58" s="367">
        <v>0</v>
      </c>
      <c r="F58" s="367">
        <v>0</v>
      </c>
      <c r="G58" s="367">
        <v>0.04</v>
      </c>
      <c r="H58" s="367">
        <v>0.43</v>
      </c>
      <c r="I58" s="367">
        <v>0.13</v>
      </c>
      <c r="J58" s="367">
        <v>0.78</v>
      </c>
      <c r="K58" s="367">
        <v>0</v>
      </c>
      <c r="L58" s="367">
        <v>0.04</v>
      </c>
      <c r="M58" s="368">
        <v>0.2</v>
      </c>
    </row>
    <row r="59" spans="2:13" ht="15" x14ac:dyDescent="0.25">
      <c r="B59" s="247" t="s">
        <v>1764</v>
      </c>
      <c r="C59" s="367">
        <v>0.02</v>
      </c>
      <c r="D59" s="367">
        <v>0.01</v>
      </c>
      <c r="E59" s="367">
        <v>0</v>
      </c>
      <c r="F59" s="367">
        <v>0</v>
      </c>
      <c r="G59" s="367">
        <v>0.01</v>
      </c>
      <c r="H59" s="367">
        <v>0.05</v>
      </c>
      <c r="I59" s="367">
        <v>0.01</v>
      </c>
      <c r="J59" s="367">
        <v>0.14000000000000001</v>
      </c>
      <c r="K59" s="367">
        <v>0</v>
      </c>
      <c r="L59" s="367">
        <v>0.01</v>
      </c>
      <c r="M59" s="368">
        <v>0.03</v>
      </c>
    </row>
    <row r="60" spans="2:13" ht="15" x14ac:dyDescent="0.25">
      <c r="B60" s="247" t="s">
        <v>1765</v>
      </c>
      <c r="C60" s="367">
        <v>0.01</v>
      </c>
      <c r="D60" s="367">
        <v>0.01</v>
      </c>
      <c r="E60" s="367">
        <v>0</v>
      </c>
      <c r="F60" s="367">
        <v>0</v>
      </c>
      <c r="G60" s="367">
        <v>0</v>
      </c>
      <c r="H60" s="367">
        <v>0.05</v>
      </c>
      <c r="I60" s="367">
        <v>0.01</v>
      </c>
      <c r="J60" s="367">
        <v>0.11</v>
      </c>
      <c r="K60" s="367">
        <v>0</v>
      </c>
      <c r="L60" s="367">
        <v>0.01</v>
      </c>
      <c r="M60" s="368">
        <v>0.02</v>
      </c>
    </row>
    <row r="61" spans="2:13" ht="15" x14ac:dyDescent="0.25">
      <c r="B61" s="247" t="s">
        <v>1766</v>
      </c>
      <c r="C61" s="367">
        <v>0.01</v>
      </c>
      <c r="D61" s="367">
        <v>0</v>
      </c>
      <c r="E61" s="367">
        <v>0</v>
      </c>
      <c r="F61" s="367">
        <v>0</v>
      </c>
      <c r="G61" s="367">
        <v>0</v>
      </c>
      <c r="H61" s="367">
        <v>0</v>
      </c>
      <c r="I61" s="367">
        <v>0.01</v>
      </c>
      <c r="J61" s="367">
        <v>7.0000000000000007E-2</v>
      </c>
      <c r="K61" s="367">
        <v>0</v>
      </c>
      <c r="L61" s="367">
        <v>0</v>
      </c>
      <c r="M61" s="368">
        <v>0.01</v>
      </c>
    </row>
    <row r="62" spans="2:13" ht="15" x14ac:dyDescent="0.25">
      <c r="B62" s="247" t="s">
        <v>1767</v>
      </c>
      <c r="C62" s="367">
        <v>0.01</v>
      </c>
      <c r="D62" s="367">
        <v>0</v>
      </c>
      <c r="E62" s="367">
        <v>0</v>
      </c>
      <c r="F62" s="367">
        <v>0</v>
      </c>
      <c r="G62" s="367">
        <v>0</v>
      </c>
      <c r="H62" s="367">
        <v>0</v>
      </c>
      <c r="I62" s="367">
        <v>0.01</v>
      </c>
      <c r="J62" s="367">
        <v>0.06</v>
      </c>
      <c r="K62" s="367">
        <v>0</v>
      </c>
      <c r="L62" s="367">
        <v>0</v>
      </c>
      <c r="M62" s="368">
        <v>0.01</v>
      </c>
    </row>
    <row r="63" spans="2:13" ht="15" x14ac:dyDescent="0.25">
      <c r="B63" s="254" t="s">
        <v>1768</v>
      </c>
      <c r="C63" s="369">
        <v>0.01</v>
      </c>
      <c r="D63" s="369">
        <v>0</v>
      </c>
      <c r="E63" s="369">
        <v>0</v>
      </c>
      <c r="F63" s="369">
        <v>0</v>
      </c>
      <c r="G63" s="369">
        <v>0.01</v>
      </c>
      <c r="H63" s="369">
        <v>0</v>
      </c>
      <c r="I63" s="369">
        <v>0.04</v>
      </c>
      <c r="J63" s="369">
        <v>0.09</v>
      </c>
      <c r="K63" s="369">
        <v>0</v>
      </c>
      <c r="L63" s="369">
        <v>0</v>
      </c>
      <c r="M63" s="370">
        <v>0.02</v>
      </c>
    </row>
    <row r="64" spans="2:13" x14ac:dyDescent="0.3">
      <c r="B64" s="301" t="s">
        <v>1912</v>
      </c>
    </row>
    <row r="68" spans="2:13" ht="15.75" x14ac:dyDescent="0.25">
      <c r="B68" s="302" t="s">
        <v>1769</v>
      </c>
      <c r="C68" s="276"/>
      <c r="D68" s="276"/>
      <c r="E68" s="276"/>
      <c r="F68" s="276"/>
      <c r="G68" s="276"/>
      <c r="H68" s="276"/>
      <c r="I68" s="276"/>
      <c r="J68" s="276"/>
      <c r="K68" s="276"/>
      <c r="L68" s="276"/>
      <c r="M68" s="276"/>
    </row>
    <row r="69" spans="2:13" ht="15" x14ac:dyDescent="0.25">
      <c r="B69" s="360" t="s">
        <v>1545</v>
      </c>
      <c r="C69" s="353"/>
      <c r="D69" s="353"/>
      <c r="E69" s="353"/>
      <c r="F69" s="353"/>
      <c r="G69" s="353"/>
      <c r="H69" s="353"/>
      <c r="I69" s="353"/>
      <c r="J69" s="353"/>
      <c r="K69" s="353"/>
      <c r="L69" s="353"/>
      <c r="M69" s="353"/>
    </row>
    <row r="70" spans="2:13" ht="15" x14ac:dyDescent="0.25">
      <c r="B70" s="330"/>
      <c r="C70" s="330"/>
      <c r="D70" s="330"/>
      <c r="E70" s="330"/>
      <c r="F70" s="330"/>
      <c r="G70" s="330"/>
      <c r="H70" s="330"/>
      <c r="I70" s="330"/>
      <c r="J70" s="330"/>
      <c r="K70" s="330"/>
      <c r="L70" s="330"/>
      <c r="M70" s="330"/>
    </row>
    <row r="71" spans="2:13" ht="45" x14ac:dyDescent="0.25">
      <c r="B71" s="330"/>
      <c r="C71" s="306" t="s">
        <v>1699</v>
      </c>
      <c r="D71" s="306" t="s">
        <v>1700</v>
      </c>
      <c r="E71" s="306" t="s">
        <v>1701</v>
      </c>
      <c r="F71" s="306" t="s">
        <v>1702</v>
      </c>
      <c r="G71" s="306" t="s">
        <v>1703</v>
      </c>
      <c r="H71" s="306" t="s">
        <v>1704</v>
      </c>
      <c r="I71" s="306" t="s">
        <v>1705</v>
      </c>
      <c r="J71" s="306" t="s">
        <v>128</v>
      </c>
      <c r="K71" s="306" t="s">
        <v>1706</v>
      </c>
      <c r="L71" s="306" t="s">
        <v>2</v>
      </c>
      <c r="M71" s="307" t="s">
        <v>1</v>
      </c>
    </row>
    <row r="72" spans="2:13" ht="15" x14ac:dyDescent="0.25">
      <c r="B72" s="361" t="s">
        <v>1770</v>
      </c>
      <c r="C72" s="469">
        <v>40.5</v>
      </c>
      <c r="D72" s="469">
        <v>1.6559999999999999</v>
      </c>
      <c r="E72" s="469">
        <v>0</v>
      </c>
      <c r="F72" s="469">
        <v>0</v>
      </c>
      <c r="G72" s="469">
        <v>0</v>
      </c>
      <c r="H72" s="469">
        <v>0</v>
      </c>
      <c r="I72" s="469">
        <v>0</v>
      </c>
      <c r="J72" s="469">
        <v>0</v>
      </c>
      <c r="K72" s="469">
        <v>0</v>
      </c>
      <c r="L72" s="469">
        <v>0</v>
      </c>
      <c r="M72" s="470">
        <v>42.14</v>
      </c>
    </row>
    <row r="73" spans="2:13" x14ac:dyDescent="0.3">
      <c r="B73" s="301" t="s">
        <v>1913</v>
      </c>
    </row>
    <row r="77" spans="2:13" ht="15.75" x14ac:dyDescent="0.25">
      <c r="B77" s="302" t="s">
        <v>1771</v>
      </c>
      <c r="C77" s="276"/>
      <c r="D77" s="276"/>
      <c r="E77" s="276"/>
      <c r="F77" s="276"/>
      <c r="G77" s="276"/>
      <c r="H77" s="276"/>
      <c r="I77" s="276"/>
      <c r="J77" s="276"/>
      <c r="K77" s="276"/>
      <c r="L77" s="276"/>
      <c r="M77" s="276"/>
    </row>
    <row r="78" spans="2:13" x14ac:dyDescent="0.3">
      <c r="B78" s="360" t="s">
        <v>1547</v>
      </c>
      <c r="C78" s="353"/>
      <c r="D78" s="353"/>
      <c r="E78" s="353"/>
      <c r="F78" s="353"/>
      <c r="G78" s="353"/>
      <c r="H78" s="353"/>
      <c r="I78" s="353"/>
      <c r="J78" s="353"/>
      <c r="K78" s="353"/>
      <c r="L78" s="353"/>
      <c r="M78" s="353"/>
    </row>
    <row r="79" spans="2:13" x14ac:dyDescent="0.3">
      <c r="B79" s="330"/>
      <c r="C79" s="330"/>
      <c r="D79" s="330"/>
      <c r="E79" s="330"/>
      <c r="F79" s="330"/>
      <c r="G79" s="330"/>
      <c r="H79" s="330"/>
      <c r="I79" s="330"/>
      <c r="J79" s="330"/>
      <c r="K79" s="330"/>
      <c r="L79" s="330"/>
      <c r="M79" s="330"/>
    </row>
    <row r="80" spans="2:13" ht="28.8" x14ac:dyDescent="0.3">
      <c r="B80" s="330"/>
      <c r="C80" s="306" t="s">
        <v>1699</v>
      </c>
      <c r="D80" s="306" t="s">
        <v>1700</v>
      </c>
      <c r="E80" s="306" t="s">
        <v>1701</v>
      </c>
      <c r="F80" s="306" t="s">
        <v>1702</v>
      </c>
      <c r="G80" s="306" t="s">
        <v>1703</v>
      </c>
      <c r="H80" s="306" t="s">
        <v>1704</v>
      </c>
      <c r="I80" s="306" t="s">
        <v>1705</v>
      </c>
      <c r="J80" s="306" t="s">
        <v>128</v>
      </c>
      <c r="K80" s="306" t="s">
        <v>1706</v>
      </c>
      <c r="L80" s="306" t="s">
        <v>2</v>
      </c>
      <c r="M80" s="307" t="s">
        <v>1</v>
      </c>
    </row>
    <row r="81" spans="2:14" x14ac:dyDescent="0.3">
      <c r="B81" s="361" t="s">
        <v>1772</v>
      </c>
      <c r="C81" s="469">
        <v>0.02</v>
      </c>
      <c r="D81" s="469">
        <v>0.01</v>
      </c>
      <c r="E81" s="469">
        <v>0</v>
      </c>
      <c r="F81" s="469">
        <v>0</v>
      </c>
      <c r="G81" s="469">
        <v>0</v>
      </c>
      <c r="H81" s="469">
        <v>0</v>
      </c>
      <c r="I81" s="469">
        <v>0</v>
      </c>
      <c r="J81" s="469">
        <v>0</v>
      </c>
      <c r="K81" s="469">
        <v>0</v>
      </c>
      <c r="L81" s="469">
        <v>0</v>
      </c>
      <c r="M81" s="470">
        <v>0.01</v>
      </c>
    </row>
    <row r="82" spans="2:14" x14ac:dyDescent="0.3">
      <c r="B82" s="301" t="s">
        <v>1914</v>
      </c>
    </row>
    <row r="83" spans="2:14" x14ac:dyDescent="0.3">
      <c r="B83" s="301"/>
    </row>
    <row r="85" spans="2:14" x14ac:dyDescent="0.3">
      <c r="N85" s="236" t="s">
        <v>1593</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B7:D61"/>
  <sheetViews>
    <sheetView zoomScale="85" zoomScaleNormal="85" workbookViewId="0">
      <selection activeCell="C18" sqref="C18"/>
    </sheetView>
  </sheetViews>
  <sheetFormatPr defaultColWidth="9.109375" defaultRowHeight="14.4" x14ac:dyDescent="0.3"/>
  <cols>
    <col min="1" max="1" width="4.6640625" style="276" customWidth="1"/>
    <col min="2" max="2" width="71.109375" style="276" customWidth="1"/>
    <col min="3" max="3" width="68.109375" style="276" customWidth="1"/>
    <col min="4" max="4" width="80.33203125" style="276" customWidth="1"/>
    <col min="5" max="16384" width="9.109375" style="276"/>
  </cols>
  <sheetData>
    <row r="7" spans="2:4" ht="15.75" x14ac:dyDescent="0.25">
      <c r="B7" s="371" t="s">
        <v>1773</v>
      </c>
      <c r="C7" s="328"/>
      <c r="D7" s="328"/>
    </row>
    <row r="8" spans="2:4" ht="15" x14ac:dyDescent="0.25">
      <c r="B8" s="372" t="s">
        <v>1550</v>
      </c>
      <c r="C8" s="373" t="s">
        <v>1774</v>
      </c>
      <c r="D8" s="374" t="s">
        <v>1775</v>
      </c>
    </row>
    <row r="9" spans="2:4" ht="15" x14ac:dyDescent="0.25">
      <c r="B9" s="375"/>
      <c r="C9" s="376"/>
      <c r="D9" s="377"/>
    </row>
    <row r="10" spans="2:4" ht="15" x14ac:dyDescent="0.25">
      <c r="B10" s="355" t="s">
        <v>1776</v>
      </c>
      <c r="C10" s="378"/>
      <c r="D10" s="378"/>
    </row>
    <row r="11" spans="2:4" ht="28.8" x14ac:dyDescent="0.3">
      <c r="B11" s="186" t="s">
        <v>1777</v>
      </c>
      <c r="C11" s="186" t="s">
        <v>1457</v>
      </c>
      <c r="D11" s="493"/>
    </row>
    <row r="12" spans="2:4" x14ac:dyDescent="0.3">
      <c r="B12" s="240"/>
      <c r="C12" s="186"/>
      <c r="D12" s="493"/>
    </row>
    <row r="13" spans="2:4" ht="43.2" x14ac:dyDescent="0.3">
      <c r="B13" s="240"/>
      <c r="C13" s="186" t="s">
        <v>1778</v>
      </c>
      <c r="D13" s="493"/>
    </row>
    <row r="14" spans="2:4" ht="28.8" x14ac:dyDescent="0.3">
      <c r="B14" s="225" t="s">
        <v>1779</v>
      </c>
      <c r="C14" s="186" t="s">
        <v>1780</v>
      </c>
      <c r="D14" s="493"/>
    </row>
    <row r="15" spans="2:4" x14ac:dyDescent="0.3">
      <c r="B15" s="225"/>
      <c r="C15" s="379" t="s">
        <v>1781</v>
      </c>
      <c r="D15" s="493"/>
    </row>
    <row r="16" spans="2:4" ht="28.8" x14ac:dyDescent="0.3">
      <c r="B16" s="225" t="s">
        <v>1782</v>
      </c>
      <c r="C16" s="379" t="s">
        <v>1783</v>
      </c>
      <c r="D16" s="493"/>
    </row>
    <row r="17" spans="2:4" x14ac:dyDescent="0.3">
      <c r="B17" s="380"/>
      <c r="C17" s="379" t="s">
        <v>1784</v>
      </c>
      <c r="D17" s="493"/>
    </row>
    <row r="18" spans="2:4" x14ac:dyDescent="0.3">
      <c r="B18" s="380"/>
      <c r="C18" s="379" t="s">
        <v>1785</v>
      </c>
      <c r="D18" s="493"/>
    </row>
    <row r="19" spans="2:4" x14ac:dyDescent="0.3">
      <c r="B19" s="380"/>
      <c r="C19" s="379" t="s">
        <v>1786</v>
      </c>
      <c r="D19" s="493"/>
    </row>
    <row r="20" spans="2:4" x14ac:dyDescent="0.3">
      <c r="B20" s="380"/>
      <c r="C20" s="379" t="s">
        <v>1787</v>
      </c>
      <c r="D20" s="493"/>
    </row>
    <row r="21" spans="2:4" x14ac:dyDescent="0.3">
      <c r="B21" s="380"/>
      <c r="C21" s="379" t="s">
        <v>1788</v>
      </c>
      <c r="D21" s="493"/>
    </row>
    <row r="22" spans="2:4" ht="28.2" x14ac:dyDescent="0.3">
      <c r="B22" s="380"/>
      <c r="C22" s="379" t="s">
        <v>1789</v>
      </c>
      <c r="D22" s="493"/>
    </row>
    <row r="23" spans="2:4" x14ac:dyDescent="0.3">
      <c r="B23" s="380"/>
      <c r="C23" s="379" t="s">
        <v>1790</v>
      </c>
      <c r="D23" s="493"/>
    </row>
    <row r="24" spans="2:4" x14ac:dyDescent="0.3">
      <c r="B24" s="380"/>
      <c r="C24" s="379" t="s">
        <v>1791</v>
      </c>
      <c r="D24" s="493"/>
    </row>
    <row r="25" spans="2:4" x14ac:dyDescent="0.3">
      <c r="B25" s="380"/>
      <c r="C25" s="379" t="s">
        <v>1792</v>
      </c>
      <c r="D25" s="493"/>
    </row>
    <row r="26" spans="2:4" x14ac:dyDescent="0.3">
      <c r="B26" s="380"/>
      <c r="C26" s="379" t="s">
        <v>1793</v>
      </c>
      <c r="D26" s="493"/>
    </row>
    <row r="27" spans="2:4" ht="15" x14ac:dyDescent="0.25">
      <c r="B27" s="380"/>
      <c r="C27" s="379"/>
      <c r="D27" s="186"/>
    </row>
    <row r="28" spans="2:4" ht="15" x14ac:dyDescent="0.25">
      <c r="B28" s="355" t="s">
        <v>1794</v>
      </c>
      <c r="C28" s="337"/>
      <c r="D28" s="337"/>
    </row>
    <row r="29" spans="2:4" ht="28.8" x14ac:dyDescent="0.3">
      <c r="B29" s="492" t="s">
        <v>1795</v>
      </c>
      <c r="C29" s="186" t="s">
        <v>1456</v>
      </c>
      <c r="D29" s="493"/>
    </row>
    <row r="30" spans="2:4" x14ac:dyDescent="0.3">
      <c r="B30" s="492"/>
      <c r="C30" s="186"/>
      <c r="D30" s="493"/>
    </row>
    <row r="31" spans="2:4" ht="28.8" x14ac:dyDescent="0.3">
      <c r="B31" s="492"/>
      <c r="C31" s="186" t="s">
        <v>1796</v>
      </c>
      <c r="D31" s="493"/>
    </row>
    <row r="32" spans="2:4" x14ac:dyDescent="0.3">
      <c r="B32" s="492"/>
      <c r="C32" s="297"/>
      <c r="D32" s="493"/>
    </row>
    <row r="33" spans="2:4" x14ac:dyDescent="0.3">
      <c r="B33" s="492"/>
      <c r="C33" s="297" t="s">
        <v>1797</v>
      </c>
      <c r="D33" s="493"/>
    </row>
    <row r="34" spans="2:4" ht="28.8" x14ac:dyDescent="0.3">
      <c r="B34" s="492" t="s">
        <v>1798</v>
      </c>
      <c r="C34" s="186" t="s">
        <v>1799</v>
      </c>
      <c r="D34" s="493"/>
    </row>
    <row r="35" spans="2:4" x14ac:dyDescent="0.3">
      <c r="B35" s="492"/>
      <c r="C35" s="186"/>
      <c r="D35" s="493"/>
    </row>
    <row r="36" spans="2:4" x14ac:dyDescent="0.3">
      <c r="B36" s="492"/>
      <c r="C36" s="297" t="s">
        <v>1800</v>
      </c>
      <c r="D36" s="493"/>
    </row>
    <row r="37" spans="2:4" ht="28.8" x14ac:dyDescent="0.3">
      <c r="B37" s="492" t="s">
        <v>1801</v>
      </c>
      <c r="C37" s="186" t="s">
        <v>1802</v>
      </c>
      <c r="D37" s="493"/>
    </row>
    <row r="38" spans="2:4" x14ac:dyDescent="0.3">
      <c r="B38" s="492"/>
      <c r="C38" s="186"/>
      <c r="D38" s="493"/>
    </row>
    <row r="39" spans="2:4" x14ac:dyDescent="0.3">
      <c r="B39" s="492"/>
      <c r="C39" s="297" t="s">
        <v>1803</v>
      </c>
      <c r="D39" s="493"/>
    </row>
    <row r="40" spans="2:4" ht="28.8" x14ac:dyDescent="0.3">
      <c r="B40" s="492" t="s">
        <v>1804</v>
      </c>
      <c r="C40" s="186" t="s">
        <v>1805</v>
      </c>
      <c r="D40" s="493"/>
    </row>
    <row r="41" spans="2:4" x14ac:dyDescent="0.3">
      <c r="B41" s="492"/>
      <c r="C41" s="186"/>
      <c r="D41" s="493"/>
    </row>
    <row r="42" spans="2:4" ht="28.8" x14ac:dyDescent="0.3">
      <c r="B42" s="492"/>
      <c r="C42" s="297" t="s">
        <v>1806</v>
      </c>
      <c r="D42" s="493"/>
    </row>
    <row r="43" spans="2:4" ht="28.8" x14ac:dyDescent="0.3">
      <c r="B43" s="381" t="s">
        <v>1807</v>
      </c>
      <c r="C43" s="187" t="s">
        <v>1808</v>
      </c>
      <c r="D43" s="187"/>
    </row>
    <row r="44" spans="2:4" x14ac:dyDescent="0.3">
      <c r="B44" s="192"/>
      <c r="C44" s="192"/>
      <c r="D44" s="192"/>
    </row>
    <row r="45" spans="2:4" x14ac:dyDescent="0.3">
      <c r="D45" s="236" t="s">
        <v>1593</v>
      </c>
    </row>
    <row r="56" spans="2:4" ht="15" customHeight="1" x14ac:dyDescent="0.3"/>
    <row r="57" spans="2:4" ht="222.75" customHeight="1" x14ac:dyDescent="0.3"/>
    <row r="58" spans="2:4" ht="203.25" customHeight="1" x14ac:dyDescent="0.3">
      <c r="B58" s="225"/>
      <c r="C58" s="382"/>
      <c r="D58" s="382"/>
    </row>
    <row r="59" spans="2:4" ht="15.6" x14ac:dyDescent="0.3">
      <c r="B59" s="383"/>
      <c r="C59" s="384"/>
      <c r="D59" s="384"/>
    </row>
    <row r="61" spans="2:4" x14ac:dyDescent="0.3">
      <c r="D61" s="23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U59"/>
  <sheetViews>
    <sheetView zoomScale="85" zoomScaleNormal="85" workbookViewId="0">
      <selection activeCell="C18" sqref="C18"/>
    </sheetView>
  </sheetViews>
  <sheetFormatPr defaultColWidth="9.109375" defaultRowHeight="14.4" x14ac:dyDescent="0.3"/>
  <cols>
    <col min="1" max="1" width="9.109375" style="219"/>
    <col min="2" max="2" width="40.33203125" style="219" bestFit="1" customWidth="1"/>
    <col min="3" max="16384" width="9.109375" style="219"/>
  </cols>
  <sheetData>
    <row r="1" spans="1:21" ht="15" x14ac:dyDescent="0.25">
      <c r="A1" s="270"/>
      <c r="B1" s="270"/>
      <c r="C1" s="270"/>
      <c r="D1" s="270"/>
      <c r="E1" s="270"/>
      <c r="F1" s="270"/>
      <c r="G1" s="270"/>
      <c r="H1" s="270"/>
      <c r="I1" s="270"/>
      <c r="J1" s="270"/>
      <c r="K1" s="270"/>
      <c r="L1" s="270"/>
      <c r="M1" s="270"/>
      <c r="N1" s="270"/>
      <c r="O1" s="270"/>
      <c r="P1" s="270"/>
      <c r="Q1" s="270"/>
      <c r="R1" s="270"/>
      <c r="S1" s="270"/>
      <c r="T1" s="270"/>
      <c r="U1" s="270"/>
    </row>
    <row r="2" spans="1:21" ht="15" x14ac:dyDescent="0.25">
      <c r="A2" s="270"/>
      <c r="B2" s="247"/>
      <c r="C2" s="270"/>
      <c r="D2" s="270"/>
      <c r="E2" s="270"/>
      <c r="F2" s="270"/>
      <c r="G2" s="270"/>
      <c r="H2" s="270"/>
      <c r="I2" s="270"/>
      <c r="J2" s="270"/>
      <c r="K2" s="270"/>
      <c r="L2" s="270"/>
      <c r="M2" s="270"/>
      <c r="N2" s="270"/>
      <c r="O2" s="270"/>
      <c r="P2" s="270"/>
      <c r="Q2" s="270"/>
      <c r="R2" s="270"/>
      <c r="S2" s="270"/>
      <c r="T2" s="270"/>
      <c r="U2" s="270"/>
    </row>
    <row r="3" spans="1:21" ht="15.75" customHeight="1" x14ac:dyDescent="0.25">
      <c r="A3" s="270"/>
      <c r="B3" s="385" t="s">
        <v>1809</v>
      </c>
      <c r="C3" s="386"/>
      <c r="D3" s="386"/>
      <c r="E3" s="387"/>
      <c r="F3" s="387"/>
      <c r="G3" s="387"/>
      <c r="H3" s="387"/>
      <c r="I3" s="387"/>
      <c r="J3" s="387"/>
      <c r="K3" s="387"/>
      <c r="L3" s="387"/>
      <c r="M3" s="387"/>
      <c r="N3" s="387"/>
      <c r="O3" s="387"/>
    </row>
    <row r="4" spans="1:21" ht="15" customHeight="1" x14ac:dyDescent="0.25">
      <c r="A4" s="270"/>
      <c r="B4" s="388" t="s">
        <v>1810</v>
      </c>
      <c r="C4" s="495" t="s">
        <v>1811</v>
      </c>
      <c r="D4" s="495"/>
      <c r="E4" s="495"/>
      <c r="F4" s="495"/>
      <c r="G4" s="495"/>
      <c r="H4" s="495"/>
      <c r="I4" s="495"/>
      <c r="J4" s="495"/>
      <c r="K4" s="495"/>
      <c r="L4" s="495"/>
      <c r="M4" s="495"/>
      <c r="N4" s="495"/>
      <c r="O4" s="495"/>
    </row>
    <row r="5" spans="1:21" ht="15" customHeight="1" x14ac:dyDescent="0.25">
      <c r="A5" s="270"/>
      <c r="B5" s="388"/>
      <c r="C5" s="496" t="s">
        <v>1812</v>
      </c>
      <c r="D5" s="496"/>
      <c r="E5" s="496"/>
      <c r="F5" s="496"/>
      <c r="G5" s="496"/>
      <c r="H5" s="496"/>
      <c r="I5" s="496"/>
      <c r="J5" s="496"/>
      <c r="K5" s="496"/>
      <c r="L5" s="496"/>
      <c r="M5" s="496"/>
      <c r="N5" s="496"/>
      <c r="O5" s="496"/>
    </row>
    <row r="6" spans="1:21" ht="15" customHeight="1" x14ac:dyDescent="0.25">
      <c r="A6" s="270"/>
      <c r="B6" s="389"/>
      <c r="C6" s="390"/>
      <c r="D6" s="390"/>
      <c r="E6" s="387"/>
      <c r="F6" s="387"/>
      <c r="G6" s="387"/>
      <c r="H6" s="387"/>
      <c r="I6" s="387"/>
      <c r="J6" s="387"/>
      <c r="K6" s="387"/>
      <c r="L6" s="387"/>
      <c r="M6" s="387"/>
      <c r="N6" s="387"/>
      <c r="O6" s="387"/>
    </row>
    <row r="7" spans="1:21" ht="15" customHeight="1" x14ac:dyDescent="0.25">
      <c r="A7" s="270"/>
      <c r="B7" s="391" t="s">
        <v>1813</v>
      </c>
      <c r="C7" s="337"/>
      <c r="D7" s="337"/>
      <c r="E7" s="337"/>
      <c r="F7" s="337"/>
      <c r="G7" s="337"/>
      <c r="H7" s="337"/>
      <c r="I7" s="337"/>
      <c r="J7" s="337"/>
      <c r="K7" s="337"/>
      <c r="L7" s="337"/>
      <c r="M7" s="337"/>
      <c r="N7" s="337"/>
      <c r="O7" s="337"/>
    </row>
    <row r="8" spans="1:21" ht="15" customHeight="1" x14ac:dyDescent="0.3">
      <c r="A8" s="270"/>
      <c r="B8" s="186" t="s">
        <v>1814</v>
      </c>
      <c r="C8" s="497"/>
      <c r="D8" s="497"/>
      <c r="E8" s="497"/>
      <c r="F8" s="497"/>
      <c r="G8" s="497"/>
      <c r="H8" s="497"/>
      <c r="I8" s="497"/>
      <c r="J8" s="497"/>
      <c r="K8" s="497"/>
      <c r="L8" s="497"/>
      <c r="M8" s="497"/>
      <c r="N8" s="497"/>
      <c r="O8" s="497"/>
    </row>
    <row r="9" spans="1:21" ht="15" customHeight="1" x14ac:dyDescent="0.3">
      <c r="A9" s="270"/>
      <c r="B9" s="225" t="s">
        <v>1815</v>
      </c>
      <c r="C9" s="498"/>
      <c r="D9" s="498"/>
      <c r="E9" s="498"/>
      <c r="F9" s="498"/>
      <c r="G9" s="498"/>
      <c r="H9" s="498"/>
      <c r="I9" s="498"/>
      <c r="J9" s="498"/>
      <c r="K9" s="498"/>
      <c r="L9" s="498"/>
      <c r="M9" s="498"/>
      <c r="N9" s="498"/>
      <c r="O9" s="498"/>
    </row>
    <row r="10" spans="1:21" x14ac:dyDescent="0.3">
      <c r="A10" s="270"/>
      <c r="B10" s="225"/>
      <c r="C10" s="499"/>
      <c r="D10" s="499"/>
      <c r="E10" s="499"/>
      <c r="F10" s="499"/>
      <c r="G10" s="499"/>
      <c r="H10" s="499"/>
      <c r="I10" s="499"/>
      <c r="J10" s="499"/>
      <c r="K10" s="499"/>
      <c r="L10" s="499"/>
      <c r="M10" s="499"/>
      <c r="N10" s="499"/>
      <c r="O10" s="499"/>
    </row>
    <row r="11" spans="1:21" ht="15.75" customHeight="1" x14ac:dyDescent="0.3">
      <c r="A11" s="270"/>
      <c r="B11" s="391" t="s">
        <v>1816</v>
      </c>
      <c r="C11" s="500" t="s">
        <v>1817</v>
      </c>
      <c r="D11" s="500"/>
      <c r="E11" s="500"/>
      <c r="F11" s="500"/>
      <c r="G11" s="500"/>
      <c r="H11" s="500"/>
      <c r="I11" s="500"/>
      <c r="J11" s="500"/>
      <c r="K11" s="500"/>
      <c r="L11" s="500"/>
      <c r="M11" s="500"/>
      <c r="N11" s="500"/>
      <c r="O11" s="500"/>
    </row>
    <row r="12" spans="1:21" ht="226.5" customHeight="1" x14ac:dyDescent="0.25">
      <c r="A12" s="270"/>
      <c r="B12" s="225" t="s">
        <v>1818</v>
      </c>
      <c r="C12" s="501" t="s">
        <v>1819</v>
      </c>
      <c r="D12" s="502"/>
      <c r="E12" s="502"/>
      <c r="F12" s="502"/>
      <c r="G12" s="502"/>
      <c r="H12" s="502"/>
      <c r="I12" s="502"/>
      <c r="J12" s="502"/>
      <c r="K12" s="502"/>
      <c r="L12" s="502"/>
      <c r="M12" s="502"/>
      <c r="N12" s="502"/>
      <c r="O12" s="503"/>
    </row>
    <row r="13" spans="1:21" ht="15" x14ac:dyDescent="0.25">
      <c r="A13" s="270"/>
      <c r="B13" s="270"/>
      <c r="C13" s="392"/>
      <c r="D13" s="276"/>
      <c r="E13" s="276"/>
      <c r="F13" s="276"/>
      <c r="G13" s="276"/>
      <c r="H13" s="276"/>
      <c r="I13" s="276"/>
      <c r="J13" s="276"/>
      <c r="K13" s="276"/>
      <c r="L13" s="276"/>
      <c r="M13" s="276"/>
      <c r="N13" s="276"/>
      <c r="O13" s="393"/>
    </row>
    <row r="14" spans="1:21" ht="15" x14ac:dyDescent="0.25">
      <c r="A14" s="270"/>
      <c r="B14" s="270"/>
      <c r="C14" s="392"/>
      <c r="D14" s="276"/>
      <c r="E14" s="276"/>
      <c r="F14" s="276"/>
      <c r="G14" s="276"/>
      <c r="H14" s="276"/>
      <c r="I14" s="276"/>
      <c r="J14" s="276"/>
      <c r="K14" s="276"/>
      <c r="L14" s="276"/>
      <c r="M14" s="276"/>
      <c r="N14" s="276"/>
      <c r="O14" s="393"/>
    </row>
    <row r="15" spans="1:21" ht="30" x14ac:dyDescent="0.25">
      <c r="A15" s="270"/>
      <c r="B15" s="225" t="s">
        <v>1820</v>
      </c>
      <c r="C15" s="392" t="s">
        <v>1821</v>
      </c>
      <c r="D15" s="276"/>
      <c r="E15" s="276"/>
      <c r="F15" s="276"/>
      <c r="G15" s="276"/>
      <c r="H15" s="276"/>
      <c r="I15" s="276"/>
      <c r="J15" s="276"/>
      <c r="K15" s="276"/>
      <c r="L15" s="276"/>
      <c r="M15" s="276"/>
      <c r="N15" s="276"/>
      <c r="O15" s="393"/>
    </row>
    <row r="16" spans="1:21" ht="15" x14ac:dyDescent="0.25">
      <c r="A16" s="270"/>
      <c r="B16" s="270"/>
      <c r="C16" s="394"/>
      <c r="D16" s="276"/>
      <c r="E16" s="395"/>
      <c r="F16" s="396"/>
      <c r="G16" s="276"/>
      <c r="H16" s="276"/>
      <c r="I16" s="276"/>
      <c r="J16" s="276"/>
      <c r="K16" s="276"/>
      <c r="L16" s="276"/>
      <c r="M16" s="276"/>
      <c r="N16" s="276"/>
      <c r="O16" s="393"/>
    </row>
    <row r="17" spans="1:15" ht="15" x14ac:dyDescent="0.25">
      <c r="A17" s="270"/>
      <c r="B17" s="270"/>
      <c r="C17" s="397" t="s">
        <v>1822</v>
      </c>
      <c r="D17" s="276"/>
      <c r="E17" s="395"/>
      <c r="F17" s="396"/>
      <c r="G17" s="276"/>
      <c r="H17" s="276"/>
      <c r="I17" s="276"/>
      <c r="J17" s="276"/>
      <c r="K17" s="276"/>
      <c r="L17" s="276"/>
      <c r="M17" s="276"/>
      <c r="N17" s="276"/>
      <c r="O17" s="393"/>
    </row>
    <row r="18" spans="1:15" ht="15" x14ac:dyDescent="0.25">
      <c r="A18" s="270"/>
      <c r="B18" s="270"/>
      <c r="C18" s="392" t="s">
        <v>1823</v>
      </c>
      <c r="D18" s="276"/>
      <c r="E18" s="395"/>
      <c r="F18" s="396"/>
      <c r="G18" s="276"/>
      <c r="H18" s="276"/>
      <c r="I18" s="276"/>
      <c r="J18" s="276"/>
      <c r="K18" s="276"/>
      <c r="L18" s="276"/>
      <c r="M18" s="276"/>
      <c r="N18" s="276"/>
      <c r="O18" s="393"/>
    </row>
    <row r="19" spans="1:15" ht="15" x14ac:dyDescent="0.25">
      <c r="A19" s="270"/>
      <c r="B19" s="270"/>
      <c r="C19" s="394"/>
      <c r="D19" s="276"/>
      <c r="E19" s="395"/>
      <c r="F19" s="396"/>
      <c r="G19" s="276"/>
      <c r="H19" s="276"/>
      <c r="I19" s="276"/>
      <c r="J19" s="276"/>
      <c r="K19" s="276"/>
      <c r="L19" s="276"/>
      <c r="M19" s="276"/>
      <c r="N19" s="276"/>
      <c r="O19" s="393"/>
    </row>
    <row r="20" spans="1:15" ht="15" x14ac:dyDescent="0.25">
      <c r="A20" s="270"/>
      <c r="B20" s="270"/>
      <c r="C20" s="392"/>
      <c r="D20" s="494" t="s">
        <v>1824</v>
      </c>
      <c r="E20" s="494"/>
      <c r="F20" s="494"/>
      <c r="G20" s="494"/>
      <c r="H20" s="494"/>
      <c r="I20" s="494"/>
      <c r="J20" s="494"/>
      <c r="K20" s="494"/>
      <c r="L20" s="398"/>
      <c r="M20" s="276"/>
      <c r="N20" s="276"/>
      <c r="O20" s="393"/>
    </row>
    <row r="21" spans="1:15" ht="15" x14ac:dyDescent="0.25">
      <c r="A21" s="270"/>
      <c r="B21" s="270"/>
      <c r="C21" s="392"/>
      <c r="D21" s="276"/>
      <c r="E21" s="276"/>
      <c r="F21" s="276"/>
      <c r="G21" s="276"/>
      <c r="H21" s="276"/>
      <c r="I21" s="276"/>
      <c r="J21" s="276"/>
      <c r="K21" s="276"/>
      <c r="L21" s="276"/>
      <c r="M21" s="276"/>
      <c r="N21" s="276"/>
      <c r="O21" s="393"/>
    </row>
    <row r="22" spans="1:15" ht="15.75" thickBot="1" x14ac:dyDescent="0.3">
      <c r="A22" s="270"/>
      <c r="B22" s="270"/>
      <c r="C22" s="399" t="s">
        <v>1825</v>
      </c>
      <c r="D22" s="400" t="s">
        <v>1826</v>
      </c>
      <c r="E22" s="400" t="s">
        <v>1827</v>
      </c>
      <c r="F22" s="400" t="s">
        <v>1828</v>
      </c>
      <c r="G22" s="400" t="s">
        <v>1829</v>
      </c>
      <c r="H22" s="400" t="s">
        <v>1830</v>
      </c>
      <c r="I22" s="400" t="s">
        <v>1831</v>
      </c>
      <c r="J22" s="400" t="s">
        <v>1832</v>
      </c>
      <c r="K22" s="400" t="s">
        <v>1833</v>
      </c>
      <c r="L22" s="400" t="s">
        <v>1834</v>
      </c>
      <c r="M22" s="276"/>
      <c r="N22" s="276"/>
      <c r="O22" s="393"/>
    </row>
    <row r="23" spans="1:15" ht="15" x14ac:dyDescent="0.25">
      <c r="A23" s="270"/>
      <c r="B23" s="270"/>
      <c r="C23" s="401">
        <v>266666.66666666669</v>
      </c>
      <c r="D23" s="402">
        <v>266666.66666666669</v>
      </c>
      <c r="E23" s="402">
        <v>266666.66666666669</v>
      </c>
      <c r="F23" s="402">
        <v>133333.33333333334</v>
      </c>
      <c r="G23" s="402">
        <v>66666.666666666672</v>
      </c>
      <c r="H23" s="403" t="s">
        <v>1835</v>
      </c>
      <c r="I23" s="403" t="s">
        <v>1835</v>
      </c>
      <c r="J23" s="403" t="s">
        <v>1835</v>
      </c>
      <c r="K23" s="403" t="s">
        <v>1835</v>
      </c>
      <c r="L23" s="403" t="s">
        <v>1835</v>
      </c>
      <c r="M23" s="276"/>
      <c r="N23" s="276"/>
      <c r="O23" s="393"/>
    </row>
    <row r="24" spans="1:15" ht="15" x14ac:dyDescent="0.25">
      <c r="A24" s="270"/>
      <c r="B24" s="270"/>
      <c r="C24" s="401"/>
      <c r="D24" s="402"/>
      <c r="E24" s="402"/>
      <c r="F24" s="402"/>
      <c r="G24" s="402"/>
      <c r="H24" s="403"/>
      <c r="I24" s="403"/>
      <c r="J24" s="403"/>
      <c r="K24" s="403"/>
      <c r="L24" s="403"/>
      <c r="M24" s="276"/>
      <c r="N24" s="276"/>
      <c r="O24" s="393"/>
    </row>
    <row r="25" spans="1:15" ht="15" x14ac:dyDescent="0.25">
      <c r="A25" s="270"/>
      <c r="B25" s="270"/>
      <c r="C25" s="401"/>
      <c r="D25" s="402"/>
      <c r="E25" s="402"/>
      <c r="F25" s="402"/>
      <c r="G25" s="402"/>
      <c r="H25" s="403"/>
      <c r="I25" s="403"/>
      <c r="J25" s="403"/>
      <c r="K25" s="403"/>
      <c r="L25" s="403"/>
      <c r="M25" s="276"/>
      <c r="N25" s="276"/>
      <c r="O25" s="393"/>
    </row>
    <row r="26" spans="1:15" ht="15" x14ac:dyDescent="0.25">
      <c r="A26" s="270"/>
      <c r="B26" s="270"/>
      <c r="C26" s="401"/>
      <c r="D26" s="402"/>
      <c r="E26" s="402"/>
      <c r="F26" s="402"/>
      <c r="G26" s="402"/>
      <c r="H26" s="403"/>
      <c r="I26" s="403"/>
      <c r="J26" s="403"/>
      <c r="K26" s="403"/>
      <c r="L26" s="403"/>
      <c r="M26" s="276"/>
      <c r="N26" s="276"/>
      <c r="O26" s="393"/>
    </row>
    <row r="27" spans="1:15" ht="15" x14ac:dyDescent="0.25">
      <c r="A27" s="270"/>
      <c r="B27" s="270"/>
      <c r="C27" s="392" t="s">
        <v>1836</v>
      </c>
      <c r="D27" s="402"/>
      <c r="E27" s="402"/>
      <c r="F27" s="402"/>
      <c r="G27" s="402"/>
      <c r="H27" s="403"/>
      <c r="I27" s="403"/>
      <c r="J27" s="403"/>
      <c r="K27" s="403"/>
      <c r="L27" s="403"/>
      <c r="M27" s="276"/>
      <c r="N27" s="276"/>
      <c r="O27" s="393"/>
    </row>
    <row r="28" spans="1:15" x14ac:dyDescent="0.3">
      <c r="A28" s="270"/>
      <c r="B28" s="270"/>
      <c r="C28" s="392"/>
      <c r="D28" s="402"/>
      <c r="E28" s="402"/>
      <c r="F28" s="402"/>
      <c r="G28" s="402"/>
      <c r="H28" s="403"/>
      <c r="I28" s="403"/>
      <c r="J28" s="403"/>
      <c r="K28" s="403"/>
      <c r="L28" s="403"/>
      <c r="M28" s="276"/>
      <c r="N28" s="276"/>
      <c r="O28" s="393"/>
    </row>
    <row r="29" spans="1:15" x14ac:dyDescent="0.3">
      <c r="A29" s="270"/>
      <c r="B29" s="270"/>
      <c r="C29" s="397" t="s">
        <v>1822</v>
      </c>
      <c r="D29" s="276"/>
      <c r="E29" s="276"/>
      <c r="F29" s="276"/>
      <c r="G29" s="276"/>
      <c r="H29" s="276"/>
      <c r="I29" s="276"/>
      <c r="J29" s="276"/>
      <c r="K29" s="276"/>
      <c r="L29" s="276"/>
      <c r="M29" s="276"/>
      <c r="N29" s="276"/>
      <c r="O29" s="393"/>
    </row>
    <row r="30" spans="1:15" x14ac:dyDescent="0.3">
      <c r="A30" s="270"/>
      <c r="B30" s="270"/>
      <c r="C30" s="392" t="s">
        <v>1837</v>
      </c>
      <c r="D30" s="276"/>
      <c r="E30" s="276"/>
      <c r="F30" s="276"/>
      <c r="G30" s="276"/>
      <c r="H30" s="276"/>
      <c r="I30" s="276"/>
      <c r="J30" s="276"/>
      <c r="K30" s="276"/>
      <c r="L30" s="276"/>
      <c r="M30" s="276"/>
      <c r="N30" s="276"/>
      <c r="O30" s="393"/>
    </row>
    <row r="31" spans="1:15" x14ac:dyDescent="0.3">
      <c r="A31" s="270"/>
      <c r="B31" s="270"/>
      <c r="C31" s="392" t="s">
        <v>1838</v>
      </c>
      <c r="D31" s="404"/>
      <c r="E31" s="404"/>
      <c r="F31" s="404"/>
      <c r="G31" s="404"/>
      <c r="H31" s="404"/>
      <c r="I31" s="404"/>
      <c r="J31" s="404"/>
      <c r="K31" s="404"/>
      <c r="L31" s="404"/>
      <c r="M31" s="276"/>
      <c r="N31" s="276"/>
      <c r="O31" s="393"/>
    </row>
    <row r="32" spans="1:15" x14ac:dyDescent="0.3">
      <c r="A32" s="270"/>
      <c r="B32" s="270"/>
      <c r="C32" s="397"/>
      <c r="D32" s="404"/>
      <c r="E32" s="404"/>
      <c r="F32" s="404"/>
      <c r="G32" s="404"/>
      <c r="H32" s="404"/>
      <c r="I32" s="404"/>
      <c r="J32" s="404"/>
      <c r="K32" s="404"/>
      <c r="L32" s="404"/>
      <c r="M32" s="276"/>
      <c r="N32" s="276"/>
      <c r="O32" s="393"/>
    </row>
    <row r="33" spans="1:15" x14ac:dyDescent="0.3">
      <c r="A33" s="270"/>
      <c r="B33" s="270"/>
      <c r="C33" s="392"/>
      <c r="D33" s="494" t="s">
        <v>1824</v>
      </c>
      <c r="E33" s="494"/>
      <c r="F33" s="494"/>
      <c r="G33" s="494"/>
      <c r="H33" s="494"/>
      <c r="I33" s="494"/>
      <c r="J33" s="494"/>
      <c r="K33" s="494"/>
      <c r="L33" s="398"/>
      <c r="M33" s="276"/>
      <c r="N33" s="276"/>
      <c r="O33" s="393"/>
    </row>
    <row r="34" spans="1:15" x14ac:dyDescent="0.3">
      <c r="A34" s="270"/>
      <c r="B34" s="270"/>
      <c r="C34" s="392"/>
      <c r="D34" s="276"/>
      <c r="E34" s="276"/>
      <c r="F34" s="276"/>
      <c r="G34" s="276"/>
      <c r="H34" s="276"/>
      <c r="I34" s="276"/>
      <c r="J34" s="276"/>
      <c r="K34" s="276"/>
      <c r="L34" s="276"/>
      <c r="M34" s="276"/>
      <c r="N34" s="276"/>
      <c r="O34" s="393"/>
    </row>
    <row r="35" spans="1:15" ht="15" thickBot="1" x14ac:dyDescent="0.35">
      <c r="A35" s="270"/>
      <c r="B35" s="270"/>
      <c r="C35" s="399" t="s">
        <v>1825</v>
      </c>
      <c r="D35" s="400" t="s">
        <v>1826</v>
      </c>
      <c r="E35" s="400" t="s">
        <v>1827</v>
      </c>
      <c r="F35" s="400" t="s">
        <v>1828</v>
      </c>
      <c r="G35" s="400" t="s">
        <v>1829</v>
      </c>
      <c r="H35" s="400" t="s">
        <v>1830</v>
      </c>
      <c r="I35" s="400" t="s">
        <v>1831</v>
      </c>
      <c r="J35" s="400" t="s">
        <v>1832</v>
      </c>
      <c r="K35" s="400" t="s">
        <v>1833</v>
      </c>
      <c r="L35" s="400" t="s">
        <v>1834</v>
      </c>
      <c r="M35" s="276"/>
      <c r="N35" s="276"/>
      <c r="O35" s="393"/>
    </row>
    <row r="36" spans="1:15" x14ac:dyDescent="0.3">
      <c r="A36" s="270"/>
      <c r="B36" s="270"/>
      <c r="C36" s="405" t="s">
        <v>1835</v>
      </c>
      <c r="D36" s="403" t="s">
        <v>1835</v>
      </c>
      <c r="E36" s="406">
        <v>571428.57142857148</v>
      </c>
      <c r="F36" s="406">
        <v>285714.28571428574</v>
      </c>
      <c r="G36" s="406">
        <v>142857.14285714287</v>
      </c>
      <c r="H36" s="403" t="s">
        <v>1835</v>
      </c>
      <c r="I36" s="403" t="s">
        <v>1835</v>
      </c>
      <c r="J36" s="403" t="s">
        <v>1835</v>
      </c>
      <c r="K36" s="403" t="s">
        <v>1835</v>
      </c>
      <c r="L36" s="403" t="s">
        <v>1835</v>
      </c>
      <c r="M36" s="276"/>
      <c r="N36" s="276"/>
      <c r="O36" s="393"/>
    </row>
    <row r="37" spans="1:15" x14ac:dyDescent="0.3">
      <c r="A37" s="270"/>
      <c r="B37" s="270"/>
      <c r="C37" s="392"/>
      <c r="D37" s="276"/>
      <c r="E37" s="276"/>
      <c r="F37" s="276"/>
      <c r="G37" s="276"/>
      <c r="H37" s="276"/>
      <c r="I37" s="276"/>
      <c r="J37" s="276"/>
      <c r="K37" s="276"/>
      <c r="L37" s="276"/>
      <c r="M37" s="276"/>
      <c r="N37" s="276"/>
      <c r="O37" s="393"/>
    </row>
    <row r="38" spans="1:15" x14ac:dyDescent="0.3">
      <c r="A38" s="270"/>
      <c r="B38" s="270"/>
      <c r="C38" s="392"/>
      <c r="D38" s="276"/>
      <c r="E38" s="276"/>
      <c r="F38" s="276"/>
      <c r="G38" s="276"/>
      <c r="H38" s="276"/>
      <c r="I38" s="276"/>
      <c r="J38" s="276"/>
      <c r="K38" s="276"/>
      <c r="L38" s="276"/>
      <c r="M38" s="276"/>
      <c r="N38" s="276"/>
      <c r="O38" s="393"/>
    </row>
    <row r="39" spans="1:15" x14ac:dyDescent="0.3">
      <c r="A39" s="270"/>
      <c r="B39" s="270"/>
      <c r="C39" s="392" t="s">
        <v>1839</v>
      </c>
      <c r="D39" s="276"/>
      <c r="E39" s="276"/>
      <c r="F39" s="276"/>
      <c r="G39" s="276"/>
      <c r="H39" s="276"/>
      <c r="I39" s="276"/>
      <c r="J39" s="276"/>
      <c r="K39" s="276"/>
      <c r="L39" s="276"/>
      <c r="M39" s="276"/>
      <c r="N39" s="276"/>
      <c r="O39" s="393"/>
    </row>
    <row r="40" spans="1:15" x14ac:dyDescent="0.3">
      <c r="A40" s="270"/>
      <c r="B40" s="270"/>
      <c r="C40" s="392"/>
      <c r="D40" s="276"/>
      <c r="E40" s="276"/>
      <c r="F40" s="276"/>
      <c r="G40" s="276"/>
      <c r="H40" s="276"/>
      <c r="I40" s="276"/>
      <c r="J40" s="276"/>
      <c r="K40" s="276"/>
      <c r="L40" s="276"/>
      <c r="M40" s="276"/>
      <c r="N40" s="276"/>
      <c r="O40" s="393"/>
    </row>
    <row r="41" spans="1:15" x14ac:dyDescent="0.3">
      <c r="A41" s="270"/>
      <c r="B41" s="270"/>
      <c r="C41" s="397" t="s">
        <v>1822</v>
      </c>
      <c r="D41" s="276"/>
      <c r="E41" s="276"/>
      <c r="F41" s="276"/>
      <c r="G41" s="276"/>
      <c r="H41" s="276"/>
      <c r="I41" s="276"/>
      <c r="J41" s="276"/>
      <c r="K41" s="276"/>
      <c r="L41" s="276"/>
      <c r="M41" s="276"/>
      <c r="N41" s="276"/>
      <c r="O41" s="393"/>
    </row>
    <row r="42" spans="1:15" x14ac:dyDescent="0.3">
      <c r="A42" s="270"/>
      <c r="B42" s="270"/>
      <c r="C42" s="392" t="s">
        <v>1840</v>
      </c>
      <c r="D42" s="276"/>
      <c r="E42" s="276"/>
      <c r="F42" s="276"/>
      <c r="G42" s="276"/>
      <c r="H42" s="276"/>
      <c r="I42" s="276"/>
      <c r="J42" s="276"/>
      <c r="K42" s="276"/>
      <c r="L42" s="276"/>
      <c r="M42" s="276"/>
      <c r="N42" s="276"/>
      <c r="O42" s="393"/>
    </row>
    <row r="43" spans="1:15" x14ac:dyDescent="0.3">
      <c r="A43" s="270"/>
      <c r="B43" s="270"/>
      <c r="C43" s="392" t="s">
        <v>1841</v>
      </c>
      <c r="D43" s="404"/>
      <c r="E43" s="404"/>
      <c r="F43" s="404"/>
      <c r="G43" s="404"/>
      <c r="H43" s="404"/>
      <c r="I43" s="404"/>
      <c r="J43" s="404"/>
      <c r="K43" s="404"/>
      <c r="L43" s="404"/>
      <c r="M43" s="276"/>
      <c r="N43" s="276"/>
      <c r="O43" s="393"/>
    </row>
    <row r="44" spans="1:15" x14ac:dyDescent="0.3">
      <c r="A44" s="270"/>
      <c r="B44" s="270"/>
      <c r="C44" s="392"/>
      <c r="D44" s="404"/>
      <c r="E44" s="404"/>
      <c r="F44" s="404"/>
      <c r="G44" s="404"/>
      <c r="H44" s="404"/>
      <c r="I44" s="404"/>
      <c r="J44" s="404"/>
      <c r="K44" s="404"/>
      <c r="L44" s="404"/>
      <c r="M44" s="276"/>
      <c r="N44" s="276"/>
      <c r="O44" s="393"/>
    </row>
    <row r="45" spans="1:15" x14ac:dyDescent="0.3">
      <c r="A45" s="270"/>
      <c r="B45" s="270"/>
      <c r="C45" s="394"/>
      <c r="D45" s="192"/>
      <c r="E45" s="395"/>
      <c r="F45" s="395"/>
      <c r="G45" s="404"/>
      <c r="H45" s="404"/>
      <c r="I45" s="404"/>
      <c r="J45" s="404"/>
      <c r="K45" s="404"/>
      <c r="L45" s="404"/>
      <c r="M45" s="276"/>
      <c r="N45" s="276"/>
      <c r="O45" s="393"/>
    </row>
    <row r="46" spans="1:15" x14ac:dyDescent="0.3">
      <c r="A46" s="270"/>
      <c r="B46" s="270"/>
      <c r="C46" s="397"/>
      <c r="D46" s="404"/>
      <c r="E46" s="404"/>
      <c r="F46" s="404"/>
      <c r="G46" s="404"/>
      <c r="H46" s="404"/>
      <c r="I46" s="404"/>
      <c r="J46" s="404"/>
      <c r="K46" s="404"/>
      <c r="L46" s="404"/>
      <c r="M46" s="276"/>
      <c r="N46" s="276"/>
      <c r="O46" s="393"/>
    </row>
    <row r="47" spans="1:15" x14ac:dyDescent="0.3">
      <c r="A47" s="270"/>
      <c r="B47" s="270"/>
      <c r="C47" s="392"/>
      <c r="D47" s="494" t="s">
        <v>1842</v>
      </c>
      <c r="E47" s="494"/>
      <c r="F47" s="494"/>
      <c r="G47" s="494"/>
      <c r="H47" s="494"/>
      <c r="I47" s="494"/>
      <c r="J47" s="494"/>
      <c r="K47" s="494"/>
      <c r="L47" s="398"/>
      <c r="M47" s="276"/>
      <c r="N47" s="276"/>
      <c r="O47" s="393"/>
    </row>
    <row r="48" spans="1:15" x14ac:dyDescent="0.3">
      <c r="A48" s="270"/>
      <c r="B48" s="270"/>
      <c r="C48" s="392"/>
      <c r="D48" s="276"/>
      <c r="E48" s="276"/>
      <c r="F48" s="276"/>
      <c r="G48" s="276"/>
      <c r="H48" s="276"/>
      <c r="I48" s="276"/>
      <c r="J48" s="276"/>
      <c r="K48" s="276"/>
      <c r="L48" s="276"/>
      <c r="M48" s="276"/>
      <c r="N48" s="276"/>
      <c r="O48" s="393"/>
    </row>
    <row r="49" spans="1:15" ht="15" thickBot="1" x14ac:dyDescent="0.35">
      <c r="A49" s="270"/>
      <c r="B49" s="270"/>
      <c r="C49" s="399" t="s">
        <v>1825</v>
      </c>
      <c r="D49" s="400" t="s">
        <v>1826</v>
      </c>
      <c r="E49" s="400" t="s">
        <v>1827</v>
      </c>
      <c r="F49" s="400" t="s">
        <v>1828</v>
      </c>
      <c r="G49" s="400" t="s">
        <v>1829</v>
      </c>
      <c r="H49" s="400" t="s">
        <v>1830</v>
      </c>
      <c r="I49" s="400" t="s">
        <v>1831</v>
      </c>
      <c r="J49" s="400" t="s">
        <v>1832</v>
      </c>
      <c r="K49" s="400" t="s">
        <v>1833</v>
      </c>
      <c r="L49" s="400" t="s">
        <v>1834</v>
      </c>
      <c r="M49" s="276"/>
      <c r="N49" s="276"/>
      <c r="O49" s="393"/>
    </row>
    <row r="50" spans="1:15" x14ac:dyDescent="0.3">
      <c r="A50" s="270"/>
      <c r="B50" s="270"/>
      <c r="C50" s="405" t="s">
        <v>1835</v>
      </c>
      <c r="D50" s="403" t="s">
        <v>1835</v>
      </c>
      <c r="E50" s="403" t="s">
        <v>1835</v>
      </c>
      <c r="F50" s="403" t="s">
        <v>1835</v>
      </c>
      <c r="G50" s="396">
        <v>1000000</v>
      </c>
      <c r="H50" s="403" t="s">
        <v>1835</v>
      </c>
      <c r="I50" s="403" t="s">
        <v>1835</v>
      </c>
      <c r="J50" s="403" t="s">
        <v>1835</v>
      </c>
      <c r="K50" s="403" t="s">
        <v>1835</v>
      </c>
      <c r="L50" s="403" t="s">
        <v>1835</v>
      </c>
      <c r="M50" s="276"/>
      <c r="N50" s="276"/>
      <c r="O50" s="393"/>
    </row>
    <row r="51" spans="1:15" x14ac:dyDescent="0.3">
      <c r="A51" s="270"/>
      <c r="B51" s="270"/>
      <c r="C51" s="392"/>
      <c r="D51" s="276"/>
      <c r="E51" s="276"/>
      <c r="F51" s="276"/>
      <c r="G51" s="276"/>
      <c r="H51" s="276"/>
      <c r="I51" s="276"/>
      <c r="J51" s="276"/>
      <c r="K51" s="276"/>
      <c r="L51" s="276"/>
      <c r="M51" s="276"/>
      <c r="N51" s="276"/>
      <c r="O51" s="393"/>
    </row>
    <row r="52" spans="1:15" ht="15" thickBot="1" x14ac:dyDescent="0.35">
      <c r="A52" s="270"/>
      <c r="B52" s="407"/>
      <c r="C52" s="408"/>
      <c r="D52" s="407"/>
      <c r="E52" s="407"/>
      <c r="F52" s="407"/>
      <c r="G52" s="407"/>
      <c r="H52" s="407"/>
      <c r="I52" s="407"/>
      <c r="J52" s="407"/>
      <c r="K52" s="407"/>
      <c r="L52" s="407"/>
      <c r="M52" s="407"/>
      <c r="N52" s="407"/>
      <c r="O52" s="409"/>
    </row>
    <row r="53" spans="1:15" x14ac:dyDescent="0.3">
      <c r="A53" s="270"/>
      <c r="B53" s="270"/>
      <c r="C53" s="270"/>
      <c r="D53" s="270"/>
      <c r="E53" s="270"/>
      <c r="F53" s="270"/>
      <c r="G53" s="270"/>
      <c r="H53" s="270"/>
      <c r="I53" s="270"/>
      <c r="J53" s="270"/>
      <c r="K53" s="270"/>
      <c r="L53" s="270"/>
      <c r="M53" s="270"/>
      <c r="N53" s="270"/>
      <c r="O53" s="270"/>
    </row>
    <row r="54" spans="1:15" x14ac:dyDescent="0.3">
      <c r="A54" s="270"/>
      <c r="B54" s="270"/>
      <c r="C54" s="270"/>
      <c r="D54" s="270"/>
      <c r="E54" s="270"/>
      <c r="F54" s="270"/>
      <c r="G54" s="270"/>
      <c r="H54" s="270"/>
      <c r="I54" s="270"/>
      <c r="J54" s="270"/>
      <c r="K54" s="270"/>
      <c r="L54" s="270"/>
      <c r="M54" s="270"/>
      <c r="N54" s="270"/>
      <c r="O54" s="270"/>
    </row>
    <row r="55" spans="1:15" x14ac:dyDescent="0.3">
      <c r="A55" s="270"/>
      <c r="B55" s="270"/>
      <c r="C55" s="270"/>
      <c r="D55" s="270"/>
      <c r="E55" s="270"/>
      <c r="F55" s="270"/>
      <c r="G55" s="270"/>
      <c r="H55" s="270"/>
      <c r="I55" s="270"/>
      <c r="J55" s="270"/>
      <c r="K55" s="270"/>
      <c r="L55" s="270"/>
      <c r="M55" s="270"/>
      <c r="N55" s="270"/>
      <c r="O55" s="236" t="s">
        <v>1593</v>
      </c>
    </row>
    <row r="56" spans="1:15" x14ac:dyDescent="0.3">
      <c r="A56" s="270"/>
      <c r="B56" s="270"/>
      <c r="C56" s="270"/>
      <c r="D56" s="270"/>
      <c r="E56" s="270"/>
      <c r="F56" s="270"/>
      <c r="G56" s="270"/>
      <c r="H56" s="270"/>
      <c r="I56" s="270"/>
      <c r="J56" s="270"/>
      <c r="K56" s="270"/>
      <c r="L56" s="270"/>
      <c r="M56" s="270"/>
      <c r="N56" s="270"/>
      <c r="O56" s="270"/>
    </row>
    <row r="57" spans="1:15" x14ac:dyDescent="0.3">
      <c r="A57" s="270"/>
      <c r="B57" s="270"/>
      <c r="C57" s="270"/>
      <c r="D57" s="270"/>
      <c r="E57" s="270"/>
      <c r="F57" s="270"/>
      <c r="G57" s="270"/>
      <c r="H57" s="270"/>
      <c r="I57" s="270"/>
      <c r="J57" s="270"/>
      <c r="K57" s="270"/>
      <c r="L57" s="270"/>
      <c r="M57" s="270"/>
      <c r="N57" s="270"/>
      <c r="O57" s="270"/>
    </row>
    <row r="58" spans="1:15" x14ac:dyDescent="0.3">
      <c r="A58" s="270"/>
      <c r="B58" s="270"/>
      <c r="C58" s="270"/>
      <c r="D58" s="270"/>
      <c r="E58" s="270"/>
      <c r="F58" s="270"/>
      <c r="G58" s="270"/>
      <c r="H58" s="270"/>
      <c r="I58" s="270"/>
      <c r="J58" s="270"/>
      <c r="K58" s="270"/>
      <c r="L58" s="270"/>
      <c r="M58" s="270"/>
      <c r="N58" s="270"/>
      <c r="O58" s="270"/>
    </row>
    <row r="59" spans="1:15" x14ac:dyDescent="0.3">
      <c r="A59" s="270"/>
      <c r="B59" s="270"/>
      <c r="C59" s="270"/>
      <c r="D59" s="270"/>
      <c r="E59" s="270"/>
      <c r="F59" s="270"/>
      <c r="G59" s="270"/>
      <c r="H59" s="270"/>
      <c r="I59" s="270"/>
      <c r="J59" s="270"/>
      <c r="K59" s="270"/>
      <c r="L59" s="270"/>
      <c r="M59" s="270"/>
      <c r="N59" s="270"/>
      <c r="O59" s="27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pageSetUpPr fitToPage="1"/>
  </sheetPr>
  <dimension ref="A1:D75"/>
  <sheetViews>
    <sheetView zoomScale="85" zoomScaleNormal="85" workbookViewId="0">
      <selection activeCell="C18" sqref="C18"/>
    </sheetView>
  </sheetViews>
  <sheetFormatPr defaultColWidth="9.109375" defaultRowHeight="14.4" x14ac:dyDescent="0.3"/>
  <cols>
    <col min="1" max="1" width="4.6640625" style="270" customWidth="1"/>
    <col min="2" max="2" width="71.109375" style="270" customWidth="1"/>
    <col min="3" max="3" width="68.109375" style="270" customWidth="1"/>
    <col min="4" max="4" width="80.33203125" style="270" customWidth="1"/>
    <col min="5" max="16384" width="9.109375" style="270"/>
  </cols>
  <sheetData>
    <row r="1" spans="2:4" s="410" customFormat="1" ht="15" x14ac:dyDescent="0.25"/>
    <row r="2" spans="2:4" s="410" customFormat="1" ht="15" x14ac:dyDescent="0.25"/>
    <row r="3" spans="2:4" s="410" customFormat="1" ht="15" x14ac:dyDescent="0.25"/>
    <row r="4" spans="2:4" s="410" customFormat="1" ht="15" x14ac:dyDescent="0.25"/>
    <row r="5" spans="2:4" s="410" customFormat="1" ht="15" x14ac:dyDescent="0.25"/>
    <row r="6" spans="2:4" s="410" customFormat="1" ht="16.5" thickBot="1" x14ac:dyDescent="0.3">
      <c r="B6" s="411" t="s">
        <v>1843</v>
      </c>
    </row>
    <row r="7" spans="2:4" s="410" customFormat="1" ht="15" thickBot="1" x14ac:dyDescent="0.35">
      <c r="B7" s="412" t="s">
        <v>1553</v>
      </c>
      <c r="C7" s="506" t="s">
        <v>1774</v>
      </c>
      <c r="D7" s="507"/>
    </row>
    <row r="8" spans="2:4" s="410" customFormat="1" ht="15" thickBot="1" x14ac:dyDescent="0.35">
      <c r="B8" s="413" t="s">
        <v>1844</v>
      </c>
      <c r="C8" s="508"/>
      <c r="D8" s="509"/>
    </row>
    <row r="9" spans="2:4" s="410" customFormat="1" ht="15" x14ac:dyDescent="0.25">
      <c r="B9" s="414" t="s">
        <v>1561</v>
      </c>
      <c r="C9" s="510" t="s">
        <v>1845</v>
      </c>
      <c r="D9" s="511"/>
    </row>
    <row r="10" spans="2:4" s="410" customFormat="1" ht="15" x14ac:dyDescent="0.25">
      <c r="B10" s="415" t="s">
        <v>1562</v>
      </c>
      <c r="C10" s="504" t="s">
        <v>1846</v>
      </c>
      <c r="D10" s="505"/>
    </row>
    <row r="11" spans="2:4" s="410" customFormat="1" ht="15" x14ac:dyDescent="0.25">
      <c r="B11" s="415" t="s">
        <v>1564</v>
      </c>
      <c r="C11" s="504" t="s">
        <v>1847</v>
      </c>
      <c r="D11" s="505"/>
    </row>
    <row r="12" spans="2:4" s="410" customFormat="1" ht="15" x14ac:dyDescent="0.25">
      <c r="B12" s="415" t="s">
        <v>1565</v>
      </c>
      <c r="C12" s="504" t="s">
        <v>1848</v>
      </c>
      <c r="D12" s="505"/>
    </row>
    <row r="13" spans="2:4" s="410" customFormat="1" ht="15" x14ac:dyDescent="0.25">
      <c r="B13" s="415" t="s">
        <v>1566</v>
      </c>
      <c r="C13" s="504" t="s">
        <v>1849</v>
      </c>
      <c r="D13" s="505"/>
    </row>
    <row r="14" spans="2:4" s="410" customFormat="1" ht="15" x14ac:dyDescent="0.25">
      <c r="B14" s="415" t="s">
        <v>1567</v>
      </c>
      <c r="C14" s="504" t="s">
        <v>1850</v>
      </c>
      <c r="D14" s="505"/>
    </row>
    <row r="15" spans="2:4" s="410" customFormat="1" x14ac:dyDescent="0.3">
      <c r="B15" s="415" t="s">
        <v>1568</v>
      </c>
      <c r="C15" s="514" t="s">
        <v>1851</v>
      </c>
      <c r="D15" s="515"/>
    </row>
    <row r="16" spans="2:4" s="410" customFormat="1" ht="15" x14ac:dyDescent="0.25">
      <c r="B16" s="415" t="s">
        <v>1569</v>
      </c>
      <c r="C16" s="504" t="s">
        <v>1852</v>
      </c>
      <c r="D16" s="505"/>
    </row>
    <row r="17" spans="2:4" s="410" customFormat="1" x14ac:dyDescent="0.3">
      <c r="B17" s="416" t="s">
        <v>1570</v>
      </c>
      <c r="C17" s="504" t="s">
        <v>1853</v>
      </c>
      <c r="D17" s="505"/>
    </row>
    <row r="18" spans="2:4" s="410" customFormat="1" ht="30" customHeight="1" x14ac:dyDescent="0.25">
      <c r="B18" s="415" t="s">
        <v>1571</v>
      </c>
      <c r="C18" s="516" t="s">
        <v>1854</v>
      </c>
      <c r="D18" s="517"/>
    </row>
    <row r="19" spans="2:4" s="410" customFormat="1" ht="15" x14ac:dyDescent="0.25">
      <c r="B19" s="417" t="s">
        <v>1573</v>
      </c>
      <c r="C19" s="504" t="s">
        <v>1855</v>
      </c>
      <c r="D19" s="505"/>
    </row>
    <row r="20" spans="2:4" s="410" customFormat="1" ht="15" x14ac:dyDescent="0.25">
      <c r="B20" s="415" t="s">
        <v>1575</v>
      </c>
      <c r="C20" s="504" t="s">
        <v>1856</v>
      </c>
      <c r="D20" s="505"/>
    </row>
    <row r="21" spans="2:4" s="410" customFormat="1" ht="15" x14ac:dyDescent="0.25">
      <c r="B21" s="415" t="s">
        <v>1591</v>
      </c>
      <c r="C21" s="504" t="s">
        <v>1857</v>
      </c>
      <c r="D21" s="505"/>
    </row>
    <row r="22" spans="2:4" s="410" customFormat="1" ht="29.4" thickBot="1" x14ac:dyDescent="0.35">
      <c r="B22" s="418" t="s">
        <v>1592</v>
      </c>
      <c r="C22" s="518" t="s">
        <v>1858</v>
      </c>
      <c r="D22" s="519"/>
    </row>
    <row r="23" spans="2:4" s="410" customFormat="1" ht="15.75" thickBot="1" x14ac:dyDescent="0.3">
      <c r="B23" s="419"/>
      <c r="C23" s="420"/>
      <c r="D23" s="421"/>
    </row>
    <row r="24" spans="2:4" s="410" customFormat="1" ht="15" thickBot="1" x14ac:dyDescent="0.35">
      <c r="B24" s="412" t="s">
        <v>1553</v>
      </c>
      <c r="C24" s="520" t="s">
        <v>1774</v>
      </c>
      <c r="D24" s="521"/>
    </row>
    <row r="25" spans="2:4" s="410" customFormat="1" ht="15" thickBot="1" x14ac:dyDescent="0.35">
      <c r="B25" s="413" t="s">
        <v>1859</v>
      </c>
      <c r="C25" s="522"/>
      <c r="D25" s="523"/>
    </row>
    <row r="26" spans="2:4" s="410" customFormat="1" ht="15" x14ac:dyDescent="0.25">
      <c r="B26" s="422" t="s">
        <v>1596</v>
      </c>
      <c r="C26" s="524" t="s">
        <v>1860</v>
      </c>
      <c r="D26" s="525"/>
    </row>
    <row r="27" spans="2:4" s="410" customFormat="1" ht="36" customHeight="1" x14ac:dyDescent="0.25">
      <c r="B27" s="415" t="s">
        <v>1597</v>
      </c>
      <c r="C27" s="512" t="s">
        <v>1861</v>
      </c>
      <c r="D27" s="513"/>
    </row>
    <row r="28" spans="2:4" s="410" customFormat="1" ht="15" x14ac:dyDescent="0.25">
      <c r="B28" s="423" t="s">
        <v>1598</v>
      </c>
      <c r="C28" s="512" t="s">
        <v>1862</v>
      </c>
      <c r="D28" s="513"/>
    </row>
    <row r="29" spans="2:4" s="410" customFormat="1" ht="15" x14ac:dyDescent="0.25">
      <c r="B29" s="423" t="s">
        <v>1863</v>
      </c>
      <c r="C29" s="516" t="s">
        <v>1864</v>
      </c>
      <c r="D29" s="517"/>
    </row>
    <row r="30" spans="2:4" s="410" customFormat="1" ht="15" x14ac:dyDescent="0.25">
      <c r="B30" s="423" t="s">
        <v>1865</v>
      </c>
      <c r="C30" s="504" t="s">
        <v>1866</v>
      </c>
      <c r="D30" s="505"/>
    </row>
    <row r="31" spans="2:4" s="410" customFormat="1" ht="15" x14ac:dyDescent="0.25">
      <c r="B31" s="423" t="s">
        <v>1605</v>
      </c>
      <c r="C31" s="512" t="s">
        <v>1867</v>
      </c>
      <c r="D31" s="513"/>
    </row>
    <row r="32" spans="2:4" s="410" customFormat="1" ht="15" x14ac:dyDescent="0.25">
      <c r="B32" s="423" t="s">
        <v>1606</v>
      </c>
      <c r="C32" s="512" t="s">
        <v>1868</v>
      </c>
      <c r="D32" s="513"/>
    </row>
    <row r="33" spans="1:4" s="410" customFormat="1" ht="15.75" thickBot="1" x14ac:dyDescent="0.3">
      <c r="B33" s="424" t="s">
        <v>1869</v>
      </c>
      <c r="C33" s="528" t="s">
        <v>1870</v>
      </c>
      <c r="D33" s="529"/>
    </row>
    <row r="34" spans="1:4" s="410" customFormat="1" ht="15.75" thickBot="1" x14ac:dyDescent="0.3">
      <c r="B34" s="425"/>
      <c r="C34" s="426"/>
      <c r="D34" s="427"/>
    </row>
    <row r="35" spans="1:4" s="410" customFormat="1" ht="15.75" thickBot="1" x14ac:dyDescent="0.3">
      <c r="A35" s="428"/>
      <c r="B35" s="412" t="s">
        <v>1553</v>
      </c>
      <c r="C35" s="429" t="s">
        <v>1774</v>
      </c>
      <c r="D35" s="430" t="s">
        <v>1871</v>
      </c>
    </row>
    <row r="36" spans="1:4" s="410" customFormat="1" ht="15.75" thickBot="1" x14ac:dyDescent="0.3">
      <c r="A36" s="428"/>
      <c r="B36" s="413" t="s">
        <v>1872</v>
      </c>
      <c r="C36" s="431"/>
      <c r="D36" s="432" t="s">
        <v>1873</v>
      </c>
    </row>
    <row r="37" spans="1:4" s="410" customFormat="1" ht="90.75" customHeight="1" x14ac:dyDescent="0.25">
      <c r="A37" s="428"/>
      <c r="B37" s="433" t="s">
        <v>1687</v>
      </c>
      <c r="C37" s="434" t="s">
        <v>1874</v>
      </c>
      <c r="D37" s="435"/>
    </row>
    <row r="38" spans="1:4" s="410" customFormat="1" ht="285" customHeight="1" thickBot="1" x14ac:dyDescent="0.35">
      <c r="A38" s="428"/>
      <c r="B38" s="436" t="s">
        <v>1689</v>
      </c>
      <c r="C38" s="437" t="s">
        <v>1875</v>
      </c>
      <c r="D38" s="438"/>
    </row>
    <row r="39" spans="1:4" s="410" customFormat="1" ht="15" thickBot="1" x14ac:dyDescent="0.35">
      <c r="B39" s="439"/>
      <c r="C39" s="427"/>
      <c r="D39" s="427"/>
    </row>
    <row r="40" spans="1:4" s="410" customFormat="1" ht="15" thickBot="1" x14ac:dyDescent="0.35">
      <c r="B40" s="412" t="s">
        <v>1553</v>
      </c>
      <c r="C40" s="506" t="s">
        <v>1774</v>
      </c>
      <c r="D40" s="507"/>
    </row>
    <row r="41" spans="1:4" s="410" customFormat="1" ht="15" thickBot="1" x14ac:dyDescent="0.35">
      <c r="B41" s="413" t="s">
        <v>1876</v>
      </c>
      <c r="C41" s="508"/>
      <c r="D41" s="509"/>
    </row>
    <row r="42" spans="1:4" s="410" customFormat="1" ht="75" customHeight="1" x14ac:dyDescent="0.3">
      <c r="B42" s="440" t="s">
        <v>1692</v>
      </c>
      <c r="C42" s="530" t="s">
        <v>1877</v>
      </c>
      <c r="D42" s="531"/>
    </row>
    <row r="43" spans="1:4" s="410" customFormat="1" ht="32.25" customHeight="1" x14ac:dyDescent="0.3">
      <c r="B43" s="441" t="s">
        <v>1694</v>
      </c>
      <c r="C43" s="532" t="s">
        <v>1878</v>
      </c>
      <c r="D43" s="533"/>
    </row>
    <row r="44" spans="1:4" s="410" customFormat="1" ht="15" thickBot="1" x14ac:dyDescent="0.35">
      <c r="B44" s="436" t="s">
        <v>1695</v>
      </c>
      <c r="C44" s="534" t="s">
        <v>1879</v>
      </c>
      <c r="D44" s="535"/>
    </row>
    <row r="45" spans="1:4" s="410" customFormat="1" ht="15" thickBot="1" x14ac:dyDescent="0.35">
      <c r="B45" s="442"/>
      <c r="C45" s="443"/>
      <c r="D45" s="427"/>
    </row>
    <row r="46" spans="1:4" s="410" customFormat="1" ht="15" thickBot="1" x14ac:dyDescent="0.35">
      <c r="B46" s="412" t="s">
        <v>1553</v>
      </c>
      <c r="C46" s="506" t="s">
        <v>1774</v>
      </c>
      <c r="D46" s="507"/>
    </row>
    <row r="47" spans="1:4" s="410" customFormat="1" ht="15" thickBot="1" x14ac:dyDescent="0.35">
      <c r="B47" s="413" t="s">
        <v>1880</v>
      </c>
      <c r="C47" s="536"/>
      <c r="D47" s="537"/>
    </row>
    <row r="48" spans="1:4" s="410" customFormat="1" x14ac:dyDescent="0.3">
      <c r="B48" s="444" t="s">
        <v>1699</v>
      </c>
      <c r="C48" s="526" t="s">
        <v>1881</v>
      </c>
      <c r="D48" s="527"/>
    </row>
    <row r="49" spans="2:4" s="410" customFormat="1" x14ac:dyDescent="0.3">
      <c r="B49" s="445" t="s">
        <v>1700</v>
      </c>
      <c r="C49" s="532" t="s">
        <v>1882</v>
      </c>
      <c r="D49" s="533"/>
    </row>
    <row r="50" spans="2:4" s="410" customFormat="1" x14ac:dyDescent="0.3">
      <c r="B50" s="441" t="s">
        <v>1701</v>
      </c>
      <c r="C50" s="526" t="s">
        <v>1883</v>
      </c>
      <c r="D50" s="527"/>
    </row>
    <row r="51" spans="2:4" s="410" customFormat="1" x14ac:dyDescent="0.3">
      <c r="B51" s="441" t="s">
        <v>1702</v>
      </c>
      <c r="C51" s="532" t="s">
        <v>1884</v>
      </c>
      <c r="D51" s="533"/>
    </row>
    <row r="52" spans="2:4" s="410" customFormat="1" x14ac:dyDescent="0.3">
      <c r="B52" s="441" t="s">
        <v>1703</v>
      </c>
      <c r="C52" s="532" t="s">
        <v>1885</v>
      </c>
      <c r="D52" s="533"/>
    </row>
    <row r="53" spans="2:4" s="410" customFormat="1" x14ac:dyDescent="0.3">
      <c r="B53" s="441" t="s">
        <v>1704</v>
      </c>
      <c r="C53" s="532" t="s">
        <v>1886</v>
      </c>
      <c r="D53" s="533"/>
    </row>
    <row r="54" spans="2:4" s="410" customFormat="1" x14ac:dyDescent="0.3">
      <c r="B54" s="441" t="s">
        <v>1705</v>
      </c>
      <c r="C54" s="532" t="s">
        <v>1887</v>
      </c>
      <c r="D54" s="533"/>
    </row>
    <row r="55" spans="2:4" s="410" customFormat="1" x14ac:dyDescent="0.3">
      <c r="B55" s="441" t="s">
        <v>128</v>
      </c>
      <c r="C55" s="532" t="s">
        <v>1888</v>
      </c>
      <c r="D55" s="533"/>
    </row>
    <row r="56" spans="2:4" s="410" customFormat="1" x14ac:dyDescent="0.3">
      <c r="B56" s="441" t="s">
        <v>1706</v>
      </c>
      <c r="C56" s="532" t="s">
        <v>1889</v>
      </c>
      <c r="D56" s="533"/>
    </row>
    <row r="57" spans="2:4" s="410" customFormat="1" ht="15" thickBot="1" x14ac:dyDescent="0.35">
      <c r="B57" s="446" t="s">
        <v>2</v>
      </c>
      <c r="C57" s="534" t="s">
        <v>1890</v>
      </c>
      <c r="D57" s="535"/>
    </row>
    <row r="58" spans="2:4" s="410" customFormat="1" ht="15" thickBot="1" x14ac:dyDescent="0.35"/>
    <row r="59" spans="2:4" s="410" customFormat="1" ht="15" thickBot="1" x14ac:dyDescent="0.35">
      <c r="B59" s="447" t="s">
        <v>1553</v>
      </c>
      <c r="C59" s="448" t="s">
        <v>1774</v>
      </c>
      <c r="D59" s="449"/>
    </row>
    <row r="60" spans="2:4" s="410" customFormat="1" ht="15" thickBot="1" x14ac:dyDescent="0.35">
      <c r="B60" s="412" t="s">
        <v>1891</v>
      </c>
      <c r="C60" s="450"/>
      <c r="D60" s="451"/>
    </row>
    <row r="61" spans="2:4" s="410" customFormat="1" x14ac:dyDescent="0.3">
      <c r="B61" s="452" t="s">
        <v>1735</v>
      </c>
      <c r="C61" s="530" t="s">
        <v>1892</v>
      </c>
      <c r="D61" s="531"/>
    </row>
    <row r="62" spans="2:4" s="410" customFormat="1" x14ac:dyDescent="0.3">
      <c r="B62" s="453" t="s">
        <v>1893</v>
      </c>
      <c r="C62" s="538" t="s">
        <v>1894</v>
      </c>
      <c r="D62" s="539"/>
    </row>
    <row r="63" spans="2:4" s="410" customFormat="1" x14ac:dyDescent="0.3">
      <c r="B63" s="453" t="s">
        <v>1895</v>
      </c>
      <c r="C63" s="532" t="s">
        <v>1896</v>
      </c>
      <c r="D63" s="533"/>
    </row>
    <row r="64" spans="2:4" s="410" customFormat="1" ht="15" customHeight="1" x14ac:dyDescent="0.3">
      <c r="B64" s="453" t="s">
        <v>1742</v>
      </c>
      <c r="C64" s="532" t="s">
        <v>1897</v>
      </c>
      <c r="D64" s="533"/>
    </row>
    <row r="65" spans="1:4" s="410" customFormat="1" ht="15" customHeight="1" x14ac:dyDescent="0.3">
      <c r="B65" s="453" t="s">
        <v>1743</v>
      </c>
      <c r="C65" s="532" t="s">
        <v>1898</v>
      </c>
      <c r="D65" s="533"/>
    </row>
    <row r="66" spans="1:4" s="410" customFormat="1" x14ac:dyDescent="0.3">
      <c r="B66" s="453" t="s">
        <v>1744</v>
      </c>
      <c r="C66" s="532" t="s">
        <v>1899</v>
      </c>
      <c r="D66" s="533"/>
    </row>
    <row r="67" spans="1:4" s="410" customFormat="1" ht="15" thickBot="1" x14ac:dyDescent="0.35">
      <c r="B67" s="446" t="s">
        <v>2</v>
      </c>
      <c r="C67" s="534" t="s">
        <v>1900</v>
      </c>
      <c r="D67" s="535"/>
    </row>
    <row r="68" spans="1:4" s="410" customFormat="1" ht="15" thickBot="1" x14ac:dyDescent="0.35"/>
    <row r="69" spans="1:4" s="410" customFormat="1" ht="15" thickBot="1" x14ac:dyDescent="0.35">
      <c r="B69" s="412" t="s">
        <v>1553</v>
      </c>
      <c r="C69" s="506" t="s">
        <v>1774</v>
      </c>
      <c r="D69" s="507"/>
    </row>
    <row r="70" spans="1:4" s="410" customFormat="1" ht="15" thickBot="1" x14ac:dyDescent="0.35">
      <c r="B70" s="413" t="s">
        <v>1901</v>
      </c>
      <c r="C70" s="508"/>
      <c r="D70" s="509"/>
    </row>
    <row r="71" spans="1:4" s="410" customFormat="1" ht="15" thickBot="1" x14ac:dyDescent="0.35">
      <c r="B71" s="454" t="s">
        <v>1902</v>
      </c>
      <c r="C71" s="542" t="s">
        <v>1903</v>
      </c>
      <c r="D71" s="543"/>
    </row>
    <row r="72" spans="1:4" s="410" customFormat="1" ht="15" thickBot="1" x14ac:dyDescent="0.35">
      <c r="B72" s="442"/>
      <c r="C72" s="427"/>
      <c r="D72" s="427"/>
    </row>
    <row r="73" spans="1:4" s="410" customFormat="1" ht="15" thickBot="1" x14ac:dyDescent="0.35">
      <c r="A73" s="428"/>
      <c r="B73" s="412" t="s">
        <v>1904</v>
      </c>
      <c r="C73" s="540" t="s">
        <v>1905</v>
      </c>
      <c r="D73" s="541"/>
    </row>
    <row r="74" spans="1:4" s="410" customFormat="1" ht="29.4" thickBot="1" x14ac:dyDescent="0.35">
      <c r="A74" s="428"/>
      <c r="B74" s="455" t="s">
        <v>1906</v>
      </c>
      <c r="C74" s="456" t="s">
        <v>1907</v>
      </c>
      <c r="D74" s="457"/>
    </row>
    <row r="75" spans="1:4" x14ac:dyDescent="0.3">
      <c r="A75" s="276"/>
      <c r="B75" s="276"/>
      <c r="C75" s="276"/>
      <c r="D75" s="458" t="s">
        <v>1908</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2016-11-15T08:19:47Z</cp:lastPrinted>
  <dcterms:created xsi:type="dcterms:W3CDTF">2015-01-27T16:00:44Z</dcterms:created>
  <dcterms:modified xsi:type="dcterms:W3CDTF">2016-11-15T10:00:47Z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y fmtid="{D5CDD505-2E9C-101B-9397-08002B2CF9AE}" pid="27" name="SV_QUERY_LIST_4F35BF76-6C0D-4D9B-82B2-816C12CF3733">
    <vt:lpwstr>empty_477D106A-C0D6-4607-AEBD-E2C9D60EA279</vt:lpwstr>
  </property>
</Properties>
</file>